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tomasze\Downloads\"/>
    </mc:Choice>
  </mc:AlternateContent>
  <xr:revisionPtr revIDLastSave="0" documentId="13_ncr:1_{4C95322C-30F1-492E-9F99-B2B19A2E919E}" xr6:coauthVersionLast="47" xr6:coauthVersionMax="47" xr10:uidLastSave="{00000000-0000-0000-0000-000000000000}"/>
  <bookViews>
    <workbookView xWindow="-108" yWindow="-108" windowWidth="23256" windowHeight="12576" activeTab="1" xr2:uid="{A427A6F7-EDB4-42D1-89A0-25352FDF51B1}"/>
  </bookViews>
  <sheets>
    <sheet name="INFO" sheetId="12" r:id="rId1"/>
    <sheet name="Priorities" sheetId="11" r:id="rId2"/>
    <sheet name="Opis działania" sheetId="15" r:id="rId3"/>
    <sheet name="lista" sheetId="5" state="veryHidden" r:id="rId4"/>
    <sheet name="Leader-Assistant" sheetId="14" r:id="rId5"/>
  </sheets>
  <definedNames>
    <definedName name="_xlcn.WorksheetConnection_Testywmagazynieutylizacyjnymroboczy.xlsmTable1" hidden="1">Table1[]</definedName>
    <definedName name="_xlcn.WorksheetConnection_Testywmagazynieutylizacyjnymroboczy.xlsmTable4" hidden="1">Table4[]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Testy w magazynie utylizacyjnym roboczy.xlsm!Table4"/>
          <x15:modelTable id="Table1" name="Table1" connection="WorksheetConnection_Testy w magazynie utylizacyjnym roboczy.xlsm!Table1"/>
        </x15:modelTables>
        <x15:modelRelationships>
          <x15:modelRelationship fromTable="Table4" fromColumn="ID" toTable="Table1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1" i="5" l="1"/>
  <c r="D21" i="5" s="1"/>
  <c r="B351" i="5"/>
  <c r="N351" i="5" s="1" a="1"/>
  <c r="N351" i="5" s="1"/>
  <c r="B352" i="5"/>
  <c r="O352" i="5" s="1" a="1"/>
  <c r="O352" i="5" s="1"/>
  <c r="B353" i="5"/>
  <c r="P353" i="5" s="1" a="1"/>
  <c r="P353" i="5" s="1"/>
  <c r="B354" i="5"/>
  <c r="O354" i="5" s="1" a="1"/>
  <c r="O354" i="5" s="1"/>
  <c r="B355" i="5"/>
  <c r="N355" i="5" s="1" a="1"/>
  <c r="N355" i="5" s="1"/>
  <c r="B356" i="5"/>
  <c r="O356" i="5" s="1" a="1"/>
  <c r="O356" i="5" s="1"/>
  <c r="B357" i="5"/>
  <c r="P357" i="5" s="1" a="1"/>
  <c r="P357" i="5" s="1"/>
  <c r="B358" i="5"/>
  <c r="O358" i="5" s="1" a="1"/>
  <c r="O358" i="5" s="1"/>
  <c r="B359" i="5"/>
  <c r="L359" i="5" s="1" a="1"/>
  <c r="L359" i="5" s="1"/>
  <c r="B360" i="5"/>
  <c r="O360" i="5" s="1" a="1"/>
  <c r="O360" i="5" s="1"/>
  <c r="B361" i="5"/>
  <c r="I361" i="5" s="1" a="1"/>
  <c r="I361" i="5" s="1"/>
  <c r="B362" i="5"/>
  <c r="M362" i="5" s="1" a="1"/>
  <c r="M362" i="5" s="1"/>
  <c r="B363" i="5"/>
  <c r="L363" i="5" s="1" a="1"/>
  <c r="L363" i="5" s="1"/>
  <c r="B364" i="5"/>
  <c r="I364" i="5" s="1" a="1"/>
  <c r="I364" i="5" s="1"/>
  <c r="B365" i="5"/>
  <c r="I365" i="5" s="1" a="1"/>
  <c r="I365" i="5" s="1"/>
  <c r="B366" i="5"/>
  <c r="I366" i="5" s="1" a="1"/>
  <c r="I366" i="5" s="1"/>
  <c r="B367" i="5"/>
  <c r="L367" i="5" s="1" a="1"/>
  <c r="L367" i="5" s="1"/>
  <c r="B368" i="5"/>
  <c r="M368" i="5" s="1" a="1"/>
  <c r="M368" i="5" s="1"/>
  <c r="B369" i="5"/>
  <c r="I369" i="5" s="1" a="1"/>
  <c r="I369" i="5" s="1"/>
  <c r="B370" i="5"/>
  <c r="I370" i="5" s="1" a="1"/>
  <c r="I370" i="5" s="1"/>
  <c r="B371" i="5"/>
  <c r="M371" i="5" s="1" a="1"/>
  <c r="M371" i="5" s="1"/>
  <c r="B372" i="5"/>
  <c r="M372" i="5" s="1" a="1"/>
  <c r="M372" i="5" s="1"/>
  <c r="B373" i="5"/>
  <c r="M373" i="5" s="1" a="1"/>
  <c r="M373" i="5" s="1"/>
  <c r="B374" i="5"/>
  <c r="I374" i="5" s="1" a="1"/>
  <c r="I374" i="5" s="1"/>
  <c r="B375" i="5"/>
  <c r="I375" i="5" s="1" a="1"/>
  <c r="I375" i="5" s="1"/>
  <c r="B376" i="5"/>
  <c r="M376" i="5" s="1" a="1"/>
  <c r="M376" i="5" s="1"/>
  <c r="B377" i="5"/>
  <c r="M377" i="5" s="1" a="1"/>
  <c r="M377" i="5" s="1"/>
  <c r="B378" i="5"/>
  <c r="I378" i="5" s="1" a="1"/>
  <c r="I378" i="5" s="1"/>
  <c r="B379" i="5"/>
  <c r="I379" i="5" s="1" a="1"/>
  <c r="I379" i="5" s="1"/>
  <c r="B380" i="5"/>
  <c r="M380" i="5" s="1" a="1"/>
  <c r="M380" i="5" s="1"/>
  <c r="B381" i="5"/>
  <c r="M381" i="5" s="1" a="1"/>
  <c r="M381" i="5" s="1"/>
  <c r="B382" i="5"/>
  <c r="M382" i="5" s="1" a="1"/>
  <c r="M382" i="5" s="1"/>
  <c r="B383" i="5"/>
  <c r="I383" i="5" s="1" a="1"/>
  <c r="I383" i="5" s="1"/>
  <c r="B384" i="5"/>
  <c r="I384" i="5" s="1" a="1"/>
  <c r="I384" i="5" s="1"/>
  <c r="B385" i="5"/>
  <c r="M385" i="5" s="1" a="1"/>
  <c r="M385" i="5" s="1"/>
  <c r="B386" i="5"/>
  <c r="M386" i="5" s="1" a="1"/>
  <c r="M386" i="5" s="1"/>
  <c r="B387" i="5"/>
  <c r="I387" i="5" s="1" a="1"/>
  <c r="I387" i="5" s="1"/>
  <c r="B388" i="5"/>
  <c r="I388" i="5" s="1" a="1"/>
  <c r="I388" i="5" s="1"/>
  <c r="B389" i="5"/>
  <c r="M389" i="5" s="1" a="1"/>
  <c r="M389" i="5" s="1"/>
  <c r="B390" i="5"/>
  <c r="M390" i="5" s="1" a="1"/>
  <c r="M390" i="5" s="1"/>
  <c r="B391" i="5"/>
  <c r="I391" i="5" s="1" a="1"/>
  <c r="I391" i="5" s="1"/>
  <c r="B392" i="5"/>
  <c r="I392" i="5" s="1" a="1"/>
  <c r="I392" i="5" s="1"/>
  <c r="B393" i="5"/>
  <c r="M393" i="5" s="1" a="1"/>
  <c r="M393" i="5" s="1"/>
  <c r="B394" i="5"/>
  <c r="M394" i="5" s="1" a="1"/>
  <c r="M394" i="5" s="1"/>
  <c r="B395" i="5"/>
  <c r="I395" i="5" s="1" a="1"/>
  <c r="I395" i="5" s="1"/>
  <c r="B396" i="5"/>
  <c r="I396" i="5" s="1" a="1"/>
  <c r="I396" i="5" s="1"/>
  <c r="B397" i="5"/>
  <c r="M397" i="5" s="1" a="1"/>
  <c r="M397" i="5" s="1"/>
  <c r="B398" i="5"/>
  <c r="M398" i="5" s="1" a="1"/>
  <c r="M398" i="5" s="1"/>
  <c r="B399" i="5"/>
  <c r="G399" i="5" s="1" a="1"/>
  <c r="G399" i="5" s="1"/>
  <c r="B400" i="5"/>
  <c r="I400" i="5" s="1" a="1"/>
  <c r="I400" i="5" s="1"/>
  <c r="B401" i="5"/>
  <c r="M401" i="5" s="1" a="1"/>
  <c r="M401" i="5" s="1"/>
  <c r="B402" i="5"/>
  <c r="M402" i="5" s="1" a="1"/>
  <c r="M402" i="5" s="1"/>
  <c r="B403" i="5"/>
  <c r="I403" i="5" s="1" a="1"/>
  <c r="I403" i="5" s="1"/>
  <c r="B404" i="5"/>
  <c r="I404" i="5" s="1" a="1"/>
  <c r="I404" i="5" s="1"/>
  <c r="B405" i="5"/>
  <c r="M405" i="5" s="1" a="1"/>
  <c r="M405" i="5" s="1"/>
  <c r="B406" i="5"/>
  <c r="M406" i="5" s="1" a="1"/>
  <c r="M406" i="5" s="1"/>
  <c r="B407" i="5"/>
  <c r="I407" i="5" s="1" a="1"/>
  <c r="I407" i="5" s="1"/>
  <c r="B408" i="5"/>
  <c r="G408" i="5" s="1" a="1"/>
  <c r="G408" i="5" s="1"/>
  <c r="B409" i="5"/>
  <c r="M409" i="5" s="1" a="1"/>
  <c r="M409" i="5" s="1"/>
  <c r="B410" i="5"/>
  <c r="I410" i="5" s="1" a="1"/>
  <c r="I410" i="5" s="1"/>
  <c r="B411" i="5"/>
  <c r="I411" i="5" s="1" a="1"/>
  <c r="I411" i="5" s="1"/>
  <c r="B412" i="5"/>
  <c r="I412" i="5" s="1" a="1"/>
  <c r="I412" i="5" s="1"/>
  <c r="B413" i="5"/>
  <c r="M413" i="5" s="1" a="1"/>
  <c r="M413" i="5" s="1"/>
  <c r="B414" i="5"/>
  <c r="I414" i="5" s="1" a="1"/>
  <c r="I414" i="5" s="1"/>
  <c r="B415" i="5"/>
  <c r="I415" i="5" s="1" a="1"/>
  <c r="I415" i="5" s="1"/>
  <c r="B416" i="5"/>
  <c r="I416" i="5" s="1" a="1"/>
  <c r="I416" i="5" s="1"/>
  <c r="B417" i="5"/>
  <c r="G417" i="5" s="1" a="1"/>
  <c r="G417" i="5" s="1"/>
  <c r="B418" i="5"/>
  <c r="I418" i="5" s="1" a="1"/>
  <c r="I418" i="5" s="1"/>
  <c r="B419" i="5"/>
  <c r="I419" i="5" s="1" a="1"/>
  <c r="I419" i="5" s="1"/>
  <c r="B420" i="5"/>
  <c r="I420" i="5" s="1" a="1"/>
  <c r="I420" i="5" s="1"/>
  <c r="B421" i="5"/>
  <c r="I421" i="5" s="1" a="1"/>
  <c r="I421" i="5" s="1"/>
  <c r="B422" i="5"/>
  <c r="I422" i="5" s="1" a="1"/>
  <c r="I422" i="5" s="1"/>
  <c r="B423" i="5"/>
  <c r="I423" i="5" s="1" a="1"/>
  <c r="I423" i="5" s="1"/>
  <c r="B424" i="5"/>
  <c r="I424" i="5" s="1" a="1"/>
  <c r="I424" i="5" s="1"/>
  <c r="B425" i="5"/>
  <c r="I425" i="5" s="1" a="1"/>
  <c r="I425" i="5" s="1"/>
  <c r="B426" i="5"/>
  <c r="G426" i="5" s="1" a="1"/>
  <c r="G426" i="5" s="1"/>
  <c r="B427" i="5"/>
  <c r="I427" i="5" s="1" a="1"/>
  <c r="I427" i="5" s="1"/>
  <c r="B428" i="5"/>
  <c r="I428" i="5" s="1" a="1"/>
  <c r="I428" i="5" s="1"/>
  <c r="B429" i="5"/>
  <c r="I429" i="5" s="1" a="1"/>
  <c r="I429" i="5" s="1"/>
  <c r="B430" i="5"/>
  <c r="I430" i="5" s="1" a="1"/>
  <c r="I430" i="5" s="1"/>
  <c r="B431" i="5"/>
  <c r="I431" i="5" s="1" a="1"/>
  <c r="I431" i="5" s="1"/>
  <c r="B432" i="5"/>
  <c r="I432" i="5" s="1" a="1"/>
  <c r="I432" i="5" s="1"/>
  <c r="B433" i="5"/>
  <c r="I433" i="5" s="1" a="1"/>
  <c r="I433" i="5" s="1"/>
  <c r="B434" i="5"/>
  <c r="I434" i="5" s="1" a="1"/>
  <c r="I434" i="5" s="1"/>
  <c r="B435" i="5"/>
  <c r="I435" i="5" s="1" a="1"/>
  <c r="I435" i="5" s="1"/>
  <c r="B436" i="5"/>
  <c r="I436" i="5" s="1" a="1"/>
  <c r="I436" i="5" s="1"/>
  <c r="B437" i="5"/>
  <c r="I437" i="5" s="1" a="1"/>
  <c r="I437" i="5" s="1"/>
  <c r="B438" i="5"/>
  <c r="I438" i="5" s="1" a="1"/>
  <c r="I438" i="5" s="1"/>
  <c r="B439" i="5"/>
  <c r="I439" i="5" s="1" a="1"/>
  <c r="I439" i="5" s="1"/>
  <c r="B440" i="5"/>
  <c r="I440" i="5" s="1" a="1"/>
  <c r="I440" i="5" s="1"/>
  <c r="B441" i="5"/>
  <c r="I441" i="5" s="1" a="1"/>
  <c r="I441" i="5" s="1"/>
  <c r="B442" i="5"/>
  <c r="I442" i="5" s="1" a="1"/>
  <c r="I442" i="5" s="1"/>
  <c r="B443" i="5"/>
  <c r="I443" i="5" s="1" a="1"/>
  <c r="I443" i="5" s="1"/>
  <c r="B444" i="5"/>
  <c r="I444" i="5" s="1" a="1"/>
  <c r="I444" i="5" s="1"/>
  <c r="B445" i="5"/>
  <c r="I445" i="5" s="1" a="1"/>
  <c r="I445" i="5" s="1"/>
  <c r="B446" i="5"/>
  <c r="I446" i="5" s="1" a="1"/>
  <c r="I446" i="5" s="1"/>
  <c r="B447" i="5"/>
  <c r="I447" i="5" s="1" a="1"/>
  <c r="I447" i="5" s="1"/>
  <c r="B448" i="5"/>
  <c r="I448" i="5" s="1" a="1"/>
  <c r="I448" i="5" s="1"/>
  <c r="B449" i="5"/>
  <c r="I449" i="5" s="1" a="1"/>
  <c r="I449" i="5" s="1"/>
  <c r="B450" i="5"/>
  <c r="I450" i="5" s="1" a="1"/>
  <c r="I450" i="5" s="1"/>
  <c r="B451" i="5"/>
  <c r="I451" i="5" s="1" a="1"/>
  <c r="I451" i="5" s="1"/>
  <c r="B452" i="5"/>
  <c r="I452" i="5" s="1" a="1"/>
  <c r="I452" i="5" s="1"/>
  <c r="B453" i="5"/>
  <c r="I453" i="5" s="1" a="1"/>
  <c r="I453" i="5" s="1"/>
  <c r="B454" i="5"/>
  <c r="I454" i="5" s="1" a="1"/>
  <c r="I454" i="5" s="1"/>
  <c r="B455" i="5"/>
  <c r="I455" i="5" s="1" a="1"/>
  <c r="I455" i="5" s="1"/>
  <c r="B456" i="5"/>
  <c r="I456" i="5" s="1" a="1"/>
  <c r="I456" i="5" s="1"/>
  <c r="B457" i="5"/>
  <c r="I457" i="5" s="1" a="1"/>
  <c r="I457" i="5" s="1"/>
  <c r="B458" i="5"/>
  <c r="I458" i="5" s="1" a="1"/>
  <c r="I458" i="5" s="1"/>
  <c r="B459" i="5"/>
  <c r="I459" i="5" s="1" a="1"/>
  <c r="I459" i="5" s="1"/>
  <c r="B460" i="5"/>
  <c r="I460" i="5" s="1" a="1"/>
  <c r="I460" i="5" s="1"/>
  <c r="B461" i="5"/>
  <c r="I461" i="5" s="1" a="1"/>
  <c r="I461" i="5" s="1"/>
  <c r="B462" i="5"/>
  <c r="I462" i="5" s="1" a="1"/>
  <c r="I462" i="5" s="1"/>
  <c r="B463" i="5"/>
  <c r="I463" i="5" s="1" a="1"/>
  <c r="I463" i="5" s="1"/>
  <c r="B464" i="5"/>
  <c r="I464" i="5" s="1" a="1"/>
  <c r="I464" i="5" s="1"/>
  <c r="B465" i="5"/>
  <c r="I465" i="5" s="1" a="1"/>
  <c r="I465" i="5" s="1"/>
  <c r="B466" i="5"/>
  <c r="I466" i="5" s="1" a="1"/>
  <c r="I466" i="5" s="1"/>
  <c r="B467" i="5"/>
  <c r="I467" i="5" s="1" a="1"/>
  <c r="I467" i="5" s="1"/>
  <c r="B468" i="5"/>
  <c r="I468" i="5" s="1" a="1"/>
  <c r="I468" i="5" s="1"/>
  <c r="B469" i="5"/>
  <c r="I469" i="5" s="1" a="1"/>
  <c r="I469" i="5" s="1"/>
  <c r="B470" i="5"/>
  <c r="I470" i="5" s="1" a="1"/>
  <c r="I470" i="5" s="1"/>
  <c r="B471" i="5"/>
  <c r="I471" i="5" s="1" a="1"/>
  <c r="I471" i="5" s="1"/>
  <c r="B472" i="5"/>
  <c r="I472" i="5" s="1" a="1"/>
  <c r="I472" i="5" s="1"/>
  <c r="B473" i="5"/>
  <c r="I473" i="5" s="1" a="1"/>
  <c r="I473" i="5" s="1"/>
  <c r="B474" i="5"/>
  <c r="I474" i="5" s="1" a="1"/>
  <c r="I474" i="5" s="1"/>
  <c r="B475" i="5"/>
  <c r="I475" i="5" s="1" a="1"/>
  <c r="I475" i="5" s="1"/>
  <c r="B476" i="5"/>
  <c r="I476" i="5" s="1" a="1"/>
  <c r="I476" i="5" s="1"/>
  <c r="B477" i="5"/>
  <c r="I477" i="5" s="1" a="1"/>
  <c r="I477" i="5" s="1"/>
  <c r="B478" i="5"/>
  <c r="I478" i="5" s="1" a="1"/>
  <c r="I478" i="5" s="1"/>
  <c r="B479" i="5"/>
  <c r="B480" i="5"/>
  <c r="I480" i="5" s="1" a="1"/>
  <c r="I480" i="5" s="1"/>
  <c r="B481" i="5"/>
  <c r="I481" i="5" s="1" a="1"/>
  <c r="I481" i="5" s="1"/>
  <c r="B482" i="5"/>
  <c r="I482" i="5" s="1" a="1"/>
  <c r="I482" i="5" s="1"/>
  <c r="B483" i="5"/>
  <c r="G483" i="5" s="1" a="1"/>
  <c r="G483" i="5" s="1"/>
  <c r="B484" i="5"/>
  <c r="I484" i="5" s="1" a="1"/>
  <c r="I484" i="5" s="1"/>
  <c r="B485" i="5"/>
  <c r="I485" i="5" s="1" a="1"/>
  <c r="I485" i="5" s="1"/>
  <c r="B486" i="5"/>
  <c r="I486" i="5" s="1" a="1"/>
  <c r="I486" i="5" s="1"/>
  <c r="B487" i="5"/>
  <c r="I487" i="5" s="1" a="1"/>
  <c r="I487" i="5" s="1"/>
  <c r="B488" i="5"/>
  <c r="I488" i="5" s="1" a="1"/>
  <c r="I488" i="5" s="1"/>
  <c r="B489" i="5"/>
  <c r="I489" i="5" s="1" a="1"/>
  <c r="I489" i="5" s="1"/>
  <c r="B490" i="5"/>
  <c r="I490" i="5" s="1" a="1"/>
  <c r="I490" i="5" s="1"/>
  <c r="B491" i="5"/>
  <c r="B492" i="5"/>
  <c r="I492" i="5" s="1" a="1"/>
  <c r="I492" i="5" s="1"/>
  <c r="B493" i="5"/>
  <c r="I493" i="5" s="1" a="1"/>
  <c r="I493" i="5" s="1"/>
  <c r="B494" i="5"/>
  <c r="I494" i="5" s="1" a="1"/>
  <c r="I494" i="5" s="1"/>
  <c r="B495" i="5"/>
  <c r="K495" i="5" s="1" a="1"/>
  <c r="K495" i="5" s="1"/>
  <c r="B496" i="5"/>
  <c r="I496" i="5" s="1" a="1"/>
  <c r="I496" i="5" s="1"/>
  <c r="B497" i="5"/>
  <c r="I497" i="5" s="1" a="1"/>
  <c r="I497" i="5" s="1"/>
  <c r="B498" i="5"/>
  <c r="B499" i="5"/>
  <c r="K499" i="5" s="1" a="1"/>
  <c r="K499" i="5" s="1"/>
  <c r="B500" i="5"/>
  <c r="B501" i="5"/>
  <c r="B502" i="5"/>
  <c r="B503" i="5"/>
  <c r="B504" i="5"/>
  <c r="P504" i="5" s="1" a="1"/>
  <c r="P504" i="5" s="1"/>
  <c r="B505" i="5"/>
  <c r="B506" i="5"/>
  <c r="J506" i="5" s="1" a="1"/>
  <c r="J506" i="5" s="1"/>
  <c r="B507" i="5"/>
  <c r="I507" i="5" s="1" a="1"/>
  <c r="I507" i="5" s="1"/>
  <c r="B508" i="5"/>
  <c r="B509" i="5"/>
  <c r="B510" i="5"/>
  <c r="B511" i="5"/>
  <c r="J511" i="5" s="1" a="1"/>
  <c r="J511" i="5" s="1"/>
  <c r="B512" i="5"/>
  <c r="O512" i="5" s="1" a="1"/>
  <c r="O512" i="5" s="1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N528" i="5" s="1" a="1"/>
  <c r="N528" i="5" s="1"/>
  <c r="B529" i="5"/>
  <c r="B530" i="5"/>
  <c r="B531" i="5"/>
  <c r="B532" i="5"/>
  <c r="I532" i="5" s="1" a="1"/>
  <c r="I532" i="5" s="1"/>
  <c r="B533" i="5"/>
  <c r="B534" i="5"/>
  <c r="B535" i="5"/>
  <c r="B536" i="5"/>
  <c r="O536" i="5" s="1" a="1"/>
  <c r="O536" i="5" s="1"/>
  <c r="B537" i="5"/>
  <c r="B538" i="5"/>
  <c r="B539" i="5"/>
  <c r="B540" i="5"/>
  <c r="B541" i="5"/>
  <c r="B542" i="5"/>
  <c r="B543" i="5"/>
  <c r="B544" i="5"/>
  <c r="M544" i="5" s="1" a="1"/>
  <c r="M544" i="5" s="1"/>
  <c r="B545" i="5"/>
  <c r="B546" i="5"/>
  <c r="B547" i="5"/>
  <c r="B548" i="5"/>
  <c r="K548" i="5" s="1" a="1"/>
  <c r="K548" i="5" s="1"/>
  <c r="B549" i="5"/>
  <c r="B550" i="5"/>
  <c r="B551" i="5"/>
  <c r="B552" i="5"/>
  <c r="N552" i="5" s="1" a="1"/>
  <c r="N552" i="5" s="1"/>
  <c r="B553" i="5"/>
  <c r="B554" i="5"/>
  <c r="B555" i="5"/>
  <c r="B556" i="5"/>
  <c r="J556" i="5" s="1" a="1"/>
  <c r="J556" i="5" s="1"/>
  <c r="B557" i="5"/>
  <c r="B558" i="5"/>
  <c r="B559" i="5"/>
  <c r="J559" i="5" s="1" a="1"/>
  <c r="J559" i="5" s="1"/>
  <c r="B560" i="5"/>
  <c r="B561" i="5"/>
  <c r="B562" i="5"/>
  <c r="B563" i="5"/>
  <c r="B564" i="5"/>
  <c r="I564" i="5" s="1" a="1"/>
  <c r="I564" i="5" s="1"/>
  <c r="B565" i="5"/>
  <c r="B566" i="5"/>
  <c r="B567" i="5"/>
  <c r="B568" i="5"/>
  <c r="O568" i="5" s="1" a="1"/>
  <c r="O568" i="5" s="1"/>
  <c r="B569" i="5"/>
  <c r="B570" i="5"/>
  <c r="J570" i="5" s="1" a="1"/>
  <c r="J570" i="5" s="1"/>
  <c r="B571" i="5"/>
  <c r="J571" i="5" s="1" a="1"/>
  <c r="J571" i="5" s="1"/>
  <c r="B572" i="5"/>
  <c r="B573" i="5"/>
  <c r="B574" i="5"/>
  <c r="B575" i="5"/>
  <c r="K575" i="5" s="1" a="1"/>
  <c r="K575" i="5" s="1"/>
  <c r="B576" i="5"/>
  <c r="B577" i="5"/>
  <c r="B578" i="5"/>
  <c r="B579" i="5"/>
  <c r="B580" i="5"/>
  <c r="B581" i="5"/>
  <c r="B582" i="5"/>
  <c r="B583" i="5"/>
  <c r="J583" i="5" s="1" a="1"/>
  <c r="J583" i="5" s="1"/>
  <c r="B584" i="5"/>
  <c r="N584" i="5" s="1" a="1"/>
  <c r="N584" i="5" s="1"/>
  <c r="B585" i="5"/>
  <c r="B586" i="5"/>
  <c r="B587" i="5"/>
  <c r="B588" i="5"/>
  <c r="B589" i="5"/>
  <c r="B590" i="5"/>
  <c r="B591" i="5"/>
  <c r="B592" i="5"/>
  <c r="O592" i="5" s="1" a="1"/>
  <c r="O592" i="5" s="1"/>
  <c r="B593" i="5"/>
  <c r="B594" i="5"/>
  <c r="B595" i="5"/>
  <c r="J595" i="5" s="1" a="1"/>
  <c r="J595" i="5" s="1"/>
  <c r="B596" i="5"/>
  <c r="B597" i="5"/>
  <c r="B598" i="5"/>
  <c r="B599" i="5"/>
  <c r="I599" i="5" s="1" a="1"/>
  <c r="I599" i="5" s="1"/>
  <c r="B600" i="5"/>
  <c r="Q600" i="5" s="1" a="1"/>
  <c r="Q600" i="5" s="1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E351" i="5"/>
  <c r="D351" i="5" s="1"/>
  <c r="E352" i="5"/>
  <c r="D352" i="5" s="1"/>
  <c r="E353" i="5"/>
  <c r="D353" i="5" s="1"/>
  <c r="E354" i="5"/>
  <c r="D354" i="5" s="1"/>
  <c r="E355" i="5"/>
  <c r="D355" i="5" s="1"/>
  <c r="E356" i="5"/>
  <c r="D356" i="5" s="1"/>
  <c r="E357" i="5"/>
  <c r="D357" i="5" s="1"/>
  <c r="E358" i="5"/>
  <c r="D358" i="5" s="1"/>
  <c r="E359" i="5"/>
  <c r="D359" i="5" s="1"/>
  <c r="E360" i="5"/>
  <c r="D360" i="5" s="1"/>
  <c r="E361" i="5"/>
  <c r="D361" i="5" s="1"/>
  <c r="E362" i="5"/>
  <c r="D362" i="5" s="1"/>
  <c r="E363" i="5"/>
  <c r="D363" i="5" s="1"/>
  <c r="E364" i="5"/>
  <c r="D364" i="5" s="1"/>
  <c r="E365" i="5"/>
  <c r="D365" i="5" s="1"/>
  <c r="E366" i="5"/>
  <c r="D366" i="5" s="1"/>
  <c r="E367" i="5"/>
  <c r="D367" i="5" s="1"/>
  <c r="E368" i="5"/>
  <c r="D368" i="5" s="1"/>
  <c r="E369" i="5"/>
  <c r="D369" i="5" s="1"/>
  <c r="E370" i="5"/>
  <c r="D370" i="5" s="1"/>
  <c r="E371" i="5"/>
  <c r="D371" i="5" s="1"/>
  <c r="E372" i="5"/>
  <c r="D372" i="5" s="1"/>
  <c r="E373" i="5"/>
  <c r="D373" i="5" s="1"/>
  <c r="E374" i="5"/>
  <c r="D374" i="5" s="1"/>
  <c r="E375" i="5"/>
  <c r="D375" i="5" s="1"/>
  <c r="E376" i="5"/>
  <c r="D376" i="5" s="1"/>
  <c r="E377" i="5"/>
  <c r="D377" i="5" s="1"/>
  <c r="E378" i="5"/>
  <c r="D378" i="5" s="1"/>
  <c r="E379" i="5"/>
  <c r="D379" i="5" s="1"/>
  <c r="E380" i="5"/>
  <c r="D380" i="5" s="1"/>
  <c r="E381" i="5"/>
  <c r="D381" i="5" s="1"/>
  <c r="E382" i="5"/>
  <c r="D382" i="5" s="1"/>
  <c r="E383" i="5"/>
  <c r="D383" i="5" s="1"/>
  <c r="E384" i="5"/>
  <c r="D384" i="5" s="1"/>
  <c r="E385" i="5"/>
  <c r="D385" i="5" s="1"/>
  <c r="E386" i="5"/>
  <c r="D386" i="5" s="1"/>
  <c r="E387" i="5"/>
  <c r="D387" i="5" s="1"/>
  <c r="E388" i="5"/>
  <c r="D388" i="5" s="1"/>
  <c r="E389" i="5"/>
  <c r="D389" i="5" s="1"/>
  <c r="E390" i="5"/>
  <c r="D390" i="5" s="1"/>
  <c r="E391" i="5"/>
  <c r="D391" i="5" s="1"/>
  <c r="E392" i="5"/>
  <c r="D392" i="5" s="1"/>
  <c r="E393" i="5"/>
  <c r="D393" i="5" s="1"/>
  <c r="E394" i="5"/>
  <c r="D394" i="5" s="1"/>
  <c r="E395" i="5"/>
  <c r="D395" i="5" s="1"/>
  <c r="E396" i="5"/>
  <c r="D396" i="5" s="1"/>
  <c r="E397" i="5"/>
  <c r="D397" i="5" s="1"/>
  <c r="E398" i="5"/>
  <c r="D398" i="5" s="1"/>
  <c r="E399" i="5"/>
  <c r="D399" i="5" s="1"/>
  <c r="E400" i="5"/>
  <c r="D400" i="5" s="1"/>
  <c r="E401" i="5"/>
  <c r="D401" i="5" s="1"/>
  <c r="E402" i="5"/>
  <c r="D402" i="5" s="1"/>
  <c r="E403" i="5"/>
  <c r="D403" i="5" s="1"/>
  <c r="E404" i="5"/>
  <c r="D404" i="5" s="1"/>
  <c r="E405" i="5"/>
  <c r="D405" i="5" s="1"/>
  <c r="E406" i="5"/>
  <c r="D406" i="5" s="1"/>
  <c r="E407" i="5"/>
  <c r="D407" i="5" s="1"/>
  <c r="E408" i="5"/>
  <c r="D408" i="5" s="1"/>
  <c r="E409" i="5"/>
  <c r="D409" i="5" s="1"/>
  <c r="E410" i="5"/>
  <c r="D410" i="5" s="1"/>
  <c r="E411" i="5"/>
  <c r="D411" i="5" s="1"/>
  <c r="E412" i="5"/>
  <c r="D412" i="5" s="1"/>
  <c r="E413" i="5"/>
  <c r="D413" i="5" s="1"/>
  <c r="E414" i="5"/>
  <c r="D414" i="5" s="1"/>
  <c r="E415" i="5"/>
  <c r="D415" i="5" s="1"/>
  <c r="E416" i="5"/>
  <c r="D416" i="5" s="1"/>
  <c r="E417" i="5"/>
  <c r="D417" i="5" s="1"/>
  <c r="E418" i="5"/>
  <c r="D418" i="5" s="1"/>
  <c r="E419" i="5"/>
  <c r="D419" i="5" s="1"/>
  <c r="E420" i="5"/>
  <c r="D420" i="5" s="1"/>
  <c r="E421" i="5"/>
  <c r="D421" i="5" s="1"/>
  <c r="E422" i="5"/>
  <c r="D422" i="5" s="1"/>
  <c r="E423" i="5"/>
  <c r="D423" i="5" s="1"/>
  <c r="E424" i="5"/>
  <c r="D424" i="5" s="1"/>
  <c r="E425" i="5"/>
  <c r="D425" i="5" s="1"/>
  <c r="E426" i="5"/>
  <c r="D426" i="5" s="1"/>
  <c r="E427" i="5"/>
  <c r="D427" i="5" s="1"/>
  <c r="E428" i="5"/>
  <c r="D428" i="5" s="1"/>
  <c r="E429" i="5"/>
  <c r="D429" i="5" s="1"/>
  <c r="E430" i="5"/>
  <c r="D430" i="5" s="1"/>
  <c r="E431" i="5"/>
  <c r="D431" i="5" s="1"/>
  <c r="E432" i="5"/>
  <c r="D432" i="5" s="1"/>
  <c r="E433" i="5"/>
  <c r="D433" i="5" s="1"/>
  <c r="E434" i="5"/>
  <c r="D434" i="5" s="1"/>
  <c r="E435" i="5"/>
  <c r="D435" i="5" s="1"/>
  <c r="E436" i="5"/>
  <c r="D436" i="5" s="1"/>
  <c r="E437" i="5"/>
  <c r="D437" i="5" s="1"/>
  <c r="E438" i="5"/>
  <c r="D438" i="5" s="1"/>
  <c r="E439" i="5"/>
  <c r="D439" i="5" s="1"/>
  <c r="E440" i="5"/>
  <c r="D440" i="5" s="1"/>
  <c r="E441" i="5"/>
  <c r="D441" i="5" s="1"/>
  <c r="E442" i="5"/>
  <c r="D442" i="5" s="1"/>
  <c r="E443" i="5"/>
  <c r="D443" i="5" s="1"/>
  <c r="E444" i="5"/>
  <c r="D444" i="5" s="1"/>
  <c r="E445" i="5"/>
  <c r="D445" i="5" s="1"/>
  <c r="E446" i="5"/>
  <c r="D446" i="5" s="1"/>
  <c r="E447" i="5"/>
  <c r="D447" i="5" s="1"/>
  <c r="E448" i="5"/>
  <c r="D448" i="5" s="1"/>
  <c r="E449" i="5"/>
  <c r="D449" i="5" s="1"/>
  <c r="E450" i="5"/>
  <c r="D450" i="5" s="1"/>
  <c r="E451" i="5"/>
  <c r="D451" i="5" s="1"/>
  <c r="E452" i="5"/>
  <c r="D452" i="5" s="1"/>
  <c r="E453" i="5"/>
  <c r="D453" i="5" s="1"/>
  <c r="E454" i="5"/>
  <c r="D454" i="5" s="1"/>
  <c r="E455" i="5"/>
  <c r="D455" i="5" s="1"/>
  <c r="E456" i="5"/>
  <c r="D456" i="5" s="1"/>
  <c r="E457" i="5"/>
  <c r="D457" i="5" s="1"/>
  <c r="E458" i="5"/>
  <c r="D458" i="5" s="1"/>
  <c r="E459" i="5"/>
  <c r="D459" i="5" s="1"/>
  <c r="E460" i="5"/>
  <c r="D460" i="5" s="1"/>
  <c r="E461" i="5"/>
  <c r="D461" i="5" s="1"/>
  <c r="E462" i="5"/>
  <c r="D462" i="5" s="1"/>
  <c r="E463" i="5"/>
  <c r="D463" i="5" s="1"/>
  <c r="E464" i="5"/>
  <c r="D464" i="5" s="1"/>
  <c r="E465" i="5"/>
  <c r="D465" i="5" s="1"/>
  <c r="E466" i="5"/>
  <c r="D466" i="5" s="1"/>
  <c r="E467" i="5"/>
  <c r="D467" i="5" s="1"/>
  <c r="E468" i="5"/>
  <c r="D468" i="5" s="1"/>
  <c r="E469" i="5"/>
  <c r="D469" i="5" s="1"/>
  <c r="E470" i="5"/>
  <c r="D470" i="5" s="1"/>
  <c r="E471" i="5"/>
  <c r="D471" i="5" s="1"/>
  <c r="E472" i="5"/>
  <c r="D472" i="5" s="1"/>
  <c r="E473" i="5"/>
  <c r="D473" i="5" s="1"/>
  <c r="E474" i="5"/>
  <c r="D474" i="5" s="1"/>
  <c r="E475" i="5"/>
  <c r="D475" i="5" s="1"/>
  <c r="E476" i="5"/>
  <c r="D476" i="5" s="1"/>
  <c r="E477" i="5"/>
  <c r="D477" i="5" s="1"/>
  <c r="E478" i="5"/>
  <c r="D478" i="5" s="1"/>
  <c r="E479" i="5"/>
  <c r="D479" i="5" s="1"/>
  <c r="E480" i="5"/>
  <c r="D480" i="5" s="1"/>
  <c r="E481" i="5"/>
  <c r="D481" i="5" s="1"/>
  <c r="E482" i="5"/>
  <c r="D482" i="5" s="1"/>
  <c r="E483" i="5"/>
  <c r="D483" i="5" s="1"/>
  <c r="E484" i="5"/>
  <c r="D484" i="5" s="1"/>
  <c r="E485" i="5"/>
  <c r="D485" i="5" s="1"/>
  <c r="E486" i="5"/>
  <c r="D486" i="5" s="1"/>
  <c r="E487" i="5"/>
  <c r="D487" i="5" s="1"/>
  <c r="E488" i="5"/>
  <c r="D488" i="5" s="1"/>
  <c r="E489" i="5"/>
  <c r="D489" i="5" s="1"/>
  <c r="E490" i="5"/>
  <c r="D490" i="5" s="1"/>
  <c r="E491" i="5"/>
  <c r="D491" i="5" s="1"/>
  <c r="E492" i="5"/>
  <c r="D492" i="5" s="1"/>
  <c r="E493" i="5"/>
  <c r="D493" i="5" s="1"/>
  <c r="E494" i="5"/>
  <c r="D494" i="5" s="1"/>
  <c r="E495" i="5"/>
  <c r="D495" i="5" s="1"/>
  <c r="E496" i="5"/>
  <c r="D496" i="5" s="1"/>
  <c r="E497" i="5"/>
  <c r="D497" i="5" s="1"/>
  <c r="E498" i="5"/>
  <c r="D498" i="5" s="1"/>
  <c r="E499" i="5"/>
  <c r="D499" i="5" s="1"/>
  <c r="E500" i="5"/>
  <c r="D500" i="5" s="1"/>
  <c r="E501" i="5"/>
  <c r="D501" i="5" s="1"/>
  <c r="E502" i="5"/>
  <c r="D502" i="5" s="1"/>
  <c r="E503" i="5"/>
  <c r="D503" i="5" s="1"/>
  <c r="E504" i="5"/>
  <c r="D504" i="5" s="1"/>
  <c r="E505" i="5"/>
  <c r="D505" i="5" s="1"/>
  <c r="E506" i="5"/>
  <c r="D506" i="5" s="1"/>
  <c r="E507" i="5"/>
  <c r="D507" i="5" s="1"/>
  <c r="E508" i="5"/>
  <c r="D508" i="5" s="1"/>
  <c r="E509" i="5"/>
  <c r="D509" i="5" s="1"/>
  <c r="E510" i="5"/>
  <c r="D510" i="5" s="1"/>
  <c r="E511" i="5"/>
  <c r="D511" i="5" s="1"/>
  <c r="E512" i="5"/>
  <c r="D512" i="5" s="1"/>
  <c r="E513" i="5"/>
  <c r="D513" i="5" s="1"/>
  <c r="E514" i="5"/>
  <c r="D514" i="5" s="1"/>
  <c r="E515" i="5"/>
  <c r="D515" i="5" s="1"/>
  <c r="E516" i="5"/>
  <c r="D516" i="5" s="1"/>
  <c r="E517" i="5"/>
  <c r="D517" i="5" s="1"/>
  <c r="E518" i="5"/>
  <c r="D518" i="5" s="1"/>
  <c r="E519" i="5"/>
  <c r="D519" i="5" s="1"/>
  <c r="E520" i="5"/>
  <c r="D520" i="5" s="1"/>
  <c r="E521" i="5"/>
  <c r="D521" i="5" s="1"/>
  <c r="E522" i="5"/>
  <c r="D522" i="5" s="1"/>
  <c r="E523" i="5"/>
  <c r="D523" i="5" s="1"/>
  <c r="E524" i="5"/>
  <c r="D524" i="5" s="1"/>
  <c r="E525" i="5"/>
  <c r="D525" i="5" s="1"/>
  <c r="E526" i="5"/>
  <c r="D526" i="5" s="1"/>
  <c r="E527" i="5"/>
  <c r="D527" i="5" s="1"/>
  <c r="E528" i="5"/>
  <c r="D528" i="5" s="1"/>
  <c r="E529" i="5"/>
  <c r="D529" i="5" s="1"/>
  <c r="E530" i="5"/>
  <c r="D530" i="5" s="1"/>
  <c r="E531" i="5"/>
  <c r="D531" i="5" s="1"/>
  <c r="E532" i="5"/>
  <c r="D532" i="5" s="1"/>
  <c r="E533" i="5"/>
  <c r="D533" i="5" s="1"/>
  <c r="E534" i="5"/>
  <c r="D534" i="5" s="1"/>
  <c r="E535" i="5"/>
  <c r="D535" i="5" s="1"/>
  <c r="E536" i="5"/>
  <c r="D536" i="5" s="1"/>
  <c r="E537" i="5"/>
  <c r="D537" i="5" s="1"/>
  <c r="E538" i="5"/>
  <c r="D538" i="5" s="1"/>
  <c r="E539" i="5"/>
  <c r="D539" i="5" s="1"/>
  <c r="E540" i="5"/>
  <c r="D540" i="5" s="1"/>
  <c r="E541" i="5"/>
  <c r="D541" i="5" s="1"/>
  <c r="E542" i="5"/>
  <c r="D542" i="5" s="1"/>
  <c r="E543" i="5"/>
  <c r="D543" i="5" s="1"/>
  <c r="E544" i="5"/>
  <c r="D544" i="5" s="1"/>
  <c r="E545" i="5"/>
  <c r="D545" i="5" s="1"/>
  <c r="E546" i="5"/>
  <c r="D546" i="5" s="1"/>
  <c r="E547" i="5"/>
  <c r="D547" i="5" s="1"/>
  <c r="E548" i="5"/>
  <c r="D548" i="5" s="1"/>
  <c r="E549" i="5"/>
  <c r="D549" i="5" s="1"/>
  <c r="E550" i="5"/>
  <c r="D550" i="5" s="1"/>
  <c r="E551" i="5"/>
  <c r="D551" i="5" s="1"/>
  <c r="E552" i="5"/>
  <c r="D552" i="5" s="1"/>
  <c r="E553" i="5"/>
  <c r="D553" i="5" s="1"/>
  <c r="E554" i="5"/>
  <c r="D554" i="5" s="1"/>
  <c r="E555" i="5"/>
  <c r="D555" i="5" s="1"/>
  <c r="E556" i="5"/>
  <c r="D556" i="5" s="1"/>
  <c r="E557" i="5"/>
  <c r="D557" i="5" s="1"/>
  <c r="E558" i="5"/>
  <c r="D558" i="5" s="1"/>
  <c r="E559" i="5"/>
  <c r="D559" i="5" s="1"/>
  <c r="E560" i="5"/>
  <c r="D560" i="5" s="1"/>
  <c r="E561" i="5"/>
  <c r="D561" i="5" s="1"/>
  <c r="E562" i="5"/>
  <c r="D562" i="5" s="1"/>
  <c r="E563" i="5"/>
  <c r="D563" i="5" s="1"/>
  <c r="E564" i="5"/>
  <c r="D564" i="5" s="1"/>
  <c r="E565" i="5"/>
  <c r="D565" i="5" s="1"/>
  <c r="E566" i="5"/>
  <c r="D566" i="5" s="1"/>
  <c r="E567" i="5"/>
  <c r="D567" i="5" s="1"/>
  <c r="E568" i="5"/>
  <c r="D568" i="5" s="1"/>
  <c r="E569" i="5"/>
  <c r="D569" i="5" s="1"/>
  <c r="E570" i="5"/>
  <c r="D570" i="5" s="1"/>
  <c r="E571" i="5"/>
  <c r="D571" i="5" s="1"/>
  <c r="E572" i="5"/>
  <c r="D572" i="5" s="1"/>
  <c r="E573" i="5"/>
  <c r="D573" i="5" s="1"/>
  <c r="E574" i="5"/>
  <c r="D574" i="5" s="1"/>
  <c r="E575" i="5"/>
  <c r="D575" i="5" s="1"/>
  <c r="E576" i="5"/>
  <c r="D576" i="5" s="1"/>
  <c r="E577" i="5"/>
  <c r="D577" i="5" s="1"/>
  <c r="E578" i="5"/>
  <c r="D578" i="5" s="1"/>
  <c r="E579" i="5"/>
  <c r="D579" i="5" s="1"/>
  <c r="E580" i="5"/>
  <c r="D580" i="5" s="1"/>
  <c r="E581" i="5"/>
  <c r="D581" i="5" s="1"/>
  <c r="E582" i="5"/>
  <c r="D582" i="5" s="1"/>
  <c r="E583" i="5"/>
  <c r="D583" i="5" s="1"/>
  <c r="E584" i="5"/>
  <c r="D584" i="5" s="1"/>
  <c r="E585" i="5"/>
  <c r="D585" i="5" s="1"/>
  <c r="E586" i="5"/>
  <c r="D586" i="5" s="1"/>
  <c r="E587" i="5"/>
  <c r="D587" i="5" s="1"/>
  <c r="E588" i="5"/>
  <c r="D588" i="5" s="1"/>
  <c r="E589" i="5"/>
  <c r="D589" i="5" s="1"/>
  <c r="E590" i="5"/>
  <c r="D590" i="5" s="1"/>
  <c r="E591" i="5"/>
  <c r="D591" i="5" s="1"/>
  <c r="E592" i="5"/>
  <c r="D592" i="5" s="1"/>
  <c r="E593" i="5"/>
  <c r="D593" i="5" s="1"/>
  <c r="E594" i="5"/>
  <c r="D594" i="5" s="1"/>
  <c r="E595" i="5"/>
  <c r="D595" i="5" s="1"/>
  <c r="E596" i="5"/>
  <c r="D596" i="5" s="1"/>
  <c r="E597" i="5"/>
  <c r="D597" i="5" s="1"/>
  <c r="E598" i="5"/>
  <c r="D598" i="5" s="1"/>
  <c r="E599" i="5"/>
  <c r="D599" i="5" s="1"/>
  <c r="E600" i="5"/>
  <c r="D600" i="5" s="1"/>
  <c r="B300" i="5"/>
  <c r="P300" i="5" s="1" a="1"/>
  <c r="P300" i="5" s="1"/>
  <c r="B301" i="5"/>
  <c r="N301" i="5" s="1" a="1"/>
  <c r="N301" i="5" s="1"/>
  <c r="B302" i="5"/>
  <c r="Q302" i="5" s="1" a="1"/>
  <c r="Q302" i="5" s="1"/>
  <c r="B303" i="5"/>
  <c r="B304" i="5"/>
  <c r="P304" i="5" s="1" a="1"/>
  <c r="P304" i="5" s="1"/>
  <c r="B305" i="5"/>
  <c r="Q305" i="5" s="1" a="1"/>
  <c r="Q305" i="5" s="1"/>
  <c r="B306" i="5"/>
  <c r="Q306" i="5" s="1" a="1"/>
  <c r="Q306" i="5" s="1"/>
  <c r="B307" i="5"/>
  <c r="B308" i="5"/>
  <c r="Q308" i="5" s="1" a="1"/>
  <c r="Q308" i="5" s="1"/>
  <c r="B309" i="5"/>
  <c r="Q309" i="5" s="1" a="1"/>
  <c r="Q309" i="5" s="1"/>
  <c r="B310" i="5"/>
  <c r="Q310" i="5" s="1" a="1"/>
  <c r="Q310" i="5" s="1"/>
  <c r="B311" i="5"/>
  <c r="Q311" i="5" s="1" a="1"/>
  <c r="Q311" i="5" s="1"/>
  <c r="B312" i="5"/>
  <c r="O312" i="5" s="1" a="1"/>
  <c r="O312" i="5" s="1"/>
  <c r="B313" i="5"/>
  <c r="Q313" i="5" s="1" a="1"/>
  <c r="Q313" i="5" s="1"/>
  <c r="B314" i="5"/>
  <c r="Q314" i="5" s="1" a="1"/>
  <c r="Q314" i="5" s="1"/>
  <c r="B315" i="5"/>
  <c r="B316" i="5"/>
  <c r="O316" i="5" s="1" a="1"/>
  <c r="O316" i="5" s="1"/>
  <c r="B317" i="5"/>
  <c r="Q317" i="5" s="1" a="1"/>
  <c r="Q317" i="5" s="1"/>
  <c r="B318" i="5"/>
  <c r="O318" i="5" s="1" a="1"/>
  <c r="O318" i="5" s="1"/>
  <c r="B319" i="5"/>
  <c r="Q319" i="5" s="1" a="1"/>
  <c r="Q319" i="5" s="1"/>
  <c r="B320" i="5"/>
  <c r="P320" i="5" s="1" a="1"/>
  <c r="P320" i="5" s="1"/>
  <c r="B321" i="5"/>
  <c r="Q321" i="5" s="1" a="1"/>
  <c r="Q321" i="5" s="1"/>
  <c r="B322" i="5"/>
  <c r="O322" i="5" s="1" a="1"/>
  <c r="O322" i="5" s="1"/>
  <c r="B323" i="5"/>
  <c r="B324" i="5"/>
  <c r="Q324" i="5" s="1" a="1"/>
  <c r="Q324" i="5" s="1"/>
  <c r="B325" i="5"/>
  <c r="P325" i="5" s="1" a="1"/>
  <c r="P325" i="5" s="1"/>
  <c r="B326" i="5"/>
  <c r="O326" i="5" s="1" a="1"/>
  <c r="O326" i="5" s="1"/>
  <c r="B327" i="5"/>
  <c r="B328" i="5"/>
  <c r="Q328" i="5" s="1" a="1"/>
  <c r="Q328" i="5" s="1"/>
  <c r="B329" i="5"/>
  <c r="O329" i="5" s="1" a="1"/>
  <c r="O329" i="5" s="1"/>
  <c r="B330" i="5"/>
  <c r="O330" i="5" s="1" a="1"/>
  <c r="O330" i="5" s="1"/>
  <c r="B331" i="5"/>
  <c r="B332" i="5"/>
  <c r="Q332" i="5" s="1" a="1"/>
  <c r="Q332" i="5" s="1"/>
  <c r="B333" i="5"/>
  <c r="N333" i="5" s="1" a="1"/>
  <c r="N333" i="5" s="1"/>
  <c r="B334" i="5"/>
  <c r="P334" i="5" s="1" a="1"/>
  <c r="P334" i="5" s="1"/>
  <c r="B335" i="5"/>
  <c r="B336" i="5"/>
  <c r="P336" i="5" s="1" a="1"/>
  <c r="P336" i="5" s="1"/>
  <c r="B337" i="5"/>
  <c r="O337" i="5" s="1" a="1"/>
  <c r="O337" i="5" s="1"/>
  <c r="B338" i="5"/>
  <c r="Q338" i="5" s="1" a="1"/>
  <c r="Q338" i="5" s="1"/>
  <c r="B339" i="5"/>
  <c r="B340" i="5"/>
  <c r="O340" i="5" s="1" a="1"/>
  <c r="O340" i="5" s="1"/>
  <c r="B341" i="5"/>
  <c r="P341" i="5" s="1" a="1"/>
  <c r="P341" i="5" s="1"/>
  <c r="B342" i="5"/>
  <c r="O342" i="5" s="1" a="1"/>
  <c r="O342" i="5" s="1"/>
  <c r="B343" i="5"/>
  <c r="P343" i="5" s="1" a="1"/>
  <c r="P343" i="5" s="1"/>
  <c r="B344" i="5"/>
  <c r="O344" i="5" s="1" a="1"/>
  <c r="O344" i="5" s="1"/>
  <c r="B345" i="5"/>
  <c r="Q345" i="5" s="1" a="1"/>
  <c r="Q345" i="5" s="1"/>
  <c r="B346" i="5"/>
  <c r="O346" i="5" s="1" a="1"/>
  <c r="O346" i="5" s="1"/>
  <c r="B347" i="5"/>
  <c r="N347" i="5" s="1" a="1"/>
  <c r="N347" i="5" s="1"/>
  <c r="B348" i="5"/>
  <c r="O348" i="5" s="1" a="1"/>
  <c r="O348" i="5" s="1"/>
  <c r="B349" i="5"/>
  <c r="Q349" i="5" s="1" a="1"/>
  <c r="Q349" i="5" s="1"/>
  <c r="B350" i="5"/>
  <c r="O350" i="5" s="1" a="1"/>
  <c r="O350" i="5" s="1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E300" i="5"/>
  <c r="D300" i="5" s="1"/>
  <c r="E301" i="5"/>
  <c r="D301" i="5" s="1"/>
  <c r="E302" i="5"/>
  <c r="D302" i="5" s="1"/>
  <c r="E303" i="5"/>
  <c r="D303" i="5" s="1"/>
  <c r="E304" i="5"/>
  <c r="D304" i="5" s="1"/>
  <c r="E305" i="5"/>
  <c r="D305" i="5" s="1"/>
  <c r="E306" i="5"/>
  <c r="D306" i="5" s="1"/>
  <c r="E307" i="5"/>
  <c r="D307" i="5" s="1"/>
  <c r="E308" i="5"/>
  <c r="D308" i="5" s="1"/>
  <c r="E309" i="5"/>
  <c r="D309" i="5" s="1"/>
  <c r="E310" i="5"/>
  <c r="D310" i="5" s="1"/>
  <c r="E311" i="5"/>
  <c r="D311" i="5" s="1"/>
  <c r="E312" i="5"/>
  <c r="D312" i="5" s="1"/>
  <c r="E313" i="5"/>
  <c r="D313" i="5" s="1"/>
  <c r="E314" i="5"/>
  <c r="D314" i="5" s="1"/>
  <c r="E315" i="5"/>
  <c r="D315" i="5" s="1"/>
  <c r="E316" i="5"/>
  <c r="D316" i="5" s="1"/>
  <c r="E317" i="5"/>
  <c r="D317" i="5" s="1"/>
  <c r="E318" i="5"/>
  <c r="D318" i="5" s="1"/>
  <c r="E319" i="5"/>
  <c r="D319" i="5" s="1"/>
  <c r="E320" i="5"/>
  <c r="D320" i="5" s="1"/>
  <c r="E321" i="5"/>
  <c r="D321" i="5" s="1"/>
  <c r="E322" i="5"/>
  <c r="D322" i="5" s="1"/>
  <c r="E323" i="5"/>
  <c r="D323" i="5" s="1"/>
  <c r="E324" i="5"/>
  <c r="D324" i="5" s="1"/>
  <c r="E325" i="5"/>
  <c r="D325" i="5" s="1"/>
  <c r="E326" i="5"/>
  <c r="D326" i="5" s="1"/>
  <c r="E327" i="5"/>
  <c r="D327" i="5" s="1"/>
  <c r="E328" i="5"/>
  <c r="D328" i="5" s="1"/>
  <c r="E329" i="5"/>
  <c r="D329" i="5" s="1"/>
  <c r="E330" i="5"/>
  <c r="D330" i="5" s="1"/>
  <c r="E331" i="5"/>
  <c r="D331" i="5" s="1"/>
  <c r="E332" i="5"/>
  <c r="D332" i="5" s="1"/>
  <c r="E333" i="5"/>
  <c r="D333" i="5" s="1"/>
  <c r="E334" i="5"/>
  <c r="D334" i="5" s="1"/>
  <c r="E335" i="5"/>
  <c r="D335" i="5" s="1"/>
  <c r="E336" i="5"/>
  <c r="D336" i="5" s="1"/>
  <c r="E337" i="5"/>
  <c r="D337" i="5" s="1"/>
  <c r="E338" i="5"/>
  <c r="D338" i="5" s="1"/>
  <c r="E339" i="5"/>
  <c r="D339" i="5" s="1"/>
  <c r="E340" i="5"/>
  <c r="D340" i="5" s="1"/>
  <c r="E341" i="5"/>
  <c r="D341" i="5" s="1"/>
  <c r="E342" i="5"/>
  <c r="D342" i="5" s="1"/>
  <c r="E343" i="5"/>
  <c r="D343" i="5" s="1"/>
  <c r="E344" i="5"/>
  <c r="D344" i="5" s="1"/>
  <c r="E345" i="5"/>
  <c r="D345" i="5" s="1"/>
  <c r="E346" i="5"/>
  <c r="D346" i="5" s="1"/>
  <c r="E347" i="5"/>
  <c r="D347" i="5" s="1"/>
  <c r="E348" i="5"/>
  <c r="D348" i="5" s="1"/>
  <c r="E349" i="5"/>
  <c r="D349" i="5" s="1"/>
  <c r="E350" i="5"/>
  <c r="D350" i="5" s="1"/>
  <c r="C10" i="5"/>
  <c r="E10" i="5"/>
  <c r="D10" i="5" s="1"/>
  <c r="B9" i="5"/>
  <c r="B10" i="5"/>
  <c r="E3" i="5"/>
  <c r="D3" i="5" s="1"/>
  <c r="E4" i="5"/>
  <c r="D4" i="5" s="1"/>
  <c r="E5" i="5"/>
  <c r="D5" i="5" s="1"/>
  <c r="E6" i="5"/>
  <c r="D6" i="5" s="1"/>
  <c r="E7" i="5"/>
  <c r="D7" i="5" s="1"/>
  <c r="E8" i="5"/>
  <c r="D8" i="5" s="1"/>
  <c r="E9" i="5"/>
  <c r="D9" i="5" s="1"/>
  <c r="E11" i="5"/>
  <c r="D11" i="5" s="1"/>
  <c r="E12" i="5"/>
  <c r="D12" i="5" s="1"/>
  <c r="E13" i="5"/>
  <c r="D13" i="5" s="1"/>
  <c r="E14" i="5"/>
  <c r="D14" i="5" s="1"/>
  <c r="E15" i="5"/>
  <c r="D15" i="5" s="1"/>
  <c r="E16" i="5"/>
  <c r="D16" i="5" s="1"/>
  <c r="E17" i="5"/>
  <c r="D17" i="5" s="1"/>
  <c r="E18" i="5"/>
  <c r="D18" i="5" s="1"/>
  <c r="E19" i="5"/>
  <c r="D19" i="5" s="1"/>
  <c r="E20" i="5"/>
  <c r="D20" i="5" s="1"/>
  <c r="E22" i="5"/>
  <c r="D22" i="5" s="1"/>
  <c r="E23" i="5"/>
  <c r="D23" i="5" s="1"/>
  <c r="E24" i="5"/>
  <c r="D24" i="5" s="1"/>
  <c r="E25" i="5"/>
  <c r="D25" i="5" s="1"/>
  <c r="E26" i="5"/>
  <c r="D26" i="5" s="1"/>
  <c r="E27" i="5"/>
  <c r="D27" i="5" s="1"/>
  <c r="E28" i="5"/>
  <c r="D28" i="5" s="1"/>
  <c r="E29" i="5"/>
  <c r="D29" i="5" s="1"/>
  <c r="E30" i="5"/>
  <c r="D30" i="5" s="1"/>
  <c r="E31" i="5"/>
  <c r="D31" i="5" s="1"/>
  <c r="E32" i="5"/>
  <c r="D32" i="5" s="1"/>
  <c r="E33" i="5"/>
  <c r="D33" i="5" s="1"/>
  <c r="E34" i="5"/>
  <c r="D34" i="5" s="1"/>
  <c r="E35" i="5"/>
  <c r="D35" i="5" s="1"/>
  <c r="E36" i="5"/>
  <c r="D36" i="5" s="1"/>
  <c r="E37" i="5"/>
  <c r="D37" i="5" s="1"/>
  <c r="E38" i="5"/>
  <c r="D38" i="5" s="1"/>
  <c r="E39" i="5"/>
  <c r="D39" i="5" s="1"/>
  <c r="E40" i="5"/>
  <c r="D40" i="5" s="1"/>
  <c r="E41" i="5"/>
  <c r="D41" i="5" s="1"/>
  <c r="E42" i="5"/>
  <c r="D42" i="5" s="1"/>
  <c r="E43" i="5"/>
  <c r="D43" i="5" s="1"/>
  <c r="E44" i="5"/>
  <c r="D44" i="5" s="1"/>
  <c r="E45" i="5"/>
  <c r="D45" i="5" s="1"/>
  <c r="E46" i="5"/>
  <c r="D46" i="5" s="1"/>
  <c r="E47" i="5"/>
  <c r="D47" i="5" s="1"/>
  <c r="E48" i="5"/>
  <c r="D48" i="5" s="1"/>
  <c r="E49" i="5"/>
  <c r="D49" i="5" s="1"/>
  <c r="E50" i="5"/>
  <c r="D50" i="5" s="1"/>
  <c r="E51" i="5"/>
  <c r="D51" i="5" s="1"/>
  <c r="E52" i="5"/>
  <c r="D52" i="5" s="1"/>
  <c r="E53" i="5"/>
  <c r="D53" i="5" s="1"/>
  <c r="E54" i="5"/>
  <c r="D54" i="5" s="1"/>
  <c r="E55" i="5"/>
  <c r="D55" i="5" s="1"/>
  <c r="E56" i="5"/>
  <c r="D56" i="5" s="1"/>
  <c r="E57" i="5"/>
  <c r="D57" i="5" s="1"/>
  <c r="E58" i="5"/>
  <c r="D58" i="5" s="1"/>
  <c r="E59" i="5"/>
  <c r="D59" i="5" s="1"/>
  <c r="E60" i="5"/>
  <c r="D60" i="5" s="1"/>
  <c r="E61" i="5"/>
  <c r="D61" i="5" s="1"/>
  <c r="E62" i="5"/>
  <c r="D62" i="5" s="1"/>
  <c r="E63" i="5"/>
  <c r="D63" i="5" s="1"/>
  <c r="E64" i="5"/>
  <c r="D64" i="5" s="1"/>
  <c r="E65" i="5"/>
  <c r="D65" i="5" s="1"/>
  <c r="E66" i="5"/>
  <c r="D66" i="5" s="1"/>
  <c r="E67" i="5"/>
  <c r="D67" i="5" s="1"/>
  <c r="E68" i="5"/>
  <c r="D68" i="5" s="1"/>
  <c r="E69" i="5"/>
  <c r="D69" i="5" s="1"/>
  <c r="E70" i="5"/>
  <c r="D70" i="5" s="1"/>
  <c r="E71" i="5"/>
  <c r="D71" i="5" s="1"/>
  <c r="E72" i="5"/>
  <c r="D72" i="5" s="1"/>
  <c r="E73" i="5"/>
  <c r="D73" i="5" s="1"/>
  <c r="E74" i="5"/>
  <c r="D74" i="5" s="1"/>
  <c r="E75" i="5"/>
  <c r="D75" i="5" s="1"/>
  <c r="E76" i="5"/>
  <c r="D76" i="5" s="1"/>
  <c r="E77" i="5"/>
  <c r="D77" i="5" s="1"/>
  <c r="E78" i="5"/>
  <c r="D78" i="5" s="1"/>
  <c r="E79" i="5"/>
  <c r="D79" i="5" s="1"/>
  <c r="E80" i="5"/>
  <c r="D80" i="5" s="1"/>
  <c r="E81" i="5"/>
  <c r="D81" i="5" s="1"/>
  <c r="E82" i="5"/>
  <c r="D82" i="5" s="1"/>
  <c r="E83" i="5"/>
  <c r="D83" i="5" s="1"/>
  <c r="E84" i="5"/>
  <c r="D84" i="5" s="1"/>
  <c r="E85" i="5"/>
  <c r="D85" i="5" s="1"/>
  <c r="E86" i="5"/>
  <c r="D86" i="5" s="1"/>
  <c r="E87" i="5"/>
  <c r="D87" i="5" s="1"/>
  <c r="E88" i="5"/>
  <c r="D88" i="5" s="1"/>
  <c r="E89" i="5"/>
  <c r="D89" i="5" s="1"/>
  <c r="E90" i="5"/>
  <c r="D90" i="5" s="1"/>
  <c r="E91" i="5"/>
  <c r="D91" i="5" s="1"/>
  <c r="E92" i="5"/>
  <c r="D92" i="5" s="1"/>
  <c r="E93" i="5"/>
  <c r="D93" i="5" s="1"/>
  <c r="E94" i="5"/>
  <c r="D94" i="5" s="1"/>
  <c r="E95" i="5"/>
  <c r="D95" i="5" s="1"/>
  <c r="E96" i="5"/>
  <c r="D96" i="5" s="1"/>
  <c r="E97" i="5"/>
  <c r="D97" i="5" s="1"/>
  <c r="E98" i="5"/>
  <c r="D98" i="5" s="1"/>
  <c r="E99" i="5"/>
  <c r="D99" i="5" s="1"/>
  <c r="E100" i="5"/>
  <c r="D100" i="5" s="1"/>
  <c r="E101" i="5"/>
  <c r="D101" i="5" s="1"/>
  <c r="E102" i="5"/>
  <c r="D102" i="5" s="1"/>
  <c r="E103" i="5"/>
  <c r="D103" i="5" s="1"/>
  <c r="E104" i="5"/>
  <c r="D104" i="5" s="1"/>
  <c r="E105" i="5"/>
  <c r="D105" i="5" s="1"/>
  <c r="E106" i="5"/>
  <c r="D106" i="5" s="1"/>
  <c r="E107" i="5"/>
  <c r="D107" i="5" s="1"/>
  <c r="E108" i="5"/>
  <c r="D108" i="5" s="1"/>
  <c r="E109" i="5"/>
  <c r="D109" i="5" s="1"/>
  <c r="E110" i="5"/>
  <c r="D110" i="5" s="1"/>
  <c r="E111" i="5"/>
  <c r="D111" i="5" s="1"/>
  <c r="E112" i="5"/>
  <c r="D112" i="5" s="1"/>
  <c r="E113" i="5"/>
  <c r="D113" i="5" s="1"/>
  <c r="E114" i="5"/>
  <c r="D114" i="5" s="1"/>
  <c r="E115" i="5"/>
  <c r="D115" i="5" s="1"/>
  <c r="E116" i="5"/>
  <c r="D116" i="5" s="1"/>
  <c r="E117" i="5"/>
  <c r="D117" i="5" s="1"/>
  <c r="E118" i="5"/>
  <c r="D118" i="5" s="1"/>
  <c r="E119" i="5"/>
  <c r="D119" i="5" s="1"/>
  <c r="E120" i="5"/>
  <c r="D120" i="5" s="1"/>
  <c r="E121" i="5"/>
  <c r="D121" i="5" s="1"/>
  <c r="E122" i="5"/>
  <c r="D122" i="5" s="1"/>
  <c r="E123" i="5"/>
  <c r="D123" i="5" s="1"/>
  <c r="E124" i="5"/>
  <c r="D124" i="5" s="1"/>
  <c r="E125" i="5"/>
  <c r="D125" i="5" s="1"/>
  <c r="E126" i="5"/>
  <c r="D126" i="5" s="1"/>
  <c r="E127" i="5"/>
  <c r="D127" i="5" s="1"/>
  <c r="E128" i="5"/>
  <c r="D128" i="5" s="1"/>
  <c r="E129" i="5"/>
  <c r="D129" i="5" s="1"/>
  <c r="E130" i="5"/>
  <c r="D130" i="5" s="1"/>
  <c r="E131" i="5"/>
  <c r="D131" i="5" s="1"/>
  <c r="E132" i="5"/>
  <c r="D132" i="5" s="1"/>
  <c r="E133" i="5"/>
  <c r="D133" i="5" s="1"/>
  <c r="E134" i="5"/>
  <c r="D134" i="5" s="1"/>
  <c r="E135" i="5"/>
  <c r="D135" i="5" s="1"/>
  <c r="E136" i="5"/>
  <c r="D136" i="5" s="1"/>
  <c r="E137" i="5"/>
  <c r="D137" i="5" s="1"/>
  <c r="E138" i="5"/>
  <c r="D138" i="5" s="1"/>
  <c r="E139" i="5"/>
  <c r="D139" i="5" s="1"/>
  <c r="E140" i="5"/>
  <c r="D140" i="5" s="1"/>
  <c r="E141" i="5"/>
  <c r="D141" i="5" s="1"/>
  <c r="E142" i="5"/>
  <c r="D142" i="5" s="1"/>
  <c r="E143" i="5"/>
  <c r="D143" i="5" s="1"/>
  <c r="E144" i="5"/>
  <c r="D144" i="5" s="1"/>
  <c r="E145" i="5"/>
  <c r="D145" i="5" s="1"/>
  <c r="E146" i="5"/>
  <c r="D146" i="5" s="1"/>
  <c r="E147" i="5"/>
  <c r="D147" i="5" s="1"/>
  <c r="E148" i="5"/>
  <c r="D148" i="5" s="1"/>
  <c r="E149" i="5"/>
  <c r="D149" i="5" s="1"/>
  <c r="E150" i="5"/>
  <c r="D150" i="5" s="1"/>
  <c r="E151" i="5"/>
  <c r="D151" i="5" s="1"/>
  <c r="E152" i="5"/>
  <c r="D152" i="5" s="1"/>
  <c r="E153" i="5"/>
  <c r="D153" i="5" s="1"/>
  <c r="E154" i="5"/>
  <c r="D154" i="5" s="1"/>
  <c r="E155" i="5"/>
  <c r="D155" i="5" s="1"/>
  <c r="E156" i="5"/>
  <c r="D156" i="5" s="1"/>
  <c r="E157" i="5"/>
  <c r="D157" i="5" s="1"/>
  <c r="E158" i="5"/>
  <c r="D158" i="5" s="1"/>
  <c r="E159" i="5"/>
  <c r="D159" i="5" s="1"/>
  <c r="E160" i="5"/>
  <c r="D160" i="5" s="1"/>
  <c r="E161" i="5"/>
  <c r="D161" i="5" s="1"/>
  <c r="E162" i="5"/>
  <c r="D162" i="5" s="1"/>
  <c r="E163" i="5"/>
  <c r="D163" i="5" s="1"/>
  <c r="E164" i="5"/>
  <c r="D164" i="5" s="1"/>
  <c r="E165" i="5"/>
  <c r="D165" i="5" s="1"/>
  <c r="E166" i="5"/>
  <c r="D166" i="5" s="1"/>
  <c r="E167" i="5"/>
  <c r="D167" i="5" s="1"/>
  <c r="E168" i="5"/>
  <c r="D168" i="5" s="1"/>
  <c r="E169" i="5"/>
  <c r="D169" i="5" s="1"/>
  <c r="E170" i="5"/>
  <c r="D170" i="5" s="1"/>
  <c r="E171" i="5"/>
  <c r="D171" i="5" s="1"/>
  <c r="E172" i="5"/>
  <c r="D172" i="5" s="1"/>
  <c r="E173" i="5"/>
  <c r="D173" i="5" s="1"/>
  <c r="E174" i="5"/>
  <c r="D174" i="5" s="1"/>
  <c r="E175" i="5"/>
  <c r="D175" i="5" s="1"/>
  <c r="E176" i="5"/>
  <c r="D176" i="5" s="1"/>
  <c r="E177" i="5"/>
  <c r="D177" i="5" s="1"/>
  <c r="E178" i="5"/>
  <c r="D178" i="5" s="1"/>
  <c r="E179" i="5"/>
  <c r="D179" i="5" s="1"/>
  <c r="E180" i="5"/>
  <c r="D180" i="5" s="1"/>
  <c r="E181" i="5"/>
  <c r="D181" i="5" s="1"/>
  <c r="E182" i="5"/>
  <c r="D182" i="5" s="1"/>
  <c r="E183" i="5"/>
  <c r="D183" i="5" s="1"/>
  <c r="E184" i="5"/>
  <c r="D184" i="5" s="1"/>
  <c r="E185" i="5"/>
  <c r="D185" i="5" s="1"/>
  <c r="E186" i="5"/>
  <c r="D186" i="5" s="1"/>
  <c r="E187" i="5"/>
  <c r="D187" i="5" s="1"/>
  <c r="E188" i="5"/>
  <c r="D188" i="5" s="1"/>
  <c r="E189" i="5"/>
  <c r="D189" i="5" s="1"/>
  <c r="E190" i="5"/>
  <c r="D190" i="5" s="1"/>
  <c r="E191" i="5"/>
  <c r="D191" i="5" s="1"/>
  <c r="E192" i="5"/>
  <c r="D192" i="5" s="1"/>
  <c r="E193" i="5"/>
  <c r="D193" i="5" s="1"/>
  <c r="E194" i="5"/>
  <c r="D194" i="5" s="1"/>
  <c r="E195" i="5"/>
  <c r="D195" i="5" s="1"/>
  <c r="E196" i="5"/>
  <c r="D196" i="5" s="1"/>
  <c r="E197" i="5"/>
  <c r="D197" i="5" s="1"/>
  <c r="E198" i="5"/>
  <c r="D198" i="5" s="1"/>
  <c r="E199" i="5"/>
  <c r="D199" i="5" s="1"/>
  <c r="E200" i="5"/>
  <c r="D200" i="5" s="1"/>
  <c r="E201" i="5"/>
  <c r="D201" i="5" s="1"/>
  <c r="E202" i="5"/>
  <c r="D202" i="5" s="1"/>
  <c r="E203" i="5"/>
  <c r="D203" i="5" s="1"/>
  <c r="E204" i="5"/>
  <c r="D204" i="5" s="1"/>
  <c r="E205" i="5"/>
  <c r="D205" i="5" s="1"/>
  <c r="E206" i="5"/>
  <c r="D206" i="5" s="1"/>
  <c r="E207" i="5"/>
  <c r="D207" i="5" s="1"/>
  <c r="E208" i="5"/>
  <c r="D208" i="5" s="1"/>
  <c r="E209" i="5"/>
  <c r="D209" i="5" s="1"/>
  <c r="E210" i="5"/>
  <c r="D210" i="5" s="1"/>
  <c r="E211" i="5"/>
  <c r="D211" i="5" s="1"/>
  <c r="E212" i="5"/>
  <c r="D212" i="5" s="1"/>
  <c r="E213" i="5"/>
  <c r="D213" i="5" s="1"/>
  <c r="E214" i="5"/>
  <c r="D214" i="5" s="1"/>
  <c r="E215" i="5"/>
  <c r="D215" i="5" s="1"/>
  <c r="E216" i="5"/>
  <c r="D216" i="5" s="1"/>
  <c r="E217" i="5"/>
  <c r="D217" i="5" s="1"/>
  <c r="E218" i="5"/>
  <c r="D218" i="5" s="1"/>
  <c r="E219" i="5"/>
  <c r="D219" i="5" s="1"/>
  <c r="E220" i="5"/>
  <c r="D220" i="5" s="1"/>
  <c r="E221" i="5"/>
  <c r="D221" i="5" s="1"/>
  <c r="E222" i="5"/>
  <c r="D222" i="5" s="1"/>
  <c r="E223" i="5"/>
  <c r="D223" i="5" s="1"/>
  <c r="E224" i="5"/>
  <c r="D224" i="5" s="1"/>
  <c r="E225" i="5"/>
  <c r="D225" i="5" s="1"/>
  <c r="E226" i="5"/>
  <c r="D226" i="5" s="1"/>
  <c r="E227" i="5"/>
  <c r="D227" i="5" s="1"/>
  <c r="E228" i="5"/>
  <c r="D228" i="5" s="1"/>
  <c r="E229" i="5"/>
  <c r="D229" i="5" s="1"/>
  <c r="E230" i="5"/>
  <c r="D230" i="5" s="1"/>
  <c r="E231" i="5"/>
  <c r="D231" i="5" s="1"/>
  <c r="E232" i="5"/>
  <c r="D232" i="5" s="1"/>
  <c r="E233" i="5"/>
  <c r="D233" i="5" s="1"/>
  <c r="E234" i="5"/>
  <c r="D234" i="5" s="1"/>
  <c r="E235" i="5"/>
  <c r="D235" i="5" s="1"/>
  <c r="E236" i="5"/>
  <c r="D236" i="5" s="1"/>
  <c r="E237" i="5"/>
  <c r="D237" i="5" s="1"/>
  <c r="E238" i="5"/>
  <c r="D238" i="5" s="1"/>
  <c r="E239" i="5"/>
  <c r="D239" i="5" s="1"/>
  <c r="E240" i="5"/>
  <c r="D240" i="5" s="1"/>
  <c r="E241" i="5"/>
  <c r="D241" i="5" s="1"/>
  <c r="E242" i="5"/>
  <c r="D242" i="5" s="1"/>
  <c r="E243" i="5"/>
  <c r="D243" i="5" s="1"/>
  <c r="E244" i="5"/>
  <c r="D244" i="5" s="1"/>
  <c r="E245" i="5"/>
  <c r="D245" i="5" s="1"/>
  <c r="E246" i="5"/>
  <c r="D246" i="5" s="1"/>
  <c r="E247" i="5"/>
  <c r="D247" i="5" s="1"/>
  <c r="E248" i="5"/>
  <c r="D248" i="5" s="1"/>
  <c r="E249" i="5"/>
  <c r="D249" i="5" s="1"/>
  <c r="E250" i="5"/>
  <c r="D250" i="5" s="1"/>
  <c r="E251" i="5"/>
  <c r="D251" i="5" s="1"/>
  <c r="E252" i="5"/>
  <c r="D252" i="5" s="1"/>
  <c r="E253" i="5"/>
  <c r="D253" i="5" s="1"/>
  <c r="E254" i="5"/>
  <c r="D254" i="5" s="1"/>
  <c r="E255" i="5"/>
  <c r="D255" i="5" s="1"/>
  <c r="E256" i="5"/>
  <c r="D256" i="5" s="1"/>
  <c r="E257" i="5"/>
  <c r="D257" i="5" s="1"/>
  <c r="E258" i="5"/>
  <c r="D258" i="5" s="1"/>
  <c r="E259" i="5"/>
  <c r="D259" i="5" s="1"/>
  <c r="E260" i="5"/>
  <c r="D260" i="5" s="1"/>
  <c r="E261" i="5"/>
  <c r="D261" i="5" s="1"/>
  <c r="E262" i="5"/>
  <c r="D262" i="5" s="1"/>
  <c r="E263" i="5"/>
  <c r="D263" i="5" s="1"/>
  <c r="E264" i="5"/>
  <c r="D264" i="5" s="1"/>
  <c r="E265" i="5"/>
  <c r="D265" i="5" s="1"/>
  <c r="E266" i="5"/>
  <c r="D266" i="5" s="1"/>
  <c r="E267" i="5"/>
  <c r="D267" i="5" s="1"/>
  <c r="E268" i="5"/>
  <c r="D268" i="5" s="1"/>
  <c r="E269" i="5"/>
  <c r="D269" i="5" s="1"/>
  <c r="E270" i="5"/>
  <c r="D270" i="5" s="1"/>
  <c r="E271" i="5"/>
  <c r="D271" i="5" s="1"/>
  <c r="E272" i="5"/>
  <c r="D272" i="5" s="1"/>
  <c r="E273" i="5"/>
  <c r="D273" i="5" s="1"/>
  <c r="E274" i="5"/>
  <c r="D274" i="5" s="1"/>
  <c r="E275" i="5"/>
  <c r="D275" i="5" s="1"/>
  <c r="E276" i="5"/>
  <c r="D276" i="5" s="1"/>
  <c r="E277" i="5"/>
  <c r="D277" i="5" s="1"/>
  <c r="E278" i="5"/>
  <c r="D278" i="5" s="1"/>
  <c r="E279" i="5"/>
  <c r="D279" i="5" s="1"/>
  <c r="E280" i="5"/>
  <c r="D280" i="5" s="1"/>
  <c r="E281" i="5"/>
  <c r="D281" i="5" s="1"/>
  <c r="E282" i="5"/>
  <c r="D282" i="5" s="1"/>
  <c r="E283" i="5"/>
  <c r="D283" i="5" s="1"/>
  <c r="E284" i="5"/>
  <c r="D284" i="5" s="1"/>
  <c r="E285" i="5"/>
  <c r="D285" i="5" s="1"/>
  <c r="E286" i="5"/>
  <c r="D286" i="5" s="1"/>
  <c r="E287" i="5"/>
  <c r="D287" i="5" s="1"/>
  <c r="E288" i="5"/>
  <c r="D288" i="5" s="1"/>
  <c r="E289" i="5"/>
  <c r="D289" i="5" s="1"/>
  <c r="E290" i="5"/>
  <c r="D290" i="5" s="1"/>
  <c r="E291" i="5"/>
  <c r="D291" i="5" s="1"/>
  <c r="E292" i="5"/>
  <c r="D292" i="5" s="1"/>
  <c r="E293" i="5"/>
  <c r="D293" i="5" s="1"/>
  <c r="E294" i="5"/>
  <c r="D294" i="5" s="1"/>
  <c r="E295" i="5"/>
  <c r="D295" i="5" s="1"/>
  <c r="E296" i="5"/>
  <c r="D296" i="5" s="1"/>
  <c r="E297" i="5"/>
  <c r="D297" i="5" s="1"/>
  <c r="E298" i="5"/>
  <c r="D298" i="5" s="1"/>
  <c r="E299" i="5"/>
  <c r="D299" i="5" s="1"/>
  <c r="E2" i="5"/>
  <c r="D2" i="5" s="1"/>
  <c r="C3" i="5"/>
  <c r="C4" i="5"/>
  <c r="C5" i="5"/>
  <c r="C6" i="5"/>
  <c r="C7" i="5"/>
  <c r="C8" i="5"/>
  <c r="C9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B3" i="5"/>
  <c r="B4" i="5"/>
  <c r="B5" i="5"/>
  <c r="B6" i="5"/>
  <c r="B7" i="5"/>
  <c r="B8" i="5"/>
  <c r="Q8" i="5" s="1" a="1"/>
  <c r="Q8" i="5" s="1"/>
  <c r="B11" i="5"/>
  <c r="B12" i="5"/>
  <c r="B13" i="5"/>
  <c r="B14" i="5"/>
  <c r="Q14" i="5" s="1" a="1"/>
  <c r="Q14" i="5" s="1"/>
  <c r="B15" i="5"/>
  <c r="B16" i="5"/>
  <c r="Q16" i="5" s="1" a="1"/>
  <c r="Q16" i="5" s="1"/>
  <c r="B17" i="5"/>
  <c r="B18" i="5"/>
  <c r="B19" i="5"/>
  <c r="B20" i="5"/>
  <c r="B21" i="5"/>
  <c r="Q21" i="5" s="1" a="1"/>
  <c r="Q21" i="5" s="1"/>
  <c r="B22" i="5"/>
  <c r="Q22" i="5" s="1" a="1"/>
  <c r="Q22" i="5" s="1"/>
  <c r="B23" i="5"/>
  <c r="Q23" i="5" s="1" a="1"/>
  <c r="Q23" i="5" s="1"/>
  <c r="B24" i="5"/>
  <c r="B25" i="5"/>
  <c r="B26" i="5"/>
  <c r="B27" i="5"/>
  <c r="B28" i="5"/>
  <c r="B29" i="5"/>
  <c r="Q29" i="5" s="1" a="1"/>
  <c r="Q29" i="5" s="1"/>
  <c r="B30" i="5"/>
  <c r="B31" i="5"/>
  <c r="B32" i="5"/>
  <c r="B33" i="5"/>
  <c r="B34" i="5"/>
  <c r="B35" i="5"/>
  <c r="Q35" i="5" s="1" a="1"/>
  <c r="Q35" i="5" s="1"/>
  <c r="B36" i="5"/>
  <c r="Q36" i="5" s="1" a="1"/>
  <c r="Q36" i="5" s="1"/>
  <c r="B37" i="5"/>
  <c r="B38" i="5"/>
  <c r="B39" i="5"/>
  <c r="B40" i="5"/>
  <c r="B41" i="5"/>
  <c r="B42" i="5"/>
  <c r="B43" i="5"/>
  <c r="B44" i="5"/>
  <c r="B45" i="5"/>
  <c r="B46" i="5"/>
  <c r="Q46" i="5" s="1" a="1"/>
  <c r="Q46" i="5" s="1"/>
  <c r="B47" i="5"/>
  <c r="B48" i="5"/>
  <c r="B49" i="5"/>
  <c r="B50" i="5"/>
  <c r="B51" i="5"/>
  <c r="B52" i="5"/>
  <c r="B53" i="5"/>
  <c r="Q53" i="5" s="1" a="1"/>
  <c r="Q53" i="5" s="1"/>
  <c r="B54" i="5"/>
  <c r="Q54" i="5" s="1" a="1"/>
  <c r="Q54" i="5" s="1"/>
  <c r="B55" i="5"/>
  <c r="Q55" i="5" s="1" a="1"/>
  <c r="Q55" i="5" s="1"/>
  <c r="B56" i="5"/>
  <c r="B57" i="5"/>
  <c r="B58" i="5"/>
  <c r="B59" i="5"/>
  <c r="B60" i="5"/>
  <c r="B61" i="5"/>
  <c r="B62" i="5"/>
  <c r="B63" i="5"/>
  <c r="B64" i="5"/>
  <c r="B65" i="5"/>
  <c r="B66" i="5"/>
  <c r="B67" i="5"/>
  <c r="Q67" i="5" s="1" a="1"/>
  <c r="Q67" i="5" s="1"/>
  <c r="B68" i="5"/>
  <c r="Q68" i="5" s="1" a="1"/>
  <c r="Q68" i="5" s="1"/>
  <c r="B69" i="5"/>
  <c r="B70" i="5"/>
  <c r="B71" i="5"/>
  <c r="B72" i="5"/>
  <c r="B73" i="5"/>
  <c r="B74" i="5"/>
  <c r="B75" i="5"/>
  <c r="B76" i="5"/>
  <c r="B77" i="5"/>
  <c r="B78" i="5"/>
  <c r="Q78" i="5" s="1" a="1"/>
  <c r="Q78" i="5" s="1"/>
  <c r="B79" i="5"/>
  <c r="B80" i="5"/>
  <c r="B81" i="5"/>
  <c r="B82" i="5"/>
  <c r="B83" i="5"/>
  <c r="B84" i="5"/>
  <c r="B85" i="5"/>
  <c r="Q85" i="5" s="1" a="1"/>
  <c r="Q85" i="5" s="1"/>
  <c r="B86" i="5"/>
  <c r="Q86" i="5" s="1" a="1"/>
  <c r="Q86" i="5" s="1"/>
  <c r="B87" i="5"/>
  <c r="Q87" i="5" s="1" a="1"/>
  <c r="Q87" i="5" s="1"/>
  <c r="B88" i="5"/>
  <c r="B89" i="5"/>
  <c r="B90" i="5"/>
  <c r="B91" i="5"/>
  <c r="B92" i="5"/>
  <c r="B93" i="5"/>
  <c r="B94" i="5"/>
  <c r="B95" i="5"/>
  <c r="B96" i="5"/>
  <c r="B97" i="5"/>
  <c r="B98" i="5"/>
  <c r="B99" i="5"/>
  <c r="Q99" i="5" s="1" a="1"/>
  <c r="Q99" i="5" s="1"/>
  <c r="B100" i="5"/>
  <c r="Q100" i="5" s="1" a="1"/>
  <c r="Q100" i="5" s="1"/>
  <c r="B101" i="5"/>
  <c r="B102" i="5"/>
  <c r="B103" i="5"/>
  <c r="B104" i="5"/>
  <c r="B105" i="5"/>
  <c r="B106" i="5"/>
  <c r="Q106" i="5" s="1" a="1"/>
  <c r="Q106" i="5" s="1"/>
  <c r="B107" i="5"/>
  <c r="B108" i="5"/>
  <c r="B109" i="5"/>
  <c r="B110" i="5"/>
  <c r="Q110" i="5" s="1" a="1"/>
  <c r="Q110" i="5" s="1"/>
  <c r="B111" i="5"/>
  <c r="B112" i="5"/>
  <c r="B113" i="5"/>
  <c r="Q113" i="5" s="1" a="1"/>
  <c r="Q113" i="5" s="1"/>
  <c r="B114" i="5"/>
  <c r="B115" i="5"/>
  <c r="B116" i="5"/>
  <c r="B117" i="5"/>
  <c r="B118" i="5"/>
  <c r="Q118" i="5" s="1" a="1"/>
  <c r="Q118" i="5" s="1"/>
  <c r="B119" i="5"/>
  <c r="Q119" i="5" s="1" a="1"/>
  <c r="Q119" i="5" s="1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Q132" i="5" s="1" a="1"/>
  <c r="Q132" i="5" s="1"/>
  <c r="B133" i="5"/>
  <c r="B134" i="5"/>
  <c r="B135" i="5"/>
  <c r="B136" i="5"/>
  <c r="B137" i="5"/>
  <c r="B138" i="5"/>
  <c r="Q138" i="5" s="1" a="1"/>
  <c r="Q138" i="5" s="1"/>
  <c r="B139" i="5"/>
  <c r="B140" i="5"/>
  <c r="B141" i="5"/>
  <c r="B142" i="5"/>
  <c r="Q142" i="5" s="1" a="1"/>
  <c r="Q142" i="5" s="1"/>
  <c r="B143" i="5"/>
  <c r="B144" i="5"/>
  <c r="B145" i="5"/>
  <c r="Q145" i="5" s="1" a="1"/>
  <c r="Q145" i="5" s="1"/>
  <c r="B146" i="5"/>
  <c r="B147" i="5"/>
  <c r="B148" i="5"/>
  <c r="B149" i="5"/>
  <c r="Q149" i="5" s="1" a="1"/>
  <c r="Q149" i="5" s="1"/>
  <c r="B150" i="5"/>
  <c r="Q150" i="5" s="1" a="1"/>
  <c r="Q150" i="5" s="1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Q164" i="5" s="1" a="1"/>
  <c r="Q164" i="5" s="1"/>
  <c r="B165" i="5"/>
  <c r="B166" i="5"/>
  <c r="B167" i="5"/>
  <c r="B168" i="5"/>
  <c r="B169" i="5"/>
  <c r="B170" i="5"/>
  <c r="Q170" i="5" s="1" a="1"/>
  <c r="Q170" i="5" s="1"/>
  <c r="B171" i="5"/>
  <c r="B172" i="5"/>
  <c r="B173" i="5"/>
  <c r="B174" i="5"/>
  <c r="Q174" i="5" s="1" a="1"/>
  <c r="Q174" i="5" s="1"/>
  <c r="B175" i="5"/>
  <c r="B176" i="5"/>
  <c r="B177" i="5"/>
  <c r="Q177" i="5" s="1" a="1"/>
  <c r="Q177" i="5" s="1"/>
  <c r="B178" i="5"/>
  <c r="B179" i="5"/>
  <c r="B180" i="5"/>
  <c r="B181" i="5"/>
  <c r="B182" i="5"/>
  <c r="B183" i="5"/>
  <c r="Q183" i="5" s="1" a="1"/>
  <c r="Q183" i="5" s="1"/>
  <c r="B184" i="5"/>
  <c r="B185" i="5"/>
  <c r="Q185" i="5" s="1" a="1"/>
  <c r="Q185" i="5" s="1"/>
  <c r="B186" i="5"/>
  <c r="B187" i="5"/>
  <c r="B188" i="5"/>
  <c r="B189" i="5"/>
  <c r="B190" i="5"/>
  <c r="B191" i="5"/>
  <c r="B192" i="5"/>
  <c r="B193" i="5"/>
  <c r="B194" i="5"/>
  <c r="B195" i="5"/>
  <c r="B196" i="5"/>
  <c r="Q196" i="5" s="1" a="1"/>
  <c r="Q196" i="5" s="1"/>
  <c r="B197" i="5"/>
  <c r="B198" i="5"/>
  <c r="B199" i="5"/>
  <c r="B200" i="5"/>
  <c r="B201" i="5"/>
  <c r="B202" i="5"/>
  <c r="Q202" i="5" s="1" a="1"/>
  <c r="Q202" i="5" s="1"/>
  <c r="B203" i="5"/>
  <c r="B204" i="5"/>
  <c r="B205" i="5"/>
  <c r="B206" i="5"/>
  <c r="Q206" i="5" s="1" a="1"/>
  <c r="Q206" i="5" s="1"/>
  <c r="B207" i="5"/>
  <c r="B208" i="5"/>
  <c r="B209" i="5"/>
  <c r="Q209" i="5" s="1" a="1"/>
  <c r="Q209" i="5" s="1"/>
  <c r="B210" i="5"/>
  <c r="B211" i="5"/>
  <c r="B212" i="5"/>
  <c r="B213" i="5"/>
  <c r="B214" i="5"/>
  <c r="B215" i="5"/>
  <c r="Q215" i="5" s="1" a="1"/>
  <c r="Q215" i="5" s="1"/>
  <c r="B216" i="5"/>
  <c r="B217" i="5"/>
  <c r="Q217" i="5" s="1" a="1"/>
  <c r="Q217" i="5" s="1"/>
  <c r="B218" i="5"/>
  <c r="B219" i="5"/>
  <c r="B220" i="5"/>
  <c r="P220" i="5" s="1" a="1"/>
  <c r="P220" i="5" s="1"/>
  <c r="B221" i="5"/>
  <c r="P221" i="5" s="1" a="1"/>
  <c r="P221" i="5" s="1"/>
  <c r="B222" i="5"/>
  <c r="P222" i="5" s="1" a="1"/>
  <c r="P222" i="5" s="1"/>
  <c r="B223" i="5"/>
  <c r="B224" i="5"/>
  <c r="P224" i="5" s="1" a="1"/>
  <c r="P224" i="5" s="1"/>
  <c r="B225" i="5"/>
  <c r="Q225" i="5" s="1" a="1"/>
  <c r="Q225" i="5" s="1"/>
  <c r="B226" i="5"/>
  <c r="P226" i="5" s="1" a="1"/>
  <c r="P226" i="5" s="1"/>
  <c r="B227" i="5"/>
  <c r="B228" i="5"/>
  <c r="Q228" i="5" s="1" a="1"/>
  <c r="Q228" i="5" s="1"/>
  <c r="B229" i="5"/>
  <c r="P229" i="5" s="1" a="1"/>
  <c r="P229" i="5" s="1"/>
  <c r="B230" i="5"/>
  <c r="P230" i="5" s="1" a="1"/>
  <c r="P230" i="5" s="1"/>
  <c r="B231" i="5"/>
  <c r="Q231" i="5" s="1" a="1"/>
  <c r="Q231" i="5" s="1"/>
  <c r="B232" i="5"/>
  <c r="P232" i="5" s="1" a="1"/>
  <c r="P232" i="5" s="1"/>
  <c r="B233" i="5"/>
  <c r="P233" i="5" s="1" a="1"/>
  <c r="P233" i="5" s="1"/>
  <c r="B234" i="5"/>
  <c r="P234" i="5" s="1" a="1"/>
  <c r="P234" i="5" s="1"/>
  <c r="B235" i="5"/>
  <c r="B236" i="5"/>
  <c r="P236" i="5" s="1" a="1"/>
  <c r="P236" i="5" s="1"/>
  <c r="B237" i="5"/>
  <c r="Q237" i="5" s="1" a="1"/>
  <c r="Q237" i="5" s="1"/>
  <c r="B238" i="5"/>
  <c r="P238" i="5" s="1" a="1"/>
  <c r="P238" i="5" s="1"/>
  <c r="B239" i="5"/>
  <c r="B240" i="5"/>
  <c r="P240" i="5" s="1" a="1"/>
  <c r="P240" i="5" s="1"/>
  <c r="B241" i="5"/>
  <c r="Q241" i="5" s="1" a="1"/>
  <c r="Q241" i="5" s="1"/>
  <c r="B242" i="5"/>
  <c r="P242" i="5" s="1" a="1"/>
  <c r="P242" i="5" s="1"/>
  <c r="B243" i="5"/>
  <c r="B244" i="5"/>
  <c r="P244" i="5" s="1" a="1"/>
  <c r="P244" i="5" s="1"/>
  <c r="B245" i="5"/>
  <c r="Q245" i="5" s="1" a="1"/>
  <c r="Q245" i="5" s="1"/>
  <c r="B246" i="5"/>
  <c r="Q246" i="5" s="1" a="1"/>
  <c r="Q246" i="5" s="1"/>
  <c r="B247" i="5"/>
  <c r="Q247" i="5" s="1" a="1"/>
  <c r="Q247" i="5" s="1"/>
  <c r="B248" i="5"/>
  <c r="P248" i="5" s="1" a="1"/>
  <c r="P248" i="5" s="1"/>
  <c r="B249" i="5"/>
  <c r="Q249" i="5" s="1" a="1"/>
  <c r="Q249" i="5" s="1"/>
  <c r="B250" i="5"/>
  <c r="P250" i="5" s="1" a="1"/>
  <c r="P250" i="5" s="1"/>
  <c r="B251" i="5"/>
  <c r="B252" i="5"/>
  <c r="P252" i="5" s="1" a="1"/>
  <c r="P252" i="5" s="1"/>
  <c r="B253" i="5"/>
  <c r="Q253" i="5" s="1" a="1"/>
  <c r="Q253" i="5" s="1"/>
  <c r="B254" i="5"/>
  <c r="P254" i="5" s="1" a="1"/>
  <c r="P254" i="5" s="1"/>
  <c r="B255" i="5"/>
  <c r="B256" i="5"/>
  <c r="P256" i="5" s="1" a="1"/>
  <c r="P256" i="5" s="1"/>
  <c r="B257" i="5"/>
  <c r="Q257" i="5" s="1" a="1"/>
  <c r="Q257" i="5" s="1"/>
  <c r="B258" i="5"/>
  <c r="P258" i="5" s="1" a="1"/>
  <c r="P258" i="5" s="1"/>
  <c r="B259" i="5"/>
  <c r="Q259" i="5" s="1" a="1"/>
  <c r="Q259" i="5" s="1"/>
  <c r="B260" i="5"/>
  <c r="Q260" i="5" s="1" a="1"/>
  <c r="Q260" i="5" s="1"/>
  <c r="B261" i="5"/>
  <c r="P261" i="5" s="1" a="1"/>
  <c r="P261" i="5" s="1"/>
  <c r="B262" i="5"/>
  <c r="P262" i="5" s="1" a="1"/>
  <c r="P262" i="5" s="1"/>
  <c r="B263" i="5"/>
  <c r="B264" i="5"/>
  <c r="P264" i="5" s="1" a="1"/>
  <c r="P264" i="5" s="1"/>
  <c r="B265" i="5"/>
  <c r="P265" i="5" s="1" a="1"/>
  <c r="P265" i="5" s="1"/>
  <c r="B266" i="5"/>
  <c r="Q266" i="5" s="1" a="1"/>
  <c r="Q266" i="5" s="1"/>
  <c r="B267" i="5"/>
  <c r="B268" i="5"/>
  <c r="P268" i="5" s="1" a="1"/>
  <c r="P268" i="5" s="1"/>
  <c r="B269" i="5"/>
  <c r="P269" i="5" s="1" a="1"/>
  <c r="P269" i="5" s="1"/>
  <c r="B270" i="5"/>
  <c r="P270" i="5" s="1" a="1"/>
  <c r="P270" i="5" s="1"/>
  <c r="B271" i="5"/>
  <c r="B272" i="5"/>
  <c r="P272" i="5" s="1" a="1"/>
  <c r="P272" i="5" s="1"/>
  <c r="B273" i="5"/>
  <c r="Q273" i="5" s="1" a="1"/>
  <c r="Q273" i="5" s="1"/>
  <c r="B274" i="5"/>
  <c r="P274" i="5" s="1" a="1"/>
  <c r="P274" i="5" s="1"/>
  <c r="B275" i="5"/>
  <c r="B276" i="5"/>
  <c r="P276" i="5" s="1" a="1"/>
  <c r="P276" i="5" s="1"/>
  <c r="B277" i="5"/>
  <c r="P277" i="5" s="1" a="1"/>
  <c r="P277" i="5" s="1"/>
  <c r="B278" i="5"/>
  <c r="Q278" i="5" s="1" a="1"/>
  <c r="Q278" i="5" s="1"/>
  <c r="B279" i="5"/>
  <c r="B280" i="5"/>
  <c r="P280" i="5" s="1" a="1"/>
  <c r="P280" i="5" s="1"/>
  <c r="B281" i="5"/>
  <c r="P281" i="5" s="1" a="1"/>
  <c r="P281" i="5" s="1"/>
  <c r="B282" i="5"/>
  <c r="Q282" i="5" s="1" a="1"/>
  <c r="Q282" i="5" s="1"/>
  <c r="B283" i="5"/>
  <c r="B284" i="5"/>
  <c r="P284" i="5" s="1" a="1"/>
  <c r="P284" i="5" s="1"/>
  <c r="B285" i="5"/>
  <c r="Q285" i="5" s="1" a="1"/>
  <c r="Q285" i="5" s="1"/>
  <c r="B286" i="5"/>
  <c r="P286" i="5" s="1" a="1"/>
  <c r="P286" i="5" s="1"/>
  <c r="B287" i="5"/>
  <c r="B288" i="5"/>
  <c r="P288" i="5" s="1" a="1"/>
  <c r="P288" i="5" s="1"/>
  <c r="B289" i="5"/>
  <c r="Q289" i="5" s="1" a="1"/>
  <c r="Q289" i="5" s="1"/>
  <c r="B290" i="5"/>
  <c r="P290" i="5" s="1" a="1"/>
  <c r="P290" i="5" s="1"/>
  <c r="B291" i="5"/>
  <c r="Q291" i="5" s="1" a="1"/>
  <c r="Q291" i="5" s="1"/>
  <c r="B292" i="5"/>
  <c r="P292" i="5" s="1" a="1"/>
  <c r="P292" i="5" s="1"/>
  <c r="B293" i="5"/>
  <c r="P293" i="5" s="1" a="1"/>
  <c r="P293" i="5" s="1"/>
  <c r="B294" i="5"/>
  <c r="P294" i="5" s="1" a="1"/>
  <c r="P294" i="5" s="1"/>
  <c r="B295" i="5"/>
  <c r="Q295" i="5" s="1" a="1"/>
  <c r="Q295" i="5" s="1"/>
  <c r="B296" i="5"/>
  <c r="P296" i="5" s="1" a="1"/>
  <c r="P296" i="5" s="1"/>
  <c r="B297" i="5"/>
  <c r="P297" i="5" s="1" a="1"/>
  <c r="P297" i="5" s="1"/>
  <c r="B298" i="5"/>
  <c r="Q298" i="5" s="1" a="1"/>
  <c r="Q298" i="5" s="1"/>
  <c r="B299" i="5"/>
  <c r="C2" i="5"/>
  <c r="B2" i="5"/>
  <c r="F1666" i="11"/>
  <c r="F1654" i="11"/>
  <c r="Z1057" i="11" a="1"/>
  <c r="V789" i="11"/>
  <c r="AC939" i="11" a="1"/>
  <c r="AF1076" i="11" a="1"/>
  <c r="Z1010" i="11" a="1"/>
  <c r="AE1000" i="11" a="1"/>
  <c r="W1057" i="11" a="1"/>
  <c r="Y1025" i="11" a="1"/>
  <c r="AF775" i="11" a="1"/>
  <c r="Y904" i="11" a="1"/>
  <c r="AD777" i="11" a="1"/>
  <c r="AE781" i="11" a="1"/>
  <c r="AD970" i="11" a="1"/>
  <c r="AD1001" i="11" a="1"/>
  <c r="AD789" i="11" a="1"/>
  <c r="AD779" i="11" a="1"/>
  <c r="AC1079" i="11" a="1"/>
  <c r="Y1015" i="11" a="1"/>
  <c r="AC1012" i="11" a="1"/>
  <c r="Y1026" i="11" a="1"/>
  <c r="AC782" i="11" a="1"/>
  <c r="Z789" i="11" a="1"/>
  <c r="AA789" i="11" a="1"/>
  <c r="W1037" i="11" a="1"/>
  <c r="AD765" i="11" a="1"/>
  <c r="AC1020" i="11" a="1"/>
  <c r="Z1014" i="11" a="1"/>
  <c r="AE898" i="11" a="1"/>
  <c r="AE1006" i="11" a="1"/>
  <c r="AC1057" i="11" a="1"/>
  <c r="AC781" i="11" a="1"/>
  <c r="Y789" i="11" a="1"/>
  <c r="AF787" i="11" a="1"/>
  <c r="AB1038" i="11" a="1"/>
  <c r="AE789" i="11" a="1"/>
  <c r="AD772" i="11" a="1"/>
  <c r="AB1033" i="11" a="1"/>
  <c r="AA1024" i="11" a="1"/>
  <c r="AF893" i="11" a="1"/>
  <c r="AF1020" i="11" a="1"/>
  <c r="AE771" i="11" a="1"/>
  <c r="W1020" i="11" a="1"/>
  <c r="AF782" i="11" a="1"/>
  <c r="AE760" i="11" a="1"/>
  <c r="Y998" i="11" a="1"/>
  <c r="AF1030" i="11" a="1"/>
  <c r="AA1059" i="11" a="1"/>
  <c r="AB1044" i="11" a="1"/>
  <c r="AC779" i="11" a="1"/>
  <c r="AB1066" i="11" a="1"/>
  <c r="AD771" i="11" a="1"/>
  <c r="AD1006" i="11" a="1"/>
  <c r="AE767" i="11" a="1"/>
  <c r="AF1056" i="11" a="1"/>
  <c r="AA1020" i="11" a="1"/>
  <c r="AA781" i="11" a="1"/>
  <c r="AC1022" i="11" a="1"/>
  <c r="AA1046" i="11" a="1"/>
  <c r="AF754" i="11" a="1"/>
  <c r="AC1038" i="11" a="1"/>
  <c r="W1074" i="11" a="1"/>
  <c r="AC775" i="11" a="1"/>
  <c r="AD1075" i="11" a="1"/>
  <c r="AC1049" i="11" a="1"/>
  <c r="Z999" i="11" a="1"/>
  <c r="AF781" i="11" a="1"/>
  <c r="AA1006" i="11" a="1"/>
  <c r="AF760" i="11" a="1"/>
  <c r="AD1031" i="11" a="1"/>
  <c r="X1036" i="11" a="1"/>
  <c r="X1000" i="11" a="1"/>
  <c r="AB789" i="11" a="1"/>
  <c r="Y1011" i="11" a="1"/>
  <c r="Y1077" i="11" a="1"/>
  <c r="AB783" i="11" a="1"/>
  <c r="X1002" i="11" a="1"/>
  <c r="AF1054" i="11" a="1"/>
  <c r="AD1056" i="11" a="1"/>
  <c r="AC1072" i="11" a="1"/>
  <c r="W1019" i="11" a="1"/>
  <c r="AD784" i="11" a="1"/>
  <c r="AC946" i="11" a="1"/>
  <c r="Y1027" i="11" a="1"/>
  <c r="AE768" i="11" a="1"/>
  <c r="X1050" i="11" a="1"/>
  <c r="AA1056" i="11" a="1"/>
  <c r="V782" i="11"/>
  <c r="V774" i="11"/>
  <c r="AB1005" i="11" a="1"/>
  <c r="W995" i="11" a="1"/>
  <c r="AF768" i="11" a="1"/>
  <c r="AF1037" i="11" a="1"/>
  <c r="X1069" i="11" a="1"/>
  <c r="AE785" i="11" a="1"/>
  <c r="AD775" i="11" a="1"/>
  <c r="AF1069" i="11" a="1"/>
  <c r="AF1071" i="11" a="1"/>
  <c r="AD767" i="11" a="1"/>
  <c r="AB957" i="11" a="1"/>
  <c r="Y996" i="11" a="1"/>
  <c r="AF762" i="11" a="1"/>
  <c r="AF778" i="11" a="1"/>
  <c r="AA991" i="11" a="1"/>
  <c r="AF1042" i="11" a="1"/>
  <c r="AA1060" i="11" a="1"/>
  <c r="AE1077" i="11" a="1"/>
  <c r="AD787" i="11" a="1"/>
  <c r="X996" i="11" a="1"/>
  <c r="W1040" i="11" a="1"/>
  <c r="X1046" i="11" a="1"/>
  <c r="X1006" i="11" a="1"/>
  <c r="Z1000" i="11" a="1"/>
  <c r="AF763" i="11" a="1"/>
  <c r="AE777" i="11" a="1"/>
  <c r="AE895" i="11" a="1"/>
  <c r="AD782" i="11" a="1"/>
  <c r="AD1045" i="11" a="1"/>
  <c r="AF1003" i="11" a="1"/>
  <c r="AD770" i="11" a="1"/>
  <c r="AE778" i="11" a="1"/>
  <c r="AD768" i="11" a="1"/>
  <c r="AB1060" i="11" a="1"/>
  <c r="Y1038" i="11" a="1"/>
  <c r="Y941" i="11" a="1"/>
  <c r="AC1030" i="11" a="1"/>
  <c r="AF937" i="11" a="1"/>
  <c r="Y1002" i="11" a="1"/>
  <c r="Y1068" i="11" a="1"/>
  <c r="X1072" i="11" a="1"/>
  <c r="AA782" i="11" a="1"/>
  <c r="AA1015" i="11" a="1"/>
  <c r="W1064" i="11" a="1"/>
  <c r="AC1062" i="11" a="1"/>
  <c r="AF1041" i="11" a="1"/>
  <c r="AD788" i="11" a="1"/>
  <c r="AD998" i="11" a="1"/>
  <c r="AB1017" i="11" a="1"/>
  <c r="AC1031" i="11" a="1"/>
  <c r="Y1052" i="11" a="1"/>
  <c r="AA1004" i="11" a="1"/>
  <c r="AC1054" i="11" a="1"/>
  <c r="AE1047" i="11" a="1"/>
  <c r="AD1037" i="11" a="1"/>
  <c r="AB1045" i="11" a="1"/>
  <c r="V785" i="11"/>
  <c r="AC788" i="11" a="1"/>
  <c r="V765" i="11"/>
  <c r="Y938" i="11" a="1"/>
  <c r="AD1018" i="11" a="1"/>
  <c r="AF996" i="11" a="1"/>
  <c r="AF756" i="11" a="1"/>
  <c r="AD776" i="11" a="1"/>
  <c r="AD995" i="11" a="1"/>
  <c r="AD781" i="11" a="1"/>
  <c r="Y1054" i="11" a="1"/>
  <c r="AB1032" i="11" a="1"/>
  <c r="AA1075" i="11" a="1"/>
  <c r="AC1033" i="11" a="1"/>
  <c r="AC912" i="11" a="1"/>
  <c r="AB1031" i="11" a="1"/>
  <c r="AA995" i="11" a="1"/>
  <c r="AC1000" i="11" a="1"/>
  <c r="AD999" i="11" a="1"/>
  <c r="AE762" i="11" a="1"/>
  <c r="Y1003" i="11" a="1"/>
  <c r="AC778" i="11" a="1"/>
  <c r="AC1023" i="11" a="1"/>
  <c r="AA1045" i="11" a="1"/>
  <c r="AF771" i="11" a="1"/>
  <c r="Y1076" i="11" a="1"/>
  <c r="Y1065" i="11" a="1"/>
  <c r="AA1022" i="11" a="1"/>
  <c r="AF774" i="11" a="1"/>
  <c r="AD1003" i="11" a="1"/>
  <c r="AA787" i="11" a="1"/>
  <c r="AE779" i="11" a="1"/>
  <c r="AE776" i="11" a="1"/>
  <c r="AE981" i="11" a="1"/>
  <c r="AF784" i="11" a="1"/>
  <c r="AB1004" i="11" a="1"/>
  <c r="Z1036" i="11" a="1"/>
  <c r="AB1074" i="11" a="1"/>
  <c r="AB1063" i="11" a="1"/>
  <c r="Z1070" i="11" a="1"/>
  <c r="Y944" i="11" a="1"/>
  <c r="AA1028" i="11" a="1"/>
  <c r="AA1002" i="11" a="1"/>
  <c r="AF788" i="11" a="1"/>
  <c r="AE1050" i="11" a="1"/>
  <c r="AC784" i="11" a="1"/>
  <c r="W1076" i="11" a="1"/>
  <c r="Z1018" i="11" a="1"/>
  <c r="AB784" i="11" a="1"/>
  <c r="AB778" i="11" a="1"/>
  <c r="X1026" i="11" a="1"/>
  <c r="AA1030" i="11" a="1"/>
  <c r="Z1069" i="11" a="1"/>
  <c r="AF1000" i="11" a="1"/>
  <c r="AD1000" i="11" a="1"/>
  <c r="X1052" i="11" a="1"/>
  <c r="Z1013" i="11" a="1"/>
  <c r="AC1032" i="11" a="1"/>
  <c r="AA1076" i="11" a="1"/>
  <c r="AB999" i="11" a="1"/>
  <c r="Y1013" i="11" a="1"/>
  <c r="AD1033" i="11" a="1"/>
  <c r="AF1025" i="11" a="1"/>
  <c r="AF956" i="11" a="1"/>
  <c r="AF780" i="11" a="1"/>
  <c r="W1058" i="11" a="1"/>
  <c r="W1066" i="11" a="1"/>
  <c r="X1067" i="11" a="1"/>
  <c r="AC1056" i="11" a="1"/>
  <c r="W1011" i="11" a="1"/>
  <c r="Y1062" i="11" a="1"/>
  <c r="AA1019" i="11" a="1"/>
  <c r="W1022" i="11" a="1"/>
  <c r="AF1066" i="11" a="1"/>
  <c r="Z1062" i="11" a="1"/>
  <c r="Z1049" i="11" a="1"/>
  <c r="AE1015" i="11" a="1"/>
  <c r="AA786" i="11" a="1"/>
  <c r="AA1072" i="11" a="1"/>
  <c r="Y1021" i="11" a="1"/>
  <c r="Z1064" i="11" a="1"/>
  <c r="AD762" i="11" a="1"/>
  <c r="AD773" i="11" a="1"/>
  <c r="AF786" i="11" a="1"/>
  <c r="AF998" i="11" a="1"/>
  <c r="X789" i="11" a="1"/>
  <c r="AE1064" i="11" a="1"/>
  <c r="Z1032" i="11" a="1"/>
  <c r="AB770" i="11" a="1"/>
  <c r="W1006" i="11" a="1"/>
  <c r="X1031" i="11" a="1"/>
  <c r="X1015" i="11" a="1"/>
  <c r="AC1001" i="11" a="1"/>
  <c r="AA1031" i="11" a="1"/>
  <c r="AC1039" i="11" a="1"/>
  <c r="W1015" i="11" a="1"/>
  <c r="AE1056" i="11" a="1"/>
  <c r="AD1007" i="11" a="1"/>
  <c r="W1005" i="11" a="1"/>
  <c r="AF770" i="11" a="1"/>
  <c r="AF767" i="11" a="1"/>
  <c r="AF785" i="11" a="1"/>
  <c r="AC999" i="11" a="1"/>
  <c r="AF789" i="11" a="1"/>
  <c r="AF1009" i="11" a="1"/>
  <c r="X1028" i="11" a="1"/>
  <c r="W789" i="11" a="1"/>
  <c r="AE901" i="11" a="1"/>
  <c r="AC1050" i="11" a="1"/>
  <c r="AE1053" i="11" a="1"/>
  <c r="Z1007" i="11" a="1"/>
  <c r="AE787" i="11" a="1"/>
  <c r="AB1073" i="11" a="1"/>
  <c r="AB1020" i="11" a="1"/>
  <c r="Y1014" i="11" a="1"/>
  <c r="AB953" i="11" a="1"/>
  <c r="AC789" i="11" a="1"/>
  <c r="W994" i="11" a="1"/>
  <c r="W1009" i="11" a="1"/>
  <c r="W1018" i="11" a="1"/>
  <c r="X1032" i="11" a="1"/>
  <c r="AE754" i="11" a="1"/>
  <c r="AB1012" i="11" a="1"/>
  <c r="AF1033" i="11" a="1"/>
  <c r="W1033" i="11" a="1"/>
  <c r="W1016" i="11" a="1"/>
  <c r="AD1012" i="11" a="1"/>
  <c r="AD993" i="11" a="1"/>
  <c r="AF1035" i="11" a="1"/>
  <c r="Z1079" i="11" a="1"/>
  <c r="AD783" i="11" a="1"/>
  <c r="AB1025" i="11" a="1"/>
  <c r="Z1031" i="11" a="1"/>
  <c r="W1023" i="11" a="1"/>
  <c r="AB1029" i="11" a="1"/>
  <c r="X1051" i="11" a="1"/>
  <c r="AE783" i="11" a="1"/>
  <c r="V775" i="11"/>
  <c r="V786" i="11"/>
  <c r="AB773" i="11" a="1"/>
  <c r="AB1007" i="11" a="1"/>
  <c r="Y914" i="11" a="1"/>
  <c r="AA1043" i="11" a="1"/>
  <c r="W1050" i="11" a="1"/>
  <c r="Z1030" i="11" a="1"/>
  <c r="AC1051" i="11" a="1"/>
  <c r="AA1025" i="11" a="1"/>
  <c r="AA1070" i="11" a="1"/>
  <c r="X1018" i="11" a="1"/>
  <c r="X1029" i="11" a="1"/>
  <c r="Y997" i="11" a="1"/>
  <c r="AB781" i="11" a="1"/>
  <c r="AE784" i="11" a="1"/>
  <c r="AF1026" i="11" a="1"/>
  <c r="AB788" i="11" a="1"/>
  <c r="W908" i="11" a="1"/>
  <c r="AE1028" i="11" a="1"/>
  <c r="AC786" i="11" a="1"/>
  <c r="AF769" i="11" a="1"/>
  <c r="AF1072" i="11" a="1"/>
  <c r="AD780" i="11" a="1"/>
  <c r="AC994" i="11" a="1"/>
  <c r="AB1022" i="11" a="1"/>
  <c r="AD786" i="11" a="1"/>
  <c r="AF783" i="11" a="1"/>
  <c r="Z1021" i="11" a="1"/>
  <c r="AC1075" i="11" a="1"/>
  <c r="AD1048" i="11" a="1"/>
  <c r="Y1063" i="11" a="1"/>
  <c r="AC762" i="11" a="1"/>
  <c r="AE775" i="11" a="1"/>
  <c r="Y1034" i="11" a="1"/>
  <c r="AA1003" i="11" a="1"/>
  <c r="AF776" i="11" a="1"/>
  <c r="AD760" i="11" a="1"/>
  <c r="AE763" i="11" a="1"/>
  <c r="AA1067" i="11" a="1"/>
  <c r="Z920" i="11" a="1"/>
  <c r="AC787" i="11" a="1"/>
  <c r="V778" i="11"/>
  <c r="AB1039" i="11" a="1"/>
  <c r="AB775" i="11" a="1"/>
  <c r="AE1076" i="11" a="1"/>
  <c r="AF1012" i="11" a="1"/>
  <c r="Y1032" i="11" a="1"/>
  <c r="AE780" i="11" a="1"/>
  <c r="AF1045" i="11" a="1"/>
  <c r="AF1062" i="11" a="1"/>
  <c r="V770" i="11"/>
  <c r="AD1059" i="11" a="1"/>
  <c r="AF999" i="11" a="1"/>
  <c r="AF773" i="11" a="1"/>
  <c r="AD1016" i="11" a="1"/>
  <c r="Y1040" i="11" a="1"/>
  <c r="AD997" i="11" a="1"/>
  <c r="X1076" i="11" a="1"/>
  <c r="AE1051" i="11" a="1"/>
  <c r="AE770" i="11" a="1"/>
  <c r="AB1026" i="11" a="1"/>
  <c r="AC967" i="11" a="1"/>
  <c r="AF1034" i="11" a="1"/>
  <c r="Z928" i="11" a="1"/>
  <c r="X1059" i="11" a="1"/>
  <c r="X1053" i="11" a="1"/>
  <c r="AB1019" i="11" a="1"/>
  <c r="AD754" i="11" a="1"/>
  <c r="AF758" i="11" a="1"/>
  <c r="AF761" i="11" a="1"/>
  <c r="Z1041" i="11" a="1"/>
  <c r="AD1024" i="11" a="1"/>
  <c r="Y1035" i="11" a="1"/>
  <c r="AD785" i="11" a="1"/>
  <c r="Z1065" i="11" a="1"/>
  <c r="AB786" i="11" a="1"/>
  <c r="X1005" i="11" a="1"/>
  <c r="AE1036" i="11" a="1"/>
  <c r="AA1071" i="11" a="1"/>
  <c r="V771" i="11"/>
  <c r="AC770" i="11" a="1"/>
  <c r="AB1043" i="11" a="1"/>
  <c r="AC1048" i="11" a="1"/>
  <c r="AF734" i="11" a="1"/>
  <c r="X1009" i="11" a="1"/>
  <c r="Y910" i="11" a="1"/>
  <c r="Z1053" i="11" a="1"/>
  <c r="AB1021" i="11" a="1"/>
  <c r="AE772" i="11" a="1"/>
  <c r="AD1077" i="11" a="1"/>
  <c r="AE1074" i="11" a="1"/>
  <c r="AF772" i="11" a="1"/>
  <c r="Z1054" i="11" a="1"/>
  <c r="AF752" i="11" a="1"/>
  <c r="AF764" i="11" a="1"/>
  <c r="AD1036" i="11" a="1"/>
  <c r="X1034" i="11" a="1"/>
  <c r="V787" i="11"/>
  <c r="AC773" i="11" a="1"/>
  <c r="AE773" i="11" a="1"/>
  <c r="AE788" i="11" a="1"/>
  <c r="AF779" i="11" a="1"/>
  <c r="AE786" i="11" a="1"/>
  <c r="X1058" i="11" a="1"/>
  <c r="X1022" i="11" a="1"/>
  <c r="Y1029" i="11" a="1"/>
  <c r="AC971" i="11" a="1"/>
  <c r="AF1047" i="11" a="1"/>
  <c r="AC1041" i="11" a="1"/>
  <c r="AF777" i="11" a="1"/>
  <c r="W1049" i="11" a="1"/>
  <c r="AA1005" i="11" a="1"/>
  <c r="X1020" i="11" a="1"/>
  <c r="AE782" i="11" a="1"/>
  <c r="AF766" i="11" a="1"/>
  <c r="AD778" i="11" a="1"/>
  <c r="AD1021" i="11" a="1"/>
  <c r="AE1022" i="11" a="1"/>
  <c r="Y784" i="11" a="1"/>
  <c r="AA1039" i="11" a="1"/>
  <c r="X1003" i="11" a="1"/>
  <c r="AA1048" i="11" a="1"/>
  <c r="AF897" i="11" a="1"/>
  <c r="AE1013" i="11" a="1"/>
  <c r="AC783" i="11" a="1"/>
  <c r="P198" i="5" l="1" a="1"/>
  <c r="P198" i="5" s="1"/>
  <c r="Q198" i="5" a="1"/>
  <c r="Q198" i="5" s="1"/>
  <c r="P190" i="5" a="1"/>
  <c r="P190" i="5" s="1"/>
  <c r="Q190" i="5" a="1"/>
  <c r="Q190" i="5" s="1"/>
  <c r="P182" i="5" a="1"/>
  <c r="P182" i="5" s="1"/>
  <c r="Q182" i="5" a="1"/>
  <c r="Q182" i="5" s="1"/>
  <c r="P2" i="5" a="1"/>
  <c r="P2" i="5" s="1"/>
  <c r="Q2" i="5" a="1"/>
  <c r="Q2" i="5" s="1"/>
  <c r="P213" i="5" a="1"/>
  <c r="P213" i="5" s="1"/>
  <c r="Q213" i="5" a="1"/>
  <c r="Q213" i="5" s="1"/>
  <c r="P205" i="5" a="1"/>
  <c r="P205" i="5" s="1"/>
  <c r="Q205" i="5" a="1"/>
  <c r="Q205" i="5" s="1"/>
  <c r="P197" i="5" a="1"/>
  <c r="P197" i="5" s="1"/>
  <c r="Q197" i="5" a="1"/>
  <c r="Q197" i="5" s="1"/>
  <c r="P189" i="5" a="1"/>
  <c r="P189" i="5" s="1"/>
  <c r="Q189" i="5" a="1"/>
  <c r="Q189" i="5" s="1"/>
  <c r="P181" i="5" a="1"/>
  <c r="P181" i="5" s="1"/>
  <c r="Q181" i="5" a="1"/>
  <c r="Q181" i="5" s="1"/>
  <c r="P173" i="5" a="1"/>
  <c r="P173" i="5" s="1"/>
  <c r="Q173" i="5" a="1"/>
  <c r="Q173" i="5" s="1"/>
  <c r="P165" i="5" a="1"/>
  <c r="P165" i="5" s="1"/>
  <c r="Q165" i="5" a="1"/>
  <c r="Q165" i="5" s="1"/>
  <c r="P157" i="5" a="1"/>
  <c r="P157" i="5" s="1"/>
  <c r="Q157" i="5" a="1"/>
  <c r="Q157" i="5" s="1"/>
  <c r="P141" i="5" a="1"/>
  <c r="P141" i="5" s="1"/>
  <c r="Q141" i="5" a="1"/>
  <c r="Q141" i="5" s="1"/>
  <c r="P133" i="5" a="1"/>
  <c r="P133" i="5" s="1"/>
  <c r="Q133" i="5" a="1"/>
  <c r="Q133" i="5" s="1"/>
  <c r="P125" i="5" a="1"/>
  <c r="P125" i="5" s="1"/>
  <c r="Q125" i="5" a="1"/>
  <c r="Q125" i="5" s="1"/>
  <c r="P117" i="5" a="1"/>
  <c r="P117" i="5" s="1"/>
  <c r="Q117" i="5" a="1"/>
  <c r="Q117" i="5" s="1"/>
  <c r="P109" i="5" a="1"/>
  <c r="P109" i="5" s="1"/>
  <c r="Q109" i="5" a="1"/>
  <c r="Q109" i="5" s="1"/>
  <c r="P101" i="5" a="1"/>
  <c r="P101" i="5" s="1"/>
  <c r="Q101" i="5" a="1"/>
  <c r="Q101" i="5" s="1"/>
  <c r="P93" i="5" a="1"/>
  <c r="P93" i="5" s="1"/>
  <c r="Q93" i="5" a="1"/>
  <c r="Q93" i="5" s="1"/>
  <c r="P77" i="5" a="1"/>
  <c r="P77" i="5" s="1"/>
  <c r="Q77" i="5" a="1"/>
  <c r="Q77" i="5" s="1"/>
  <c r="P69" i="5" a="1"/>
  <c r="P69" i="5" s="1"/>
  <c r="Q69" i="5" a="1"/>
  <c r="Q69" i="5" s="1"/>
  <c r="P61" i="5" a="1"/>
  <c r="P61" i="5" s="1"/>
  <c r="Q61" i="5" a="1"/>
  <c r="Q61" i="5" s="1"/>
  <c r="P45" i="5" a="1"/>
  <c r="P45" i="5" s="1"/>
  <c r="Q45" i="5" a="1"/>
  <c r="Q45" i="5" s="1"/>
  <c r="P37" i="5" a="1"/>
  <c r="P37" i="5" s="1"/>
  <c r="Q37" i="5" a="1"/>
  <c r="Q37" i="5" s="1"/>
  <c r="P13" i="5" a="1"/>
  <c r="P13" i="5" s="1"/>
  <c r="Q13" i="5" a="1"/>
  <c r="Q13" i="5" s="1"/>
  <c r="P3" i="5" a="1"/>
  <c r="P3" i="5" s="1"/>
  <c r="Q3" i="5" a="1"/>
  <c r="Q3" i="5" s="1"/>
  <c r="Q599" i="5" a="1"/>
  <c r="Q599" i="5" s="1"/>
  <c r="Q595" i="5" a="1"/>
  <c r="Q595" i="5" s="1"/>
  <c r="Q591" i="5" a="1"/>
  <c r="Q591" i="5" s="1"/>
  <c r="Q587" i="5" a="1"/>
  <c r="Q587" i="5" s="1"/>
  <c r="Q583" i="5" a="1"/>
  <c r="Q583" i="5" s="1"/>
  <c r="Q579" i="5" a="1"/>
  <c r="Q579" i="5" s="1"/>
  <c r="Q575" i="5" a="1"/>
  <c r="Q575" i="5" s="1"/>
  <c r="Q571" i="5" a="1"/>
  <c r="Q571" i="5" s="1"/>
  <c r="Q567" i="5" a="1"/>
  <c r="Q567" i="5" s="1"/>
  <c r="Q563" i="5" a="1"/>
  <c r="Q563" i="5" s="1"/>
  <c r="Q559" i="5" a="1"/>
  <c r="Q559" i="5" s="1"/>
  <c r="Q555" i="5" a="1"/>
  <c r="Q555" i="5" s="1"/>
  <c r="Q551" i="5" a="1"/>
  <c r="Q551" i="5" s="1"/>
  <c r="Q547" i="5" a="1"/>
  <c r="Q547" i="5" s="1"/>
  <c r="Q543" i="5" a="1"/>
  <c r="Q543" i="5" s="1"/>
  <c r="Q539" i="5" a="1"/>
  <c r="Q539" i="5" s="1"/>
  <c r="Q535" i="5" a="1"/>
  <c r="Q535" i="5" s="1"/>
  <c r="Q531" i="5" a="1"/>
  <c r="Q531" i="5" s="1"/>
  <c r="Q527" i="5" a="1"/>
  <c r="Q527" i="5" s="1"/>
  <c r="Q523" i="5" a="1"/>
  <c r="Q523" i="5" s="1"/>
  <c r="Q519" i="5" a="1"/>
  <c r="Q519" i="5" s="1"/>
  <c r="Q515" i="5" a="1"/>
  <c r="Q515" i="5" s="1"/>
  <c r="Q511" i="5" a="1"/>
  <c r="Q511" i="5" s="1"/>
  <c r="Q507" i="5" a="1"/>
  <c r="Q507" i="5" s="1"/>
  <c r="Q503" i="5" a="1"/>
  <c r="Q503" i="5" s="1"/>
  <c r="Q499" i="5" a="1"/>
  <c r="Q499" i="5" s="1"/>
  <c r="Q495" i="5" a="1"/>
  <c r="Q495" i="5" s="1"/>
  <c r="Q491" i="5" a="1"/>
  <c r="Q491" i="5" s="1"/>
  <c r="Q487" i="5" a="1"/>
  <c r="Q487" i="5" s="1"/>
  <c r="Q483" i="5" a="1"/>
  <c r="Q483" i="5" s="1"/>
  <c r="Q479" i="5" a="1"/>
  <c r="Q479" i="5" s="1"/>
  <c r="Q475" i="5" a="1"/>
  <c r="Q475" i="5" s="1"/>
  <c r="Q471" i="5" a="1"/>
  <c r="Q471" i="5" s="1"/>
  <c r="Q467" i="5" a="1"/>
  <c r="Q467" i="5" s="1"/>
  <c r="Q463" i="5" a="1"/>
  <c r="Q463" i="5" s="1"/>
  <c r="Q459" i="5" a="1"/>
  <c r="Q459" i="5" s="1"/>
  <c r="Q455" i="5" a="1"/>
  <c r="Q455" i="5" s="1"/>
  <c r="Q451" i="5" a="1"/>
  <c r="Q451" i="5" s="1"/>
  <c r="Q447" i="5" a="1"/>
  <c r="Q447" i="5" s="1"/>
  <c r="Q443" i="5" a="1"/>
  <c r="Q443" i="5" s="1"/>
  <c r="Q439" i="5" a="1"/>
  <c r="Q439" i="5" s="1"/>
  <c r="Q432" i="5" a="1"/>
  <c r="Q432" i="5" s="1"/>
  <c r="Q424" i="5" a="1"/>
  <c r="Q424" i="5" s="1"/>
  <c r="Q416" i="5" a="1"/>
  <c r="Q416" i="5" s="1"/>
  <c r="Q408" i="5" a="1"/>
  <c r="Q408" i="5" s="1"/>
  <c r="Q400" i="5" a="1"/>
  <c r="Q400" i="5" s="1"/>
  <c r="Q392" i="5" a="1"/>
  <c r="Q392" i="5" s="1"/>
  <c r="Q384" i="5" a="1"/>
  <c r="Q384" i="5" s="1"/>
  <c r="Q376" i="5" a="1"/>
  <c r="Q376" i="5" s="1"/>
  <c r="Q368" i="5" a="1"/>
  <c r="Q368" i="5" s="1"/>
  <c r="Q360" i="5" a="1"/>
  <c r="Q360" i="5" s="1"/>
  <c r="Q352" i="5" a="1"/>
  <c r="Q352" i="5" s="1"/>
  <c r="Q344" i="5" a="1"/>
  <c r="Q344" i="5" s="1"/>
  <c r="Q334" i="5" a="1"/>
  <c r="Q334" i="5" s="1"/>
  <c r="Q292" i="5" a="1"/>
  <c r="Q292" i="5" s="1"/>
  <c r="Q281" i="5" a="1"/>
  <c r="Q281" i="5" s="1"/>
  <c r="Q270" i="5" a="1"/>
  <c r="Q270" i="5" s="1"/>
  <c r="Q238" i="5" a="1"/>
  <c r="Q238" i="5" s="1"/>
  <c r="P188" i="5" a="1"/>
  <c r="P188" i="5" s="1"/>
  <c r="Q188" i="5" a="1"/>
  <c r="Q188" i="5" s="1"/>
  <c r="P180" i="5" a="1"/>
  <c r="P180" i="5" s="1"/>
  <c r="Q180" i="5" a="1"/>
  <c r="Q180" i="5" s="1"/>
  <c r="P172" i="5" a="1"/>
  <c r="P172" i="5" s="1"/>
  <c r="Q172" i="5" a="1"/>
  <c r="Q172" i="5" s="1"/>
  <c r="P156" i="5" a="1"/>
  <c r="P156" i="5" s="1"/>
  <c r="Q156" i="5" a="1"/>
  <c r="Q156" i="5" s="1"/>
  <c r="P148" i="5" a="1"/>
  <c r="P148" i="5" s="1"/>
  <c r="Q148" i="5" a="1"/>
  <c r="Q148" i="5" s="1"/>
  <c r="P140" i="5" a="1"/>
  <c r="P140" i="5" s="1"/>
  <c r="Q140" i="5" a="1"/>
  <c r="Q140" i="5" s="1"/>
  <c r="P124" i="5" a="1"/>
  <c r="P124" i="5" s="1"/>
  <c r="Q124" i="5" a="1"/>
  <c r="Q124" i="5" s="1"/>
  <c r="P116" i="5" a="1"/>
  <c r="P116" i="5" s="1"/>
  <c r="Q116" i="5" a="1"/>
  <c r="Q116" i="5" s="1"/>
  <c r="P108" i="5" a="1"/>
  <c r="P108" i="5" s="1"/>
  <c r="Q108" i="5" a="1"/>
  <c r="Q108" i="5" s="1"/>
  <c r="P92" i="5" a="1"/>
  <c r="P92" i="5" s="1"/>
  <c r="Q92" i="5" a="1"/>
  <c r="Q92" i="5" s="1"/>
  <c r="P84" i="5" a="1"/>
  <c r="P84" i="5" s="1"/>
  <c r="Q84" i="5" a="1"/>
  <c r="Q84" i="5" s="1"/>
  <c r="P76" i="5" a="1"/>
  <c r="P76" i="5" s="1"/>
  <c r="Q76" i="5" a="1"/>
  <c r="Q76" i="5" s="1"/>
  <c r="P60" i="5" a="1"/>
  <c r="P60" i="5" s="1"/>
  <c r="Q60" i="5" a="1"/>
  <c r="Q60" i="5" s="1"/>
  <c r="P52" i="5" a="1"/>
  <c r="P52" i="5" s="1"/>
  <c r="Q52" i="5" a="1"/>
  <c r="Q52" i="5" s="1"/>
  <c r="P44" i="5" a="1"/>
  <c r="P44" i="5" s="1"/>
  <c r="Q44" i="5" a="1"/>
  <c r="Q44" i="5" s="1"/>
  <c r="P28" i="5" a="1"/>
  <c r="P28" i="5" s="1"/>
  <c r="Q28" i="5" a="1"/>
  <c r="Q28" i="5" s="1"/>
  <c r="P20" i="5" a="1"/>
  <c r="P20" i="5" s="1"/>
  <c r="Q20" i="5" a="1"/>
  <c r="Q20" i="5" s="1"/>
  <c r="P12" i="5" a="1"/>
  <c r="P12" i="5" s="1"/>
  <c r="Q12" i="5" a="1"/>
  <c r="Q12" i="5" s="1"/>
  <c r="P10" i="5" a="1"/>
  <c r="P10" i="5" s="1"/>
  <c r="Q10" i="5" a="1"/>
  <c r="Q10" i="5" s="1"/>
  <c r="Q438" i="5" a="1"/>
  <c r="Q438" i="5" s="1"/>
  <c r="Q431" i="5" a="1"/>
  <c r="Q431" i="5" s="1"/>
  <c r="Q423" i="5" a="1"/>
  <c r="Q423" i="5" s="1"/>
  <c r="Q415" i="5" a="1"/>
  <c r="Q415" i="5" s="1"/>
  <c r="Q407" i="5" a="1"/>
  <c r="Q407" i="5" s="1"/>
  <c r="Q399" i="5" a="1"/>
  <c r="Q399" i="5" s="1"/>
  <c r="Q391" i="5" a="1"/>
  <c r="Q391" i="5" s="1"/>
  <c r="Q383" i="5" a="1"/>
  <c r="Q383" i="5" s="1"/>
  <c r="Q375" i="5" a="1"/>
  <c r="Q375" i="5" s="1"/>
  <c r="Q367" i="5" a="1"/>
  <c r="Q367" i="5" s="1"/>
  <c r="Q359" i="5" a="1"/>
  <c r="Q359" i="5" s="1"/>
  <c r="Q351" i="5" a="1"/>
  <c r="Q351" i="5" s="1"/>
  <c r="Q343" i="5" a="1"/>
  <c r="Q343" i="5" s="1"/>
  <c r="Q333" i="5" a="1"/>
  <c r="Q333" i="5" s="1"/>
  <c r="Q322" i="5" a="1"/>
  <c r="Q322" i="5" s="1"/>
  <c r="Q312" i="5" a="1"/>
  <c r="Q312" i="5" s="1"/>
  <c r="Q301" i="5" a="1"/>
  <c r="Q301" i="5" s="1"/>
  <c r="Q290" i="5" a="1"/>
  <c r="Q290" i="5" s="1"/>
  <c r="Q280" i="5" a="1"/>
  <c r="Q280" i="5" s="1"/>
  <c r="Q269" i="5" a="1"/>
  <c r="Q269" i="5" s="1"/>
  <c r="Q258" i="5" a="1"/>
  <c r="Q258" i="5" s="1"/>
  <c r="Q248" i="5" a="1"/>
  <c r="Q248" i="5" s="1"/>
  <c r="Q226" i="5" a="1"/>
  <c r="Q226" i="5" s="1"/>
  <c r="P212" i="5" a="1"/>
  <c r="P212" i="5" s="1"/>
  <c r="Q212" i="5" a="1"/>
  <c r="Q212" i="5" s="1"/>
  <c r="P204" i="5" a="1"/>
  <c r="P204" i="5" s="1"/>
  <c r="Q204" i="5" a="1"/>
  <c r="Q204" i="5" s="1"/>
  <c r="P299" i="5" a="1"/>
  <c r="P299" i="5" s="1"/>
  <c r="Q299" i="5" a="1"/>
  <c r="Q299" i="5" s="1"/>
  <c r="P283" i="5" a="1"/>
  <c r="P283" i="5" s="1"/>
  <c r="Q283" i="5" a="1"/>
  <c r="Q283" i="5" s="1"/>
  <c r="P275" i="5" a="1"/>
  <c r="P275" i="5" s="1"/>
  <c r="Q275" i="5" a="1"/>
  <c r="Q275" i="5" s="1"/>
  <c r="P267" i="5" a="1"/>
  <c r="P267" i="5" s="1"/>
  <c r="Q267" i="5" a="1"/>
  <c r="Q267" i="5" s="1"/>
  <c r="P251" i="5" a="1"/>
  <c r="P251" i="5" s="1"/>
  <c r="Q251" i="5" a="1"/>
  <c r="Q251" i="5" s="1"/>
  <c r="P243" i="5" a="1"/>
  <c r="P243" i="5" s="1"/>
  <c r="Q243" i="5" a="1"/>
  <c r="Q243" i="5" s="1"/>
  <c r="P235" i="5" a="1"/>
  <c r="P235" i="5" s="1"/>
  <c r="Q235" i="5" a="1"/>
  <c r="Q235" i="5" s="1"/>
  <c r="P227" i="5" a="1"/>
  <c r="P227" i="5" s="1"/>
  <c r="Q227" i="5" a="1"/>
  <c r="Q227" i="5" s="1"/>
  <c r="P219" i="5" a="1"/>
  <c r="P219" i="5" s="1"/>
  <c r="Q219" i="5" a="1"/>
  <c r="Q219" i="5" s="1"/>
  <c r="P211" i="5" a="1"/>
  <c r="P211" i="5" s="1"/>
  <c r="Q211" i="5" a="1"/>
  <c r="Q211" i="5" s="1"/>
  <c r="P203" i="5" a="1"/>
  <c r="P203" i="5" s="1"/>
  <c r="Q203" i="5" a="1"/>
  <c r="Q203" i="5" s="1"/>
  <c r="P195" i="5" a="1"/>
  <c r="P195" i="5" s="1"/>
  <c r="Q195" i="5" a="1"/>
  <c r="Q195" i="5" s="1"/>
  <c r="P187" i="5" a="1"/>
  <c r="P187" i="5" s="1"/>
  <c r="Q187" i="5" a="1"/>
  <c r="Q187" i="5" s="1"/>
  <c r="P179" i="5" a="1"/>
  <c r="P179" i="5" s="1"/>
  <c r="Q179" i="5" a="1"/>
  <c r="Q179" i="5" s="1"/>
  <c r="P171" i="5" a="1"/>
  <c r="P171" i="5" s="1"/>
  <c r="Q171" i="5" a="1"/>
  <c r="Q171" i="5" s="1"/>
  <c r="P163" i="5" a="1"/>
  <c r="P163" i="5" s="1"/>
  <c r="Q163" i="5" a="1"/>
  <c r="Q163" i="5" s="1"/>
  <c r="P155" i="5" a="1"/>
  <c r="P155" i="5" s="1"/>
  <c r="Q155" i="5" a="1"/>
  <c r="Q155" i="5" s="1"/>
  <c r="P147" i="5" a="1"/>
  <c r="P147" i="5" s="1"/>
  <c r="Q147" i="5" a="1"/>
  <c r="Q147" i="5" s="1"/>
  <c r="P139" i="5" a="1"/>
  <c r="P139" i="5" s="1"/>
  <c r="Q139" i="5" a="1"/>
  <c r="Q139" i="5" s="1"/>
  <c r="P131" i="5" a="1"/>
  <c r="P131" i="5" s="1"/>
  <c r="Q131" i="5" a="1"/>
  <c r="Q131" i="5" s="1"/>
  <c r="P123" i="5" a="1"/>
  <c r="P123" i="5" s="1"/>
  <c r="Q123" i="5" a="1"/>
  <c r="Q123" i="5" s="1"/>
  <c r="P115" i="5" a="1"/>
  <c r="P115" i="5" s="1"/>
  <c r="Q115" i="5" a="1"/>
  <c r="Q115" i="5" s="1"/>
  <c r="P107" i="5" a="1"/>
  <c r="P107" i="5" s="1"/>
  <c r="Q107" i="5" a="1"/>
  <c r="Q107" i="5" s="1"/>
  <c r="P91" i="5" a="1"/>
  <c r="P91" i="5" s="1"/>
  <c r="Q91" i="5" a="1"/>
  <c r="Q91" i="5" s="1"/>
  <c r="P83" i="5" a="1"/>
  <c r="P83" i="5" s="1"/>
  <c r="Q83" i="5" a="1"/>
  <c r="Q83" i="5" s="1"/>
  <c r="P75" i="5" a="1"/>
  <c r="P75" i="5" s="1"/>
  <c r="Q75" i="5" a="1"/>
  <c r="Q75" i="5" s="1"/>
  <c r="P59" i="5" a="1"/>
  <c r="P59" i="5" s="1"/>
  <c r="Q59" i="5" a="1"/>
  <c r="Q59" i="5" s="1"/>
  <c r="P51" i="5" a="1"/>
  <c r="P51" i="5" s="1"/>
  <c r="Q51" i="5" a="1"/>
  <c r="Q51" i="5" s="1"/>
  <c r="P43" i="5" a="1"/>
  <c r="P43" i="5" s="1"/>
  <c r="Q43" i="5" a="1"/>
  <c r="Q43" i="5" s="1"/>
  <c r="P27" i="5" a="1"/>
  <c r="P27" i="5" s="1"/>
  <c r="Q27" i="5" a="1"/>
  <c r="Q27" i="5" s="1"/>
  <c r="P19" i="5" a="1"/>
  <c r="P19" i="5" s="1"/>
  <c r="Q19" i="5" a="1"/>
  <c r="Q19" i="5" s="1"/>
  <c r="P11" i="5" a="1"/>
  <c r="P11" i="5" s="1"/>
  <c r="Q11" i="5" a="1"/>
  <c r="Q11" i="5" s="1"/>
  <c r="P9" i="5" a="1"/>
  <c r="P9" i="5" s="1"/>
  <c r="Q9" i="5" a="1"/>
  <c r="Q9" i="5" s="1"/>
  <c r="O335" i="5" a="1"/>
  <c r="O335" i="5" s="1"/>
  <c r="Q335" i="5" a="1"/>
  <c r="Q335" i="5" s="1"/>
  <c r="O327" i="5" a="1"/>
  <c r="O327" i="5" s="1"/>
  <c r="Q327" i="5" a="1"/>
  <c r="Q327" i="5" s="1"/>
  <c r="O303" i="5" a="1"/>
  <c r="O303" i="5" s="1"/>
  <c r="Q303" i="5" a="1"/>
  <c r="Q303" i="5" s="1"/>
  <c r="Q598" i="5" a="1"/>
  <c r="Q598" i="5" s="1"/>
  <c r="Q594" i="5" a="1"/>
  <c r="Q594" i="5" s="1"/>
  <c r="Q590" i="5" a="1"/>
  <c r="Q590" i="5" s="1"/>
  <c r="Q586" i="5" a="1"/>
  <c r="Q586" i="5" s="1"/>
  <c r="Q582" i="5" a="1"/>
  <c r="Q582" i="5" s="1"/>
  <c r="Q578" i="5" a="1"/>
  <c r="Q578" i="5" s="1"/>
  <c r="Q574" i="5" a="1"/>
  <c r="Q574" i="5" s="1"/>
  <c r="Q570" i="5" a="1"/>
  <c r="Q570" i="5" s="1"/>
  <c r="Q566" i="5" a="1"/>
  <c r="Q566" i="5" s="1"/>
  <c r="Q562" i="5" a="1"/>
  <c r="Q562" i="5" s="1"/>
  <c r="Q558" i="5" a="1"/>
  <c r="Q558" i="5" s="1"/>
  <c r="Q554" i="5" a="1"/>
  <c r="Q554" i="5" s="1"/>
  <c r="Q550" i="5" a="1"/>
  <c r="Q550" i="5" s="1"/>
  <c r="Q546" i="5" a="1"/>
  <c r="Q546" i="5" s="1"/>
  <c r="Q542" i="5" a="1"/>
  <c r="Q542" i="5" s="1"/>
  <c r="Q538" i="5" a="1"/>
  <c r="Q538" i="5" s="1"/>
  <c r="Q534" i="5" a="1"/>
  <c r="Q534" i="5" s="1"/>
  <c r="Q530" i="5" a="1"/>
  <c r="Q530" i="5" s="1"/>
  <c r="Q526" i="5" a="1"/>
  <c r="Q526" i="5" s="1"/>
  <c r="Q522" i="5" a="1"/>
  <c r="Q522" i="5" s="1"/>
  <c r="Q518" i="5" a="1"/>
  <c r="Q518" i="5" s="1"/>
  <c r="Q514" i="5" a="1"/>
  <c r="Q514" i="5" s="1"/>
  <c r="Q510" i="5" a="1"/>
  <c r="Q510" i="5" s="1"/>
  <c r="Q506" i="5" a="1"/>
  <c r="Q506" i="5" s="1"/>
  <c r="Q502" i="5" a="1"/>
  <c r="Q502" i="5" s="1"/>
  <c r="Q498" i="5" a="1"/>
  <c r="Q498" i="5" s="1"/>
  <c r="Q494" i="5" a="1"/>
  <c r="Q494" i="5" s="1"/>
  <c r="Q490" i="5" a="1"/>
  <c r="Q490" i="5" s="1"/>
  <c r="Q486" i="5" a="1"/>
  <c r="Q486" i="5" s="1"/>
  <c r="Q482" i="5" a="1"/>
  <c r="Q482" i="5" s="1"/>
  <c r="Q478" i="5" a="1"/>
  <c r="Q478" i="5" s="1"/>
  <c r="Q474" i="5" a="1"/>
  <c r="Q474" i="5" s="1"/>
  <c r="Q470" i="5" a="1"/>
  <c r="Q470" i="5" s="1"/>
  <c r="Q466" i="5" a="1"/>
  <c r="Q466" i="5" s="1"/>
  <c r="Q462" i="5" a="1"/>
  <c r="Q462" i="5" s="1"/>
  <c r="Q458" i="5" a="1"/>
  <c r="Q458" i="5" s="1"/>
  <c r="Q454" i="5" a="1"/>
  <c r="Q454" i="5" s="1"/>
  <c r="Q450" i="5" a="1"/>
  <c r="Q450" i="5" s="1"/>
  <c r="Q446" i="5" a="1"/>
  <c r="Q446" i="5" s="1"/>
  <c r="Q442" i="5" a="1"/>
  <c r="Q442" i="5" s="1"/>
  <c r="Q430" i="5" a="1"/>
  <c r="Q430" i="5" s="1"/>
  <c r="Q422" i="5" a="1"/>
  <c r="Q422" i="5" s="1"/>
  <c r="Q414" i="5" a="1"/>
  <c r="Q414" i="5" s="1"/>
  <c r="Q406" i="5" a="1"/>
  <c r="Q406" i="5" s="1"/>
  <c r="Q398" i="5" a="1"/>
  <c r="Q398" i="5" s="1"/>
  <c r="Q390" i="5" a="1"/>
  <c r="Q390" i="5" s="1"/>
  <c r="Q382" i="5" a="1"/>
  <c r="Q382" i="5" s="1"/>
  <c r="Q374" i="5" a="1"/>
  <c r="Q374" i="5" s="1"/>
  <c r="Q366" i="5" a="1"/>
  <c r="Q366" i="5" s="1"/>
  <c r="Q358" i="5" a="1"/>
  <c r="Q358" i="5" s="1"/>
  <c r="Q350" i="5" a="1"/>
  <c r="Q350" i="5" s="1"/>
  <c r="Q342" i="5" a="1"/>
  <c r="Q342" i="5" s="1"/>
  <c r="Q300" i="5" a="1"/>
  <c r="Q300" i="5" s="1"/>
  <c r="Q268" i="5" a="1"/>
  <c r="Q268" i="5" s="1"/>
  <c r="Q236" i="5" a="1"/>
  <c r="Q236" i="5" s="1"/>
  <c r="P218" i="5" a="1"/>
  <c r="P218" i="5" s="1"/>
  <c r="Q218" i="5" a="1"/>
  <c r="Q218" i="5" s="1"/>
  <c r="P210" i="5" a="1"/>
  <c r="P210" i="5" s="1"/>
  <c r="Q210" i="5" a="1"/>
  <c r="Q210" i="5" s="1"/>
  <c r="P194" i="5" a="1"/>
  <c r="P194" i="5" s="1"/>
  <c r="Q194" i="5" a="1"/>
  <c r="Q194" i="5" s="1"/>
  <c r="P186" i="5" a="1"/>
  <c r="P186" i="5" s="1"/>
  <c r="Q186" i="5" a="1"/>
  <c r="Q186" i="5" s="1"/>
  <c r="P178" i="5" a="1"/>
  <c r="P178" i="5" s="1"/>
  <c r="Q178" i="5" a="1"/>
  <c r="Q178" i="5" s="1"/>
  <c r="P162" i="5" a="1"/>
  <c r="P162" i="5" s="1"/>
  <c r="Q162" i="5" a="1"/>
  <c r="Q162" i="5" s="1"/>
  <c r="P154" i="5" a="1"/>
  <c r="P154" i="5" s="1"/>
  <c r="Q154" i="5" a="1"/>
  <c r="Q154" i="5" s="1"/>
  <c r="P146" i="5" a="1"/>
  <c r="P146" i="5" s="1"/>
  <c r="Q146" i="5" a="1"/>
  <c r="Q146" i="5" s="1"/>
  <c r="P130" i="5" a="1"/>
  <c r="P130" i="5" s="1"/>
  <c r="Q130" i="5" a="1"/>
  <c r="Q130" i="5" s="1"/>
  <c r="P122" i="5" a="1"/>
  <c r="P122" i="5" s="1"/>
  <c r="Q122" i="5" a="1"/>
  <c r="Q122" i="5" s="1"/>
  <c r="P114" i="5" a="1"/>
  <c r="P114" i="5" s="1"/>
  <c r="Q114" i="5" a="1"/>
  <c r="Q114" i="5" s="1"/>
  <c r="P98" i="5" a="1"/>
  <c r="P98" i="5" s="1"/>
  <c r="Q98" i="5" a="1"/>
  <c r="Q98" i="5" s="1"/>
  <c r="P90" i="5" a="1"/>
  <c r="P90" i="5" s="1"/>
  <c r="Q90" i="5" a="1"/>
  <c r="Q90" i="5" s="1"/>
  <c r="P82" i="5" a="1"/>
  <c r="P82" i="5" s="1"/>
  <c r="Q82" i="5" a="1"/>
  <c r="Q82" i="5" s="1"/>
  <c r="P74" i="5" a="1"/>
  <c r="P74" i="5" s="1"/>
  <c r="Q74" i="5" a="1"/>
  <c r="Q74" i="5" s="1"/>
  <c r="P66" i="5" a="1"/>
  <c r="P66" i="5" s="1"/>
  <c r="Q66" i="5" a="1"/>
  <c r="Q66" i="5" s="1"/>
  <c r="P58" i="5" a="1"/>
  <c r="P58" i="5" s="1"/>
  <c r="Q58" i="5" a="1"/>
  <c r="Q58" i="5" s="1"/>
  <c r="P50" i="5" a="1"/>
  <c r="P50" i="5" s="1"/>
  <c r="Q50" i="5" a="1"/>
  <c r="Q50" i="5" s="1"/>
  <c r="P42" i="5" a="1"/>
  <c r="P42" i="5" s="1"/>
  <c r="Q42" i="5" a="1"/>
  <c r="Q42" i="5" s="1"/>
  <c r="P34" i="5" a="1"/>
  <c r="P34" i="5" s="1"/>
  <c r="Q34" i="5" a="1"/>
  <c r="Q34" i="5" s="1"/>
  <c r="P26" i="5" a="1"/>
  <c r="P26" i="5" s="1"/>
  <c r="Q26" i="5" a="1"/>
  <c r="Q26" i="5" s="1"/>
  <c r="P18" i="5" a="1"/>
  <c r="P18" i="5" s="1"/>
  <c r="Q18" i="5" a="1"/>
  <c r="Q18" i="5" s="1"/>
  <c r="Q437" i="5" a="1"/>
  <c r="Q437" i="5" s="1"/>
  <c r="Q429" i="5" a="1"/>
  <c r="Q429" i="5" s="1"/>
  <c r="Q421" i="5" a="1"/>
  <c r="Q421" i="5" s="1"/>
  <c r="Q413" i="5" a="1"/>
  <c r="Q413" i="5" s="1"/>
  <c r="Q405" i="5" a="1"/>
  <c r="Q405" i="5" s="1"/>
  <c r="Q397" i="5" a="1"/>
  <c r="Q397" i="5" s="1"/>
  <c r="Q389" i="5" a="1"/>
  <c r="Q389" i="5" s="1"/>
  <c r="Q381" i="5" a="1"/>
  <c r="Q381" i="5" s="1"/>
  <c r="Q373" i="5" a="1"/>
  <c r="Q373" i="5" s="1"/>
  <c r="Q365" i="5" a="1"/>
  <c r="Q365" i="5" s="1"/>
  <c r="Q357" i="5" a="1"/>
  <c r="Q357" i="5" s="1"/>
  <c r="Q341" i="5" a="1"/>
  <c r="Q341" i="5" s="1"/>
  <c r="Q330" i="5" a="1"/>
  <c r="Q330" i="5" s="1"/>
  <c r="Q320" i="5" a="1"/>
  <c r="Q320" i="5" s="1"/>
  <c r="Q288" i="5" a="1"/>
  <c r="Q288" i="5" s="1"/>
  <c r="Q277" i="5" a="1"/>
  <c r="Q277" i="5" s="1"/>
  <c r="Q256" i="5" a="1"/>
  <c r="Q256" i="5" s="1"/>
  <c r="Q234" i="5" a="1"/>
  <c r="Q234" i="5" s="1"/>
  <c r="Q224" i="5" a="1"/>
  <c r="Q224" i="5" s="1"/>
  <c r="P169" i="5" a="1"/>
  <c r="P169" i="5" s="1"/>
  <c r="Q169" i="5" a="1"/>
  <c r="Q169" i="5" s="1"/>
  <c r="P161" i="5" a="1"/>
  <c r="P161" i="5" s="1"/>
  <c r="Q161" i="5" a="1"/>
  <c r="Q161" i="5" s="1"/>
  <c r="P153" i="5" a="1"/>
  <c r="P153" i="5" s="1"/>
  <c r="Q153" i="5" a="1"/>
  <c r="Q153" i="5" s="1"/>
  <c r="P97" i="5" a="1"/>
  <c r="P97" i="5" s="1"/>
  <c r="Q97" i="5" a="1"/>
  <c r="Q97" i="5" s="1"/>
  <c r="P81" i="5" a="1"/>
  <c r="P81" i="5" s="1"/>
  <c r="Q81" i="5" a="1"/>
  <c r="Q81" i="5" s="1"/>
  <c r="P65" i="5" a="1"/>
  <c r="P65" i="5" s="1"/>
  <c r="Q65" i="5" a="1"/>
  <c r="Q65" i="5" s="1"/>
  <c r="P49" i="5" a="1"/>
  <c r="P49" i="5" s="1"/>
  <c r="Q49" i="5" a="1"/>
  <c r="Q49" i="5" s="1"/>
  <c r="P33" i="5" a="1"/>
  <c r="P33" i="5" s="1"/>
  <c r="Q33" i="5" a="1"/>
  <c r="Q33" i="5" s="1"/>
  <c r="Q597" i="5" a="1"/>
  <c r="Q597" i="5" s="1"/>
  <c r="Q593" i="5" a="1"/>
  <c r="Q593" i="5" s="1"/>
  <c r="Q589" i="5" a="1"/>
  <c r="Q589" i="5" s="1"/>
  <c r="Q585" i="5" a="1"/>
  <c r="Q585" i="5" s="1"/>
  <c r="Q581" i="5" a="1"/>
  <c r="Q581" i="5" s="1"/>
  <c r="Q577" i="5" a="1"/>
  <c r="Q577" i="5" s="1"/>
  <c r="Q573" i="5" a="1"/>
  <c r="Q573" i="5" s="1"/>
  <c r="Q569" i="5" a="1"/>
  <c r="Q569" i="5" s="1"/>
  <c r="Q565" i="5" a="1"/>
  <c r="Q565" i="5" s="1"/>
  <c r="Q561" i="5" a="1"/>
  <c r="Q561" i="5" s="1"/>
  <c r="Q557" i="5" a="1"/>
  <c r="Q557" i="5" s="1"/>
  <c r="Q553" i="5" a="1"/>
  <c r="Q553" i="5" s="1"/>
  <c r="Q549" i="5" a="1"/>
  <c r="Q549" i="5" s="1"/>
  <c r="Q545" i="5" a="1"/>
  <c r="Q545" i="5" s="1"/>
  <c r="Q541" i="5" a="1"/>
  <c r="Q541" i="5" s="1"/>
  <c r="Q537" i="5" a="1"/>
  <c r="Q537" i="5" s="1"/>
  <c r="Q533" i="5" a="1"/>
  <c r="Q533" i="5" s="1"/>
  <c r="Q529" i="5" a="1"/>
  <c r="Q529" i="5" s="1"/>
  <c r="Q525" i="5" a="1"/>
  <c r="Q525" i="5" s="1"/>
  <c r="Q521" i="5" a="1"/>
  <c r="Q521" i="5" s="1"/>
  <c r="Q517" i="5" a="1"/>
  <c r="Q517" i="5" s="1"/>
  <c r="Q513" i="5" a="1"/>
  <c r="Q513" i="5" s="1"/>
  <c r="Q509" i="5" a="1"/>
  <c r="Q509" i="5" s="1"/>
  <c r="Q505" i="5" a="1"/>
  <c r="Q505" i="5" s="1"/>
  <c r="Q501" i="5" a="1"/>
  <c r="Q501" i="5" s="1"/>
  <c r="Q497" i="5" a="1"/>
  <c r="Q497" i="5" s="1"/>
  <c r="Q493" i="5" a="1"/>
  <c r="Q493" i="5" s="1"/>
  <c r="Q489" i="5" a="1"/>
  <c r="Q489" i="5" s="1"/>
  <c r="Q485" i="5" a="1"/>
  <c r="Q485" i="5" s="1"/>
  <c r="Q481" i="5" a="1"/>
  <c r="Q481" i="5" s="1"/>
  <c r="Q477" i="5" a="1"/>
  <c r="Q477" i="5" s="1"/>
  <c r="Q473" i="5" a="1"/>
  <c r="Q473" i="5" s="1"/>
  <c r="Q469" i="5" a="1"/>
  <c r="Q469" i="5" s="1"/>
  <c r="Q465" i="5" a="1"/>
  <c r="Q465" i="5" s="1"/>
  <c r="Q461" i="5" a="1"/>
  <c r="Q461" i="5" s="1"/>
  <c r="Q457" i="5" a="1"/>
  <c r="Q457" i="5" s="1"/>
  <c r="Q453" i="5" a="1"/>
  <c r="Q453" i="5" s="1"/>
  <c r="Q449" i="5" a="1"/>
  <c r="Q449" i="5" s="1"/>
  <c r="Q445" i="5" a="1"/>
  <c r="Q445" i="5" s="1"/>
  <c r="Q441" i="5" a="1"/>
  <c r="Q441" i="5" s="1"/>
  <c r="Q436" i="5" a="1"/>
  <c r="Q436" i="5" s="1"/>
  <c r="Q428" i="5" a="1"/>
  <c r="Q428" i="5" s="1"/>
  <c r="Q420" i="5" a="1"/>
  <c r="Q420" i="5" s="1"/>
  <c r="Q412" i="5" a="1"/>
  <c r="Q412" i="5" s="1"/>
  <c r="Q404" i="5" a="1"/>
  <c r="Q404" i="5" s="1"/>
  <c r="Q396" i="5" a="1"/>
  <c r="Q396" i="5" s="1"/>
  <c r="Q388" i="5" a="1"/>
  <c r="Q388" i="5" s="1"/>
  <c r="Q380" i="5" a="1"/>
  <c r="Q380" i="5" s="1"/>
  <c r="Q372" i="5" a="1"/>
  <c r="Q372" i="5" s="1"/>
  <c r="Q364" i="5" a="1"/>
  <c r="Q364" i="5" s="1"/>
  <c r="Q356" i="5" a="1"/>
  <c r="Q356" i="5" s="1"/>
  <c r="Q348" i="5" a="1"/>
  <c r="Q348" i="5" s="1"/>
  <c r="Q340" i="5" a="1"/>
  <c r="Q340" i="5" s="1"/>
  <c r="Q329" i="5" a="1"/>
  <c r="Q329" i="5" s="1"/>
  <c r="Q318" i="5" a="1"/>
  <c r="Q318" i="5" s="1"/>
  <c r="Q297" i="5" a="1"/>
  <c r="Q297" i="5" s="1"/>
  <c r="Q286" i="5" a="1"/>
  <c r="Q286" i="5" s="1"/>
  <c r="Q276" i="5" a="1"/>
  <c r="Q276" i="5" s="1"/>
  <c r="Q265" i="5" a="1"/>
  <c r="Q265" i="5" s="1"/>
  <c r="Q254" i="5" a="1"/>
  <c r="Q254" i="5" s="1"/>
  <c r="Q244" i="5" a="1"/>
  <c r="Q244" i="5" s="1"/>
  <c r="Q233" i="5" a="1"/>
  <c r="Q233" i="5" s="1"/>
  <c r="Q222" i="5" a="1"/>
  <c r="Q222" i="5" s="1"/>
  <c r="P137" i="5" a="1"/>
  <c r="P137" i="5" s="1"/>
  <c r="Q137" i="5" a="1"/>
  <c r="Q137" i="5" s="1"/>
  <c r="P129" i="5" a="1"/>
  <c r="P129" i="5" s="1"/>
  <c r="Q129" i="5" a="1"/>
  <c r="Q129" i="5" s="1"/>
  <c r="P121" i="5" a="1"/>
  <c r="P121" i="5" s="1"/>
  <c r="Q121" i="5" a="1"/>
  <c r="Q121" i="5" s="1"/>
  <c r="P216" i="5" a="1"/>
  <c r="P216" i="5" s="1"/>
  <c r="Q216" i="5" a="1"/>
  <c r="Q216" i="5" s="1"/>
  <c r="P208" i="5" a="1"/>
  <c r="P208" i="5" s="1"/>
  <c r="Q208" i="5" a="1"/>
  <c r="Q208" i="5" s="1"/>
  <c r="P200" i="5" a="1"/>
  <c r="P200" i="5" s="1"/>
  <c r="Q200" i="5" a="1"/>
  <c r="Q200" i="5" s="1"/>
  <c r="P192" i="5" a="1"/>
  <c r="P192" i="5" s="1"/>
  <c r="Q192" i="5" a="1"/>
  <c r="Q192" i="5" s="1"/>
  <c r="P184" i="5" a="1"/>
  <c r="P184" i="5" s="1"/>
  <c r="Q184" i="5" a="1"/>
  <c r="Q184" i="5" s="1"/>
  <c r="P176" i="5" a="1"/>
  <c r="P176" i="5" s="1"/>
  <c r="Q176" i="5" a="1"/>
  <c r="Q176" i="5" s="1"/>
  <c r="P168" i="5" a="1"/>
  <c r="P168" i="5" s="1"/>
  <c r="Q168" i="5" a="1"/>
  <c r="Q168" i="5" s="1"/>
  <c r="P160" i="5" a="1"/>
  <c r="P160" i="5" s="1"/>
  <c r="Q160" i="5" a="1"/>
  <c r="Q160" i="5" s="1"/>
  <c r="P152" i="5" a="1"/>
  <c r="P152" i="5" s="1"/>
  <c r="Q152" i="5" a="1"/>
  <c r="Q152" i="5" s="1"/>
  <c r="P144" i="5" a="1"/>
  <c r="P144" i="5" s="1"/>
  <c r="Q144" i="5" a="1"/>
  <c r="Q144" i="5" s="1"/>
  <c r="P136" i="5" a="1"/>
  <c r="P136" i="5" s="1"/>
  <c r="Q136" i="5" a="1"/>
  <c r="Q136" i="5" s="1"/>
  <c r="P128" i="5" a="1"/>
  <c r="P128" i="5" s="1"/>
  <c r="Q128" i="5" a="1"/>
  <c r="Q128" i="5" s="1"/>
  <c r="P120" i="5" a="1"/>
  <c r="P120" i="5" s="1"/>
  <c r="Q120" i="5" a="1"/>
  <c r="Q120" i="5" s="1"/>
  <c r="P112" i="5" a="1"/>
  <c r="P112" i="5" s="1"/>
  <c r="Q112" i="5" a="1"/>
  <c r="Q112" i="5" s="1"/>
  <c r="P104" i="5" a="1"/>
  <c r="P104" i="5" s="1"/>
  <c r="Q104" i="5" a="1"/>
  <c r="Q104" i="5" s="1"/>
  <c r="P96" i="5" a="1"/>
  <c r="P96" i="5" s="1"/>
  <c r="Q96" i="5" a="1"/>
  <c r="Q96" i="5" s="1"/>
  <c r="P88" i="5" a="1"/>
  <c r="P88" i="5" s="1"/>
  <c r="Q88" i="5" a="1"/>
  <c r="Q88" i="5" s="1"/>
  <c r="P80" i="5" a="1"/>
  <c r="P80" i="5" s="1"/>
  <c r="Q80" i="5" a="1"/>
  <c r="Q80" i="5" s="1"/>
  <c r="P72" i="5" a="1"/>
  <c r="P72" i="5" s="1"/>
  <c r="Q72" i="5" a="1"/>
  <c r="Q72" i="5" s="1"/>
  <c r="P64" i="5" a="1"/>
  <c r="P64" i="5" s="1"/>
  <c r="Q64" i="5" a="1"/>
  <c r="Q64" i="5" s="1"/>
  <c r="P56" i="5" a="1"/>
  <c r="P56" i="5" s="1"/>
  <c r="Q56" i="5" a="1"/>
  <c r="Q56" i="5" s="1"/>
  <c r="P48" i="5" a="1"/>
  <c r="P48" i="5" s="1"/>
  <c r="Q48" i="5" a="1"/>
  <c r="Q48" i="5" s="1"/>
  <c r="P40" i="5" a="1"/>
  <c r="P40" i="5" s="1"/>
  <c r="Q40" i="5" a="1"/>
  <c r="Q40" i="5" s="1"/>
  <c r="P32" i="5" a="1"/>
  <c r="P32" i="5" s="1"/>
  <c r="Q32" i="5" a="1"/>
  <c r="Q32" i="5" s="1"/>
  <c r="P24" i="5" a="1"/>
  <c r="P24" i="5" s="1"/>
  <c r="Q24" i="5" a="1"/>
  <c r="Q24" i="5" s="1"/>
  <c r="P6" i="5" a="1"/>
  <c r="P6" i="5" s="1"/>
  <c r="Q6" i="5" a="1"/>
  <c r="Q6" i="5" s="1"/>
  <c r="Q435" i="5" a="1"/>
  <c r="Q435" i="5" s="1"/>
  <c r="Q427" i="5" a="1"/>
  <c r="Q427" i="5" s="1"/>
  <c r="Q419" i="5" a="1"/>
  <c r="Q419" i="5" s="1"/>
  <c r="Q411" i="5" a="1"/>
  <c r="Q411" i="5" s="1"/>
  <c r="Q403" i="5" a="1"/>
  <c r="Q403" i="5" s="1"/>
  <c r="Q395" i="5" a="1"/>
  <c r="Q395" i="5" s="1"/>
  <c r="Q387" i="5" a="1"/>
  <c r="Q387" i="5" s="1"/>
  <c r="Q379" i="5" a="1"/>
  <c r="Q379" i="5" s="1"/>
  <c r="Q371" i="5" a="1"/>
  <c r="Q371" i="5" s="1"/>
  <c r="Q363" i="5" a="1"/>
  <c r="Q363" i="5" s="1"/>
  <c r="Q355" i="5" a="1"/>
  <c r="Q355" i="5" s="1"/>
  <c r="Q347" i="5" a="1"/>
  <c r="Q347" i="5" s="1"/>
  <c r="Q296" i="5" a="1"/>
  <c r="Q296" i="5" s="1"/>
  <c r="Q274" i="5" a="1"/>
  <c r="Q274" i="5" s="1"/>
  <c r="Q264" i="5" a="1"/>
  <c r="Q264" i="5" s="1"/>
  <c r="Q242" i="5" a="1"/>
  <c r="Q242" i="5" s="1"/>
  <c r="Q232" i="5" a="1"/>
  <c r="Q232" i="5" s="1"/>
  <c r="Q221" i="5" a="1"/>
  <c r="Q221" i="5" s="1"/>
  <c r="P201" i="5" a="1"/>
  <c r="P201" i="5" s="1"/>
  <c r="Q201" i="5" a="1"/>
  <c r="Q201" i="5" s="1"/>
  <c r="P193" i="5" a="1"/>
  <c r="P193" i="5" s="1"/>
  <c r="Q193" i="5" a="1"/>
  <c r="Q193" i="5" s="1"/>
  <c r="P105" i="5" a="1"/>
  <c r="P105" i="5" s="1"/>
  <c r="Q105" i="5" a="1"/>
  <c r="Q105" i="5" s="1"/>
  <c r="P89" i="5" a="1"/>
  <c r="P89" i="5" s="1"/>
  <c r="Q89" i="5" a="1"/>
  <c r="Q89" i="5" s="1"/>
  <c r="P73" i="5" a="1"/>
  <c r="P73" i="5" s="1"/>
  <c r="Q73" i="5" a="1"/>
  <c r="Q73" i="5" s="1"/>
  <c r="P57" i="5" a="1"/>
  <c r="P57" i="5" s="1"/>
  <c r="Q57" i="5" a="1"/>
  <c r="Q57" i="5" s="1"/>
  <c r="P41" i="5" a="1"/>
  <c r="P41" i="5" s="1"/>
  <c r="Q41" i="5" a="1"/>
  <c r="Q41" i="5" s="1"/>
  <c r="P25" i="5" a="1"/>
  <c r="P25" i="5" s="1"/>
  <c r="Q25" i="5" a="1"/>
  <c r="Q25" i="5" s="1"/>
  <c r="P17" i="5" a="1"/>
  <c r="P17" i="5" s="1"/>
  <c r="Q17" i="5" a="1"/>
  <c r="Q17" i="5" s="1"/>
  <c r="P7" i="5" a="1"/>
  <c r="P7" i="5" s="1"/>
  <c r="Q7" i="5" a="1"/>
  <c r="Q7" i="5" s="1"/>
  <c r="P287" i="5" a="1"/>
  <c r="P287" i="5" s="1"/>
  <c r="Q287" i="5" a="1"/>
  <c r="Q287" i="5" s="1"/>
  <c r="P279" i="5" a="1"/>
  <c r="P279" i="5" s="1"/>
  <c r="Q279" i="5" a="1"/>
  <c r="Q279" i="5" s="1"/>
  <c r="O271" i="5" a="1"/>
  <c r="O271" i="5" s="1"/>
  <c r="Q271" i="5" a="1"/>
  <c r="Q271" i="5" s="1"/>
  <c r="P263" i="5" a="1"/>
  <c r="P263" i="5" s="1"/>
  <c r="Q263" i="5" a="1"/>
  <c r="Q263" i="5" s="1"/>
  <c r="P255" i="5" a="1"/>
  <c r="P255" i="5" s="1"/>
  <c r="Q255" i="5" a="1"/>
  <c r="Q255" i="5" s="1"/>
  <c r="P239" i="5" a="1"/>
  <c r="P239" i="5" s="1"/>
  <c r="Q239" i="5" a="1"/>
  <c r="Q239" i="5" s="1"/>
  <c r="P223" i="5" a="1"/>
  <c r="P223" i="5" s="1"/>
  <c r="Q223" i="5" a="1"/>
  <c r="Q223" i="5" s="1"/>
  <c r="P207" i="5" a="1"/>
  <c r="P207" i="5" s="1"/>
  <c r="Q207" i="5" a="1"/>
  <c r="Q207" i="5" s="1"/>
  <c r="P199" i="5" a="1"/>
  <c r="P199" i="5" s="1"/>
  <c r="Q199" i="5" a="1"/>
  <c r="Q199" i="5" s="1"/>
  <c r="P191" i="5" a="1"/>
  <c r="P191" i="5" s="1"/>
  <c r="Q191" i="5" a="1"/>
  <c r="Q191" i="5" s="1"/>
  <c r="P175" i="5" a="1"/>
  <c r="P175" i="5" s="1"/>
  <c r="Q175" i="5" a="1"/>
  <c r="Q175" i="5" s="1"/>
  <c r="P167" i="5" a="1"/>
  <c r="P167" i="5" s="1"/>
  <c r="Q167" i="5" a="1"/>
  <c r="Q167" i="5" s="1"/>
  <c r="P159" i="5" a="1"/>
  <c r="P159" i="5" s="1"/>
  <c r="Q159" i="5" a="1"/>
  <c r="Q159" i="5" s="1"/>
  <c r="P151" i="5" a="1"/>
  <c r="P151" i="5" s="1"/>
  <c r="Q151" i="5" a="1"/>
  <c r="Q151" i="5" s="1"/>
  <c r="P143" i="5" a="1"/>
  <c r="P143" i="5" s="1"/>
  <c r="Q143" i="5" a="1"/>
  <c r="Q143" i="5" s="1"/>
  <c r="P135" i="5" a="1"/>
  <c r="P135" i="5" s="1"/>
  <c r="Q135" i="5" a="1"/>
  <c r="Q135" i="5" s="1"/>
  <c r="P127" i="5" a="1"/>
  <c r="P127" i="5" s="1"/>
  <c r="Q127" i="5" a="1"/>
  <c r="Q127" i="5" s="1"/>
  <c r="P111" i="5" a="1"/>
  <c r="P111" i="5" s="1"/>
  <c r="Q111" i="5" a="1"/>
  <c r="Q111" i="5" s="1"/>
  <c r="P103" i="5" a="1"/>
  <c r="P103" i="5" s="1"/>
  <c r="Q103" i="5" a="1"/>
  <c r="Q103" i="5" s="1"/>
  <c r="P95" i="5" a="1"/>
  <c r="P95" i="5" s="1"/>
  <c r="Q95" i="5" a="1"/>
  <c r="Q95" i="5" s="1"/>
  <c r="P79" i="5" a="1"/>
  <c r="P79" i="5" s="1"/>
  <c r="Q79" i="5" a="1"/>
  <c r="Q79" i="5" s="1"/>
  <c r="P71" i="5" a="1"/>
  <c r="P71" i="5" s="1"/>
  <c r="Q71" i="5" a="1"/>
  <c r="Q71" i="5" s="1"/>
  <c r="P63" i="5" a="1"/>
  <c r="P63" i="5" s="1"/>
  <c r="Q63" i="5" a="1"/>
  <c r="Q63" i="5" s="1"/>
  <c r="P47" i="5" a="1"/>
  <c r="P47" i="5" s="1"/>
  <c r="Q47" i="5" a="1"/>
  <c r="Q47" i="5" s="1"/>
  <c r="P39" i="5" a="1"/>
  <c r="P39" i="5" s="1"/>
  <c r="Q39" i="5" a="1"/>
  <c r="Q39" i="5" s="1"/>
  <c r="P31" i="5" a="1"/>
  <c r="P31" i="5" s="1"/>
  <c r="Q31" i="5" a="1"/>
  <c r="Q31" i="5" s="1"/>
  <c r="P15" i="5" a="1"/>
  <c r="P15" i="5" s="1"/>
  <c r="Q15" i="5" a="1"/>
  <c r="Q15" i="5" s="1"/>
  <c r="P5" i="5" a="1"/>
  <c r="P5" i="5" s="1"/>
  <c r="Q5" i="5" a="1"/>
  <c r="Q5" i="5" s="1"/>
  <c r="O339" i="5" a="1"/>
  <c r="O339" i="5" s="1"/>
  <c r="Q339" i="5" a="1"/>
  <c r="Q339" i="5" s="1"/>
  <c r="P331" i="5" a="1"/>
  <c r="P331" i="5" s="1"/>
  <c r="Q331" i="5" a="1"/>
  <c r="Q331" i="5" s="1"/>
  <c r="O323" i="5" a="1"/>
  <c r="O323" i="5" s="1"/>
  <c r="Q323" i="5" a="1"/>
  <c r="Q323" i="5" s="1"/>
  <c r="P315" i="5" a="1"/>
  <c r="P315" i="5" s="1"/>
  <c r="Q315" i="5" a="1"/>
  <c r="Q315" i="5" s="1"/>
  <c r="N307" i="5" a="1"/>
  <c r="N307" i="5" s="1"/>
  <c r="Q307" i="5" a="1"/>
  <c r="Q307" i="5" s="1"/>
  <c r="Q596" i="5" a="1"/>
  <c r="Q596" i="5" s="1"/>
  <c r="Q592" i="5" a="1"/>
  <c r="Q592" i="5" s="1"/>
  <c r="Q588" i="5" a="1"/>
  <c r="Q588" i="5" s="1"/>
  <c r="Q584" i="5" a="1"/>
  <c r="Q584" i="5" s="1"/>
  <c r="Q580" i="5" a="1"/>
  <c r="Q580" i="5" s="1"/>
  <c r="Q576" i="5" a="1"/>
  <c r="Q576" i="5" s="1"/>
  <c r="Q572" i="5" a="1"/>
  <c r="Q572" i="5" s="1"/>
  <c r="Q568" i="5" a="1"/>
  <c r="Q568" i="5" s="1"/>
  <c r="Q564" i="5" a="1"/>
  <c r="Q564" i="5" s="1"/>
  <c r="Q560" i="5" a="1"/>
  <c r="Q560" i="5" s="1"/>
  <c r="Q556" i="5" a="1"/>
  <c r="Q556" i="5" s="1"/>
  <c r="Q552" i="5" a="1"/>
  <c r="Q552" i="5" s="1"/>
  <c r="Q548" i="5" a="1"/>
  <c r="Q548" i="5" s="1"/>
  <c r="Q544" i="5" a="1"/>
  <c r="Q544" i="5" s="1"/>
  <c r="Q540" i="5" a="1"/>
  <c r="Q540" i="5" s="1"/>
  <c r="Q536" i="5" a="1"/>
  <c r="Q536" i="5" s="1"/>
  <c r="Q532" i="5" a="1"/>
  <c r="Q532" i="5" s="1"/>
  <c r="Q528" i="5" a="1"/>
  <c r="Q528" i="5" s="1"/>
  <c r="Q524" i="5" a="1"/>
  <c r="Q524" i="5" s="1"/>
  <c r="Q520" i="5" a="1"/>
  <c r="Q520" i="5" s="1"/>
  <c r="Q516" i="5" a="1"/>
  <c r="Q516" i="5" s="1"/>
  <c r="Q512" i="5" a="1"/>
  <c r="Q512" i="5" s="1"/>
  <c r="Q508" i="5" a="1"/>
  <c r="Q508" i="5" s="1"/>
  <c r="Q504" i="5" a="1"/>
  <c r="Q504" i="5" s="1"/>
  <c r="Q500" i="5" a="1"/>
  <c r="Q500" i="5" s="1"/>
  <c r="Q496" i="5" a="1"/>
  <c r="Q496" i="5" s="1"/>
  <c r="Q492" i="5" a="1"/>
  <c r="Q492" i="5" s="1"/>
  <c r="Q488" i="5" a="1"/>
  <c r="Q488" i="5" s="1"/>
  <c r="Q484" i="5" a="1"/>
  <c r="Q484" i="5" s="1"/>
  <c r="Q480" i="5" a="1"/>
  <c r="Q480" i="5" s="1"/>
  <c r="Q476" i="5" a="1"/>
  <c r="Q476" i="5" s="1"/>
  <c r="Q472" i="5" a="1"/>
  <c r="Q472" i="5" s="1"/>
  <c r="Q468" i="5" a="1"/>
  <c r="Q468" i="5" s="1"/>
  <c r="Q464" i="5" a="1"/>
  <c r="Q464" i="5" s="1"/>
  <c r="Q460" i="5" a="1"/>
  <c r="Q460" i="5" s="1"/>
  <c r="Q456" i="5" a="1"/>
  <c r="Q456" i="5" s="1"/>
  <c r="Q452" i="5" a="1"/>
  <c r="Q452" i="5" s="1"/>
  <c r="Q448" i="5" a="1"/>
  <c r="Q448" i="5" s="1"/>
  <c r="Q444" i="5" a="1"/>
  <c r="Q444" i="5" s="1"/>
  <c r="Q440" i="5" a="1"/>
  <c r="Q440" i="5" s="1"/>
  <c r="Q434" i="5" a="1"/>
  <c r="Q434" i="5" s="1"/>
  <c r="Q426" i="5" a="1"/>
  <c r="Q426" i="5" s="1"/>
  <c r="Q418" i="5" a="1"/>
  <c r="Q418" i="5" s="1"/>
  <c r="Q410" i="5" a="1"/>
  <c r="Q410" i="5" s="1"/>
  <c r="Q402" i="5" a="1"/>
  <c r="Q402" i="5" s="1"/>
  <c r="Q394" i="5" a="1"/>
  <c r="Q394" i="5" s="1"/>
  <c r="Q386" i="5" a="1"/>
  <c r="Q386" i="5" s="1"/>
  <c r="Q378" i="5" a="1"/>
  <c r="Q378" i="5" s="1"/>
  <c r="Q370" i="5" a="1"/>
  <c r="Q370" i="5" s="1"/>
  <c r="Q362" i="5" a="1"/>
  <c r="Q362" i="5" s="1"/>
  <c r="Q354" i="5" a="1"/>
  <c r="Q354" i="5" s="1"/>
  <c r="Q346" i="5" a="1"/>
  <c r="Q346" i="5" s="1"/>
  <c r="Q337" i="5" a="1"/>
  <c r="Q337" i="5" s="1"/>
  <c r="Q326" i="5" a="1"/>
  <c r="Q326" i="5" s="1"/>
  <c r="Q316" i="5" a="1"/>
  <c r="Q316" i="5" s="1"/>
  <c r="Q294" i="5" a="1"/>
  <c r="Q294" i="5" s="1"/>
  <c r="Q284" i="5" a="1"/>
  <c r="Q284" i="5" s="1"/>
  <c r="Q262" i="5" a="1"/>
  <c r="Q262" i="5" s="1"/>
  <c r="Q252" i="5" a="1"/>
  <c r="Q252" i="5" s="1"/>
  <c r="Q230" i="5" a="1"/>
  <c r="Q230" i="5" s="1"/>
  <c r="Q220" i="5" a="1"/>
  <c r="Q220" i="5" s="1"/>
  <c r="P214" i="5" a="1"/>
  <c r="P214" i="5" s="1"/>
  <c r="Q214" i="5" a="1"/>
  <c r="Q214" i="5" s="1"/>
  <c r="P166" i="5" a="1"/>
  <c r="P166" i="5" s="1"/>
  <c r="Q166" i="5" a="1"/>
  <c r="Q166" i="5" s="1"/>
  <c r="P158" i="5" a="1"/>
  <c r="P158" i="5" s="1"/>
  <c r="Q158" i="5" a="1"/>
  <c r="Q158" i="5" s="1"/>
  <c r="P134" i="5" a="1"/>
  <c r="P134" i="5" s="1"/>
  <c r="Q134" i="5" a="1"/>
  <c r="Q134" i="5" s="1"/>
  <c r="P126" i="5" a="1"/>
  <c r="P126" i="5" s="1"/>
  <c r="Q126" i="5" a="1"/>
  <c r="Q126" i="5" s="1"/>
  <c r="P102" i="5" a="1"/>
  <c r="P102" i="5" s="1"/>
  <c r="Q102" i="5" a="1"/>
  <c r="Q102" i="5" s="1"/>
  <c r="P94" i="5" a="1"/>
  <c r="P94" i="5" s="1"/>
  <c r="Q94" i="5" a="1"/>
  <c r="Q94" i="5" s="1"/>
  <c r="P70" i="5" a="1"/>
  <c r="P70" i="5" s="1"/>
  <c r="Q70" i="5" a="1"/>
  <c r="Q70" i="5" s="1"/>
  <c r="P62" i="5" a="1"/>
  <c r="P62" i="5" s="1"/>
  <c r="Q62" i="5" a="1"/>
  <c r="Q62" i="5" s="1"/>
  <c r="P38" i="5" a="1"/>
  <c r="P38" i="5" s="1"/>
  <c r="Q38" i="5" a="1"/>
  <c r="Q38" i="5" s="1"/>
  <c r="P30" i="5" a="1"/>
  <c r="P30" i="5" s="1"/>
  <c r="Q30" i="5" a="1"/>
  <c r="Q30" i="5" s="1"/>
  <c r="P4" i="5" a="1"/>
  <c r="P4" i="5" s="1"/>
  <c r="Q4" i="5" a="1"/>
  <c r="Q4" i="5" s="1"/>
  <c r="Q433" i="5" a="1"/>
  <c r="Q433" i="5" s="1"/>
  <c r="Q425" i="5" a="1"/>
  <c r="Q425" i="5" s="1"/>
  <c r="Q417" i="5" a="1"/>
  <c r="Q417" i="5" s="1"/>
  <c r="Q409" i="5" a="1"/>
  <c r="Q409" i="5" s="1"/>
  <c r="Q401" i="5" a="1"/>
  <c r="Q401" i="5" s="1"/>
  <c r="Q393" i="5" a="1"/>
  <c r="Q393" i="5" s="1"/>
  <c r="Q385" i="5" a="1"/>
  <c r="Q385" i="5" s="1"/>
  <c r="Q377" i="5" a="1"/>
  <c r="Q377" i="5" s="1"/>
  <c r="Q369" i="5" a="1"/>
  <c r="Q369" i="5" s="1"/>
  <c r="Q361" i="5" a="1"/>
  <c r="Q361" i="5" s="1"/>
  <c r="Q353" i="5" a="1"/>
  <c r="Q353" i="5" s="1"/>
  <c r="Q336" i="5" a="1"/>
  <c r="Q336" i="5" s="1"/>
  <c r="Q325" i="5" a="1"/>
  <c r="Q325" i="5" s="1"/>
  <c r="Q304" i="5" a="1"/>
  <c r="Q304" i="5" s="1"/>
  <c r="Q293" i="5" a="1"/>
  <c r="Q293" i="5" s="1"/>
  <c r="Q272" i="5" a="1"/>
  <c r="Q272" i="5" s="1"/>
  <c r="Q261" i="5" a="1"/>
  <c r="Q261" i="5" s="1"/>
  <c r="Q250" i="5" a="1"/>
  <c r="Q250" i="5" s="1"/>
  <c r="Q240" i="5" a="1"/>
  <c r="Q240" i="5" s="1"/>
  <c r="Q229" i="5" a="1"/>
  <c r="Q229" i="5" s="1"/>
  <c r="O266" i="5" a="1"/>
  <c r="O266" i="5" s="1"/>
  <c r="P266" i="5" a="1"/>
  <c r="P266" i="5" s="1"/>
  <c r="N202" i="5" a="1"/>
  <c r="N202" i="5" s="1"/>
  <c r="P202" i="5" a="1"/>
  <c r="P202" i="5" s="1"/>
  <c r="N170" i="5" a="1"/>
  <c r="N170" i="5" s="1"/>
  <c r="P170" i="5" a="1"/>
  <c r="P170" i="5" s="1"/>
  <c r="N138" i="5" a="1"/>
  <c r="N138" i="5" s="1"/>
  <c r="P138" i="5" a="1"/>
  <c r="P138" i="5" s="1"/>
  <c r="N106" i="5" a="1"/>
  <c r="N106" i="5" s="1"/>
  <c r="P106" i="5" a="1"/>
  <c r="P106" i="5" s="1"/>
  <c r="N8" i="5" a="1"/>
  <c r="N8" i="5" s="1"/>
  <c r="P8" i="5" a="1"/>
  <c r="P8" i="5" s="1"/>
  <c r="O310" i="5" a="1"/>
  <c r="O310" i="5" s="1"/>
  <c r="P310" i="5" a="1"/>
  <c r="P310" i="5" s="1"/>
  <c r="O302" i="5" a="1"/>
  <c r="O302" i="5" s="1"/>
  <c r="P302" i="5" a="1"/>
  <c r="P302" i="5" s="1"/>
  <c r="P465" i="5" a="1"/>
  <c r="P465" i="5" s="1"/>
  <c r="P456" i="5" a="1"/>
  <c r="P456" i="5" s="1"/>
  <c r="P451" i="5" a="1"/>
  <c r="P451" i="5" s="1"/>
  <c r="P442" i="5" a="1"/>
  <c r="P442" i="5" s="1"/>
  <c r="P433" i="5" a="1"/>
  <c r="P433" i="5" s="1"/>
  <c r="P424" i="5" a="1"/>
  <c r="P424" i="5" s="1"/>
  <c r="P419" i="5" a="1"/>
  <c r="P419" i="5" s="1"/>
  <c r="P410" i="5" a="1"/>
  <c r="P410" i="5" s="1"/>
  <c r="P401" i="5" a="1"/>
  <c r="P401" i="5" s="1"/>
  <c r="P392" i="5" a="1"/>
  <c r="P392" i="5" s="1"/>
  <c r="P387" i="5" a="1"/>
  <c r="P387" i="5" s="1"/>
  <c r="P378" i="5" a="1"/>
  <c r="P378" i="5" s="1"/>
  <c r="P369" i="5" a="1"/>
  <c r="P369" i="5" s="1"/>
  <c r="P360" i="5" a="1"/>
  <c r="P360" i="5" s="1"/>
  <c r="P355" i="5" a="1"/>
  <c r="P355" i="5" s="1"/>
  <c r="P350" i="5" a="1"/>
  <c r="P350" i="5" s="1"/>
  <c r="P318" i="5" a="1"/>
  <c r="P318" i="5" s="1"/>
  <c r="P301" i="5" a="1"/>
  <c r="P301" i="5" s="1"/>
  <c r="O259" i="5" a="1"/>
  <c r="O259" i="5" s="1"/>
  <c r="P259" i="5" a="1"/>
  <c r="P259" i="5" s="1"/>
  <c r="O298" i="5" a="1"/>
  <c r="O298" i="5" s="1"/>
  <c r="P298" i="5" a="1"/>
  <c r="P298" i="5" s="1"/>
  <c r="O282" i="5" a="1"/>
  <c r="O282" i="5" s="1"/>
  <c r="P282" i="5" a="1"/>
  <c r="P282" i="5" s="1"/>
  <c r="O289" i="5" a="1"/>
  <c r="O289" i="5" s="1"/>
  <c r="P289" i="5" a="1"/>
  <c r="P289" i="5" s="1"/>
  <c r="N273" i="5" a="1"/>
  <c r="N273" i="5" s="1"/>
  <c r="P273" i="5" a="1"/>
  <c r="P273" i="5" s="1"/>
  <c r="O257" i="5" a="1"/>
  <c r="O257" i="5" s="1"/>
  <c r="P257" i="5" a="1"/>
  <c r="P257" i="5" s="1"/>
  <c r="O249" i="5" a="1"/>
  <c r="O249" i="5" s="1"/>
  <c r="P249" i="5" a="1"/>
  <c r="P249" i="5" s="1"/>
  <c r="O241" i="5" a="1"/>
  <c r="O241" i="5" s="1"/>
  <c r="P241" i="5" a="1"/>
  <c r="P241" i="5" s="1"/>
  <c r="O225" i="5" a="1"/>
  <c r="O225" i="5" s="1"/>
  <c r="P225" i="5" a="1"/>
  <c r="P225" i="5" s="1"/>
  <c r="O217" i="5" a="1"/>
  <c r="O217" i="5" s="1"/>
  <c r="P217" i="5" a="1"/>
  <c r="P217" i="5" s="1"/>
  <c r="O209" i="5" a="1"/>
  <c r="O209" i="5" s="1"/>
  <c r="P209" i="5" a="1"/>
  <c r="P209" i="5" s="1"/>
  <c r="O185" i="5" a="1"/>
  <c r="O185" i="5" s="1"/>
  <c r="P185" i="5" a="1"/>
  <c r="P185" i="5" s="1"/>
  <c r="N177" i="5" a="1"/>
  <c r="N177" i="5" s="1"/>
  <c r="P177" i="5" a="1"/>
  <c r="P177" i="5" s="1"/>
  <c r="O145" i="5" a="1"/>
  <c r="O145" i="5" s="1"/>
  <c r="P145" i="5" a="1"/>
  <c r="P145" i="5" s="1"/>
  <c r="N113" i="5" a="1"/>
  <c r="N113" i="5" s="1"/>
  <c r="P113" i="5" a="1"/>
  <c r="P113" i="5" s="1"/>
  <c r="O349" i="5" a="1"/>
  <c r="O349" i="5" s="1"/>
  <c r="P349" i="5" a="1"/>
  <c r="P349" i="5" s="1"/>
  <c r="O317" i="5" a="1"/>
  <c r="O317" i="5" s="1"/>
  <c r="P317" i="5" a="1"/>
  <c r="P317" i="5" s="1"/>
  <c r="O309" i="5" a="1"/>
  <c r="O309" i="5" s="1"/>
  <c r="P309" i="5" a="1"/>
  <c r="P309" i="5" s="1"/>
  <c r="P597" i="5" a="1"/>
  <c r="P597" i="5" s="1"/>
  <c r="P593" i="5" a="1"/>
  <c r="P593" i="5" s="1"/>
  <c r="P589" i="5" a="1"/>
  <c r="P589" i="5" s="1"/>
  <c r="P585" i="5" a="1"/>
  <c r="P585" i="5" s="1"/>
  <c r="P581" i="5" a="1"/>
  <c r="P581" i="5" s="1"/>
  <c r="P577" i="5" a="1"/>
  <c r="P577" i="5" s="1"/>
  <c r="P573" i="5" a="1"/>
  <c r="P573" i="5" s="1"/>
  <c r="P569" i="5" a="1"/>
  <c r="P569" i="5" s="1"/>
  <c r="P565" i="5" a="1"/>
  <c r="P565" i="5" s="1"/>
  <c r="P561" i="5" a="1"/>
  <c r="P561" i="5" s="1"/>
  <c r="P557" i="5" a="1"/>
  <c r="P557" i="5" s="1"/>
  <c r="P553" i="5" a="1"/>
  <c r="P553" i="5" s="1"/>
  <c r="P549" i="5" a="1"/>
  <c r="P549" i="5" s="1"/>
  <c r="P545" i="5" a="1"/>
  <c r="P545" i="5" s="1"/>
  <c r="P541" i="5" a="1"/>
  <c r="P541" i="5" s="1"/>
  <c r="P537" i="5" a="1"/>
  <c r="P537" i="5" s="1"/>
  <c r="P533" i="5" a="1"/>
  <c r="P533" i="5" s="1"/>
  <c r="P529" i="5" a="1"/>
  <c r="P529" i="5" s="1"/>
  <c r="P525" i="5" a="1"/>
  <c r="P525" i="5" s="1"/>
  <c r="P521" i="5" a="1"/>
  <c r="P521" i="5" s="1"/>
  <c r="P517" i="5" a="1"/>
  <c r="P517" i="5" s="1"/>
  <c r="P513" i="5" a="1"/>
  <c r="P513" i="5" s="1"/>
  <c r="P509" i="5" a="1"/>
  <c r="P509" i="5" s="1"/>
  <c r="P505" i="5" a="1"/>
  <c r="P505" i="5" s="1"/>
  <c r="P501" i="5" a="1"/>
  <c r="P501" i="5" s="1"/>
  <c r="P497" i="5" a="1"/>
  <c r="P497" i="5" s="1"/>
  <c r="P493" i="5" a="1"/>
  <c r="P493" i="5" s="1"/>
  <c r="P489" i="5" a="1"/>
  <c r="P489" i="5" s="1"/>
  <c r="P485" i="5" a="1"/>
  <c r="P485" i="5" s="1"/>
  <c r="P481" i="5" a="1"/>
  <c r="P481" i="5" s="1"/>
  <c r="P477" i="5" a="1"/>
  <c r="P477" i="5" s="1"/>
  <c r="P473" i="5" a="1"/>
  <c r="P473" i="5" s="1"/>
  <c r="P469" i="5" a="1"/>
  <c r="P469" i="5" s="1"/>
  <c r="P460" i="5" a="1"/>
  <c r="P460" i="5" s="1"/>
  <c r="P455" i="5" a="1"/>
  <c r="P455" i="5" s="1"/>
  <c r="P446" i="5" a="1"/>
  <c r="P446" i="5" s="1"/>
  <c r="P437" i="5" a="1"/>
  <c r="P437" i="5" s="1"/>
  <c r="P428" i="5" a="1"/>
  <c r="P428" i="5" s="1"/>
  <c r="P423" i="5" a="1"/>
  <c r="P423" i="5" s="1"/>
  <c r="P414" i="5" a="1"/>
  <c r="P414" i="5" s="1"/>
  <c r="P405" i="5" a="1"/>
  <c r="P405" i="5" s="1"/>
  <c r="P396" i="5" a="1"/>
  <c r="P396" i="5" s="1"/>
  <c r="P391" i="5" a="1"/>
  <c r="P391" i="5" s="1"/>
  <c r="P382" i="5" a="1"/>
  <c r="P382" i="5" s="1"/>
  <c r="P373" i="5" a="1"/>
  <c r="P373" i="5" s="1"/>
  <c r="P364" i="5" a="1"/>
  <c r="P364" i="5" s="1"/>
  <c r="P359" i="5" a="1"/>
  <c r="P359" i="5" s="1"/>
  <c r="P344" i="5" a="1"/>
  <c r="P344" i="5" s="1"/>
  <c r="P337" i="5" a="1"/>
  <c r="P337" i="5" s="1"/>
  <c r="P329" i="5" a="1"/>
  <c r="P329" i="5" s="1"/>
  <c r="P316" i="5" a="1"/>
  <c r="P316" i="5" s="1"/>
  <c r="O16" i="5" a="1"/>
  <c r="O16" i="5" s="1"/>
  <c r="P16" i="5" a="1"/>
  <c r="P16" i="5" s="1"/>
  <c r="O332" i="5" a="1"/>
  <c r="O332" i="5" s="1"/>
  <c r="P332" i="5" a="1"/>
  <c r="P332" i="5" s="1"/>
  <c r="O324" i="5" a="1"/>
  <c r="O324" i="5" s="1"/>
  <c r="P324" i="5" a="1"/>
  <c r="P324" i="5" s="1"/>
  <c r="O308" i="5" a="1"/>
  <c r="O308" i="5" s="1"/>
  <c r="P308" i="5" a="1"/>
  <c r="P308" i="5" s="1"/>
  <c r="P464" i="5" a="1"/>
  <c r="P464" i="5" s="1"/>
  <c r="P459" i="5" a="1"/>
  <c r="P459" i="5" s="1"/>
  <c r="P450" i="5" a="1"/>
  <c r="P450" i="5" s="1"/>
  <c r="P441" i="5" a="1"/>
  <c r="P441" i="5" s="1"/>
  <c r="P432" i="5" a="1"/>
  <c r="P432" i="5" s="1"/>
  <c r="P427" i="5" a="1"/>
  <c r="P427" i="5" s="1"/>
  <c r="P418" i="5" a="1"/>
  <c r="P418" i="5" s="1"/>
  <c r="P409" i="5" a="1"/>
  <c r="P409" i="5" s="1"/>
  <c r="P400" i="5" a="1"/>
  <c r="P400" i="5" s="1"/>
  <c r="P395" i="5" a="1"/>
  <c r="P395" i="5" s="1"/>
  <c r="P386" i="5" a="1"/>
  <c r="P386" i="5" s="1"/>
  <c r="P377" i="5" a="1"/>
  <c r="P377" i="5" s="1"/>
  <c r="P368" i="5" a="1"/>
  <c r="P368" i="5" s="1"/>
  <c r="P363" i="5" a="1"/>
  <c r="P363" i="5" s="1"/>
  <c r="P354" i="5" a="1"/>
  <c r="P354" i="5" s="1"/>
  <c r="P327" i="5" a="1"/>
  <c r="P327" i="5" s="1"/>
  <c r="O247" i="5" a="1"/>
  <c r="O247" i="5" s="1"/>
  <c r="P247" i="5" a="1"/>
  <c r="P247" i="5" s="1"/>
  <c r="O231" i="5" a="1"/>
  <c r="O231" i="5" s="1"/>
  <c r="P231" i="5" a="1"/>
  <c r="P231" i="5" s="1"/>
  <c r="O183" i="5" a="1"/>
  <c r="O183" i="5" s="1"/>
  <c r="P183" i="5" a="1"/>
  <c r="P183" i="5" s="1"/>
  <c r="O55" i="5" a="1"/>
  <c r="O55" i="5" s="1"/>
  <c r="P55" i="5" a="1"/>
  <c r="P55" i="5" s="1"/>
  <c r="O23" i="5" a="1"/>
  <c r="O23" i="5" s="1"/>
  <c r="P23" i="5" a="1"/>
  <c r="P23" i="5" s="1"/>
  <c r="P600" i="5" a="1"/>
  <c r="P600" i="5" s="1"/>
  <c r="P596" i="5" a="1"/>
  <c r="P596" i="5" s="1"/>
  <c r="P592" i="5" a="1"/>
  <c r="P592" i="5" s="1"/>
  <c r="P588" i="5" a="1"/>
  <c r="P588" i="5" s="1"/>
  <c r="P584" i="5" a="1"/>
  <c r="P584" i="5" s="1"/>
  <c r="P580" i="5" a="1"/>
  <c r="P580" i="5" s="1"/>
  <c r="P576" i="5" a="1"/>
  <c r="P576" i="5" s="1"/>
  <c r="P572" i="5" a="1"/>
  <c r="P572" i="5" s="1"/>
  <c r="P568" i="5" a="1"/>
  <c r="P568" i="5" s="1"/>
  <c r="P564" i="5" a="1"/>
  <c r="P564" i="5" s="1"/>
  <c r="P560" i="5" a="1"/>
  <c r="P560" i="5" s="1"/>
  <c r="P556" i="5" a="1"/>
  <c r="P556" i="5" s="1"/>
  <c r="P552" i="5" a="1"/>
  <c r="P552" i="5" s="1"/>
  <c r="P548" i="5" a="1"/>
  <c r="P548" i="5" s="1"/>
  <c r="P544" i="5" a="1"/>
  <c r="P544" i="5" s="1"/>
  <c r="P540" i="5" a="1"/>
  <c r="P540" i="5" s="1"/>
  <c r="P536" i="5" a="1"/>
  <c r="P536" i="5" s="1"/>
  <c r="P532" i="5" a="1"/>
  <c r="P532" i="5" s="1"/>
  <c r="P528" i="5" a="1"/>
  <c r="P528" i="5" s="1"/>
  <c r="P524" i="5" a="1"/>
  <c r="P524" i="5" s="1"/>
  <c r="P520" i="5" a="1"/>
  <c r="P520" i="5" s="1"/>
  <c r="P516" i="5" a="1"/>
  <c r="P516" i="5" s="1"/>
  <c r="P512" i="5" a="1"/>
  <c r="P512" i="5" s="1"/>
  <c r="P508" i="5" a="1"/>
  <c r="P508" i="5" s="1"/>
  <c r="P500" i="5" a="1"/>
  <c r="P500" i="5" s="1"/>
  <c r="P496" i="5" a="1"/>
  <c r="P496" i="5" s="1"/>
  <c r="P492" i="5" a="1"/>
  <c r="P492" i="5" s="1"/>
  <c r="P488" i="5" a="1"/>
  <c r="P488" i="5" s="1"/>
  <c r="P484" i="5" a="1"/>
  <c r="P484" i="5" s="1"/>
  <c r="P480" i="5" a="1"/>
  <c r="P480" i="5" s="1"/>
  <c r="P476" i="5" a="1"/>
  <c r="P476" i="5" s="1"/>
  <c r="P472" i="5" a="1"/>
  <c r="P472" i="5" s="1"/>
  <c r="P468" i="5" a="1"/>
  <c r="P468" i="5" s="1"/>
  <c r="P463" i="5" a="1"/>
  <c r="P463" i="5" s="1"/>
  <c r="P454" i="5" a="1"/>
  <c r="P454" i="5" s="1"/>
  <c r="P445" i="5" a="1"/>
  <c r="P445" i="5" s="1"/>
  <c r="P436" i="5" a="1"/>
  <c r="P436" i="5" s="1"/>
  <c r="P431" i="5" a="1"/>
  <c r="P431" i="5" s="1"/>
  <c r="P422" i="5" a="1"/>
  <c r="P422" i="5" s="1"/>
  <c r="P413" i="5" a="1"/>
  <c r="P413" i="5" s="1"/>
  <c r="P404" i="5" a="1"/>
  <c r="P404" i="5" s="1"/>
  <c r="P399" i="5" a="1"/>
  <c r="P399" i="5" s="1"/>
  <c r="P390" i="5" a="1"/>
  <c r="P390" i="5" s="1"/>
  <c r="P381" i="5" a="1"/>
  <c r="P381" i="5" s="1"/>
  <c r="P372" i="5" a="1"/>
  <c r="P372" i="5" s="1"/>
  <c r="P367" i="5" a="1"/>
  <c r="P367" i="5" s="1"/>
  <c r="P358" i="5" a="1"/>
  <c r="P358" i="5" s="1"/>
  <c r="P348" i="5" a="1"/>
  <c r="P348" i="5" s="1"/>
  <c r="P335" i="5" a="1"/>
  <c r="P335" i="5" s="1"/>
  <c r="P326" i="5" a="1"/>
  <c r="P326" i="5" s="1"/>
  <c r="P312" i="5" a="1"/>
  <c r="P312" i="5" s="1"/>
  <c r="O295" i="5" a="1"/>
  <c r="O295" i="5" s="1"/>
  <c r="P295" i="5" a="1"/>
  <c r="P295" i="5" s="1"/>
  <c r="O119" i="5" a="1"/>
  <c r="O119" i="5" s="1"/>
  <c r="P119" i="5" a="1"/>
  <c r="P119" i="5" s="1"/>
  <c r="O87" i="5" a="1"/>
  <c r="O87" i="5" s="1"/>
  <c r="P87" i="5" a="1"/>
  <c r="P87" i="5" s="1"/>
  <c r="O278" i="5" a="1"/>
  <c r="O278" i="5" s="1"/>
  <c r="P278" i="5" a="1"/>
  <c r="P278" i="5" s="1"/>
  <c r="O246" i="5" a="1"/>
  <c r="O246" i="5" s="1"/>
  <c r="P246" i="5" a="1"/>
  <c r="P246" i="5" s="1"/>
  <c r="O206" i="5" a="1"/>
  <c r="O206" i="5" s="1"/>
  <c r="P206" i="5" a="1"/>
  <c r="P206" i="5" s="1"/>
  <c r="O174" i="5" a="1"/>
  <c r="O174" i="5" s="1"/>
  <c r="P174" i="5" a="1"/>
  <c r="P174" i="5" s="1"/>
  <c r="O150" i="5" a="1"/>
  <c r="O150" i="5" s="1"/>
  <c r="P150" i="5" a="1"/>
  <c r="P150" i="5" s="1"/>
  <c r="N142" i="5" a="1"/>
  <c r="N142" i="5" s="1"/>
  <c r="P142" i="5" a="1"/>
  <c r="P142" i="5" s="1"/>
  <c r="O118" i="5" a="1"/>
  <c r="O118" i="5" s="1"/>
  <c r="P118" i="5" a="1"/>
  <c r="P118" i="5" s="1"/>
  <c r="N110" i="5" a="1"/>
  <c r="N110" i="5" s="1"/>
  <c r="P110" i="5" a="1"/>
  <c r="P110" i="5" s="1"/>
  <c r="O86" i="5" a="1"/>
  <c r="O86" i="5" s="1"/>
  <c r="P86" i="5" a="1"/>
  <c r="P86" i="5" s="1"/>
  <c r="N78" i="5" a="1"/>
  <c r="N78" i="5" s="1"/>
  <c r="P78" i="5" a="1"/>
  <c r="P78" i="5" s="1"/>
  <c r="O54" i="5" a="1"/>
  <c r="O54" i="5" s="1"/>
  <c r="P54" i="5" a="1"/>
  <c r="P54" i="5" s="1"/>
  <c r="N46" i="5" a="1"/>
  <c r="N46" i="5" s="1"/>
  <c r="P46" i="5" a="1"/>
  <c r="P46" i="5" s="1"/>
  <c r="O22" i="5" a="1"/>
  <c r="O22" i="5" s="1"/>
  <c r="P22" i="5" a="1"/>
  <c r="P22" i="5" s="1"/>
  <c r="N14" i="5" a="1"/>
  <c r="N14" i="5" s="1"/>
  <c r="P14" i="5" a="1"/>
  <c r="P14" i="5" s="1"/>
  <c r="O338" i="5" a="1"/>
  <c r="O338" i="5" s="1"/>
  <c r="P338" i="5" a="1"/>
  <c r="P338" i="5" s="1"/>
  <c r="O314" i="5" a="1"/>
  <c r="O314" i="5" s="1"/>
  <c r="P314" i="5" a="1"/>
  <c r="P314" i="5" s="1"/>
  <c r="O306" i="5" a="1"/>
  <c r="O306" i="5" s="1"/>
  <c r="P306" i="5" a="1"/>
  <c r="P306" i="5" s="1"/>
  <c r="P467" i="5" a="1"/>
  <c r="P467" i="5" s="1"/>
  <c r="P458" i="5" a="1"/>
  <c r="P458" i="5" s="1"/>
  <c r="P449" i="5" a="1"/>
  <c r="P449" i="5" s="1"/>
  <c r="P440" i="5" a="1"/>
  <c r="P440" i="5" s="1"/>
  <c r="P435" i="5" a="1"/>
  <c r="P435" i="5" s="1"/>
  <c r="P426" i="5" a="1"/>
  <c r="P426" i="5" s="1"/>
  <c r="P417" i="5" a="1"/>
  <c r="P417" i="5" s="1"/>
  <c r="P408" i="5" a="1"/>
  <c r="P408" i="5" s="1"/>
  <c r="P403" i="5" a="1"/>
  <c r="P403" i="5" s="1"/>
  <c r="P394" i="5" a="1"/>
  <c r="P394" i="5" s="1"/>
  <c r="P385" i="5" a="1"/>
  <c r="P385" i="5" s="1"/>
  <c r="P376" i="5" a="1"/>
  <c r="P376" i="5" s="1"/>
  <c r="P371" i="5" a="1"/>
  <c r="P371" i="5" s="1"/>
  <c r="P362" i="5" a="1"/>
  <c r="P362" i="5" s="1"/>
  <c r="P347" i="5" a="1"/>
  <c r="P347" i="5" s="1"/>
  <c r="P342" i="5" a="1"/>
  <c r="P342" i="5" s="1"/>
  <c r="O253" i="5" a="1"/>
  <c r="O253" i="5" s="1"/>
  <c r="P253" i="5" a="1"/>
  <c r="P253" i="5" s="1"/>
  <c r="O245" i="5" a="1"/>
  <c r="O245" i="5" s="1"/>
  <c r="P245" i="5" a="1"/>
  <c r="P245" i="5" s="1"/>
  <c r="O237" i="5" a="1"/>
  <c r="O237" i="5" s="1"/>
  <c r="P237" i="5" a="1"/>
  <c r="P237" i="5" s="1"/>
  <c r="O149" i="5" a="1"/>
  <c r="O149" i="5" s="1"/>
  <c r="P149" i="5" a="1"/>
  <c r="P149" i="5" s="1"/>
  <c r="O85" i="5" a="1"/>
  <c r="O85" i="5" s="1"/>
  <c r="P85" i="5" a="1"/>
  <c r="P85" i="5" s="1"/>
  <c r="O53" i="5" a="1"/>
  <c r="O53" i="5" s="1"/>
  <c r="P53" i="5" a="1"/>
  <c r="P53" i="5" s="1"/>
  <c r="O29" i="5" a="1"/>
  <c r="O29" i="5" s="1"/>
  <c r="P29" i="5" a="1"/>
  <c r="P29" i="5" s="1"/>
  <c r="O21" i="5" a="1"/>
  <c r="O21" i="5" s="1"/>
  <c r="P21" i="5" a="1"/>
  <c r="P21" i="5" s="1"/>
  <c r="O345" i="5" a="1"/>
  <c r="O345" i="5" s="1"/>
  <c r="P345" i="5" a="1"/>
  <c r="P345" i="5" s="1"/>
  <c r="O321" i="5" a="1"/>
  <c r="O321" i="5" s="1"/>
  <c r="P321" i="5" a="1"/>
  <c r="P321" i="5" s="1"/>
  <c r="O313" i="5" a="1"/>
  <c r="O313" i="5" s="1"/>
  <c r="P313" i="5" a="1"/>
  <c r="P313" i="5" s="1"/>
  <c r="O305" i="5" a="1"/>
  <c r="O305" i="5" s="1"/>
  <c r="P305" i="5" a="1"/>
  <c r="P305" i="5" s="1"/>
  <c r="P599" i="5" a="1"/>
  <c r="P599" i="5" s="1"/>
  <c r="P595" i="5" a="1"/>
  <c r="P595" i="5" s="1"/>
  <c r="P591" i="5" a="1"/>
  <c r="P591" i="5" s="1"/>
  <c r="P587" i="5" a="1"/>
  <c r="P587" i="5" s="1"/>
  <c r="P583" i="5" a="1"/>
  <c r="P583" i="5" s="1"/>
  <c r="P579" i="5" a="1"/>
  <c r="P579" i="5" s="1"/>
  <c r="P575" i="5" a="1"/>
  <c r="P575" i="5" s="1"/>
  <c r="P571" i="5" a="1"/>
  <c r="P571" i="5" s="1"/>
  <c r="P567" i="5" a="1"/>
  <c r="P567" i="5" s="1"/>
  <c r="P563" i="5" a="1"/>
  <c r="P563" i="5" s="1"/>
  <c r="P559" i="5" a="1"/>
  <c r="P559" i="5" s="1"/>
  <c r="P555" i="5" a="1"/>
  <c r="P555" i="5" s="1"/>
  <c r="P551" i="5" a="1"/>
  <c r="P551" i="5" s="1"/>
  <c r="P547" i="5" a="1"/>
  <c r="P547" i="5" s="1"/>
  <c r="P543" i="5" a="1"/>
  <c r="P543" i="5" s="1"/>
  <c r="P539" i="5" a="1"/>
  <c r="P539" i="5" s="1"/>
  <c r="P535" i="5" a="1"/>
  <c r="P535" i="5" s="1"/>
  <c r="P531" i="5" a="1"/>
  <c r="P531" i="5" s="1"/>
  <c r="P527" i="5" a="1"/>
  <c r="P527" i="5" s="1"/>
  <c r="P523" i="5" a="1"/>
  <c r="P523" i="5" s="1"/>
  <c r="P519" i="5" a="1"/>
  <c r="P519" i="5" s="1"/>
  <c r="P515" i="5" a="1"/>
  <c r="P515" i="5" s="1"/>
  <c r="P511" i="5" a="1"/>
  <c r="P511" i="5" s="1"/>
  <c r="P507" i="5" a="1"/>
  <c r="P507" i="5" s="1"/>
  <c r="P503" i="5" a="1"/>
  <c r="P503" i="5" s="1"/>
  <c r="P499" i="5" a="1"/>
  <c r="P499" i="5" s="1"/>
  <c r="P495" i="5" a="1"/>
  <c r="P495" i="5" s="1"/>
  <c r="P491" i="5" a="1"/>
  <c r="P491" i="5" s="1"/>
  <c r="P487" i="5" a="1"/>
  <c r="P487" i="5" s="1"/>
  <c r="P483" i="5" a="1"/>
  <c r="P483" i="5" s="1"/>
  <c r="P479" i="5" a="1"/>
  <c r="P479" i="5" s="1"/>
  <c r="P475" i="5" a="1"/>
  <c r="P475" i="5" s="1"/>
  <c r="P471" i="5" a="1"/>
  <c r="P471" i="5" s="1"/>
  <c r="P462" i="5" a="1"/>
  <c r="P462" i="5" s="1"/>
  <c r="P453" i="5" a="1"/>
  <c r="P453" i="5" s="1"/>
  <c r="P444" i="5" a="1"/>
  <c r="P444" i="5" s="1"/>
  <c r="P439" i="5" a="1"/>
  <c r="P439" i="5" s="1"/>
  <c r="P430" i="5" a="1"/>
  <c r="P430" i="5" s="1"/>
  <c r="P421" i="5" a="1"/>
  <c r="P421" i="5" s="1"/>
  <c r="P412" i="5" a="1"/>
  <c r="P412" i="5" s="1"/>
  <c r="P407" i="5" a="1"/>
  <c r="P407" i="5" s="1"/>
  <c r="P398" i="5" a="1"/>
  <c r="P398" i="5" s="1"/>
  <c r="P389" i="5" a="1"/>
  <c r="P389" i="5" s="1"/>
  <c r="P380" i="5" a="1"/>
  <c r="P380" i="5" s="1"/>
  <c r="P375" i="5" a="1"/>
  <c r="P375" i="5" s="1"/>
  <c r="P366" i="5" a="1"/>
  <c r="P366" i="5" s="1"/>
  <c r="P352" i="5" a="1"/>
  <c r="P352" i="5" s="1"/>
  <c r="P333" i="5" a="1"/>
  <c r="P333" i="5" s="1"/>
  <c r="P323" i="5" a="1"/>
  <c r="P323" i="5" s="1"/>
  <c r="P307" i="5" a="1"/>
  <c r="P307" i="5" s="1"/>
  <c r="O215" i="5" a="1"/>
  <c r="O215" i="5" s="1"/>
  <c r="P215" i="5" a="1"/>
  <c r="P215" i="5" s="1"/>
  <c r="O285" i="5" a="1"/>
  <c r="O285" i="5" s="1"/>
  <c r="P285" i="5" a="1"/>
  <c r="P285" i="5" s="1"/>
  <c r="O260" i="5" a="1"/>
  <c r="O260" i="5" s="1"/>
  <c r="P260" i="5" a="1"/>
  <c r="P260" i="5" s="1"/>
  <c r="O228" i="5" a="1"/>
  <c r="O228" i="5" s="1"/>
  <c r="P228" i="5" a="1"/>
  <c r="P228" i="5" s="1"/>
  <c r="O196" i="5" a="1"/>
  <c r="O196" i="5" s="1"/>
  <c r="P196" i="5" a="1"/>
  <c r="P196" i="5" s="1"/>
  <c r="O164" i="5" a="1"/>
  <c r="O164" i="5" s="1"/>
  <c r="P164" i="5" a="1"/>
  <c r="P164" i="5" s="1"/>
  <c r="O132" i="5" a="1"/>
  <c r="O132" i="5" s="1"/>
  <c r="P132" i="5" a="1"/>
  <c r="P132" i="5" s="1"/>
  <c r="O100" i="5" a="1"/>
  <c r="O100" i="5" s="1"/>
  <c r="P100" i="5" a="1"/>
  <c r="P100" i="5" s="1"/>
  <c r="O68" i="5" a="1"/>
  <c r="O68" i="5" s="1"/>
  <c r="P68" i="5" a="1"/>
  <c r="P68" i="5" s="1"/>
  <c r="O36" i="5" a="1"/>
  <c r="O36" i="5" s="1"/>
  <c r="P36" i="5" a="1"/>
  <c r="P36" i="5" s="1"/>
  <c r="N328" i="5" a="1"/>
  <c r="N328" i="5" s="1"/>
  <c r="P328" i="5" a="1"/>
  <c r="P328" i="5" s="1"/>
  <c r="P466" i="5" a="1"/>
  <c r="P466" i="5" s="1"/>
  <c r="P457" i="5" a="1"/>
  <c r="P457" i="5" s="1"/>
  <c r="P448" i="5" a="1"/>
  <c r="P448" i="5" s="1"/>
  <c r="P443" i="5" a="1"/>
  <c r="P443" i="5" s="1"/>
  <c r="P434" i="5" a="1"/>
  <c r="P434" i="5" s="1"/>
  <c r="P425" i="5" a="1"/>
  <c r="P425" i="5" s="1"/>
  <c r="P416" i="5" a="1"/>
  <c r="P416" i="5" s="1"/>
  <c r="P411" i="5" a="1"/>
  <c r="P411" i="5" s="1"/>
  <c r="P402" i="5" a="1"/>
  <c r="P402" i="5" s="1"/>
  <c r="P393" i="5" a="1"/>
  <c r="P393" i="5" s="1"/>
  <c r="P384" i="5" a="1"/>
  <c r="P384" i="5" s="1"/>
  <c r="P379" i="5" a="1"/>
  <c r="P379" i="5" s="1"/>
  <c r="P370" i="5" a="1"/>
  <c r="P370" i="5" s="1"/>
  <c r="P361" i="5" a="1"/>
  <c r="P361" i="5" s="1"/>
  <c r="P351" i="5" a="1"/>
  <c r="P351" i="5" s="1"/>
  <c r="P346" i="5" a="1"/>
  <c r="P346" i="5" s="1"/>
  <c r="P340" i="5" a="1"/>
  <c r="P340" i="5" s="1"/>
  <c r="P322" i="5" a="1"/>
  <c r="P322" i="5" s="1"/>
  <c r="P271" i="5" a="1"/>
  <c r="P271" i="5" s="1"/>
  <c r="O291" i="5" a="1"/>
  <c r="O291" i="5" s="1"/>
  <c r="P291" i="5" a="1"/>
  <c r="P291" i="5" s="1"/>
  <c r="O99" i="5" a="1"/>
  <c r="O99" i="5" s="1"/>
  <c r="P99" i="5" a="1"/>
  <c r="P99" i="5" s="1"/>
  <c r="O67" i="5" a="1"/>
  <c r="O67" i="5" s="1"/>
  <c r="P67" i="5" a="1"/>
  <c r="P67" i="5" s="1"/>
  <c r="O35" i="5" a="1"/>
  <c r="O35" i="5" s="1"/>
  <c r="P35" i="5" a="1"/>
  <c r="P35" i="5" s="1"/>
  <c r="N319" i="5" a="1"/>
  <c r="N319" i="5" s="1"/>
  <c r="P319" i="5" a="1"/>
  <c r="P319" i="5" s="1"/>
  <c r="O311" i="5" a="1"/>
  <c r="O311" i="5" s="1"/>
  <c r="P311" i="5" a="1"/>
  <c r="P311" i="5" s="1"/>
  <c r="P598" i="5" a="1"/>
  <c r="P598" i="5" s="1"/>
  <c r="P594" i="5" a="1"/>
  <c r="P594" i="5" s="1"/>
  <c r="P590" i="5" a="1"/>
  <c r="P590" i="5" s="1"/>
  <c r="P586" i="5" a="1"/>
  <c r="P586" i="5" s="1"/>
  <c r="P582" i="5" a="1"/>
  <c r="P582" i="5" s="1"/>
  <c r="P578" i="5" a="1"/>
  <c r="P578" i="5" s="1"/>
  <c r="P574" i="5" a="1"/>
  <c r="P574" i="5" s="1"/>
  <c r="P570" i="5" a="1"/>
  <c r="P570" i="5" s="1"/>
  <c r="P566" i="5" a="1"/>
  <c r="P566" i="5" s="1"/>
  <c r="P562" i="5" a="1"/>
  <c r="P562" i="5" s="1"/>
  <c r="P558" i="5" a="1"/>
  <c r="P558" i="5" s="1"/>
  <c r="P554" i="5" a="1"/>
  <c r="P554" i="5" s="1"/>
  <c r="P550" i="5" a="1"/>
  <c r="P550" i="5" s="1"/>
  <c r="P546" i="5" a="1"/>
  <c r="P546" i="5" s="1"/>
  <c r="P542" i="5" a="1"/>
  <c r="P542" i="5" s="1"/>
  <c r="P538" i="5" a="1"/>
  <c r="P538" i="5" s="1"/>
  <c r="P534" i="5" a="1"/>
  <c r="P534" i="5" s="1"/>
  <c r="P530" i="5" a="1"/>
  <c r="P530" i="5" s="1"/>
  <c r="P526" i="5" a="1"/>
  <c r="P526" i="5" s="1"/>
  <c r="P522" i="5" a="1"/>
  <c r="P522" i="5" s="1"/>
  <c r="P518" i="5" a="1"/>
  <c r="P518" i="5" s="1"/>
  <c r="P514" i="5" a="1"/>
  <c r="P514" i="5" s="1"/>
  <c r="P510" i="5" a="1"/>
  <c r="P510" i="5" s="1"/>
  <c r="P506" i="5" a="1"/>
  <c r="P506" i="5" s="1"/>
  <c r="P502" i="5" a="1"/>
  <c r="P502" i="5" s="1"/>
  <c r="P498" i="5" a="1"/>
  <c r="P498" i="5" s="1"/>
  <c r="P494" i="5" a="1"/>
  <c r="P494" i="5" s="1"/>
  <c r="P490" i="5" a="1"/>
  <c r="P490" i="5" s="1"/>
  <c r="P486" i="5" a="1"/>
  <c r="P486" i="5" s="1"/>
  <c r="P482" i="5" a="1"/>
  <c r="P482" i="5" s="1"/>
  <c r="P478" i="5" a="1"/>
  <c r="P478" i="5" s="1"/>
  <c r="P474" i="5" a="1"/>
  <c r="P474" i="5" s="1"/>
  <c r="P470" i="5" a="1"/>
  <c r="P470" i="5" s="1"/>
  <c r="P461" i="5" a="1"/>
  <c r="P461" i="5" s="1"/>
  <c r="P452" i="5" a="1"/>
  <c r="P452" i="5" s="1"/>
  <c r="P447" i="5" a="1"/>
  <c r="P447" i="5" s="1"/>
  <c r="P438" i="5" a="1"/>
  <c r="P438" i="5" s="1"/>
  <c r="P429" i="5" a="1"/>
  <c r="P429" i="5" s="1"/>
  <c r="P420" i="5" a="1"/>
  <c r="P420" i="5" s="1"/>
  <c r="P415" i="5" a="1"/>
  <c r="P415" i="5" s="1"/>
  <c r="P406" i="5" a="1"/>
  <c r="P406" i="5" s="1"/>
  <c r="P397" i="5" a="1"/>
  <c r="P397" i="5" s="1"/>
  <c r="P388" i="5" a="1"/>
  <c r="P388" i="5" s="1"/>
  <c r="P383" i="5" a="1"/>
  <c r="P383" i="5" s="1"/>
  <c r="P374" i="5" a="1"/>
  <c r="P374" i="5" s="1"/>
  <c r="P365" i="5" a="1"/>
  <c r="P365" i="5" s="1"/>
  <c r="P356" i="5" a="1"/>
  <c r="P356" i="5" s="1"/>
  <c r="P339" i="5" a="1"/>
  <c r="P339" i="5" s="1"/>
  <c r="P330" i="5" a="1"/>
  <c r="P330" i="5" s="1"/>
  <c r="P303" i="5" a="1"/>
  <c r="P303" i="5" s="1"/>
  <c r="O443" i="5" a="1"/>
  <c r="O443" i="5" s="1"/>
  <c r="O434" i="5" a="1"/>
  <c r="O434" i="5" s="1"/>
  <c r="O420" i="5" a="1"/>
  <c r="O420" i="5" s="1"/>
  <c r="O411" i="5" a="1"/>
  <c r="O411" i="5" s="1"/>
  <c r="O402" i="5" a="1"/>
  <c r="O402" i="5" s="1"/>
  <c r="O388" i="5" a="1"/>
  <c r="O388" i="5" s="1"/>
  <c r="O379" i="5" a="1"/>
  <c r="O379" i="5" s="1"/>
  <c r="O452" i="5" a="1"/>
  <c r="O452" i="5" s="1"/>
  <c r="O370" i="5" a="1"/>
  <c r="O370" i="5" s="1"/>
  <c r="N288" i="5" a="1"/>
  <c r="N288" i="5" s="1"/>
  <c r="O288" i="5" a="1"/>
  <c r="O288" i="5" s="1"/>
  <c r="N264" i="5" a="1"/>
  <c r="N264" i="5" s="1"/>
  <c r="O264" i="5" a="1"/>
  <c r="O264" i="5" s="1"/>
  <c r="N240" i="5" a="1"/>
  <c r="N240" i="5" s="1"/>
  <c r="O240" i="5" a="1"/>
  <c r="O240" i="5" s="1"/>
  <c r="N216" i="5" a="1"/>
  <c r="N216" i="5" s="1"/>
  <c r="O216" i="5" a="1"/>
  <c r="O216" i="5" s="1"/>
  <c r="N192" i="5" a="1"/>
  <c r="N192" i="5" s="1"/>
  <c r="O192" i="5" a="1"/>
  <c r="O192" i="5" s="1"/>
  <c r="N168" i="5" a="1"/>
  <c r="N168" i="5" s="1"/>
  <c r="O168" i="5" a="1"/>
  <c r="O168" i="5" s="1"/>
  <c r="N152" i="5" a="1"/>
  <c r="N152" i="5" s="1"/>
  <c r="O152" i="5" a="1"/>
  <c r="O152" i="5" s="1"/>
  <c r="N136" i="5" a="1"/>
  <c r="N136" i="5" s="1"/>
  <c r="O136" i="5" a="1"/>
  <c r="O136" i="5" s="1"/>
  <c r="N120" i="5" a="1"/>
  <c r="N120" i="5" s="1"/>
  <c r="O120" i="5" a="1"/>
  <c r="O120" i="5" s="1"/>
  <c r="N112" i="5" a="1"/>
  <c r="N112" i="5" s="1"/>
  <c r="O112" i="5" a="1"/>
  <c r="O112" i="5" s="1"/>
  <c r="N104" i="5" a="1"/>
  <c r="N104" i="5" s="1"/>
  <c r="O104" i="5" a="1"/>
  <c r="O104" i="5" s="1"/>
  <c r="N96" i="5" a="1"/>
  <c r="N96" i="5" s="1"/>
  <c r="O96" i="5" a="1"/>
  <c r="O96" i="5" s="1"/>
  <c r="N88" i="5" a="1"/>
  <c r="N88" i="5" s="1"/>
  <c r="O88" i="5" a="1"/>
  <c r="O88" i="5" s="1"/>
  <c r="N80" i="5" a="1"/>
  <c r="N80" i="5" s="1"/>
  <c r="O80" i="5" a="1"/>
  <c r="O80" i="5" s="1"/>
  <c r="N72" i="5" a="1"/>
  <c r="N72" i="5" s="1"/>
  <c r="O72" i="5" a="1"/>
  <c r="O72" i="5" s="1"/>
  <c r="N64" i="5" a="1"/>
  <c r="N64" i="5" s="1"/>
  <c r="O64" i="5" a="1"/>
  <c r="O64" i="5" s="1"/>
  <c r="N56" i="5" a="1"/>
  <c r="N56" i="5" s="1"/>
  <c r="O56" i="5" a="1"/>
  <c r="O56" i="5" s="1"/>
  <c r="N48" i="5" a="1"/>
  <c r="N48" i="5" s="1"/>
  <c r="O48" i="5" a="1"/>
  <c r="O48" i="5" s="1"/>
  <c r="N40" i="5" a="1"/>
  <c r="N40" i="5" s="1"/>
  <c r="O40" i="5" a="1"/>
  <c r="O40" i="5" s="1"/>
  <c r="N32" i="5" a="1"/>
  <c r="N32" i="5" s="1"/>
  <c r="O32" i="5" a="1"/>
  <c r="O32" i="5" s="1"/>
  <c r="N24" i="5" a="1"/>
  <c r="N24" i="5" s="1"/>
  <c r="O24" i="5" a="1"/>
  <c r="O24" i="5" s="1"/>
  <c r="N287" i="5" a="1"/>
  <c r="N287" i="5" s="1"/>
  <c r="O287" i="5" a="1"/>
  <c r="O287" i="5" s="1"/>
  <c r="N279" i="5" a="1"/>
  <c r="N279" i="5" s="1"/>
  <c r="O279" i="5" a="1"/>
  <c r="O279" i="5" s="1"/>
  <c r="N263" i="5" a="1"/>
  <c r="N263" i="5" s="1"/>
  <c r="O263" i="5" a="1"/>
  <c r="O263" i="5" s="1"/>
  <c r="N255" i="5" a="1"/>
  <c r="N255" i="5" s="1"/>
  <c r="O255" i="5" a="1"/>
  <c r="O255" i="5" s="1"/>
  <c r="N239" i="5" a="1"/>
  <c r="N239" i="5" s="1"/>
  <c r="O239" i="5" a="1"/>
  <c r="O239" i="5" s="1"/>
  <c r="N223" i="5" a="1"/>
  <c r="N223" i="5" s="1"/>
  <c r="O223" i="5" a="1"/>
  <c r="O223" i="5" s="1"/>
  <c r="N207" i="5" a="1"/>
  <c r="N207" i="5" s="1"/>
  <c r="O207" i="5" a="1"/>
  <c r="O207" i="5" s="1"/>
  <c r="N199" i="5" a="1"/>
  <c r="N199" i="5" s="1"/>
  <c r="O199" i="5" a="1"/>
  <c r="O199" i="5" s="1"/>
  <c r="N191" i="5" a="1"/>
  <c r="N191" i="5" s="1"/>
  <c r="O191" i="5" a="1"/>
  <c r="O191" i="5" s="1"/>
  <c r="N175" i="5" a="1"/>
  <c r="N175" i="5" s="1"/>
  <c r="O175" i="5" a="1"/>
  <c r="O175" i="5" s="1"/>
  <c r="N167" i="5" a="1"/>
  <c r="N167" i="5" s="1"/>
  <c r="O167" i="5" a="1"/>
  <c r="O167" i="5" s="1"/>
  <c r="N159" i="5" a="1"/>
  <c r="N159" i="5" s="1"/>
  <c r="O159" i="5" a="1"/>
  <c r="O159" i="5" s="1"/>
  <c r="N151" i="5" a="1"/>
  <c r="N151" i="5" s="1"/>
  <c r="O151" i="5" a="1"/>
  <c r="O151" i="5" s="1"/>
  <c r="M143" i="5" a="1"/>
  <c r="M143" i="5" s="1"/>
  <c r="O143" i="5" a="1"/>
  <c r="O143" i="5" s="1"/>
  <c r="N135" i="5" a="1"/>
  <c r="N135" i="5" s="1"/>
  <c r="O135" i="5" a="1"/>
  <c r="O135" i="5" s="1"/>
  <c r="N127" i="5" a="1"/>
  <c r="N127" i="5" s="1"/>
  <c r="O127" i="5" a="1"/>
  <c r="O127" i="5" s="1"/>
  <c r="M111" i="5" a="1"/>
  <c r="M111" i="5" s="1"/>
  <c r="O111" i="5" a="1"/>
  <c r="O111" i="5" s="1"/>
  <c r="N103" i="5" a="1"/>
  <c r="N103" i="5" s="1"/>
  <c r="O103" i="5" a="1"/>
  <c r="O103" i="5" s="1"/>
  <c r="N95" i="5" a="1"/>
  <c r="N95" i="5" s="1"/>
  <c r="O95" i="5" a="1"/>
  <c r="O95" i="5" s="1"/>
  <c r="M79" i="5" a="1"/>
  <c r="M79" i="5" s="1"/>
  <c r="O79" i="5" a="1"/>
  <c r="O79" i="5" s="1"/>
  <c r="N71" i="5" a="1"/>
  <c r="N71" i="5" s="1"/>
  <c r="O71" i="5" a="1"/>
  <c r="O71" i="5" s="1"/>
  <c r="N63" i="5" a="1"/>
  <c r="N63" i="5" s="1"/>
  <c r="O63" i="5" a="1"/>
  <c r="O63" i="5" s="1"/>
  <c r="N270" i="5" a="1"/>
  <c r="N270" i="5" s="1"/>
  <c r="O270" i="5" a="1"/>
  <c r="O270" i="5" s="1"/>
  <c r="N262" i="5" a="1"/>
  <c r="N262" i="5" s="1"/>
  <c r="O262" i="5" a="1"/>
  <c r="O262" i="5" s="1"/>
  <c r="N254" i="5" a="1"/>
  <c r="N254" i="5" s="1"/>
  <c r="O254" i="5" a="1"/>
  <c r="O254" i="5" s="1"/>
  <c r="N238" i="5" a="1"/>
  <c r="N238" i="5" s="1"/>
  <c r="O238" i="5" a="1"/>
  <c r="O238" i="5" s="1"/>
  <c r="N230" i="5" a="1"/>
  <c r="N230" i="5" s="1"/>
  <c r="O230" i="5" a="1"/>
  <c r="O230" i="5" s="1"/>
  <c r="N222" i="5" a="1"/>
  <c r="N222" i="5" s="1"/>
  <c r="O222" i="5" a="1"/>
  <c r="O222" i="5" s="1"/>
  <c r="N214" i="5" a="1"/>
  <c r="N214" i="5" s="1"/>
  <c r="O214" i="5" a="1"/>
  <c r="O214" i="5" s="1"/>
  <c r="N198" i="5" a="1"/>
  <c r="N198" i="5" s="1"/>
  <c r="O198" i="5" a="1"/>
  <c r="O198" i="5" s="1"/>
  <c r="N190" i="5" a="1"/>
  <c r="N190" i="5" s="1"/>
  <c r="O190" i="5" a="1"/>
  <c r="O190" i="5" s="1"/>
  <c r="N182" i="5" a="1"/>
  <c r="N182" i="5" s="1"/>
  <c r="O182" i="5" a="1"/>
  <c r="O182" i="5" s="1"/>
  <c r="N166" i="5" a="1"/>
  <c r="N166" i="5" s="1"/>
  <c r="O166" i="5" a="1"/>
  <c r="O166" i="5" s="1"/>
  <c r="N158" i="5" a="1"/>
  <c r="N158" i="5" s="1"/>
  <c r="O158" i="5" a="1"/>
  <c r="O158" i="5" s="1"/>
  <c r="N277" i="5" a="1"/>
  <c r="N277" i="5" s="1"/>
  <c r="O277" i="5" a="1"/>
  <c r="O277" i="5" s="1"/>
  <c r="N269" i="5" a="1"/>
  <c r="N269" i="5" s="1"/>
  <c r="O269" i="5" a="1"/>
  <c r="O269" i="5" s="1"/>
  <c r="N261" i="5" a="1"/>
  <c r="N261" i="5" s="1"/>
  <c r="O261" i="5" a="1"/>
  <c r="O261" i="5" s="1"/>
  <c r="N229" i="5" a="1"/>
  <c r="N229" i="5" s="1"/>
  <c r="O229" i="5" a="1"/>
  <c r="O229" i="5" s="1"/>
  <c r="N221" i="5" a="1"/>
  <c r="N221" i="5" s="1"/>
  <c r="O221" i="5" a="1"/>
  <c r="O221" i="5" s="1"/>
  <c r="N213" i="5" a="1"/>
  <c r="N213" i="5" s="1"/>
  <c r="O213" i="5" a="1"/>
  <c r="O213" i="5" s="1"/>
  <c r="N205" i="5" a="1"/>
  <c r="N205" i="5" s="1"/>
  <c r="O205" i="5" a="1"/>
  <c r="O205" i="5" s="1"/>
  <c r="N197" i="5" a="1"/>
  <c r="N197" i="5" s="1"/>
  <c r="O197" i="5" a="1"/>
  <c r="O197" i="5" s="1"/>
  <c r="N189" i="5" a="1"/>
  <c r="N189" i="5" s="1"/>
  <c r="O189" i="5" a="1"/>
  <c r="O189" i="5" s="1"/>
  <c r="N181" i="5" a="1"/>
  <c r="N181" i="5" s="1"/>
  <c r="O181" i="5" a="1"/>
  <c r="O181" i="5" s="1"/>
  <c r="N173" i="5" a="1"/>
  <c r="N173" i="5" s="1"/>
  <c r="O173" i="5" a="1"/>
  <c r="O173" i="5" s="1"/>
  <c r="N165" i="5" a="1"/>
  <c r="N165" i="5" s="1"/>
  <c r="O165" i="5" a="1"/>
  <c r="O165" i="5" s="1"/>
  <c r="N157" i="5" a="1"/>
  <c r="N157" i="5" s="1"/>
  <c r="O157" i="5" a="1"/>
  <c r="O157" i="5" s="1"/>
  <c r="N141" i="5" a="1"/>
  <c r="N141" i="5" s="1"/>
  <c r="O141" i="5" a="1"/>
  <c r="O141" i="5" s="1"/>
  <c r="N125" i="5" a="1"/>
  <c r="N125" i="5" s="1"/>
  <c r="O125" i="5" a="1"/>
  <c r="O125" i="5" s="1"/>
  <c r="N109" i="5" a="1"/>
  <c r="N109" i="5" s="1"/>
  <c r="O109" i="5" a="1"/>
  <c r="O109" i="5" s="1"/>
  <c r="N45" i="5" a="1"/>
  <c r="N45" i="5" s="1"/>
  <c r="O45" i="5" a="1"/>
  <c r="O45" i="5" s="1"/>
  <c r="N37" i="5" a="1"/>
  <c r="N37" i="5" s="1"/>
  <c r="O37" i="5" a="1"/>
  <c r="O37" i="5" s="1"/>
  <c r="N133" i="5" a="1"/>
  <c r="N133" i="5" s="1"/>
  <c r="O133" i="5" a="1"/>
  <c r="O133" i="5" s="1"/>
  <c r="N117" i="5" a="1"/>
  <c r="N117" i="5" s="1"/>
  <c r="O117" i="5" a="1"/>
  <c r="O117" i="5" s="1"/>
  <c r="N101" i="5" a="1"/>
  <c r="N101" i="5" s="1"/>
  <c r="O101" i="5" a="1"/>
  <c r="O101" i="5" s="1"/>
  <c r="N93" i="5" a="1"/>
  <c r="N93" i="5" s="1"/>
  <c r="O93" i="5" a="1"/>
  <c r="O93" i="5" s="1"/>
  <c r="N77" i="5" a="1"/>
  <c r="N77" i="5" s="1"/>
  <c r="O77" i="5" a="1"/>
  <c r="O77" i="5" s="1"/>
  <c r="N69" i="5" a="1"/>
  <c r="N69" i="5" s="1"/>
  <c r="O69" i="5" a="1"/>
  <c r="O69" i="5" s="1"/>
  <c r="N61" i="5" a="1"/>
  <c r="N61" i="5" s="1"/>
  <c r="O61" i="5" a="1"/>
  <c r="O61" i="5" s="1"/>
  <c r="N13" i="5" a="1"/>
  <c r="N13" i="5" s="1"/>
  <c r="O13" i="5" a="1"/>
  <c r="O13" i="5" s="1"/>
  <c r="N3" i="5" a="1"/>
  <c r="N3" i="5" s="1"/>
  <c r="O3" i="5" a="1"/>
  <c r="O3" i="5" s="1"/>
  <c r="N292" i="5" a="1"/>
  <c r="N292" i="5" s="1"/>
  <c r="O292" i="5" a="1"/>
  <c r="O292" i="5" s="1"/>
  <c r="N284" i="5" a="1"/>
  <c r="N284" i="5" s="1"/>
  <c r="O284" i="5" a="1"/>
  <c r="O284" i="5" s="1"/>
  <c r="N276" i="5" a="1"/>
  <c r="N276" i="5" s="1"/>
  <c r="O276" i="5" a="1"/>
  <c r="O276" i="5" s="1"/>
  <c r="N268" i="5" a="1"/>
  <c r="N268" i="5" s="1"/>
  <c r="O268" i="5" a="1"/>
  <c r="O268" i="5" s="1"/>
  <c r="N299" i="5" a="1"/>
  <c r="N299" i="5" s="1"/>
  <c r="O299" i="5" a="1"/>
  <c r="O299" i="5" s="1"/>
  <c r="N91" i="5" a="1"/>
  <c r="N91" i="5" s="1"/>
  <c r="O91" i="5" a="1"/>
  <c r="O91" i="5" s="1"/>
  <c r="N83" i="5" a="1"/>
  <c r="N83" i="5" s="1"/>
  <c r="O83" i="5" a="1"/>
  <c r="O83" i="5" s="1"/>
  <c r="N75" i="5" a="1"/>
  <c r="N75" i="5" s="1"/>
  <c r="O75" i="5" a="1"/>
  <c r="O75" i="5" s="1"/>
  <c r="N280" i="5" a="1"/>
  <c r="N280" i="5" s="1"/>
  <c r="O280" i="5" a="1"/>
  <c r="O280" i="5" s="1"/>
  <c r="N256" i="5" a="1"/>
  <c r="N256" i="5" s="1"/>
  <c r="O256" i="5" a="1"/>
  <c r="O256" i="5" s="1"/>
  <c r="N224" i="5" a="1"/>
  <c r="N224" i="5" s="1"/>
  <c r="O224" i="5" a="1"/>
  <c r="O224" i="5" s="1"/>
  <c r="N200" i="5" a="1"/>
  <c r="N200" i="5" s="1"/>
  <c r="O200" i="5" a="1"/>
  <c r="O200" i="5" s="1"/>
  <c r="N176" i="5" a="1"/>
  <c r="N176" i="5" s="1"/>
  <c r="O176" i="5" a="1"/>
  <c r="O176" i="5" s="1"/>
  <c r="N144" i="5" a="1"/>
  <c r="N144" i="5" s="1"/>
  <c r="O144" i="5" a="1"/>
  <c r="O144" i="5" s="1"/>
  <c r="N283" i="5" a="1"/>
  <c r="N283" i="5" s="1"/>
  <c r="O283" i="5" a="1"/>
  <c r="O283" i="5" s="1"/>
  <c r="N275" i="5" a="1"/>
  <c r="N275" i="5" s="1"/>
  <c r="O275" i="5" a="1"/>
  <c r="O275" i="5" s="1"/>
  <c r="N267" i="5" a="1"/>
  <c r="N267" i="5" s="1"/>
  <c r="O267" i="5" a="1"/>
  <c r="O267" i="5" s="1"/>
  <c r="N251" i="5" a="1"/>
  <c r="N251" i="5" s="1"/>
  <c r="O251" i="5" a="1"/>
  <c r="O251" i="5" s="1"/>
  <c r="N235" i="5" a="1"/>
  <c r="N235" i="5" s="1"/>
  <c r="O235" i="5" a="1"/>
  <c r="O235" i="5" s="1"/>
  <c r="N219" i="5" a="1"/>
  <c r="N219" i="5" s="1"/>
  <c r="O219" i="5" a="1"/>
  <c r="O219" i="5" s="1"/>
  <c r="N203" i="5" a="1"/>
  <c r="N203" i="5" s="1"/>
  <c r="O203" i="5" a="1"/>
  <c r="O203" i="5" s="1"/>
  <c r="N187" i="5" a="1"/>
  <c r="N187" i="5" s="1"/>
  <c r="O187" i="5" a="1"/>
  <c r="O187" i="5" s="1"/>
  <c r="N171" i="5" a="1"/>
  <c r="N171" i="5" s="1"/>
  <c r="O171" i="5" a="1"/>
  <c r="O171" i="5" s="1"/>
  <c r="N59" i="5" a="1"/>
  <c r="N59" i="5" s="1"/>
  <c r="O59" i="5" a="1"/>
  <c r="O59" i="5" s="1"/>
  <c r="N51" i="5" a="1"/>
  <c r="N51" i="5" s="1"/>
  <c r="O51" i="5" a="1"/>
  <c r="O51" i="5" s="1"/>
  <c r="N43" i="5" a="1"/>
  <c r="N43" i="5" s="1"/>
  <c r="O43" i="5" a="1"/>
  <c r="O43" i="5" s="1"/>
  <c r="N27" i="5" a="1"/>
  <c r="N27" i="5" s="1"/>
  <c r="O27" i="5" a="1"/>
  <c r="O27" i="5" s="1"/>
  <c r="N19" i="5" a="1"/>
  <c r="N19" i="5" s="1"/>
  <c r="O19" i="5" a="1"/>
  <c r="O19" i="5" s="1"/>
  <c r="N11" i="5" a="1"/>
  <c r="N11" i="5" s="1"/>
  <c r="O11" i="5" a="1"/>
  <c r="O11" i="5" s="1"/>
  <c r="N9" i="5" a="1"/>
  <c r="N9" i="5" s="1"/>
  <c r="O9" i="5" a="1"/>
  <c r="O9" i="5" s="1"/>
  <c r="N343" i="5" a="1"/>
  <c r="N343" i="5" s="1"/>
  <c r="O343" i="5" a="1"/>
  <c r="O343" i="5" s="1"/>
  <c r="N290" i="5" a="1"/>
  <c r="N290" i="5" s="1"/>
  <c r="O290" i="5" a="1"/>
  <c r="O290" i="5" s="1"/>
  <c r="N296" i="5" a="1"/>
  <c r="N296" i="5" s="1"/>
  <c r="O296" i="5" a="1"/>
  <c r="O296" i="5" s="1"/>
  <c r="M272" i="5" a="1"/>
  <c r="M272" i="5" s="1"/>
  <c r="O272" i="5" a="1"/>
  <c r="O272" i="5" s="1"/>
  <c r="N248" i="5" a="1"/>
  <c r="N248" i="5" s="1"/>
  <c r="O248" i="5" a="1"/>
  <c r="O248" i="5" s="1"/>
  <c r="N232" i="5" a="1"/>
  <c r="N232" i="5" s="1"/>
  <c r="O232" i="5" a="1"/>
  <c r="O232" i="5" s="1"/>
  <c r="N208" i="5" a="1"/>
  <c r="N208" i="5" s="1"/>
  <c r="O208" i="5" a="1"/>
  <c r="O208" i="5" s="1"/>
  <c r="N184" i="5" a="1"/>
  <c r="N184" i="5" s="1"/>
  <c r="O184" i="5" a="1"/>
  <c r="O184" i="5" s="1"/>
  <c r="N160" i="5" a="1"/>
  <c r="N160" i="5" s="1"/>
  <c r="O160" i="5" a="1"/>
  <c r="O160" i="5" s="1"/>
  <c r="N128" i="5" a="1"/>
  <c r="N128" i="5" s="1"/>
  <c r="O128" i="5" a="1"/>
  <c r="O128" i="5" s="1"/>
  <c r="N294" i="5" a="1"/>
  <c r="N294" i="5" s="1"/>
  <c r="O294" i="5" a="1"/>
  <c r="O294" i="5" s="1"/>
  <c r="N286" i="5" a="1"/>
  <c r="N286" i="5" s="1"/>
  <c r="O286" i="5" a="1"/>
  <c r="O286" i="5" s="1"/>
  <c r="N2" i="5" a="1"/>
  <c r="N2" i="5" s="1"/>
  <c r="O2" i="5" a="1"/>
  <c r="O2" i="5" s="1"/>
  <c r="N293" i="5" a="1"/>
  <c r="N293" i="5" s="1"/>
  <c r="O293" i="5" a="1"/>
  <c r="O293" i="5" s="1"/>
  <c r="N243" i="5" a="1"/>
  <c r="N243" i="5" s="1"/>
  <c r="O243" i="5" a="1"/>
  <c r="O243" i="5" s="1"/>
  <c r="N227" i="5" a="1"/>
  <c r="N227" i="5" s="1"/>
  <c r="O227" i="5" a="1"/>
  <c r="O227" i="5" s="1"/>
  <c r="N211" i="5" a="1"/>
  <c r="N211" i="5" s="1"/>
  <c r="O211" i="5" a="1"/>
  <c r="O211" i="5" s="1"/>
  <c r="N195" i="5" a="1"/>
  <c r="N195" i="5" s="1"/>
  <c r="O195" i="5" a="1"/>
  <c r="O195" i="5" s="1"/>
  <c r="N179" i="5" a="1"/>
  <c r="N179" i="5" s="1"/>
  <c r="O179" i="5" a="1"/>
  <c r="O179" i="5" s="1"/>
  <c r="N163" i="5" a="1"/>
  <c r="N163" i="5" s="1"/>
  <c r="O163" i="5" a="1"/>
  <c r="O163" i="5" s="1"/>
  <c r="N155" i="5" a="1"/>
  <c r="N155" i="5" s="1"/>
  <c r="O155" i="5" a="1"/>
  <c r="O155" i="5" s="1"/>
  <c r="N147" i="5" a="1"/>
  <c r="N147" i="5" s="1"/>
  <c r="O147" i="5" a="1"/>
  <c r="O147" i="5" s="1"/>
  <c r="N139" i="5" a="1"/>
  <c r="N139" i="5" s="1"/>
  <c r="O139" i="5" a="1"/>
  <c r="O139" i="5" s="1"/>
  <c r="N131" i="5" a="1"/>
  <c r="N131" i="5" s="1"/>
  <c r="O131" i="5" a="1"/>
  <c r="O131" i="5" s="1"/>
  <c r="N123" i="5" a="1"/>
  <c r="N123" i="5" s="1"/>
  <c r="O123" i="5" a="1"/>
  <c r="O123" i="5" s="1"/>
  <c r="N115" i="5" a="1"/>
  <c r="N115" i="5" s="1"/>
  <c r="O115" i="5" a="1"/>
  <c r="O115" i="5" s="1"/>
  <c r="N107" i="5" a="1"/>
  <c r="N107" i="5" s="1"/>
  <c r="O107" i="5" a="1"/>
  <c r="O107" i="5" s="1"/>
  <c r="N6" i="5" a="1"/>
  <c r="N6" i="5" s="1"/>
  <c r="O6" i="5" a="1"/>
  <c r="O6" i="5" s="1"/>
  <c r="N300" i="5" a="1"/>
  <c r="N300" i="5" s="1"/>
  <c r="O300" i="5" a="1"/>
  <c r="O300" i="5" s="1"/>
  <c r="K357" i="5" a="1"/>
  <c r="K357" i="5" s="1"/>
  <c r="O357" i="5" a="1"/>
  <c r="O357" i="5" s="1"/>
  <c r="O429" i="5" a="1"/>
  <c r="O429" i="5" s="1"/>
  <c r="O397" i="5" a="1"/>
  <c r="O397" i="5" s="1"/>
  <c r="M47" i="5" a="1"/>
  <c r="M47" i="5" s="1"/>
  <c r="O47" i="5" a="1"/>
  <c r="O47" i="5" s="1"/>
  <c r="N39" i="5" a="1"/>
  <c r="N39" i="5" s="1"/>
  <c r="O39" i="5" a="1"/>
  <c r="O39" i="5" s="1"/>
  <c r="N31" i="5" a="1"/>
  <c r="N31" i="5" s="1"/>
  <c r="O31" i="5" a="1"/>
  <c r="O31" i="5" s="1"/>
  <c r="M15" i="5" a="1"/>
  <c r="M15" i="5" s="1"/>
  <c r="O15" i="5" a="1"/>
  <c r="O15" i="5" s="1"/>
  <c r="N5" i="5" a="1"/>
  <c r="N5" i="5" s="1"/>
  <c r="O5" i="5" a="1"/>
  <c r="O5" i="5" s="1"/>
  <c r="M331" i="5" a="1"/>
  <c r="M331" i="5" s="1"/>
  <c r="O331" i="5" a="1"/>
  <c r="O331" i="5" s="1"/>
  <c r="N315" i="5" a="1"/>
  <c r="N315" i="5" s="1"/>
  <c r="O315" i="5" a="1"/>
  <c r="O315" i="5" s="1"/>
  <c r="O600" i="5" a="1"/>
  <c r="O600" i="5" s="1"/>
  <c r="O596" i="5" a="1"/>
  <c r="O596" i="5" s="1"/>
  <c r="O588" i="5" a="1"/>
  <c r="O588" i="5" s="1"/>
  <c r="O584" i="5" a="1"/>
  <c r="O584" i="5" s="1"/>
  <c r="O580" i="5" a="1"/>
  <c r="O580" i="5" s="1"/>
  <c r="O576" i="5" a="1"/>
  <c r="O576" i="5" s="1"/>
  <c r="O572" i="5" a="1"/>
  <c r="O572" i="5" s="1"/>
  <c r="O564" i="5" a="1"/>
  <c r="O564" i="5" s="1"/>
  <c r="O560" i="5" a="1"/>
  <c r="O560" i="5" s="1"/>
  <c r="O556" i="5" a="1"/>
  <c r="O556" i="5" s="1"/>
  <c r="O552" i="5" a="1"/>
  <c r="O552" i="5" s="1"/>
  <c r="O548" i="5" a="1"/>
  <c r="O548" i="5" s="1"/>
  <c r="O544" i="5" a="1"/>
  <c r="O544" i="5" s="1"/>
  <c r="O540" i="5" a="1"/>
  <c r="O540" i="5" s="1"/>
  <c r="O532" i="5" a="1"/>
  <c r="O532" i="5" s="1"/>
  <c r="O528" i="5" a="1"/>
  <c r="O528" i="5" s="1"/>
  <c r="O524" i="5" a="1"/>
  <c r="O524" i="5" s="1"/>
  <c r="O520" i="5" a="1"/>
  <c r="O520" i="5" s="1"/>
  <c r="O516" i="5" a="1"/>
  <c r="O516" i="5" s="1"/>
  <c r="O508" i="5" a="1"/>
  <c r="O508" i="5" s="1"/>
  <c r="O504" i="5" a="1"/>
  <c r="O504" i="5" s="1"/>
  <c r="O500" i="5" a="1"/>
  <c r="O500" i="5" s="1"/>
  <c r="O496" i="5" a="1"/>
  <c r="O496" i="5" s="1"/>
  <c r="O492" i="5" a="1"/>
  <c r="O492" i="5" s="1"/>
  <c r="O488" i="5" a="1"/>
  <c r="O488" i="5" s="1"/>
  <c r="O484" i="5" a="1"/>
  <c r="O484" i="5" s="1"/>
  <c r="O480" i="5" a="1"/>
  <c r="O480" i="5" s="1"/>
  <c r="O476" i="5" a="1"/>
  <c r="O476" i="5" s="1"/>
  <c r="O472" i="5" a="1"/>
  <c r="O472" i="5" s="1"/>
  <c r="O468" i="5" a="1"/>
  <c r="O468" i="5" s="1"/>
  <c r="O464" i="5" a="1"/>
  <c r="O464" i="5" s="1"/>
  <c r="O460" i="5" a="1"/>
  <c r="O460" i="5" s="1"/>
  <c r="O456" i="5" a="1"/>
  <c r="O456" i="5" s="1"/>
  <c r="O447" i="5" a="1"/>
  <c r="O447" i="5" s="1"/>
  <c r="O438" i="5" a="1"/>
  <c r="O438" i="5" s="1"/>
  <c r="O433" i="5" a="1"/>
  <c r="O433" i="5" s="1"/>
  <c r="O424" i="5" a="1"/>
  <c r="O424" i="5" s="1"/>
  <c r="O415" i="5" a="1"/>
  <c r="O415" i="5" s="1"/>
  <c r="O406" i="5" a="1"/>
  <c r="O406" i="5" s="1"/>
  <c r="O401" i="5" a="1"/>
  <c r="O401" i="5" s="1"/>
  <c r="O392" i="5" a="1"/>
  <c r="O392" i="5" s="1"/>
  <c r="O383" i="5" a="1"/>
  <c r="O383" i="5" s="1"/>
  <c r="O374" i="5" a="1"/>
  <c r="O374" i="5" s="1"/>
  <c r="O369" i="5" a="1"/>
  <c r="O369" i="5" s="1"/>
  <c r="O364" i="5" a="1"/>
  <c r="O364" i="5" s="1"/>
  <c r="O359" i="5" a="1"/>
  <c r="O359" i="5" s="1"/>
  <c r="O170" i="5" a="1"/>
  <c r="O170" i="5" s="1"/>
  <c r="O46" i="5" a="1"/>
  <c r="O46" i="5" s="1"/>
  <c r="N134" i="5" a="1"/>
  <c r="N134" i="5" s="1"/>
  <c r="O134" i="5" a="1"/>
  <c r="O134" i="5" s="1"/>
  <c r="N126" i="5" a="1"/>
  <c r="N126" i="5" s="1"/>
  <c r="O126" i="5" a="1"/>
  <c r="O126" i="5" s="1"/>
  <c r="N102" i="5" a="1"/>
  <c r="N102" i="5" s="1"/>
  <c r="O102" i="5" a="1"/>
  <c r="O102" i="5" s="1"/>
  <c r="N94" i="5" a="1"/>
  <c r="N94" i="5" s="1"/>
  <c r="O94" i="5" a="1"/>
  <c r="O94" i="5" s="1"/>
  <c r="N70" i="5" a="1"/>
  <c r="N70" i="5" s="1"/>
  <c r="O70" i="5" a="1"/>
  <c r="O70" i="5" s="1"/>
  <c r="N62" i="5" a="1"/>
  <c r="N62" i="5" s="1"/>
  <c r="O62" i="5" a="1"/>
  <c r="O62" i="5" s="1"/>
  <c r="N38" i="5" a="1"/>
  <c r="N38" i="5" s="1"/>
  <c r="O38" i="5" a="1"/>
  <c r="O38" i="5" s="1"/>
  <c r="N30" i="5" a="1"/>
  <c r="N30" i="5" s="1"/>
  <c r="O30" i="5" a="1"/>
  <c r="O30" i="5" s="1"/>
  <c r="N4" i="5" a="1"/>
  <c r="N4" i="5" s="1"/>
  <c r="O4" i="5" a="1"/>
  <c r="O4" i="5" s="1"/>
  <c r="O451" i="5" a="1"/>
  <c r="O451" i="5" s="1"/>
  <c r="O442" i="5" a="1"/>
  <c r="O442" i="5" s="1"/>
  <c r="O437" i="5" a="1"/>
  <c r="O437" i="5" s="1"/>
  <c r="O428" i="5" a="1"/>
  <c r="O428" i="5" s="1"/>
  <c r="O419" i="5" a="1"/>
  <c r="O419" i="5" s="1"/>
  <c r="O410" i="5" a="1"/>
  <c r="O410" i="5" s="1"/>
  <c r="O405" i="5" a="1"/>
  <c r="O405" i="5" s="1"/>
  <c r="O396" i="5" a="1"/>
  <c r="O396" i="5" s="1"/>
  <c r="O387" i="5" a="1"/>
  <c r="O387" i="5" s="1"/>
  <c r="O378" i="5" a="1"/>
  <c r="O378" i="5" s="1"/>
  <c r="O373" i="5" a="1"/>
  <c r="O373" i="5" s="1"/>
  <c r="O142" i="5" a="1"/>
  <c r="O142" i="5" s="1"/>
  <c r="O599" i="5" a="1"/>
  <c r="O599" i="5" s="1"/>
  <c r="O595" i="5" a="1"/>
  <c r="O595" i="5" s="1"/>
  <c r="O591" i="5" a="1"/>
  <c r="O591" i="5" s="1"/>
  <c r="O587" i="5" a="1"/>
  <c r="O587" i="5" s="1"/>
  <c r="O583" i="5" a="1"/>
  <c r="O583" i="5" s="1"/>
  <c r="O579" i="5" a="1"/>
  <c r="O579" i="5" s="1"/>
  <c r="O575" i="5" a="1"/>
  <c r="O575" i="5" s="1"/>
  <c r="O571" i="5" a="1"/>
  <c r="O571" i="5" s="1"/>
  <c r="O567" i="5" a="1"/>
  <c r="O567" i="5" s="1"/>
  <c r="O563" i="5" a="1"/>
  <c r="O563" i="5" s="1"/>
  <c r="O559" i="5" a="1"/>
  <c r="O559" i="5" s="1"/>
  <c r="O555" i="5" a="1"/>
  <c r="O555" i="5" s="1"/>
  <c r="O551" i="5" a="1"/>
  <c r="O551" i="5" s="1"/>
  <c r="O547" i="5" a="1"/>
  <c r="O547" i="5" s="1"/>
  <c r="O543" i="5" a="1"/>
  <c r="O543" i="5" s="1"/>
  <c r="O539" i="5" a="1"/>
  <c r="O539" i="5" s="1"/>
  <c r="O535" i="5" a="1"/>
  <c r="O535" i="5" s="1"/>
  <c r="O531" i="5" a="1"/>
  <c r="O531" i="5" s="1"/>
  <c r="O527" i="5" a="1"/>
  <c r="O527" i="5" s="1"/>
  <c r="O523" i="5" a="1"/>
  <c r="O523" i="5" s="1"/>
  <c r="O519" i="5" a="1"/>
  <c r="O519" i="5" s="1"/>
  <c r="O515" i="5" a="1"/>
  <c r="O515" i="5" s="1"/>
  <c r="O511" i="5" a="1"/>
  <c r="O511" i="5" s="1"/>
  <c r="O507" i="5" a="1"/>
  <c r="O507" i="5" s="1"/>
  <c r="O503" i="5" a="1"/>
  <c r="O503" i="5" s="1"/>
  <c r="O499" i="5" a="1"/>
  <c r="O499" i="5" s="1"/>
  <c r="O495" i="5" a="1"/>
  <c r="O495" i="5" s="1"/>
  <c r="O491" i="5" a="1"/>
  <c r="O491" i="5" s="1"/>
  <c r="O487" i="5" a="1"/>
  <c r="O487" i="5" s="1"/>
  <c r="O483" i="5" a="1"/>
  <c r="O483" i="5" s="1"/>
  <c r="O479" i="5" a="1"/>
  <c r="O479" i="5" s="1"/>
  <c r="O475" i="5" a="1"/>
  <c r="O475" i="5" s="1"/>
  <c r="O471" i="5" a="1"/>
  <c r="O471" i="5" s="1"/>
  <c r="O467" i="5" a="1"/>
  <c r="O467" i="5" s="1"/>
  <c r="O463" i="5" a="1"/>
  <c r="O463" i="5" s="1"/>
  <c r="O459" i="5" a="1"/>
  <c r="O459" i="5" s="1"/>
  <c r="O455" i="5" a="1"/>
  <c r="O455" i="5" s="1"/>
  <c r="O446" i="5" a="1"/>
  <c r="O446" i="5" s="1"/>
  <c r="O441" i="5" a="1"/>
  <c r="O441" i="5" s="1"/>
  <c r="O432" i="5" a="1"/>
  <c r="O432" i="5" s="1"/>
  <c r="O423" i="5" a="1"/>
  <c r="O423" i="5" s="1"/>
  <c r="O414" i="5" a="1"/>
  <c r="O414" i="5" s="1"/>
  <c r="O409" i="5" a="1"/>
  <c r="O409" i="5" s="1"/>
  <c r="O400" i="5" a="1"/>
  <c r="O400" i="5" s="1"/>
  <c r="O391" i="5" a="1"/>
  <c r="O391" i="5" s="1"/>
  <c r="O382" i="5" a="1"/>
  <c r="O382" i="5" s="1"/>
  <c r="O377" i="5" a="1"/>
  <c r="O377" i="5" s="1"/>
  <c r="O368" i="5" a="1"/>
  <c r="O368" i="5" s="1"/>
  <c r="O363" i="5" a="1"/>
  <c r="O363" i="5" s="1"/>
  <c r="O351" i="5" a="1"/>
  <c r="O351" i="5" s="1"/>
  <c r="O333" i="5" a="1"/>
  <c r="O333" i="5" s="1"/>
  <c r="O301" i="5" a="1"/>
  <c r="O301" i="5" s="1"/>
  <c r="O138" i="5" a="1"/>
  <c r="O138" i="5" s="1"/>
  <c r="O113" i="5" a="1"/>
  <c r="O113" i="5" s="1"/>
  <c r="N252" i="5" a="1"/>
  <c r="N252" i="5" s="1"/>
  <c r="O252" i="5" a="1"/>
  <c r="O252" i="5" s="1"/>
  <c r="N244" i="5" a="1"/>
  <c r="N244" i="5" s="1"/>
  <c r="O244" i="5" a="1"/>
  <c r="O244" i="5" s="1"/>
  <c r="N236" i="5" a="1"/>
  <c r="N236" i="5" s="1"/>
  <c r="O236" i="5" a="1"/>
  <c r="O236" i="5" s="1"/>
  <c r="N220" i="5" a="1"/>
  <c r="N220" i="5" s="1"/>
  <c r="O220" i="5" a="1"/>
  <c r="O220" i="5" s="1"/>
  <c r="N212" i="5" a="1"/>
  <c r="N212" i="5" s="1"/>
  <c r="O212" i="5" a="1"/>
  <c r="O212" i="5" s="1"/>
  <c r="N204" i="5" a="1"/>
  <c r="N204" i="5" s="1"/>
  <c r="O204" i="5" a="1"/>
  <c r="O204" i="5" s="1"/>
  <c r="N188" i="5" a="1"/>
  <c r="N188" i="5" s="1"/>
  <c r="O188" i="5" a="1"/>
  <c r="O188" i="5" s="1"/>
  <c r="N180" i="5" a="1"/>
  <c r="N180" i="5" s="1"/>
  <c r="O180" i="5" a="1"/>
  <c r="O180" i="5" s="1"/>
  <c r="N172" i="5" a="1"/>
  <c r="N172" i="5" s="1"/>
  <c r="O172" i="5" a="1"/>
  <c r="O172" i="5" s="1"/>
  <c r="N156" i="5" a="1"/>
  <c r="N156" i="5" s="1"/>
  <c r="O156" i="5" a="1"/>
  <c r="O156" i="5" s="1"/>
  <c r="N148" i="5" a="1"/>
  <c r="N148" i="5" s="1"/>
  <c r="O148" i="5" a="1"/>
  <c r="O148" i="5" s="1"/>
  <c r="N140" i="5" a="1"/>
  <c r="N140" i="5" s="1"/>
  <c r="O140" i="5" a="1"/>
  <c r="O140" i="5" s="1"/>
  <c r="M124" i="5" a="1"/>
  <c r="M124" i="5" s="1"/>
  <c r="O124" i="5" a="1"/>
  <c r="O124" i="5" s="1"/>
  <c r="N116" i="5" a="1"/>
  <c r="N116" i="5" s="1"/>
  <c r="O116" i="5" a="1"/>
  <c r="O116" i="5" s="1"/>
  <c r="N108" i="5" a="1"/>
  <c r="N108" i="5" s="1"/>
  <c r="O108" i="5" a="1"/>
  <c r="O108" i="5" s="1"/>
  <c r="M92" i="5" a="1"/>
  <c r="M92" i="5" s="1"/>
  <c r="O92" i="5" a="1"/>
  <c r="O92" i="5" s="1"/>
  <c r="N84" i="5" a="1"/>
  <c r="N84" i="5" s="1"/>
  <c r="O84" i="5" a="1"/>
  <c r="O84" i="5" s="1"/>
  <c r="N76" i="5" a="1"/>
  <c r="N76" i="5" s="1"/>
  <c r="O76" i="5" a="1"/>
  <c r="O76" i="5" s="1"/>
  <c r="M60" i="5" a="1"/>
  <c r="M60" i="5" s="1"/>
  <c r="O60" i="5" a="1"/>
  <c r="O60" i="5" s="1"/>
  <c r="N52" i="5" a="1"/>
  <c r="N52" i="5" s="1"/>
  <c r="O52" i="5" a="1"/>
  <c r="O52" i="5" s="1"/>
  <c r="N44" i="5" a="1"/>
  <c r="N44" i="5" s="1"/>
  <c r="O44" i="5" a="1"/>
  <c r="O44" i="5" s="1"/>
  <c r="M28" i="5" a="1"/>
  <c r="M28" i="5" s="1"/>
  <c r="O28" i="5" a="1"/>
  <c r="O28" i="5" s="1"/>
  <c r="N20" i="5" a="1"/>
  <c r="N20" i="5" s="1"/>
  <c r="O20" i="5" a="1"/>
  <c r="O20" i="5" s="1"/>
  <c r="N12" i="5" a="1"/>
  <c r="N12" i="5" s="1"/>
  <c r="O12" i="5" a="1"/>
  <c r="O12" i="5" s="1"/>
  <c r="N10" i="5" a="1"/>
  <c r="N10" i="5" s="1"/>
  <c r="O10" i="5" a="1"/>
  <c r="O10" i="5" s="1"/>
  <c r="M336" i="5" a="1"/>
  <c r="M336" i="5" s="1"/>
  <c r="O336" i="5" a="1"/>
  <c r="O336" i="5" s="1"/>
  <c r="K320" i="5" a="1"/>
  <c r="K320" i="5" s="1"/>
  <c r="O320" i="5" a="1"/>
  <c r="O320" i="5" s="1"/>
  <c r="M304" i="5" a="1"/>
  <c r="M304" i="5" s="1"/>
  <c r="O304" i="5" a="1"/>
  <c r="O304" i="5" s="1"/>
  <c r="M353" i="5" a="1"/>
  <c r="M353" i="5" s="1"/>
  <c r="O353" i="5" a="1"/>
  <c r="O353" i="5" s="1"/>
  <c r="O450" i="5" a="1"/>
  <c r="O450" i="5" s="1"/>
  <c r="O445" i="5" a="1"/>
  <c r="O445" i="5" s="1"/>
  <c r="O436" i="5" a="1"/>
  <c r="O436" i="5" s="1"/>
  <c r="O427" i="5" a="1"/>
  <c r="O427" i="5" s="1"/>
  <c r="O418" i="5" a="1"/>
  <c r="O418" i="5" s="1"/>
  <c r="O413" i="5" a="1"/>
  <c r="O413" i="5" s="1"/>
  <c r="O404" i="5" a="1"/>
  <c r="O404" i="5" s="1"/>
  <c r="O395" i="5" a="1"/>
  <c r="O395" i="5" s="1"/>
  <c r="O386" i="5" a="1"/>
  <c r="O386" i="5" s="1"/>
  <c r="O381" i="5" a="1"/>
  <c r="O381" i="5" s="1"/>
  <c r="O372" i="5" a="1"/>
  <c r="O372" i="5" s="1"/>
  <c r="O362" i="5" a="1"/>
  <c r="O362" i="5" s="1"/>
  <c r="O110" i="5" a="1"/>
  <c r="O110" i="5" s="1"/>
  <c r="O78" i="5" a="1"/>
  <c r="O78" i="5" s="1"/>
  <c r="O598" i="5" a="1"/>
  <c r="O598" i="5" s="1"/>
  <c r="O594" i="5" a="1"/>
  <c r="O594" i="5" s="1"/>
  <c r="O590" i="5" a="1"/>
  <c r="O590" i="5" s="1"/>
  <c r="O586" i="5" a="1"/>
  <c r="O586" i="5" s="1"/>
  <c r="O582" i="5" a="1"/>
  <c r="O582" i="5" s="1"/>
  <c r="O578" i="5" a="1"/>
  <c r="O578" i="5" s="1"/>
  <c r="O574" i="5" a="1"/>
  <c r="O574" i="5" s="1"/>
  <c r="O570" i="5" a="1"/>
  <c r="O570" i="5" s="1"/>
  <c r="O566" i="5" a="1"/>
  <c r="O566" i="5" s="1"/>
  <c r="O562" i="5" a="1"/>
  <c r="O562" i="5" s="1"/>
  <c r="O558" i="5" a="1"/>
  <c r="O558" i="5" s="1"/>
  <c r="O554" i="5" a="1"/>
  <c r="O554" i="5" s="1"/>
  <c r="O550" i="5" a="1"/>
  <c r="O550" i="5" s="1"/>
  <c r="O546" i="5" a="1"/>
  <c r="O546" i="5" s="1"/>
  <c r="O542" i="5" a="1"/>
  <c r="O542" i="5" s="1"/>
  <c r="O538" i="5" a="1"/>
  <c r="O538" i="5" s="1"/>
  <c r="O534" i="5" a="1"/>
  <c r="O534" i="5" s="1"/>
  <c r="O530" i="5" a="1"/>
  <c r="O530" i="5" s="1"/>
  <c r="O526" i="5" a="1"/>
  <c r="O526" i="5" s="1"/>
  <c r="O522" i="5" a="1"/>
  <c r="O522" i="5" s="1"/>
  <c r="O518" i="5" a="1"/>
  <c r="O518" i="5" s="1"/>
  <c r="O514" i="5" a="1"/>
  <c r="O514" i="5" s="1"/>
  <c r="O510" i="5" a="1"/>
  <c r="O510" i="5" s="1"/>
  <c r="O506" i="5" a="1"/>
  <c r="O506" i="5" s="1"/>
  <c r="O502" i="5" a="1"/>
  <c r="O502" i="5" s="1"/>
  <c r="O498" i="5" a="1"/>
  <c r="O498" i="5" s="1"/>
  <c r="O494" i="5" a="1"/>
  <c r="O494" i="5" s="1"/>
  <c r="O490" i="5" a="1"/>
  <c r="O490" i="5" s="1"/>
  <c r="O486" i="5" a="1"/>
  <c r="O486" i="5" s="1"/>
  <c r="O482" i="5" a="1"/>
  <c r="O482" i="5" s="1"/>
  <c r="O478" i="5" a="1"/>
  <c r="O478" i="5" s="1"/>
  <c r="O474" i="5" a="1"/>
  <c r="O474" i="5" s="1"/>
  <c r="O470" i="5" a="1"/>
  <c r="O470" i="5" s="1"/>
  <c r="O466" i="5" a="1"/>
  <c r="O466" i="5" s="1"/>
  <c r="O462" i="5" a="1"/>
  <c r="O462" i="5" s="1"/>
  <c r="O458" i="5" a="1"/>
  <c r="O458" i="5" s="1"/>
  <c r="O454" i="5" a="1"/>
  <c r="O454" i="5" s="1"/>
  <c r="O449" i="5" a="1"/>
  <c r="O449" i="5" s="1"/>
  <c r="O440" i="5" a="1"/>
  <c r="O440" i="5" s="1"/>
  <c r="O431" i="5" a="1"/>
  <c r="O431" i="5" s="1"/>
  <c r="O422" i="5" a="1"/>
  <c r="O422" i="5" s="1"/>
  <c r="O417" i="5" a="1"/>
  <c r="O417" i="5" s="1"/>
  <c r="O408" i="5" a="1"/>
  <c r="O408" i="5" s="1"/>
  <c r="O399" i="5" a="1"/>
  <c r="O399" i="5" s="1"/>
  <c r="O390" i="5" a="1"/>
  <c r="O390" i="5" s="1"/>
  <c r="O385" i="5" a="1"/>
  <c r="O385" i="5" s="1"/>
  <c r="O376" i="5" a="1"/>
  <c r="O376" i="5" s="1"/>
  <c r="O367" i="5" a="1"/>
  <c r="O367" i="5" s="1"/>
  <c r="O361" i="5" a="1"/>
  <c r="O361" i="5" s="1"/>
  <c r="O319" i="5" a="1"/>
  <c r="O319" i="5" s="1"/>
  <c r="O106" i="5" a="1"/>
  <c r="O106" i="5" s="1"/>
  <c r="N274" i="5" a="1"/>
  <c r="N274" i="5" s="1"/>
  <c r="O274" i="5" a="1"/>
  <c r="O274" i="5" s="1"/>
  <c r="N258" i="5" a="1"/>
  <c r="N258" i="5" s="1"/>
  <c r="O258" i="5" a="1"/>
  <c r="O258" i="5" s="1"/>
  <c r="N242" i="5" a="1"/>
  <c r="N242" i="5" s="1"/>
  <c r="O242" i="5" a="1"/>
  <c r="O242" i="5" s="1"/>
  <c r="N234" i="5" a="1"/>
  <c r="N234" i="5" s="1"/>
  <c r="O234" i="5" a="1"/>
  <c r="O234" i="5" s="1"/>
  <c r="N226" i="5" a="1"/>
  <c r="N226" i="5" s="1"/>
  <c r="O226" i="5" a="1"/>
  <c r="O226" i="5" s="1"/>
  <c r="N218" i="5" a="1"/>
  <c r="N218" i="5" s="1"/>
  <c r="O218" i="5" a="1"/>
  <c r="O218" i="5" s="1"/>
  <c r="N210" i="5" a="1"/>
  <c r="N210" i="5" s="1"/>
  <c r="O210" i="5" a="1"/>
  <c r="O210" i="5" s="1"/>
  <c r="N194" i="5" a="1"/>
  <c r="N194" i="5" s="1"/>
  <c r="O194" i="5" a="1"/>
  <c r="O194" i="5" s="1"/>
  <c r="N186" i="5" a="1"/>
  <c r="N186" i="5" s="1"/>
  <c r="O186" i="5" a="1"/>
  <c r="O186" i="5" s="1"/>
  <c r="N178" i="5" a="1"/>
  <c r="N178" i="5" s="1"/>
  <c r="O178" i="5" a="1"/>
  <c r="O178" i="5" s="1"/>
  <c r="N162" i="5" a="1"/>
  <c r="N162" i="5" s="1"/>
  <c r="O162" i="5" a="1"/>
  <c r="O162" i="5" s="1"/>
  <c r="N154" i="5" a="1"/>
  <c r="N154" i="5" s="1"/>
  <c r="O154" i="5" a="1"/>
  <c r="O154" i="5" s="1"/>
  <c r="N146" i="5" a="1"/>
  <c r="N146" i="5" s="1"/>
  <c r="O146" i="5" a="1"/>
  <c r="O146" i="5" s="1"/>
  <c r="N130" i="5" a="1"/>
  <c r="N130" i="5" s="1"/>
  <c r="O130" i="5" a="1"/>
  <c r="O130" i="5" s="1"/>
  <c r="N122" i="5" a="1"/>
  <c r="N122" i="5" s="1"/>
  <c r="O122" i="5" a="1"/>
  <c r="O122" i="5" s="1"/>
  <c r="N114" i="5" a="1"/>
  <c r="N114" i="5" s="1"/>
  <c r="O114" i="5" a="1"/>
  <c r="O114" i="5" s="1"/>
  <c r="N98" i="5" a="1"/>
  <c r="N98" i="5" s="1"/>
  <c r="O98" i="5" a="1"/>
  <c r="O98" i="5" s="1"/>
  <c r="N90" i="5" a="1"/>
  <c r="N90" i="5" s="1"/>
  <c r="O90" i="5" a="1"/>
  <c r="O90" i="5" s="1"/>
  <c r="N82" i="5" a="1"/>
  <c r="N82" i="5" s="1"/>
  <c r="O82" i="5" a="1"/>
  <c r="O82" i="5" s="1"/>
  <c r="N74" i="5" a="1"/>
  <c r="N74" i="5" s="1"/>
  <c r="O74" i="5" a="1"/>
  <c r="O74" i="5" s="1"/>
  <c r="N66" i="5" a="1"/>
  <c r="N66" i="5" s="1"/>
  <c r="O66" i="5" a="1"/>
  <c r="O66" i="5" s="1"/>
  <c r="N58" i="5" a="1"/>
  <c r="N58" i="5" s="1"/>
  <c r="O58" i="5" a="1"/>
  <c r="O58" i="5" s="1"/>
  <c r="N50" i="5" a="1"/>
  <c r="N50" i="5" s="1"/>
  <c r="O50" i="5" a="1"/>
  <c r="O50" i="5" s="1"/>
  <c r="N42" i="5" a="1"/>
  <c r="N42" i="5" s="1"/>
  <c r="O42" i="5" a="1"/>
  <c r="O42" i="5" s="1"/>
  <c r="N34" i="5" a="1"/>
  <c r="N34" i="5" s="1"/>
  <c r="O34" i="5" a="1"/>
  <c r="O34" i="5" s="1"/>
  <c r="N26" i="5" a="1"/>
  <c r="N26" i="5" s="1"/>
  <c r="O26" i="5" a="1"/>
  <c r="O26" i="5" s="1"/>
  <c r="N18" i="5" a="1"/>
  <c r="N18" i="5" s="1"/>
  <c r="O18" i="5" a="1"/>
  <c r="O18" i="5" s="1"/>
  <c r="N334" i="5" a="1"/>
  <c r="N334" i="5" s="1"/>
  <c r="O334" i="5" a="1"/>
  <c r="O334" i="5" s="1"/>
  <c r="O453" i="5" a="1"/>
  <c r="O453" i="5" s="1"/>
  <c r="O444" i="5" a="1"/>
  <c r="O444" i="5" s="1"/>
  <c r="O435" i="5" a="1"/>
  <c r="O435" i="5" s="1"/>
  <c r="O426" i="5" a="1"/>
  <c r="O426" i="5" s="1"/>
  <c r="O421" i="5" a="1"/>
  <c r="O421" i="5" s="1"/>
  <c r="O412" i="5" a="1"/>
  <c r="O412" i="5" s="1"/>
  <c r="O403" i="5" a="1"/>
  <c r="O403" i="5" s="1"/>
  <c r="O394" i="5" a="1"/>
  <c r="O394" i="5" s="1"/>
  <c r="O389" i="5" a="1"/>
  <c r="O389" i="5" s="1"/>
  <c r="O380" i="5" a="1"/>
  <c r="O380" i="5" s="1"/>
  <c r="O371" i="5" a="1"/>
  <c r="O371" i="5" s="1"/>
  <c r="O366" i="5" a="1"/>
  <c r="O366" i="5" s="1"/>
  <c r="O355" i="5" a="1"/>
  <c r="O355" i="5" s="1"/>
  <c r="O328" i="5" a="1"/>
  <c r="O328" i="5" s="1"/>
  <c r="O307" i="5" a="1"/>
  <c r="O307" i="5" s="1"/>
  <c r="O273" i="5" a="1"/>
  <c r="O273" i="5" s="1"/>
  <c r="O14" i="5" a="1"/>
  <c r="O14" i="5" s="1"/>
  <c r="N250" i="5" a="1"/>
  <c r="N250" i="5" s="1"/>
  <c r="O250" i="5" a="1"/>
  <c r="O250" i="5" s="1"/>
  <c r="N297" i="5" a="1"/>
  <c r="N297" i="5" s="1"/>
  <c r="O297" i="5" a="1"/>
  <c r="O297" i="5" s="1"/>
  <c r="N281" i="5" a="1"/>
  <c r="N281" i="5" s="1"/>
  <c r="O281" i="5" a="1"/>
  <c r="O281" i="5" s="1"/>
  <c r="N265" i="5" a="1"/>
  <c r="N265" i="5" s="1"/>
  <c r="O265" i="5" a="1"/>
  <c r="O265" i="5" s="1"/>
  <c r="M233" i="5" a="1"/>
  <c r="M233" i="5" s="1"/>
  <c r="O233" i="5" a="1"/>
  <c r="O233" i="5" s="1"/>
  <c r="N201" i="5" a="1"/>
  <c r="N201" i="5" s="1"/>
  <c r="O201" i="5" a="1"/>
  <c r="O201" i="5" s="1"/>
  <c r="N193" i="5" a="1"/>
  <c r="N193" i="5" s="1"/>
  <c r="O193" i="5" a="1"/>
  <c r="O193" i="5" s="1"/>
  <c r="N169" i="5" a="1"/>
  <c r="N169" i="5" s="1"/>
  <c r="O169" i="5" a="1"/>
  <c r="O169" i="5" s="1"/>
  <c r="N161" i="5" a="1"/>
  <c r="N161" i="5" s="1"/>
  <c r="O161" i="5" a="1"/>
  <c r="O161" i="5" s="1"/>
  <c r="N153" i="5" a="1"/>
  <c r="N153" i="5" s="1"/>
  <c r="O153" i="5" a="1"/>
  <c r="O153" i="5" s="1"/>
  <c r="N137" i="5" a="1"/>
  <c r="N137" i="5" s="1"/>
  <c r="O137" i="5" a="1"/>
  <c r="O137" i="5" s="1"/>
  <c r="N129" i="5" a="1"/>
  <c r="N129" i="5" s="1"/>
  <c r="O129" i="5" a="1"/>
  <c r="O129" i="5" s="1"/>
  <c r="N121" i="5" a="1"/>
  <c r="N121" i="5" s="1"/>
  <c r="O121" i="5" a="1"/>
  <c r="O121" i="5" s="1"/>
  <c r="N105" i="5" a="1"/>
  <c r="N105" i="5" s="1"/>
  <c r="O105" i="5" a="1"/>
  <c r="O105" i="5" s="1"/>
  <c r="N97" i="5" a="1"/>
  <c r="N97" i="5" s="1"/>
  <c r="O97" i="5" a="1"/>
  <c r="O97" i="5" s="1"/>
  <c r="N89" i="5" a="1"/>
  <c r="N89" i="5" s="1"/>
  <c r="O89" i="5" a="1"/>
  <c r="O89" i="5" s="1"/>
  <c r="N81" i="5" a="1"/>
  <c r="N81" i="5" s="1"/>
  <c r="O81" i="5" a="1"/>
  <c r="O81" i="5" s="1"/>
  <c r="N73" i="5" a="1"/>
  <c r="N73" i="5" s="1"/>
  <c r="O73" i="5" a="1"/>
  <c r="O73" i="5" s="1"/>
  <c r="N65" i="5" a="1"/>
  <c r="N65" i="5" s="1"/>
  <c r="O65" i="5" a="1"/>
  <c r="O65" i="5" s="1"/>
  <c r="N57" i="5" a="1"/>
  <c r="N57" i="5" s="1"/>
  <c r="O57" i="5" a="1"/>
  <c r="O57" i="5" s="1"/>
  <c r="N49" i="5" a="1"/>
  <c r="N49" i="5" s="1"/>
  <c r="O49" i="5" a="1"/>
  <c r="O49" i="5" s="1"/>
  <c r="N41" i="5" a="1"/>
  <c r="N41" i="5" s="1"/>
  <c r="O41" i="5" a="1"/>
  <c r="O41" i="5" s="1"/>
  <c r="N33" i="5" a="1"/>
  <c r="N33" i="5" s="1"/>
  <c r="O33" i="5" a="1"/>
  <c r="O33" i="5" s="1"/>
  <c r="N25" i="5" a="1"/>
  <c r="N25" i="5" s="1"/>
  <c r="O25" i="5" a="1"/>
  <c r="O25" i="5" s="1"/>
  <c r="N17" i="5" a="1"/>
  <c r="N17" i="5" s="1"/>
  <c r="O17" i="5" a="1"/>
  <c r="O17" i="5" s="1"/>
  <c r="N7" i="5" a="1"/>
  <c r="N7" i="5" s="1"/>
  <c r="O7" i="5" a="1"/>
  <c r="O7" i="5" s="1"/>
  <c r="N341" i="5" a="1"/>
  <c r="N341" i="5" s="1"/>
  <c r="O341" i="5" a="1"/>
  <c r="O341" i="5" s="1"/>
  <c r="N325" i="5" a="1"/>
  <c r="N325" i="5" s="1"/>
  <c r="O325" i="5" a="1"/>
  <c r="O325" i="5" s="1"/>
  <c r="O597" i="5" a="1"/>
  <c r="O597" i="5" s="1"/>
  <c r="O593" i="5" a="1"/>
  <c r="O593" i="5" s="1"/>
  <c r="O589" i="5" a="1"/>
  <c r="O589" i="5" s="1"/>
  <c r="O585" i="5" a="1"/>
  <c r="O585" i="5" s="1"/>
  <c r="O581" i="5" a="1"/>
  <c r="O581" i="5" s="1"/>
  <c r="O577" i="5" a="1"/>
  <c r="O577" i="5" s="1"/>
  <c r="O573" i="5" a="1"/>
  <c r="O573" i="5" s="1"/>
  <c r="O569" i="5" a="1"/>
  <c r="O569" i="5" s="1"/>
  <c r="O565" i="5" a="1"/>
  <c r="O565" i="5" s="1"/>
  <c r="O561" i="5" a="1"/>
  <c r="O561" i="5" s="1"/>
  <c r="O557" i="5" a="1"/>
  <c r="O557" i="5" s="1"/>
  <c r="O553" i="5" a="1"/>
  <c r="O553" i="5" s="1"/>
  <c r="O549" i="5" a="1"/>
  <c r="O549" i="5" s="1"/>
  <c r="O545" i="5" a="1"/>
  <c r="O545" i="5" s="1"/>
  <c r="O541" i="5" a="1"/>
  <c r="O541" i="5" s="1"/>
  <c r="O537" i="5" a="1"/>
  <c r="O537" i="5" s="1"/>
  <c r="O533" i="5" a="1"/>
  <c r="O533" i="5" s="1"/>
  <c r="O529" i="5" a="1"/>
  <c r="O529" i="5" s="1"/>
  <c r="O525" i="5" a="1"/>
  <c r="O525" i="5" s="1"/>
  <c r="O521" i="5" a="1"/>
  <c r="O521" i="5" s="1"/>
  <c r="O517" i="5" a="1"/>
  <c r="O517" i="5" s="1"/>
  <c r="O513" i="5" a="1"/>
  <c r="O513" i="5" s="1"/>
  <c r="O509" i="5" a="1"/>
  <c r="O509" i="5" s="1"/>
  <c r="O505" i="5" a="1"/>
  <c r="O505" i="5" s="1"/>
  <c r="O501" i="5" a="1"/>
  <c r="O501" i="5" s="1"/>
  <c r="O497" i="5" a="1"/>
  <c r="O497" i="5" s="1"/>
  <c r="O493" i="5" a="1"/>
  <c r="O493" i="5" s="1"/>
  <c r="O489" i="5" a="1"/>
  <c r="O489" i="5" s="1"/>
  <c r="O485" i="5" a="1"/>
  <c r="O485" i="5" s="1"/>
  <c r="O481" i="5" a="1"/>
  <c r="O481" i="5" s="1"/>
  <c r="O477" i="5" a="1"/>
  <c r="O477" i="5" s="1"/>
  <c r="O473" i="5" a="1"/>
  <c r="O473" i="5" s="1"/>
  <c r="O469" i="5" a="1"/>
  <c r="O469" i="5" s="1"/>
  <c r="O465" i="5" a="1"/>
  <c r="O465" i="5" s="1"/>
  <c r="O461" i="5" a="1"/>
  <c r="O461" i="5" s="1"/>
  <c r="O457" i="5" a="1"/>
  <c r="O457" i="5" s="1"/>
  <c r="O448" i="5" a="1"/>
  <c r="O448" i="5" s="1"/>
  <c r="O439" i="5" a="1"/>
  <c r="O439" i="5" s="1"/>
  <c r="O430" i="5" a="1"/>
  <c r="O430" i="5" s="1"/>
  <c r="O425" i="5" a="1"/>
  <c r="O425" i="5" s="1"/>
  <c r="O416" i="5" a="1"/>
  <c r="O416" i="5" s="1"/>
  <c r="O407" i="5" a="1"/>
  <c r="O407" i="5" s="1"/>
  <c r="O398" i="5" a="1"/>
  <c r="O398" i="5" s="1"/>
  <c r="O393" i="5" a="1"/>
  <c r="O393" i="5" s="1"/>
  <c r="O384" i="5" a="1"/>
  <c r="O384" i="5" s="1"/>
  <c r="O375" i="5" a="1"/>
  <c r="O375" i="5" s="1"/>
  <c r="O365" i="5" a="1"/>
  <c r="O365" i="5" s="1"/>
  <c r="O347" i="5" a="1"/>
  <c r="O347" i="5" s="1"/>
  <c r="O202" i="5" a="1"/>
  <c r="O202" i="5" s="1"/>
  <c r="O177" i="5" a="1"/>
  <c r="O177" i="5" s="1"/>
  <c r="O8" i="5" a="1"/>
  <c r="O8" i="5" s="1"/>
  <c r="N598" i="5" a="1"/>
  <c r="N598" i="5" s="1"/>
  <c r="N566" i="5" a="1"/>
  <c r="N566" i="5" s="1"/>
  <c r="N534" i="5" a="1"/>
  <c r="N534" i="5" s="1"/>
  <c r="N502" i="5" a="1"/>
  <c r="N502" i="5" s="1"/>
  <c r="N470" i="5" a="1"/>
  <c r="N470" i="5" s="1"/>
  <c r="N409" i="5" a="1"/>
  <c r="N409" i="5" s="1"/>
  <c r="N594" i="5" a="1"/>
  <c r="N594" i="5" s="1"/>
  <c r="N562" i="5" a="1"/>
  <c r="N562" i="5" s="1"/>
  <c r="N530" i="5" a="1"/>
  <c r="N530" i="5" s="1"/>
  <c r="N498" i="5" a="1"/>
  <c r="N498" i="5" s="1"/>
  <c r="N466" i="5" a="1"/>
  <c r="N466" i="5" s="1"/>
  <c r="N402" i="5" a="1"/>
  <c r="N402" i="5" s="1"/>
  <c r="N590" i="5" a="1"/>
  <c r="N590" i="5" s="1"/>
  <c r="N558" i="5" a="1"/>
  <c r="N558" i="5" s="1"/>
  <c r="N526" i="5" a="1"/>
  <c r="N526" i="5" s="1"/>
  <c r="N494" i="5" a="1"/>
  <c r="N494" i="5" s="1"/>
  <c r="N462" i="5" a="1"/>
  <c r="N462" i="5" s="1"/>
  <c r="N396" i="5" a="1"/>
  <c r="N396" i="5" s="1"/>
  <c r="N586" i="5" a="1"/>
  <c r="N586" i="5" s="1"/>
  <c r="N554" i="5" a="1"/>
  <c r="N554" i="5" s="1"/>
  <c r="N522" i="5" a="1"/>
  <c r="N522" i="5" s="1"/>
  <c r="N490" i="5" a="1"/>
  <c r="N490" i="5" s="1"/>
  <c r="N458" i="5" a="1"/>
  <c r="N458" i="5" s="1"/>
  <c r="N383" i="5" a="1"/>
  <c r="N383" i="5" s="1"/>
  <c r="N582" i="5" a="1"/>
  <c r="N582" i="5" s="1"/>
  <c r="N550" i="5" a="1"/>
  <c r="N550" i="5" s="1"/>
  <c r="N518" i="5" a="1"/>
  <c r="N518" i="5" s="1"/>
  <c r="N486" i="5" a="1"/>
  <c r="N486" i="5" s="1"/>
  <c r="N449" i="5" a="1"/>
  <c r="N449" i="5" s="1"/>
  <c r="N377" i="5" a="1"/>
  <c r="N377" i="5" s="1"/>
  <c r="N578" i="5" a="1"/>
  <c r="N578" i="5" s="1"/>
  <c r="N546" i="5" a="1"/>
  <c r="N546" i="5" s="1"/>
  <c r="N514" i="5" a="1"/>
  <c r="N514" i="5" s="1"/>
  <c r="N482" i="5" a="1"/>
  <c r="N482" i="5" s="1"/>
  <c r="N435" i="5" a="1"/>
  <c r="N435" i="5" s="1"/>
  <c r="N370" i="5" a="1"/>
  <c r="N370" i="5" s="1"/>
  <c r="N574" i="5" a="1"/>
  <c r="N574" i="5" s="1"/>
  <c r="N542" i="5" a="1"/>
  <c r="N542" i="5" s="1"/>
  <c r="N510" i="5" a="1"/>
  <c r="N510" i="5" s="1"/>
  <c r="N478" i="5" a="1"/>
  <c r="N478" i="5" s="1"/>
  <c r="N426" i="5" a="1"/>
  <c r="N426" i="5" s="1"/>
  <c r="N364" i="5" a="1"/>
  <c r="N364" i="5" s="1"/>
  <c r="N570" i="5" a="1"/>
  <c r="N570" i="5" s="1"/>
  <c r="N538" i="5" a="1"/>
  <c r="N538" i="5" s="1"/>
  <c r="N506" i="5" a="1"/>
  <c r="N506" i="5" s="1"/>
  <c r="N474" i="5" a="1"/>
  <c r="N474" i="5" s="1"/>
  <c r="N415" i="5" a="1"/>
  <c r="N415" i="5" s="1"/>
  <c r="L67" i="5" a="1"/>
  <c r="L67" i="5" s="1"/>
  <c r="N67" i="5" a="1"/>
  <c r="N67" i="5" s="1"/>
  <c r="M271" i="5" a="1"/>
  <c r="M271" i="5" s="1"/>
  <c r="N271" i="5" a="1"/>
  <c r="N271" i="5" s="1"/>
  <c r="M206" i="5" a="1"/>
  <c r="M206" i="5" s="1"/>
  <c r="N206" i="5" a="1"/>
  <c r="N206" i="5" s="1"/>
  <c r="M174" i="5" a="1"/>
  <c r="M174" i="5" s="1"/>
  <c r="N174" i="5" a="1"/>
  <c r="N174" i="5" s="1"/>
  <c r="L150" i="5" a="1"/>
  <c r="L150" i="5" s="1"/>
  <c r="N150" i="5" a="1"/>
  <c r="N150" i="5" s="1"/>
  <c r="L118" i="5" a="1"/>
  <c r="L118" i="5" s="1"/>
  <c r="N118" i="5" a="1"/>
  <c r="N118" i="5" s="1"/>
  <c r="L86" i="5" a="1"/>
  <c r="L86" i="5" s="1"/>
  <c r="N86" i="5" a="1"/>
  <c r="N86" i="5" s="1"/>
  <c r="L54" i="5" a="1"/>
  <c r="L54" i="5" s="1"/>
  <c r="N54" i="5" a="1"/>
  <c r="N54" i="5" s="1"/>
  <c r="L22" i="5" a="1"/>
  <c r="L22" i="5" s="1"/>
  <c r="N22" i="5" a="1"/>
  <c r="N22" i="5" s="1"/>
  <c r="M346" i="5" a="1"/>
  <c r="M346" i="5" s="1"/>
  <c r="N346" i="5" a="1"/>
  <c r="N346" i="5" s="1"/>
  <c r="M338" i="5" a="1"/>
  <c r="M338" i="5" s="1"/>
  <c r="N338" i="5" a="1"/>
  <c r="N338" i="5" s="1"/>
  <c r="M330" i="5" a="1"/>
  <c r="M330" i="5" s="1"/>
  <c r="N330" i="5" a="1"/>
  <c r="N330" i="5" s="1"/>
  <c r="M322" i="5" a="1"/>
  <c r="M322" i="5" s="1"/>
  <c r="N322" i="5" a="1"/>
  <c r="N322" i="5" s="1"/>
  <c r="M314" i="5" a="1"/>
  <c r="M314" i="5" s="1"/>
  <c r="N314" i="5" a="1"/>
  <c r="N314" i="5" s="1"/>
  <c r="M306" i="5" a="1"/>
  <c r="M306" i="5" s="1"/>
  <c r="N306" i="5" a="1"/>
  <c r="N306" i="5" s="1"/>
  <c r="N455" i="5" a="1"/>
  <c r="N455" i="5" s="1"/>
  <c r="N446" i="5" a="1"/>
  <c r="N446" i="5" s="1"/>
  <c r="N437" i="5" a="1"/>
  <c r="N437" i="5" s="1"/>
  <c r="N428" i="5" a="1"/>
  <c r="N428" i="5" s="1"/>
  <c r="N423" i="5" a="1"/>
  <c r="N423" i="5" s="1"/>
  <c r="N411" i="5" a="1"/>
  <c r="N411" i="5" s="1"/>
  <c r="N405" i="5" a="1"/>
  <c r="N405" i="5" s="1"/>
  <c r="N398" i="5" a="1"/>
  <c r="N398" i="5" s="1"/>
  <c r="N392" i="5" a="1"/>
  <c r="N392" i="5" s="1"/>
  <c r="N379" i="5" a="1"/>
  <c r="N379" i="5" s="1"/>
  <c r="N373" i="5" a="1"/>
  <c r="N373" i="5" s="1"/>
  <c r="N366" i="5" a="1"/>
  <c r="N366" i="5" s="1"/>
  <c r="N359" i="5" a="1"/>
  <c r="N359" i="5" s="1"/>
  <c r="M278" i="5" a="1"/>
  <c r="M278" i="5" s="1"/>
  <c r="N278" i="5" a="1"/>
  <c r="N278" i="5" s="1"/>
  <c r="M246" i="5" a="1"/>
  <c r="M246" i="5" s="1"/>
  <c r="N246" i="5" a="1"/>
  <c r="N246" i="5" s="1"/>
  <c r="M285" i="5" a="1"/>
  <c r="M285" i="5" s="1"/>
  <c r="N285" i="5" a="1"/>
  <c r="N285" i="5" s="1"/>
  <c r="M253" i="5" a="1"/>
  <c r="M253" i="5" s="1"/>
  <c r="N253" i="5" a="1"/>
  <c r="N253" i="5" s="1"/>
  <c r="M245" i="5" a="1"/>
  <c r="M245" i="5" s="1"/>
  <c r="N245" i="5" a="1"/>
  <c r="N245" i="5" s="1"/>
  <c r="M237" i="5" a="1"/>
  <c r="M237" i="5" s="1"/>
  <c r="N237" i="5" a="1"/>
  <c r="N237" i="5" s="1"/>
  <c r="M149" i="5" a="1"/>
  <c r="M149" i="5" s="1"/>
  <c r="N149" i="5" a="1"/>
  <c r="N149" i="5" s="1"/>
  <c r="M85" i="5" a="1"/>
  <c r="M85" i="5" s="1"/>
  <c r="N85" i="5" a="1"/>
  <c r="N85" i="5" s="1"/>
  <c r="M53" i="5" a="1"/>
  <c r="M53" i="5" s="1"/>
  <c r="N53" i="5" a="1"/>
  <c r="N53" i="5" s="1"/>
  <c r="L29" i="5" a="1"/>
  <c r="L29" i="5" s="1"/>
  <c r="N29" i="5" a="1"/>
  <c r="N29" i="5" s="1"/>
  <c r="M21" i="5" a="1"/>
  <c r="M21" i="5" s="1"/>
  <c r="N21" i="5" a="1"/>
  <c r="N21" i="5" s="1"/>
  <c r="M345" i="5" a="1"/>
  <c r="M345" i="5" s="1"/>
  <c r="N345" i="5" a="1"/>
  <c r="N345" i="5" s="1"/>
  <c r="L337" i="5" a="1"/>
  <c r="L337" i="5" s="1"/>
  <c r="N337" i="5" a="1"/>
  <c r="N337" i="5" s="1"/>
  <c r="M329" i="5" a="1"/>
  <c r="M329" i="5" s="1"/>
  <c r="N329" i="5" a="1"/>
  <c r="N329" i="5" s="1"/>
  <c r="M321" i="5" a="1"/>
  <c r="M321" i="5" s="1"/>
  <c r="N321" i="5" a="1"/>
  <c r="N321" i="5" s="1"/>
  <c r="M313" i="5" a="1"/>
  <c r="M313" i="5" s="1"/>
  <c r="N313" i="5" a="1"/>
  <c r="N313" i="5" s="1"/>
  <c r="M305" i="5" a="1"/>
  <c r="M305" i="5" s="1"/>
  <c r="N305" i="5" a="1"/>
  <c r="N305" i="5" s="1"/>
  <c r="M354" i="5" a="1"/>
  <c r="M354" i="5" s="1"/>
  <c r="N354" i="5" a="1"/>
  <c r="N354" i="5" s="1"/>
  <c r="N599" i="5" a="1"/>
  <c r="N599" i="5" s="1"/>
  <c r="N595" i="5" a="1"/>
  <c r="N595" i="5" s="1"/>
  <c r="N591" i="5" a="1"/>
  <c r="N591" i="5" s="1"/>
  <c r="N587" i="5" a="1"/>
  <c r="N587" i="5" s="1"/>
  <c r="N583" i="5" a="1"/>
  <c r="N583" i="5" s="1"/>
  <c r="N579" i="5" a="1"/>
  <c r="N579" i="5" s="1"/>
  <c r="N575" i="5" a="1"/>
  <c r="N575" i="5" s="1"/>
  <c r="N571" i="5" a="1"/>
  <c r="N571" i="5" s="1"/>
  <c r="N567" i="5" a="1"/>
  <c r="N567" i="5" s="1"/>
  <c r="N563" i="5" a="1"/>
  <c r="N563" i="5" s="1"/>
  <c r="N559" i="5" a="1"/>
  <c r="N559" i="5" s="1"/>
  <c r="N555" i="5" a="1"/>
  <c r="N555" i="5" s="1"/>
  <c r="N551" i="5" a="1"/>
  <c r="N551" i="5" s="1"/>
  <c r="N547" i="5" a="1"/>
  <c r="N547" i="5" s="1"/>
  <c r="N543" i="5" a="1"/>
  <c r="N543" i="5" s="1"/>
  <c r="N539" i="5" a="1"/>
  <c r="N539" i="5" s="1"/>
  <c r="N535" i="5" a="1"/>
  <c r="N535" i="5" s="1"/>
  <c r="N531" i="5" a="1"/>
  <c r="N531" i="5" s="1"/>
  <c r="N527" i="5" a="1"/>
  <c r="N527" i="5" s="1"/>
  <c r="N523" i="5" a="1"/>
  <c r="N523" i="5" s="1"/>
  <c r="N519" i="5" a="1"/>
  <c r="N519" i="5" s="1"/>
  <c r="N515" i="5" a="1"/>
  <c r="N515" i="5" s="1"/>
  <c r="N511" i="5" a="1"/>
  <c r="N511" i="5" s="1"/>
  <c r="N507" i="5" a="1"/>
  <c r="N507" i="5" s="1"/>
  <c r="N503" i="5" a="1"/>
  <c r="N503" i="5" s="1"/>
  <c r="N499" i="5" a="1"/>
  <c r="N499" i="5" s="1"/>
  <c r="N495" i="5" a="1"/>
  <c r="N495" i="5" s="1"/>
  <c r="N491" i="5" a="1"/>
  <c r="N491" i="5" s="1"/>
  <c r="N487" i="5" a="1"/>
  <c r="N487" i="5" s="1"/>
  <c r="N483" i="5" a="1"/>
  <c r="N483" i="5" s="1"/>
  <c r="N479" i="5" a="1"/>
  <c r="N479" i="5" s="1"/>
  <c r="N475" i="5" a="1"/>
  <c r="N475" i="5" s="1"/>
  <c r="N471" i="5" a="1"/>
  <c r="N471" i="5" s="1"/>
  <c r="N467" i="5" a="1"/>
  <c r="N467" i="5" s="1"/>
  <c r="N463" i="5" a="1"/>
  <c r="N463" i="5" s="1"/>
  <c r="N459" i="5" a="1"/>
  <c r="N459" i="5" s="1"/>
  <c r="N450" i="5" a="1"/>
  <c r="N450" i="5" s="1"/>
  <c r="N441" i="5" a="1"/>
  <c r="N441" i="5" s="1"/>
  <c r="N432" i="5" a="1"/>
  <c r="N432" i="5" s="1"/>
  <c r="N427" i="5" a="1"/>
  <c r="N427" i="5" s="1"/>
  <c r="N417" i="5" a="1"/>
  <c r="N417" i="5" s="1"/>
  <c r="N410" i="5" a="1"/>
  <c r="N410" i="5" s="1"/>
  <c r="N404" i="5" a="1"/>
  <c r="N404" i="5" s="1"/>
  <c r="N391" i="5" a="1"/>
  <c r="N391" i="5" s="1"/>
  <c r="N385" i="5" a="1"/>
  <c r="N385" i="5" s="1"/>
  <c r="N378" i="5" a="1"/>
  <c r="N378" i="5" s="1"/>
  <c r="N372" i="5" a="1"/>
  <c r="N372" i="5" s="1"/>
  <c r="N336" i="5" a="1"/>
  <c r="N336" i="5" s="1"/>
  <c r="N47" i="5" a="1"/>
  <c r="N47" i="5" s="1"/>
  <c r="M259" i="5" a="1"/>
  <c r="M259" i="5" s="1"/>
  <c r="N259" i="5" a="1"/>
  <c r="N259" i="5" s="1"/>
  <c r="M260" i="5" a="1"/>
  <c r="M260" i="5" s="1"/>
  <c r="N260" i="5" a="1"/>
  <c r="N260" i="5" s="1"/>
  <c r="M228" i="5" a="1"/>
  <c r="M228" i="5" s="1"/>
  <c r="N228" i="5" a="1"/>
  <c r="N228" i="5" s="1"/>
  <c r="M196" i="5" a="1"/>
  <c r="M196" i="5" s="1"/>
  <c r="N196" i="5" a="1"/>
  <c r="N196" i="5" s="1"/>
  <c r="M164" i="5" a="1"/>
  <c r="M164" i="5" s="1"/>
  <c r="N164" i="5" a="1"/>
  <c r="N164" i="5" s="1"/>
  <c r="M132" i="5" a="1"/>
  <c r="M132" i="5" s="1"/>
  <c r="N132" i="5" a="1"/>
  <c r="N132" i="5" s="1"/>
  <c r="M100" i="5" a="1"/>
  <c r="M100" i="5" s="1"/>
  <c r="N100" i="5" a="1"/>
  <c r="N100" i="5" s="1"/>
  <c r="L68" i="5" a="1"/>
  <c r="L68" i="5" s="1"/>
  <c r="N68" i="5" a="1"/>
  <c r="N68" i="5" s="1"/>
  <c r="M36" i="5" a="1"/>
  <c r="M36" i="5" s="1"/>
  <c r="N36" i="5" a="1"/>
  <c r="N36" i="5" s="1"/>
  <c r="L344" i="5" a="1"/>
  <c r="L344" i="5" s="1"/>
  <c r="N344" i="5" a="1"/>
  <c r="N344" i="5" s="1"/>
  <c r="M312" i="5" a="1"/>
  <c r="M312" i="5" s="1"/>
  <c r="N312" i="5" a="1"/>
  <c r="N312" i="5" s="1"/>
  <c r="N454" i="5" a="1"/>
  <c r="N454" i="5" s="1"/>
  <c r="N445" i="5" a="1"/>
  <c r="N445" i="5" s="1"/>
  <c r="N436" i="5" a="1"/>
  <c r="N436" i="5" s="1"/>
  <c r="N431" i="5" a="1"/>
  <c r="N431" i="5" s="1"/>
  <c r="N422" i="5" a="1"/>
  <c r="N422" i="5" s="1"/>
  <c r="N416" i="5" a="1"/>
  <c r="N416" i="5" s="1"/>
  <c r="N403" i="5" a="1"/>
  <c r="N403" i="5" s="1"/>
  <c r="N397" i="5" a="1"/>
  <c r="N397" i="5" s="1"/>
  <c r="N390" i="5" a="1"/>
  <c r="N390" i="5" s="1"/>
  <c r="N384" i="5" a="1"/>
  <c r="N384" i="5" s="1"/>
  <c r="N371" i="5" a="1"/>
  <c r="N371" i="5" s="1"/>
  <c r="N365" i="5" a="1"/>
  <c r="N365" i="5" s="1"/>
  <c r="N357" i="5" a="1"/>
  <c r="N357" i="5" s="1"/>
  <c r="N331" i="5" a="1"/>
  <c r="N331" i="5" s="1"/>
  <c r="N143" i="5" a="1"/>
  <c r="N143" i="5" s="1"/>
  <c r="N92" i="5" a="1"/>
  <c r="N92" i="5" s="1"/>
  <c r="L35" i="5" a="1"/>
  <c r="L35" i="5" s="1"/>
  <c r="N35" i="5" a="1"/>
  <c r="N35" i="5" s="1"/>
  <c r="K335" i="5" a="1"/>
  <c r="K335" i="5" s="1"/>
  <c r="N335" i="5" a="1"/>
  <c r="N335" i="5" s="1"/>
  <c r="M311" i="5" a="1"/>
  <c r="M311" i="5" s="1"/>
  <c r="N311" i="5" a="1"/>
  <c r="N311" i="5" s="1"/>
  <c r="M303" i="5" a="1"/>
  <c r="M303" i="5" s="1"/>
  <c r="N303" i="5" a="1"/>
  <c r="N303" i="5" s="1"/>
  <c r="I360" i="5" a="1"/>
  <c r="I360" i="5" s="1"/>
  <c r="N360" i="5" a="1"/>
  <c r="N360" i="5" s="1"/>
  <c r="I352" i="5" a="1"/>
  <c r="I352" i="5" s="1"/>
  <c r="N352" i="5" a="1"/>
  <c r="N352" i="5" s="1"/>
  <c r="N440" i="5" a="1"/>
  <c r="N440" i="5" s="1"/>
  <c r="M282" i="5" a="1"/>
  <c r="M282" i="5" s="1"/>
  <c r="N282" i="5" a="1"/>
  <c r="N282" i="5" s="1"/>
  <c r="M350" i="5" a="1"/>
  <c r="M350" i="5" s="1"/>
  <c r="N350" i="5" a="1"/>
  <c r="N350" i="5" s="1"/>
  <c r="M342" i="5" a="1"/>
  <c r="M342" i="5" s="1"/>
  <c r="N342" i="5" a="1"/>
  <c r="N342" i="5" s="1"/>
  <c r="K326" i="5" a="1"/>
  <c r="K326" i="5" s="1"/>
  <c r="N326" i="5" a="1"/>
  <c r="N326" i="5" s="1"/>
  <c r="K318" i="5" a="1"/>
  <c r="K318" i="5" s="1"/>
  <c r="N318" i="5" a="1"/>
  <c r="N318" i="5" s="1"/>
  <c r="M310" i="5" a="1"/>
  <c r="M310" i="5" s="1"/>
  <c r="N310" i="5" a="1"/>
  <c r="N310" i="5" s="1"/>
  <c r="M302" i="5" a="1"/>
  <c r="M302" i="5" s="1"/>
  <c r="N302" i="5" a="1"/>
  <c r="N302" i="5" s="1"/>
  <c r="N453" i="5" a="1"/>
  <c r="N453" i="5" s="1"/>
  <c r="N444" i="5" a="1"/>
  <c r="N444" i="5" s="1"/>
  <c r="N439" i="5" a="1"/>
  <c r="N439" i="5" s="1"/>
  <c r="N430" i="5" a="1"/>
  <c r="N430" i="5" s="1"/>
  <c r="N421" i="5" a="1"/>
  <c r="N421" i="5" s="1"/>
  <c r="N414" i="5" a="1"/>
  <c r="N414" i="5" s="1"/>
  <c r="N408" i="5" a="1"/>
  <c r="N408" i="5" s="1"/>
  <c r="N395" i="5" a="1"/>
  <c r="N395" i="5" s="1"/>
  <c r="N389" i="5" a="1"/>
  <c r="N389" i="5" s="1"/>
  <c r="N382" i="5" a="1"/>
  <c r="N382" i="5" s="1"/>
  <c r="N376" i="5" a="1"/>
  <c r="N376" i="5" s="1"/>
  <c r="N363" i="5" a="1"/>
  <c r="N363" i="5" s="1"/>
  <c r="N320" i="5" a="1"/>
  <c r="N320" i="5" s="1"/>
  <c r="N233" i="5" a="1"/>
  <c r="N233" i="5" s="1"/>
  <c r="N79" i="5" a="1"/>
  <c r="N79" i="5" s="1"/>
  <c r="N28" i="5" a="1"/>
  <c r="N28" i="5" s="1"/>
  <c r="K327" i="5" a="1"/>
  <c r="K327" i="5" s="1"/>
  <c r="N327" i="5" a="1"/>
  <c r="N327" i="5" s="1"/>
  <c r="M298" i="5" a="1"/>
  <c r="M298" i="5" s="1"/>
  <c r="N298" i="5" a="1"/>
  <c r="N298" i="5" s="1"/>
  <c r="M266" i="5" a="1"/>
  <c r="M266" i="5" s="1"/>
  <c r="N266" i="5" a="1"/>
  <c r="N266" i="5" s="1"/>
  <c r="M289" i="5" a="1"/>
  <c r="M289" i="5" s="1"/>
  <c r="N289" i="5" a="1"/>
  <c r="N289" i="5" s="1"/>
  <c r="M257" i="5" a="1"/>
  <c r="M257" i="5" s="1"/>
  <c r="N257" i="5" a="1"/>
  <c r="N257" i="5" s="1"/>
  <c r="M249" i="5" a="1"/>
  <c r="M249" i="5" s="1"/>
  <c r="N249" i="5" a="1"/>
  <c r="N249" i="5" s="1"/>
  <c r="M241" i="5" a="1"/>
  <c r="M241" i="5" s="1"/>
  <c r="N241" i="5" a="1"/>
  <c r="N241" i="5" s="1"/>
  <c r="M225" i="5" a="1"/>
  <c r="M225" i="5" s="1"/>
  <c r="N225" i="5" a="1"/>
  <c r="N225" i="5" s="1"/>
  <c r="M217" i="5" a="1"/>
  <c r="M217" i="5" s="1"/>
  <c r="N217" i="5" a="1"/>
  <c r="N217" i="5" s="1"/>
  <c r="M209" i="5" a="1"/>
  <c r="M209" i="5" s="1"/>
  <c r="N209" i="5" a="1"/>
  <c r="N209" i="5" s="1"/>
  <c r="M185" i="5" a="1"/>
  <c r="M185" i="5" s="1"/>
  <c r="N185" i="5" a="1"/>
  <c r="N185" i="5" s="1"/>
  <c r="M145" i="5" a="1"/>
  <c r="M145" i="5" s="1"/>
  <c r="N145" i="5" a="1"/>
  <c r="N145" i="5" s="1"/>
  <c r="M349" i="5" a="1"/>
  <c r="M349" i="5" s="1"/>
  <c r="N349" i="5" a="1"/>
  <c r="N349" i="5" s="1"/>
  <c r="M317" i="5" a="1"/>
  <c r="M317" i="5" s="1"/>
  <c r="N317" i="5" a="1"/>
  <c r="N317" i="5" s="1"/>
  <c r="M309" i="5" a="1"/>
  <c r="M309" i="5" s="1"/>
  <c r="N309" i="5" a="1"/>
  <c r="N309" i="5" s="1"/>
  <c r="M358" i="5" a="1"/>
  <c r="M358" i="5" s="1"/>
  <c r="N358" i="5" a="1"/>
  <c r="N358" i="5" s="1"/>
  <c r="N597" i="5" a="1"/>
  <c r="N597" i="5" s="1"/>
  <c r="N593" i="5" a="1"/>
  <c r="N593" i="5" s="1"/>
  <c r="N589" i="5" a="1"/>
  <c r="N589" i="5" s="1"/>
  <c r="N585" i="5" a="1"/>
  <c r="N585" i="5" s="1"/>
  <c r="N581" i="5" a="1"/>
  <c r="N581" i="5" s="1"/>
  <c r="N577" i="5" a="1"/>
  <c r="N577" i="5" s="1"/>
  <c r="N573" i="5" a="1"/>
  <c r="N573" i="5" s="1"/>
  <c r="N569" i="5" a="1"/>
  <c r="N569" i="5" s="1"/>
  <c r="N565" i="5" a="1"/>
  <c r="N565" i="5" s="1"/>
  <c r="N561" i="5" a="1"/>
  <c r="N561" i="5" s="1"/>
  <c r="N557" i="5" a="1"/>
  <c r="N557" i="5" s="1"/>
  <c r="N553" i="5" a="1"/>
  <c r="N553" i="5" s="1"/>
  <c r="N549" i="5" a="1"/>
  <c r="N549" i="5" s="1"/>
  <c r="N545" i="5" a="1"/>
  <c r="N545" i="5" s="1"/>
  <c r="N541" i="5" a="1"/>
  <c r="N541" i="5" s="1"/>
  <c r="N537" i="5" a="1"/>
  <c r="N537" i="5" s="1"/>
  <c r="N533" i="5" a="1"/>
  <c r="N533" i="5" s="1"/>
  <c r="N529" i="5" a="1"/>
  <c r="N529" i="5" s="1"/>
  <c r="N525" i="5" a="1"/>
  <c r="N525" i="5" s="1"/>
  <c r="N521" i="5" a="1"/>
  <c r="N521" i="5" s="1"/>
  <c r="N517" i="5" a="1"/>
  <c r="N517" i="5" s="1"/>
  <c r="N513" i="5" a="1"/>
  <c r="N513" i="5" s="1"/>
  <c r="N509" i="5" a="1"/>
  <c r="N509" i="5" s="1"/>
  <c r="N505" i="5" a="1"/>
  <c r="N505" i="5" s="1"/>
  <c r="N501" i="5" a="1"/>
  <c r="N501" i="5" s="1"/>
  <c r="N497" i="5" a="1"/>
  <c r="N497" i="5" s="1"/>
  <c r="N493" i="5" a="1"/>
  <c r="N493" i="5" s="1"/>
  <c r="N489" i="5" a="1"/>
  <c r="N489" i="5" s="1"/>
  <c r="N485" i="5" a="1"/>
  <c r="N485" i="5" s="1"/>
  <c r="N481" i="5" a="1"/>
  <c r="N481" i="5" s="1"/>
  <c r="N477" i="5" a="1"/>
  <c r="N477" i="5" s="1"/>
  <c r="N473" i="5" a="1"/>
  <c r="N473" i="5" s="1"/>
  <c r="N469" i="5" a="1"/>
  <c r="N469" i="5" s="1"/>
  <c r="N465" i="5" a="1"/>
  <c r="N465" i="5" s="1"/>
  <c r="N461" i="5" a="1"/>
  <c r="N461" i="5" s="1"/>
  <c r="N457" i="5" a="1"/>
  <c r="N457" i="5" s="1"/>
  <c r="N448" i="5" a="1"/>
  <c r="N448" i="5" s="1"/>
  <c r="N443" i="5" a="1"/>
  <c r="N443" i="5" s="1"/>
  <c r="N434" i="5" a="1"/>
  <c r="N434" i="5" s="1"/>
  <c r="N425" i="5" a="1"/>
  <c r="N425" i="5" s="1"/>
  <c r="N420" i="5" a="1"/>
  <c r="N420" i="5" s="1"/>
  <c r="N407" i="5" a="1"/>
  <c r="N407" i="5" s="1"/>
  <c r="N401" i="5" a="1"/>
  <c r="N401" i="5" s="1"/>
  <c r="N394" i="5" a="1"/>
  <c r="N394" i="5" s="1"/>
  <c r="N388" i="5" a="1"/>
  <c r="N388" i="5" s="1"/>
  <c r="N375" i="5" a="1"/>
  <c r="N375" i="5" s="1"/>
  <c r="N369" i="5" a="1"/>
  <c r="N369" i="5" s="1"/>
  <c r="N362" i="5" a="1"/>
  <c r="N362" i="5" s="1"/>
  <c r="N353" i="5" a="1"/>
  <c r="N353" i="5" s="1"/>
  <c r="N272" i="5" a="1"/>
  <c r="N272" i="5" s="1"/>
  <c r="N124" i="5" a="1"/>
  <c r="N124" i="5" s="1"/>
  <c r="M291" i="5" a="1"/>
  <c r="M291" i="5" s="1"/>
  <c r="N291" i="5" a="1"/>
  <c r="N291" i="5" s="1"/>
  <c r="L16" i="5" a="1"/>
  <c r="L16" i="5" s="1"/>
  <c r="N16" i="5" a="1"/>
  <c r="N16" i="5" s="1"/>
  <c r="L348" i="5" a="1"/>
  <c r="L348" i="5" s="1"/>
  <c r="N348" i="5" a="1"/>
  <c r="N348" i="5" s="1"/>
  <c r="K340" i="5" a="1"/>
  <c r="K340" i="5" s="1"/>
  <c r="N340" i="5" a="1"/>
  <c r="N340" i="5" s="1"/>
  <c r="M332" i="5" a="1"/>
  <c r="M332" i="5" s="1"/>
  <c r="N332" i="5" a="1"/>
  <c r="N332" i="5" s="1"/>
  <c r="L324" i="5" a="1"/>
  <c r="L324" i="5" s="1"/>
  <c r="N324" i="5" a="1"/>
  <c r="N324" i="5" s="1"/>
  <c r="M316" i="5" a="1"/>
  <c r="M316" i="5" s="1"/>
  <c r="N316" i="5" a="1"/>
  <c r="N316" i="5" s="1"/>
  <c r="M308" i="5" a="1"/>
  <c r="M308" i="5" s="1"/>
  <c r="N308" i="5" a="1"/>
  <c r="N308" i="5" s="1"/>
  <c r="N452" i="5" a="1"/>
  <c r="N452" i="5" s="1"/>
  <c r="N447" i="5" a="1"/>
  <c r="N447" i="5" s="1"/>
  <c r="N438" i="5" a="1"/>
  <c r="N438" i="5" s="1"/>
  <c r="N429" i="5" a="1"/>
  <c r="N429" i="5" s="1"/>
  <c r="N419" i="5" a="1"/>
  <c r="N419" i="5" s="1"/>
  <c r="N413" i="5" a="1"/>
  <c r="N413" i="5" s="1"/>
  <c r="N406" i="5" a="1"/>
  <c r="N406" i="5" s="1"/>
  <c r="N400" i="5" a="1"/>
  <c r="N400" i="5" s="1"/>
  <c r="N387" i="5" a="1"/>
  <c r="N387" i="5" s="1"/>
  <c r="N381" i="5" a="1"/>
  <c r="N381" i="5" s="1"/>
  <c r="N374" i="5" a="1"/>
  <c r="N374" i="5" s="1"/>
  <c r="N368" i="5" a="1"/>
  <c r="N368" i="5" s="1"/>
  <c r="N15" i="5" a="1"/>
  <c r="N15" i="5" s="1"/>
  <c r="L99" i="5" a="1"/>
  <c r="L99" i="5" s="1"/>
  <c r="N99" i="5" a="1"/>
  <c r="N99" i="5" s="1"/>
  <c r="M295" i="5" a="1"/>
  <c r="M295" i="5" s="1"/>
  <c r="N295" i="5" a="1"/>
  <c r="N295" i="5" s="1"/>
  <c r="M247" i="5" a="1"/>
  <c r="M247" i="5" s="1"/>
  <c r="N247" i="5" a="1"/>
  <c r="N247" i="5" s="1"/>
  <c r="M231" i="5" a="1"/>
  <c r="M231" i="5" s="1"/>
  <c r="N231" i="5" a="1"/>
  <c r="N231" i="5" s="1"/>
  <c r="M215" i="5" a="1"/>
  <c r="M215" i="5" s="1"/>
  <c r="N215" i="5" a="1"/>
  <c r="N215" i="5" s="1"/>
  <c r="M183" i="5" a="1"/>
  <c r="M183" i="5" s="1"/>
  <c r="N183" i="5" a="1"/>
  <c r="N183" i="5" s="1"/>
  <c r="M119" i="5" a="1"/>
  <c r="M119" i="5" s="1"/>
  <c r="N119" i="5" a="1"/>
  <c r="N119" i="5" s="1"/>
  <c r="L87" i="5" a="1"/>
  <c r="L87" i="5" s="1"/>
  <c r="N87" i="5" a="1"/>
  <c r="N87" i="5" s="1"/>
  <c r="M55" i="5" a="1"/>
  <c r="M55" i="5" s="1"/>
  <c r="N55" i="5" a="1"/>
  <c r="N55" i="5" s="1"/>
  <c r="L23" i="5" a="1"/>
  <c r="L23" i="5" s="1"/>
  <c r="N23" i="5" a="1"/>
  <c r="N23" i="5" s="1"/>
  <c r="L339" i="5" a="1"/>
  <c r="L339" i="5" s="1"/>
  <c r="N339" i="5" a="1"/>
  <c r="N339" i="5" s="1"/>
  <c r="M323" i="5" a="1"/>
  <c r="M323" i="5" s="1"/>
  <c r="N323" i="5" a="1"/>
  <c r="N323" i="5" s="1"/>
  <c r="I356" i="5" a="1"/>
  <c r="I356" i="5" s="1"/>
  <c r="N356" i="5" a="1"/>
  <c r="N356" i="5" s="1"/>
  <c r="N600" i="5" a="1"/>
  <c r="N600" i="5" s="1"/>
  <c r="N596" i="5" a="1"/>
  <c r="N596" i="5" s="1"/>
  <c r="N592" i="5" a="1"/>
  <c r="N592" i="5" s="1"/>
  <c r="N588" i="5" a="1"/>
  <c r="N588" i="5" s="1"/>
  <c r="N580" i="5" a="1"/>
  <c r="N580" i="5" s="1"/>
  <c r="N576" i="5" a="1"/>
  <c r="N576" i="5" s="1"/>
  <c r="N572" i="5" a="1"/>
  <c r="N572" i="5" s="1"/>
  <c r="N568" i="5" a="1"/>
  <c r="N568" i="5" s="1"/>
  <c r="N564" i="5" a="1"/>
  <c r="N564" i="5" s="1"/>
  <c r="N560" i="5" a="1"/>
  <c r="N560" i="5" s="1"/>
  <c r="N556" i="5" a="1"/>
  <c r="N556" i="5" s="1"/>
  <c r="N548" i="5" a="1"/>
  <c r="N548" i="5" s="1"/>
  <c r="N544" i="5" a="1"/>
  <c r="N544" i="5" s="1"/>
  <c r="N540" i="5" a="1"/>
  <c r="N540" i="5" s="1"/>
  <c r="N536" i="5" a="1"/>
  <c r="N536" i="5" s="1"/>
  <c r="N532" i="5" a="1"/>
  <c r="N532" i="5" s="1"/>
  <c r="N524" i="5" a="1"/>
  <c r="N524" i="5" s="1"/>
  <c r="N520" i="5" a="1"/>
  <c r="N520" i="5" s="1"/>
  <c r="N516" i="5" a="1"/>
  <c r="N516" i="5" s="1"/>
  <c r="N512" i="5" a="1"/>
  <c r="N512" i="5" s="1"/>
  <c r="N508" i="5" a="1"/>
  <c r="N508" i="5" s="1"/>
  <c r="N504" i="5" a="1"/>
  <c r="N504" i="5" s="1"/>
  <c r="N500" i="5" a="1"/>
  <c r="N500" i="5" s="1"/>
  <c r="N496" i="5" a="1"/>
  <c r="N496" i="5" s="1"/>
  <c r="N492" i="5" a="1"/>
  <c r="N492" i="5" s="1"/>
  <c r="N488" i="5" a="1"/>
  <c r="N488" i="5" s="1"/>
  <c r="N484" i="5" a="1"/>
  <c r="N484" i="5" s="1"/>
  <c r="N480" i="5" a="1"/>
  <c r="N480" i="5" s="1"/>
  <c r="N476" i="5" a="1"/>
  <c r="N476" i="5" s="1"/>
  <c r="N472" i="5" a="1"/>
  <c r="N472" i="5" s="1"/>
  <c r="N468" i="5" a="1"/>
  <c r="N468" i="5" s="1"/>
  <c r="N464" i="5" a="1"/>
  <c r="N464" i="5" s="1"/>
  <c r="N460" i="5" a="1"/>
  <c r="N460" i="5" s="1"/>
  <c r="N456" i="5" a="1"/>
  <c r="N456" i="5" s="1"/>
  <c r="N451" i="5" a="1"/>
  <c r="N451" i="5" s="1"/>
  <c r="N442" i="5" a="1"/>
  <c r="N442" i="5" s="1"/>
  <c r="N433" i="5" a="1"/>
  <c r="N433" i="5" s="1"/>
  <c r="N424" i="5" a="1"/>
  <c r="N424" i="5" s="1"/>
  <c r="N418" i="5" a="1"/>
  <c r="N418" i="5" s="1"/>
  <c r="N412" i="5" a="1"/>
  <c r="N412" i="5" s="1"/>
  <c r="N399" i="5" a="1"/>
  <c r="N399" i="5" s="1"/>
  <c r="N393" i="5" a="1"/>
  <c r="N393" i="5" s="1"/>
  <c r="N386" i="5" a="1"/>
  <c r="N386" i="5" s="1"/>
  <c r="N380" i="5" a="1"/>
  <c r="N380" i="5" s="1"/>
  <c r="N367" i="5" a="1"/>
  <c r="N367" i="5" s="1"/>
  <c r="N361" i="5" a="1"/>
  <c r="N361" i="5" s="1"/>
  <c r="N304" i="5" a="1"/>
  <c r="N304" i="5" s="1"/>
  <c r="N111" i="5" a="1"/>
  <c r="N111" i="5" s="1"/>
  <c r="N60" i="5" a="1"/>
  <c r="N60" i="5" s="1"/>
  <c r="K201" i="5" a="1"/>
  <c r="K201" i="5" s="1"/>
  <c r="M201" i="5" a="1"/>
  <c r="M201" i="5" s="1"/>
  <c r="K177" i="5" a="1"/>
  <c r="K177" i="5" s="1"/>
  <c r="M177" i="5" a="1"/>
  <c r="M177" i="5" s="1"/>
  <c r="L153" i="5" a="1"/>
  <c r="L153" i="5" s="1"/>
  <c r="M153" i="5" a="1"/>
  <c r="M153" i="5" s="1"/>
  <c r="L121" i="5" a="1"/>
  <c r="L121" i="5" s="1"/>
  <c r="M121" i="5" a="1"/>
  <c r="M121" i="5" s="1"/>
  <c r="L89" i="5" a="1"/>
  <c r="L89" i="5" s="1"/>
  <c r="M89" i="5" a="1"/>
  <c r="M89" i="5" s="1"/>
  <c r="L57" i="5" a="1"/>
  <c r="L57" i="5" s="1"/>
  <c r="M57" i="5" a="1"/>
  <c r="M57" i="5" s="1"/>
  <c r="L33" i="5" a="1"/>
  <c r="L33" i="5" s="1"/>
  <c r="M33" i="5" a="1"/>
  <c r="M33" i="5" s="1"/>
  <c r="L301" i="5" a="1"/>
  <c r="L301" i="5" s="1"/>
  <c r="M301" i="5" a="1"/>
  <c r="M301" i="5" s="1"/>
  <c r="L296" i="5" a="1"/>
  <c r="L296" i="5" s="1"/>
  <c r="M296" i="5" a="1"/>
  <c r="M296" i="5" s="1"/>
  <c r="L288" i="5" a="1"/>
  <c r="L288" i="5" s="1"/>
  <c r="M288" i="5" a="1"/>
  <c r="M288" i="5" s="1"/>
  <c r="L280" i="5" a="1"/>
  <c r="L280" i="5" s="1"/>
  <c r="M280" i="5" a="1"/>
  <c r="M280" i="5" s="1"/>
  <c r="L264" i="5" a="1"/>
  <c r="L264" i="5" s="1"/>
  <c r="M264" i="5" a="1"/>
  <c r="M264" i="5" s="1"/>
  <c r="L256" i="5" a="1"/>
  <c r="L256" i="5" s="1"/>
  <c r="M256" i="5" a="1"/>
  <c r="M256" i="5" s="1"/>
  <c r="L248" i="5" a="1"/>
  <c r="L248" i="5" s="1"/>
  <c r="M248" i="5" a="1"/>
  <c r="M248" i="5" s="1"/>
  <c r="L240" i="5" a="1"/>
  <c r="L240" i="5" s="1"/>
  <c r="M240" i="5" a="1"/>
  <c r="M240" i="5" s="1"/>
  <c r="L232" i="5" a="1"/>
  <c r="L232" i="5" s="1"/>
  <c r="M232" i="5" a="1"/>
  <c r="M232" i="5" s="1"/>
  <c r="L224" i="5" a="1"/>
  <c r="L224" i="5" s="1"/>
  <c r="M224" i="5" a="1"/>
  <c r="M224" i="5" s="1"/>
  <c r="L216" i="5" a="1"/>
  <c r="L216" i="5" s="1"/>
  <c r="M216" i="5" a="1"/>
  <c r="M216" i="5" s="1"/>
  <c r="L208" i="5" a="1"/>
  <c r="L208" i="5" s="1"/>
  <c r="M208" i="5" a="1"/>
  <c r="M208" i="5" s="1"/>
  <c r="L200" i="5" a="1"/>
  <c r="L200" i="5" s="1"/>
  <c r="M200" i="5" a="1"/>
  <c r="M200" i="5" s="1"/>
  <c r="L192" i="5" a="1"/>
  <c r="L192" i="5" s="1"/>
  <c r="M192" i="5" a="1"/>
  <c r="M192" i="5" s="1"/>
  <c r="L184" i="5" a="1"/>
  <c r="L184" i="5" s="1"/>
  <c r="M184" i="5" a="1"/>
  <c r="M184" i="5" s="1"/>
  <c r="L176" i="5" a="1"/>
  <c r="L176" i="5" s="1"/>
  <c r="M176" i="5" a="1"/>
  <c r="M176" i="5" s="1"/>
  <c r="L168" i="5" a="1"/>
  <c r="L168" i="5" s="1"/>
  <c r="M168" i="5" a="1"/>
  <c r="M168" i="5" s="1"/>
  <c r="L160" i="5" a="1"/>
  <c r="L160" i="5" s="1"/>
  <c r="M160" i="5" a="1"/>
  <c r="M160" i="5" s="1"/>
  <c r="L152" i="5" a="1"/>
  <c r="L152" i="5" s="1"/>
  <c r="M152" i="5" a="1"/>
  <c r="M152" i="5" s="1"/>
  <c r="L144" i="5" a="1"/>
  <c r="L144" i="5" s="1"/>
  <c r="M144" i="5" a="1"/>
  <c r="M144" i="5" s="1"/>
  <c r="L136" i="5" a="1"/>
  <c r="L136" i="5" s="1"/>
  <c r="M136" i="5" a="1"/>
  <c r="M136" i="5" s="1"/>
  <c r="L128" i="5" a="1"/>
  <c r="L128" i="5" s="1"/>
  <c r="M128" i="5" a="1"/>
  <c r="M128" i="5" s="1"/>
  <c r="L120" i="5" a="1"/>
  <c r="L120" i="5" s="1"/>
  <c r="M120" i="5" a="1"/>
  <c r="M120" i="5" s="1"/>
  <c r="L112" i="5" a="1"/>
  <c r="L112" i="5" s="1"/>
  <c r="M112" i="5" a="1"/>
  <c r="M112" i="5" s="1"/>
  <c r="L104" i="5" a="1"/>
  <c r="L104" i="5" s="1"/>
  <c r="M104" i="5" a="1"/>
  <c r="M104" i="5" s="1"/>
  <c r="L96" i="5" a="1"/>
  <c r="L96" i="5" s="1"/>
  <c r="M96" i="5" a="1"/>
  <c r="M96" i="5" s="1"/>
  <c r="L88" i="5" a="1"/>
  <c r="L88" i="5" s="1"/>
  <c r="M88" i="5" a="1"/>
  <c r="M88" i="5" s="1"/>
  <c r="L80" i="5" a="1"/>
  <c r="L80" i="5" s="1"/>
  <c r="M80" i="5" a="1"/>
  <c r="M80" i="5" s="1"/>
  <c r="L72" i="5" a="1"/>
  <c r="L72" i="5" s="1"/>
  <c r="M72" i="5" a="1"/>
  <c r="M72" i="5" s="1"/>
  <c r="L64" i="5" a="1"/>
  <c r="L64" i="5" s="1"/>
  <c r="M64" i="5" a="1"/>
  <c r="M64" i="5" s="1"/>
  <c r="L56" i="5" a="1"/>
  <c r="L56" i="5" s="1"/>
  <c r="M56" i="5" a="1"/>
  <c r="M56" i="5" s="1"/>
  <c r="L48" i="5" a="1"/>
  <c r="L48" i="5" s="1"/>
  <c r="M48" i="5" a="1"/>
  <c r="M48" i="5" s="1"/>
  <c r="L40" i="5" a="1"/>
  <c r="L40" i="5" s="1"/>
  <c r="M40" i="5" a="1"/>
  <c r="M40" i="5" s="1"/>
  <c r="L32" i="5" a="1"/>
  <c r="L32" i="5" s="1"/>
  <c r="M32" i="5" a="1"/>
  <c r="M32" i="5" s="1"/>
  <c r="L24" i="5" a="1"/>
  <c r="L24" i="5" s="1"/>
  <c r="M24" i="5" a="1"/>
  <c r="M24" i="5" s="1"/>
  <c r="L161" i="5" a="1"/>
  <c r="L161" i="5" s="1"/>
  <c r="M161" i="5" a="1"/>
  <c r="M161" i="5" s="1"/>
  <c r="L129" i="5" a="1"/>
  <c r="L129" i="5" s="1"/>
  <c r="M129" i="5" a="1"/>
  <c r="M129" i="5" s="1"/>
  <c r="L97" i="5" a="1"/>
  <c r="L97" i="5" s="1"/>
  <c r="M97" i="5" a="1"/>
  <c r="M97" i="5" s="1"/>
  <c r="L65" i="5" a="1"/>
  <c r="L65" i="5" s="1"/>
  <c r="M65" i="5" a="1"/>
  <c r="M65" i="5" s="1"/>
  <c r="K341" i="5" a="1"/>
  <c r="K341" i="5" s="1"/>
  <c r="M341" i="5" a="1"/>
  <c r="M341" i="5" s="1"/>
  <c r="L333" i="5" a="1"/>
  <c r="L333" i="5" s="1"/>
  <c r="M333" i="5" a="1"/>
  <c r="M333" i="5" s="1"/>
  <c r="K325" i="5" a="1"/>
  <c r="K325" i="5" s="1"/>
  <c r="M325" i="5" a="1"/>
  <c r="M325" i="5" s="1"/>
  <c r="L287" i="5" a="1"/>
  <c r="L287" i="5" s="1"/>
  <c r="M287" i="5" a="1"/>
  <c r="M287" i="5" s="1"/>
  <c r="L223" i="5" a="1"/>
  <c r="L223" i="5" s="1"/>
  <c r="M223" i="5" a="1"/>
  <c r="M223" i="5" s="1"/>
  <c r="L207" i="5" a="1"/>
  <c r="L207" i="5" s="1"/>
  <c r="M207" i="5" a="1"/>
  <c r="M207" i="5" s="1"/>
  <c r="L199" i="5" a="1"/>
  <c r="L199" i="5" s="1"/>
  <c r="M199" i="5" a="1"/>
  <c r="M199" i="5" s="1"/>
  <c r="L191" i="5" a="1"/>
  <c r="L191" i="5" s="1"/>
  <c r="M191" i="5" a="1"/>
  <c r="M191" i="5" s="1"/>
  <c r="L175" i="5" a="1"/>
  <c r="L175" i="5" s="1"/>
  <c r="M175" i="5" a="1"/>
  <c r="M175" i="5" s="1"/>
  <c r="L167" i="5" a="1"/>
  <c r="L167" i="5" s="1"/>
  <c r="M167" i="5" a="1"/>
  <c r="M167" i="5" s="1"/>
  <c r="L159" i="5" a="1"/>
  <c r="L159" i="5" s="1"/>
  <c r="M159" i="5" a="1"/>
  <c r="M159" i="5" s="1"/>
  <c r="L151" i="5" a="1"/>
  <c r="L151" i="5" s="1"/>
  <c r="M151" i="5" a="1"/>
  <c r="M151" i="5" s="1"/>
  <c r="L297" i="5" a="1"/>
  <c r="L297" i="5" s="1"/>
  <c r="M297" i="5" a="1"/>
  <c r="M297" i="5" s="1"/>
  <c r="L193" i="5" a="1"/>
  <c r="L193" i="5" s="1"/>
  <c r="M193" i="5" a="1"/>
  <c r="M193" i="5" s="1"/>
  <c r="L169" i="5" a="1"/>
  <c r="L169" i="5" s="1"/>
  <c r="M169" i="5" a="1"/>
  <c r="M169" i="5" s="1"/>
  <c r="L137" i="5" a="1"/>
  <c r="L137" i="5" s="1"/>
  <c r="M137" i="5" a="1"/>
  <c r="M137" i="5" s="1"/>
  <c r="L105" i="5" a="1"/>
  <c r="L105" i="5" s="1"/>
  <c r="M105" i="5" a="1"/>
  <c r="M105" i="5" s="1"/>
  <c r="L73" i="5" a="1"/>
  <c r="L73" i="5" s="1"/>
  <c r="M73" i="5" a="1"/>
  <c r="M73" i="5" s="1"/>
  <c r="L41" i="5" a="1"/>
  <c r="L41" i="5" s="1"/>
  <c r="M41" i="5" a="1"/>
  <c r="M41" i="5" s="1"/>
  <c r="L17" i="5" a="1"/>
  <c r="L17" i="5" s="1"/>
  <c r="M17" i="5" a="1"/>
  <c r="M17" i="5" s="1"/>
  <c r="L7" i="5" a="1"/>
  <c r="L7" i="5" s="1"/>
  <c r="M7" i="5" a="1"/>
  <c r="M7" i="5" s="1"/>
  <c r="L279" i="5" a="1"/>
  <c r="L279" i="5" s="1"/>
  <c r="M279" i="5" a="1"/>
  <c r="M279" i="5" s="1"/>
  <c r="L263" i="5" a="1"/>
  <c r="L263" i="5" s="1"/>
  <c r="M263" i="5" a="1"/>
  <c r="M263" i="5" s="1"/>
  <c r="L255" i="5" a="1"/>
  <c r="L255" i="5" s="1"/>
  <c r="M255" i="5" a="1"/>
  <c r="M255" i="5" s="1"/>
  <c r="L239" i="5" a="1"/>
  <c r="L239" i="5" s="1"/>
  <c r="M239" i="5" a="1"/>
  <c r="M239" i="5" s="1"/>
  <c r="L294" i="5" a="1"/>
  <c r="L294" i="5" s="1"/>
  <c r="M294" i="5" a="1"/>
  <c r="M294" i="5" s="1"/>
  <c r="L286" i="5" a="1"/>
  <c r="L286" i="5" s="1"/>
  <c r="M286" i="5" a="1"/>
  <c r="M286" i="5" s="1"/>
  <c r="L270" i="5" a="1"/>
  <c r="L270" i="5" s="1"/>
  <c r="M270" i="5" a="1"/>
  <c r="M270" i="5" s="1"/>
  <c r="L262" i="5" a="1"/>
  <c r="L262" i="5" s="1"/>
  <c r="M262" i="5" a="1"/>
  <c r="M262" i="5" s="1"/>
  <c r="L254" i="5" a="1"/>
  <c r="L254" i="5" s="1"/>
  <c r="M254" i="5" a="1"/>
  <c r="M254" i="5" s="1"/>
  <c r="L238" i="5" a="1"/>
  <c r="L238" i="5" s="1"/>
  <c r="M238" i="5" a="1"/>
  <c r="M238" i="5" s="1"/>
  <c r="L230" i="5" a="1"/>
  <c r="L230" i="5" s="1"/>
  <c r="M230" i="5" a="1"/>
  <c r="M230" i="5" s="1"/>
  <c r="L222" i="5" a="1"/>
  <c r="L222" i="5" s="1"/>
  <c r="M222" i="5" a="1"/>
  <c r="M222" i="5" s="1"/>
  <c r="L214" i="5" a="1"/>
  <c r="L214" i="5" s="1"/>
  <c r="M214" i="5" a="1"/>
  <c r="M214" i="5" s="1"/>
  <c r="L198" i="5" a="1"/>
  <c r="L198" i="5" s="1"/>
  <c r="M198" i="5" a="1"/>
  <c r="M198" i="5" s="1"/>
  <c r="L190" i="5" a="1"/>
  <c r="L190" i="5" s="1"/>
  <c r="M190" i="5" a="1"/>
  <c r="M190" i="5" s="1"/>
  <c r="L182" i="5" a="1"/>
  <c r="L182" i="5" s="1"/>
  <c r="M182" i="5" a="1"/>
  <c r="M182" i="5" s="1"/>
  <c r="L166" i="5" a="1"/>
  <c r="L166" i="5" s="1"/>
  <c r="M166" i="5" a="1"/>
  <c r="M166" i="5" s="1"/>
  <c r="L158" i="5" a="1"/>
  <c r="L158" i="5" s="1"/>
  <c r="M158" i="5" a="1"/>
  <c r="M158" i="5" s="1"/>
  <c r="L281" i="5" a="1"/>
  <c r="L281" i="5" s="1"/>
  <c r="M281" i="5" a="1"/>
  <c r="M281" i="5" s="1"/>
  <c r="K273" i="5" a="1"/>
  <c r="K273" i="5" s="1"/>
  <c r="M273" i="5" a="1"/>
  <c r="M273" i="5" s="1"/>
  <c r="K265" i="5" a="1"/>
  <c r="K265" i="5" s="1"/>
  <c r="M265" i="5" a="1"/>
  <c r="M265" i="5" s="1"/>
  <c r="L229" i="5" a="1"/>
  <c r="L229" i="5" s="1"/>
  <c r="M229" i="5" a="1"/>
  <c r="M229" i="5" s="1"/>
  <c r="L221" i="5" a="1"/>
  <c r="L221" i="5" s="1"/>
  <c r="M221" i="5" a="1"/>
  <c r="M221" i="5" s="1"/>
  <c r="L213" i="5" a="1"/>
  <c r="L213" i="5" s="1"/>
  <c r="M213" i="5" a="1"/>
  <c r="M213" i="5" s="1"/>
  <c r="L205" i="5" a="1"/>
  <c r="L205" i="5" s="1"/>
  <c r="M205" i="5" a="1"/>
  <c r="M205" i="5" s="1"/>
  <c r="L197" i="5" a="1"/>
  <c r="L197" i="5" s="1"/>
  <c r="M197" i="5" a="1"/>
  <c r="M197" i="5" s="1"/>
  <c r="L189" i="5" a="1"/>
  <c r="L189" i="5" s="1"/>
  <c r="M189" i="5" a="1"/>
  <c r="M189" i="5" s="1"/>
  <c r="L181" i="5" a="1"/>
  <c r="L181" i="5" s="1"/>
  <c r="M181" i="5" a="1"/>
  <c r="M181" i="5" s="1"/>
  <c r="L173" i="5" a="1"/>
  <c r="L173" i="5" s="1"/>
  <c r="M173" i="5" a="1"/>
  <c r="M173" i="5" s="1"/>
  <c r="L165" i="5" a="1"/>
  <c r="L165" i="5" s="1"/>
  <c r="M165" i="5" a="1"/>
  <c r="M165" i="5" s="1"/>
  <c r="L157" i="5" a="1"/>
  <c r="L157" i="5" s="1"/>
  <c r="M157" i="5" a="1"/>
  <c r="M157" i="5" s="1"/>
  <c r="L141" i="5" a="1"/>
  <c r="L141" i="5" s="1"/>
  <c r="M141" i="5" a="1"/>
  <c r="M141" i="5" s="1"/>
  <c r="L133" i="5" a="1"/>
  <c r="L133" i="5" s="1"/>
  <c r="M133" i="5" a="1"/>
  <c r="M133" i="5" s="1"/>
  <c r="L125" i="5" a="1"/>
  <c r="L125" i="5" s="1"/>
  <c r="M125" i="5" a="1"/>
  <c r="M125" i="5" s="1"/>
  <c r="K117" i="5" a="1"/>
  <c r="K117" i="5" s="1"/>
  <c r="M117" i="5" a="1"/>
  <c r="M117" i="5" s="1"/>
  <c r="L109" i="5" a="1"/>
  <c r="L109" i="5" s="1"/>
  <c r="M109" i="5" a="1"/>
  <c r="M109" i="5" s="1"/>
  <c r="L101" i="5" a="1"/>
  <c r="L101" i="5" s="1"/>
  <c r="M101" i="5" a="1"/>
  <c r="M101" i="5" s="1"/>
  <c r="L93" i="5" a="1"/>
  <c r="L93" i="5" s="1"/>
  <c r="M93" i="5" a="1"/>
  <c r="M93" i="5" s="1"/>
  <c r="L77" i="5" a="1"/>
  <c r="L77" i="5" s="1"/>
  <c r="M77" i="5" a="1"/>
  <c r="M77" i="5" s="1"/>
  <c r="L69" i="5" a="1"/>
  <c r="L69" i="5" s="1"/>
  <c r="M69" i="5" a="1"/>
  <c r="M69" i="5" s="1"/>
  <c r="L61" i="5" a="1"/>
  <c r="L61" i="5" s="1"/>
  <c r="M61" i="5" a="1"/>
  <c r="M61" i="5" s="1"/>
  <c r="L277" i="5" a="1"/>
  <c r="L277" i="5" s="1"/>
  <c r="M277" i="5" a="1"/>
  <c r="M277" i="5" s="1"/>
  <c r="L269" i="5" a="1"/>
  <c r="L269" i="5" s="1"/>
  <c r="M269" i="5" a="1"/>
  <c r="M269" i="5" s="1"/>
  <c r="L261" i="5" a="1"/>
  <c r="L261" i="5" s="1"/>
  <c r="M261" i="5" a="1"/>
  <c r="M261" i="5" s="1"/>
  <c r="L292" i="5" a="1"/>
  <c r="L292" i="5" s="1"/>
  <c r="M292" i="5" a="1"/>
  <c r="M292" i="5" s="1"/>
  <c r="L284" i="5" a="1"/>
  <c r="L284" i="5" s="1"/>
  <c r="M284" i="5" a="1"/>
  <c r="M284" i="5" s="1"/>
  <c r="L276" i="5" a="1"/>
  <c r="L276" i="5" s="1"/>
  <c r="M276" i="5" a="1"/>
  <c r="M276" i="5" s="1"/>
  <c r="L299" i="5" a="1"/>
  <c r="L299" i="5" s="1"/>
  <c r="M299" i="5" a="1"/>
  <c r="M299" i="5" s="1"/>
  <c r="L283" i="5" a="1"/>
  <c r="L283" i="5" s="1"/>
  <c r="M283" i="5" a="1"/>
  <c r="M283" i="5" s="1"/>
  <c r="L275" i="5" a="1"/>
  <c r="L275" i="5" s="1"/>
  <c r="M275" i="5" a="1"/>
  <c r="M275" i="5" s="1"/>
  <c r="L267" i="5" a="1"/>
  <c r="L267" i="5" s="1"/>
  <c r="M267" i="5" a="1"/>
  <c r="M267" i="5" s="1"/>
  <c r="L251" i="5" a="1"/>
  <c r="L251" i="5" s="1"/>
  <c r="M251" i="5" a="1"/>
  <c r="M251" i="5" s="1"/>
  <c r="L243" i="5" a="1"/>
  <c r="L243" i="5" s="1"/>
  <c r="M243" i="5" a="1"/>
  <c r="M243" i="5" s="1"/>
  <c r="L235" i="5" a="1"/>
  <c r="L235" i="5" s="1"/>
  <c r="M235" i="5" a="1"/>
  <c r="M235" i="5" s="1"/>
  <c r="L227" i="5" a="1"/>
  <c r="L227" i="5" s="1"/>
  <c r="M227" i="5" a="1"/>
  <c r="M227" i="5" s="1"/>
  <c r="L219" i="5" a="1"/>
  <c r="L219" i="5" s="1"/>
  <c r="M219" i="5" a="1"/>
  <c r="M219" i="5" s="1"/>
  <c r="L211" i="5" a="1"/>
  <c r="L211" i="5" s="1"/>
  <c r="M211" i="5" a="1"/>
  <c r="M211" i="5" s="1"/>
  <c r="L203" i="5" a="1"/>
  <c r="L203" i="5" s="1"/>
  <c r="M203" i="5" a="1"/>
  <c r="M203" i="5" s="1"/>
  <c r="L195" i="5" a="1"/>
  <c r="L195" i="5" s="1"/>
  <c r="M195" i="5" a="1"/>
  <c r="M195" i="5" s="1"/>
  <c r="L187" i="5" a="1"/>
  <c r="L187" i="5" s="1"/>
  <c r="M187" i="5" a="1"/>
  <c r="M187" i="5" s="1"/>
  <c r="L179" i="5" a="1"/>
  <c r="L179" i="5" s="1"/>
  <c r="M179" i="5" a="1"/>
  <c r="M179" i="5" s="1"/>
  <c r="L171" i="5" a="1"/>
  <c r="L171" i="5" s="1"/>
  <c r="M171" i="5" a="1"/>
  <c r="M171" i="5" s="1"/>
  <c r="L163" i="5" a="1"/>
  <c r="L163" i="5" s="1"/>
  <c r="M163" i="5" a="1"/>
  <c r="M163" i="5" s="1"/>
  <c r="L155" i="5" a="1"/>
  <c r="L155" i="5" s="1"/>
  <c r="M155" i="5" a="1"/>
  <c r="M155" i="5" s="1"/>
  <c r="L147" i="5" a="1"/>
  <c r="L147" i="5" s="1"/>
  <c r="M147" i="5" a="1"/>
  <c r="M147" i="5" s="1"/>
  <c r="L139" i="5" a="1"/>
  <c r="L139" i="5" s="1"/>
  <c r="M139" i="5" a="1"/>
  <c r="M139" i="5" s="1"/>
  <c r="L131" i="5" a="1"/>
  <c r="L131" i="5" s="1"/>
  <c r="M131" i="5" a="1"/>
  <c r="M131" i="5" s="1"/>
  <c r="L123" i="5" a="1"/>
  <c r="L123" i="5" s="1"/>
  <c r="M123" i="5" a="1"/>
  <c r="M123" i="5" s="1"/>
  <c r="L115" i="5" a="1"/>
  <c r="L115" i="5" s="1"/>
  <c r="M115" i="5" a="1"/>
  <c r="M115" i="5" s="1"/>
  <c r="L107" i="5" a="1"/>
  <c r="L107" i="5" s="1"/>
  <c r="M107" i="5" a="1"/>
  <c r="M107" i="5" s="1"/>
  <c r="L2" i="5" a="1"/>
  <c r="L2" i="5" s="1"/>
  <c r="M2" i="5" a="1"/>
  <c r="M2" i="5" s="1"/>
  <c r="L293" i="5" a="1"/>
  <c r="L293" i="5" s="1"/>
  <c r="M293" i="5" a="1"/>
  <c r="M293" i="5" s="1"/>
  <c r="L290" i="5" a="1"/>
  <c r="L290" i="5" s="1"/>
  <c r="M290" i="5" a="1"/>
  <c r="M290" i="5" s="1"/>
  <c r="L274" i="5" a="1"/>
  <c r="L274" i="5" s="1"/>
  <c r="M274" i="5" a="1"/>
  <c r="M274" i="5" s="1"/>
  <c r="L258" i="5" a="1"/>
  <c r="L258" i="5" s="1"/>
  <c r="M258" i="5" a="1"/>
  <c r="M258" i="5" s="1"/>
  <c r="L250" i="5" a="1"/>
  <c r="L250" i="5" s="1"/>
  <c r="M250" i="5" a="1"/>
  <c r="M250" i="5" s="1"/>
  <c r="L242" i="5" a="1"/>
  <c r="L242" i="5" s="1"/>
  <c r="M242" i="5" a="1"/>
  <c r="M242" i="5" s="1"/>
  <c r="L234" i="5" a="1"/>
  <c r="L234" i="5" s="1"/>
  <c r="M234" i="5" a="1"/>
  <c r="M234" i="5" s="1"/>
  <c r="L226" i="5" a="1"/>
  <c r="L226" i="5" s="1"/>
  <c r="M226" i="5" a="1"/>
  <c r="M226" i="5" s="1"/>
  <c r="L218" i="5" a="1"/>
  <c r="L218" i="5" s="1"/>
  <c r="M218" i="5" a="1"/>
  <c r="M218" i="5" s="1"/>
  <c r="L210" i="5" a="1"/>
  <c r="L210" i="5" s="1"/>
  <c r="M210" i="5" a="1"/>
  <c r="M210" i="5" s="1"/>
  <c r="L202" i="5" a="1"/>
  <c r="L202" i="5" s="1"/>
  <c r="M202" i="5" a="1"/>
  <c r="M202" i="5" s="1"/>
  <c r="L194" i="5" a="1"/>
  <c r="L194" i="5" s="1"/>
  <c r="M194" i="5" a="1"/>
  <c r="M194" i="5" s="1"/>
  <c r="L186" i="5" a="1"/>
  <c r="L186" i="5" s="1"/>
  <c r="M186" i="5" a="1"/>
  <c r="M186" i="5" s="1"/>
  <c r="L178" i="5" a="1"/>
  <c r="L178" i="5" s="1"/>
  <c r="M178" i="5" a="1"/>
  <c r="M178" i="5" s="1"/>
  <c r="L170" i="5" a="1"/>
  <c r="L170" i="5" s="1"/>
  <c r="M170" i="5" a="1"/>
  <c r="M170" i="5" s="1"/>
  <c r="L162" i="5" a="1"/>
  <c r="L162" i="5" s="1"/>
  <c r="M162" i="5" a="1"/>
  <c r="M162" i="5" s="1"/>
  <c r="L154" i="5" a="1"/>
  <c r="L154" i="5" s="1"/>
  <c r="M154" i="5" a="1"/>
  <c r="M154" i="5" s="1"/>
  <c r="L146" i="5" a="1"/>
  <c r="L146" i="5" s="1"/>
  <c r="M146" i="5" a="1"/>
  <c r="M146" i="5" s="1"/>
  <c r="L138" i="5" a="1"/>
  <c r="L138" i="5" s="1"/>
  <c r="M138" i="5" a="1"/>
  <c r="M138" i="5" s="1"/>
  <c r="L130" i="5" a="1"/>
  <c r="L130" i="5" s="1"/>
  <c r="M130" i="5" a="1"/>
  <c r="M130" i="5" s="1"/>
  <c r="L122" i="5" a="1"/>
  <c r="L122" i="5" s="1"/>
  <c r="M122" i="5" a="1"/>
  <c r="M122" i="5" s="1"/>
  <c r="L114" i="5" a="1"/>
  <c r="L114" i="5" s="1"/>
  <c r="M114" i="5" a="1"/>
  <c r="M114" i="5" s="1"/>
  <c r="L106" i="5" a="1"/>
  <c r="L106" i="5" s="1"/>
  <c r="M106" i="5" a="1"/>
  <c r="M106" i="5" s="1"/>
  <c r="L98" i="5" a="1"/>
  <c r="L98" i="5" s="1"/>
  <c r="M98" i="5" a="1"/>
  <c r="M98" i="5" s="1"/>
  <c r="L90" i="5" a="1"/>
  <c r="L90" i="5" s="1"/>
  <c r="M90" i="5" a="1"/>
  <c r="M90" i="5" s="1"/>
  <c r="L82" i="5" a="1"/>
  <c r="L82" i="5" s="1"/>
  <c r="M82" i="5" a="1"/>
  <c r="M82" i="5" s="1"/>
  <c r="L74" i="5" a="1"/>
  <c r="L74" i="5" s="1"/>
  <c r="M74" i="5" a="1"/>
  <c r="M74" i="5" s="1"/>
  <c r="L66" i="5" a="1"/>
  <c r="L66" i="5" s="1"/>
  <c r="M66" i="5" a="1"/>
  <c r="M66" i="5" s="1"/>
  <c r="L58" i="5" a="1"/>
  <c r="L58" i="5" s="1"/>
  <c r="M58" i="5" a="1"/>
  <c r="M58" i="5" s="1"/>
  <c r="L50" i="5" a="1"/>
  <c r="L50" i="5" s="1"/>
  <c r="M50" i="5" a="1"/>
  <c r="M50" i="5" s="1"/>
  <c r="L42" i="5" a="1"/>
  <c r="L42" i="5" s="1"/>
  <c r="M42" i="5" a="1"/>
  <c r="M42" i="5" s="1"/>
  <c r="L34" i="5" a="1"/>
  <c r="L34" i="5" s="1"/>
  <c r="M34" i="5" a="1"/>
  <c r="M34" i="5" s="1"/>
  <c r="L26" i="5" a="1"/>
  <c r="L26" i="5" s="1"/>
  <c r="M26" i="5" a="1"/>
  <c r="M26" i="5" s="1"/>
  <c r="L18" i="5" a="1"/>
  <c r="L18" i="5" s="1"/>
  <c r="M18" i="5" a="1"/>
  <c r="M18" i="5" s="1"/>
  <c r="L8" i="5" a="1"/>
  <c r="L8" i="5" s="1"/>
  <c r="M8" i="5" a="1"/>
  <c r="M8" i="5" s="1"/>
  <c r="L334" i="5" a="1"/>
  <c r="L334" i="5" s="1"/>
  <c r="M334" i="5" a="1"/>
  <c r="M334" i="5" s="1"/>
  <c r="L113" i="5" a="1"/>
  <c r="L113" i="5" s="1"/>
  <c r="M113" i="5" a="1"/>
  <c r="M113" i="5" s="1"/>
  <c r="K81" i="5" a="1"/>
  <c r="K81" i="5" s="1"/>
  <c r="M81" i="5" a="1"/>
  <c r="M81" i="5" s="1"/>
  <c r="L49" i="5" a="1"/>
  <c r="L49" i="5" s="1"/>
  <c r="M49" i="5" a="1"/>
  <c r="M49" i="5" s="1"/>
  <c r="L25" i="5" a="1"/>
  <c r="L25" i="5" s="1"/>
  <c r="M25" i="5" a="1"/>
  <c r="M25" i="5" s="1"/>
  <c r="L91" i="5" a="1"/>
  <c r="L91" i="5" s="1"/>
  <c r="M91" i="5" a="1"/>
  <c r="M91" i="5" s="1"/>
  <c r="L83" i="5" a="1"/>
  <c r="L83" i="5" s="1"/>
  <c r="M83" i="5" a="1"/>
  <c r="M83" i="5" s="1"/>
  <c r="L75" i="5" a="1"/>
  <c r="L75" i="5" s="1"/>
  <c r="M75" i="5" a="1"/>
  <c r="M75" i="5" s="1"/>
  <c r="L59" i="5" a="1"/>
  <c r="L59" i="5" s="1"/>
  <c r="M59" i="5" a="1"/>
  <c r="M59" i="5" s="1"/>
  <c r="L51" i="5" a="1"/>
  <c r="L51" i="5" s="1"/>
  <c r="M51" i="5" a="1"/>
  <c r="M51" i="5" s="1"/>
  <c r="L43" i="5" a="1"/>
  <c r="L43" i="5" s="1"/>
  <c r="M43" i="5" a="1"/>
  <c r="M43" i="5" s="1"/>
  <c r="L27" i="5" a="1"/>
  <c r="L27" i="5" s="1"/>
  <c r="M27" i="5" a="1"/>
  <c r="M27" i="5" s="1"/>
  <c r="L19" i="5" a="1"/>
  <c r="L19" i="5" s="1"/>
  <c r="M19" i="5" a="1"/>
  <c r="M19" i="5" s="1"/>
  <c r="L11" i="5" a="1"/>
  <c r="L11" i="5" s="1"/>
  <c r="M11" i="5" a="1"/>
  <c r="M11" i="5" s="1"/>
  <c r="L9" i="5" a="1"/>
  <c r="L9" i="5" s="1"/>
  <c r="M9" i="5" a="1"/>
  <c r="M9" i="5" s="1"/>
  <c r="L343" i="5" a="1"/>
  <c r="L343" i="5" s="1"/>
  <c r="M343" i="5" a="1"/>
  <c r="M343" i="5" s="1"/>
  <c r="L319" i="5" a="1"/>
  <c r="L319" i="5" s="1"/>
  <c r="M319" i="5" a="1"/>
  <c r="M319" i="5" s="1"/>
  <c r="M598" i="5" a="1"/>
  <c r="M598" i="5" s="1"/>
  <c r="M594" i="5" a="1"/>
  <c r="M594" i="5" s="1"/>
  <c r="M590" i="5" a="1"/>
  <c r="M590" i="5" s="1"/>
  <c r="M586" i="5" a="1"/>
  <c r="M586" i="5" s="1"/>
  <c r="M582" i="5" a="1"/>
  <c r="M582" i="5" s="1"/>
  <c r="M578" i="5" a="1"/>
  <c r="M578" i="5" s="1"/>
  <c r="M574" i="5" a="1"/>
  <c r="M574" i="5" s="1"/>
  <c r="M570" i="5" a="1"/>
  <c r="M570" i="5" s="1"/>
  <c r="M566" i="5" a="1"/>
  <c r="M566" i="5" s="1"/>
  <c r="M562" i="5" a="1"/>
  <c r="M562" i="5" s="1"/>
  <c r="M558" i="5" a="1"/>
  <c r="M558" i="5" s="1"/>
  <c r="M554" i="5" a="1"/>
  <c r="M554" i="5" s="1"/>
  <c r="M550" i="5" a="1"/>
  <c r="M550" i="5" s="1"/>
  <c r="M546" i="5" a="1"/>
  <c r="M546" i="5" s="1"/>
  <c r="M542" i="5" a="1"/>
  <c r="M542" i="5" s="1"/>
  <c r="M538" i="5" a="1"/>
  <c r="M538" i="5" s="1"/>
  <c r="M534" i="5" a="1"/>
  <c r="M534" i="5" s="1"/>
  <c r="M530" i="5" a="1"/>
  <c r="M530" i="5" s="1"/>
  <c r="M526" i="5" a="1"/>
  <c r="M526" i="5" s="1"/>
  <c r="M522" i="5" a="1"/>
  <c r="M522" i="5" s="1"/>
  <c r="M518" i="5" a="1"/>
  <c r="M518" i="5" s="1"/>
  <c r="M514" i="5" a="1"/>
  <c r="M514" i="5" s="1"/>
  <c r="M510" i="5" a="1"/>
  <c r="M510" i="5" s="1"/>
  <c r="M506" i="5" a="1"/>
  <c r="M506" i="5" s="1"/>
  <c r="M502" i="5" a="1"/>
  <c r="M502" i="5" s="1"/>
  <c r="M498" i="5" a="1"/>
  <c r="M498" i="5" s="1"/>
  <c r="M494" i="5" a="1"/>
  <c r="M494" i="5" s="1"/>
  <c r="M490" i="5" a="1"/>
  <c r="M490" i="5" s="1"/>
  <c r="M486" i="5" a="1"/>
  <c r="M486" i="5" s="1"/>
  <c r="M482" i="5" a="1"/>
  <c r="M482" i="5" s="1"/>
  <c r="M478" i="5" a="1"/>
  <c r="M478" i="5" s="1"/>
  <c r="M474" i="5" a="1"/>
  <c r="M474" i="5" s="1"/>
  <c r="M470" i="5" a="1"/>
  <c r="M470" i="5" s="1"/>
  <c r="M461" i="5" a="1"/>
  <c r="M461" i="5" s="1"/>
  <c r="M456" i="5" a="1"/>
  <c r="M456" i="5" s="1"/>
  <c r="M447" i="5" a="1"/>
  <c r="M447" i="5" s="1"/>
  <c r="M438" i="5" a="1"/>
  <c r="M438" i="5" s="1"/>
  <c r="M429" i="5" a="1"/>
  <c r="M429" i="5" s="1"/>
  <c r="M424" i="5" a="1"/>
  <c r="M424" i="5" s="1"/>
  <c r="M415" i="5" a="1"/>
  <c r="M415" i="5" s="1"/>
  <c r="M392" i="5" a="1"/>
  <c r="M392" i="5" s="1"/>
  <c r="M383" i="5" a="1"/>
  <c r="M383" i="5" s="1"/>
  <c r="M374" i="5" a="1"/>
  <c r="M374" i="5" s="1"/>
  <c r="M365" i="5" a="1"/>
  <c r="M365" i="5" s="1"/>
  <c r="M360" i="5" a="1"/>
  <c r="M360" i="5" s="1"/>
  <c r="M339" i="5" a="1"/>
  <c r="M339" i="5" s="1"/>
  <c r="M86" i="5" a="1"/>
  <c r="M86" i="5" s="1"/>
  <c r="M35" i="5" a="1"/>
  <c r="M35" i="5" s="1"/>
  <c r="L351" i="5" a="1"/>
  <c r="L351" i="5" s="1"/>
  <c r="M351" i="5" a="1"/>
  <c r="M351" i="5" s="1"/>
  <c r="M465" i="5" a="1"/>
  <c r="M465" i="5" s="1"/>
  <c r="M460" i="5" a="1"/>
  <c r="M460" i="5" s="1"/>
  <c r="M451" i="5" a="1"/>
  <c r="M451" i="5" s="1"/>
  <c r="M442" i="5" a="1"/>
  <c r="M442" i="5" s="1"/>
  <c r="M433" i="5" a="1"/>
  <c r="M433" i="5" s="1"/>
  <c r="M428" i="5" a="1"/>
  <c r="M428" i="5" s="1"/>
  <c r="M419" i="5" a="1"/>
  <c r="M419" i="5" s="1"/>
  <c r="M410" i="5" a="1"/>
  <c r="M410" i="5" s="1"/>
  <c r="M396" i="5" a="1"/>
  <c r="M396" i="5" s="1"/>
  <c r="M387" i="5" a="1"/>
  <c r="M387" i="5" s="1"/>
  <c r="M378" i="5" a="1"/>
  <c r="M378" i="5" s="1"/>
  <c r="M369" i="5" a="1"/>
  <c r="M369" i="5" s="1"/>
  <c r="M364" i="5" a="1"/>
  <c r="M364" i="5" s="1"/>
  <c r="M344" i="5" a="1"/>
  <c r="M344" i="5" s="1"/>
  <c r="M597" i="5" a="1"/>
  <c r="M597" i="5" s="1"/>
  <c r="M593" i="5" a="1"/>
  <c r="M593" i="5" s="1"/>
  <c r="M589" i="5" a="1"/>
  <c r="M589" i="5" s="1"/>
  <c r="M585" i="5" a="1"/>
  <c r="M585" i="5" s="1"/>
  <c r="M581" i="5" a="1"/>
  <c r="M581" i="5" s="1"/>
  <c r="M577" i="5" a="1"/>
  <c r="M577" i="5" s="1"/>
  <c r="M573" i="5" a="1"/>
  <c r="M573" i="5" s="1"/>
  <c r="M569" i="5" a="1"/>
  <c r="M569" i="5" s="1"/>
  <c r="M565" i="5" a="1"/>
  <c r="M565" i="5" s="1"/>
  <c r="M561" i="5" a="1"/>
  <c r="M561" i="5" s="1"/>
  <c r="M557" i="5" a="1"/>
  <c r="M557" i="5" s="1"/>
  <c r="M553" i="5" a="1"/>
  <c r="M553" i="5" s="1"/>
  <c r="M549" i="5" a="1"/>
  <c r="M549" i="5" s="1"/>
  <c r="M545" i="5" a="1"/>
  <c r="M545" i="5" s="1"/>
  <c r="M541" i="5" a="1"/>
  <c r="M541" i="5" s="1"/>
  <c r="M537" i="5" a="1"/>
  <c r="M537" i="5" s="1"/>
  <c r="M533" i="5" a="1"/>
  <c r="M533" i="5" s="1"/>
  <c r="M529" i="5" a="1"/>
  <c r="M529" i="5" s="1"/>
  <c r="M525" i="5" a="1"/>
  <c r="M525" i="5" s="1"/>
  <c r="M521" i="5" a="1"/>
  <c r="M521" i="5" s="1"/>
  <c r="M517" i="5" a="1"/>
  <c r="M517" i="5" s="1"/>
  <c r="M513" i="5" a="1"/>
  <c r="M513" i="5" s="1"/>
  <c r="M509" i="5" a="1"/>
  <c r="M509" i="5" s="1"/>
  <c r="M505" i="5" a="1"/>
  <c r="M505" i="5" s="1"/>
  <c r="M501" i="5" a="1"/>
  <c r="M501" i="5" s="1"/>
  <c r="M497" i="5" a="1"/>
  <c r="M497" i="5" s="1"/>
  <c r="M493" i="5" a="1"/>
  <c r="M493" i="5" s="1"/>
  <c r="M489" i="5" a="1"/>
  <c r="M489" i="5" s="1"/>
  <c r="M485" i="5" a="1"/>
  <c r="M485" i="5" s="1"/>
  <c r="M481" i="5" a="1"/>
  <c r="M481" i="5" s="1"/>
  <c r="M477" i="5" a="1"/>
  <c r="M477" i="5" s="1"/>
  <c r="M473" i="5" a="1"/>
  <c r="M473" i="5" s="1"/>
  <c r="M469" i="5" a="1"/>
  <c r="M469" i="5" s="1"/>
  <c r="M464" i="5" a="1"/>
  <c r="M464" i="5" s="1"/>
  <c r="M455" i="5" a="1"/>
  <c r="M455" i="5" s="1"/>
  <c r="M446" i="5" a="1"/>
  <c r="M446" i="5" s="1"/>
  <c r="M437" i="5" a="1"/>
  <c r="M437" i="5" s="1"/>
  <c r="M432" i="5" a="1"/>
  <c r="M432" i="5" s="1"/>
  <c r="M423" i="5" a="1"/>
  <c r="M423" i="5" s="1"/>
  <c r="M414" i="5" a="1"/>
  <c r="M414" i="5" s="1"/>
  <c r="M400" i="5" a="1"/>
  <c r="M400" i="5" s="1"/>
  <c r="M391" i="5" a="1"/>
  <c r="M391" i="5" s="1"/>
  <c r="M359" i="5" a="1"/>
  <c r="M359" i="5" s="1"/>
  <c r="M337" i="5" a="1"/>
  <c r="M337" i="5" s="1"/>
  <c r="M320" i="5" a="1"/>
  <c r="M320" i="5" s="1"/>
  <c r="M54" i="5" a="1"/>
  <c r="M54" i="5" s="1"/>
  <c r="M29" i="5" a="1"/>
  <c r="M29" i="5" s="1"/>
  <c r="L6" i="5" a="1"/>
  <c r="L6" i="5" s="1"/>
  <c r="M6" i="5" a="1"/>
  <c r="M6" i="5" s="1"/>
  <c r="K300" i="5" a="1"/>
  <c r="K300" i="5" s="1"/>
  <c r="M300" i="5" a="1"/>
  <c r="M300" i="5" s="1"/>
  <c r="M468" i="5" a="1"/>
  <c r="M468" i="5" s="1"/>
  <c r="M459" i="5" a="1"/>
  <c r="M459" i="5" s="1"/>
  <c r="M450" i="5" a="1"/>
  <c r="M450" i="5" s="1"/>
  <c r="M441" i="5" a="1"/>
  <c r="M441" i="5" s="1"/>
  <c r="M436" i="5" a="1"/>
  <c r="M436" i="5" s="1"/>
  <c r="M427" i="5" a="1"/>
  <c r="M427" i="5" s="1"/>
  <c r="M418" i="5" a="1"/>
  <c r="M418" i="5" s="1"/>
  <c r="M404" i="5" a="1"/>
  <c r="M404" i="5" s="1"/>
  <c r="M395" i="5" a="1"/>
  <c r="M395" i="5" s="1"/>
  <c r="M363" i="5" a="1"/>
  <c r="M363" i="5" s="1"/>
  <c r="M348" i="5" a="1"/>
  <c r="M348" i="5" s="1"/>
  <c r="M327" i="5" a="1"/>
  <c r="M327" i="5" s="1"/>
  <c r="M318" i="5" a="1"/>
  <c r="M318" i="5" s="1"/>
  <c r="M23" i="5" a="1"/>
  <c r="M23" i="5" s="1"/>
  <c r="L135" i="5" a="1"/>
  <c r="L135" i="5" s="1"/>
  <c r="M135" i="5" a="1"/>
  <c r="M135" i="5" s="1"/>
  <c r="L127" i="5" a="1"/>
  <c r="L127" i="5" s="1"/>
  <c r="M127" i="5" a="1"/>
  <c r="M127" i="5" s="1"/>
  <c r="L103" i="5" a="1"/>
  <c r="L103" i="5" s="1"/>
  <c r="M103" i="5" a="1"/>
  <c r="M103" i="5" s="1"/>
  <c r="L95" i="5" a="1"/>
  <c r="L95" i="5" s="1"/>
  <c r="M95" i="5" a="1"/>
  <c r="M95" i="5" s="1"/>
  <c r="L71" i="5" a="1"/>
  <c r="L71" i="5" s="1"/>
  <c r="M71" i="5" a="1"/>
  <c r="M71" i="5" s="1"/>
  <c r="L63" i="5" a="1"/>
  <c r="L63" i="5" s="1"/>
  <c r="M63" i="5" a="1"/>
  <c r="M63" i="5" s="1"/>
  <c r="L39" i="5" a="1"/>
  <c r="L39" i="5" s="1"/>
  <c r="M39" i="5" a="1"/>
  <c r="M39" i="5" s="1"/>
  <c r="L31" i="5" a="1"/>
  <c r="L31" i="5" s="1"/>
  <c r="M31" i="5" a="1"/>
  <c r="M31" i="5" s="1"/>
  <c r="L5" i="5" a="1"/>
  <c r="L5" i="5" s="1"/>
  <c r="M5" i="5" a="1"/>
  <c r="M5" i="5" s="1"/>
  <c r="L347" i="5" a="1"/>
  <c r="L347" i="5" s="1"/>
  <c r="M347" i="5" a="1"/>
  <c r="M347" i="5" s="1"/>
  <c r="L315" i="5" a="1"/>
  <c r="L315" i="5" s="1"/>
  <c r="M315" i="5" a="1"/>
  <c r="M315" i="5" s="1"/>
  <c r="L307" i="5" a="1"/>
  <c r="L307" i="5" s="1"/>
  <c r="M307" i="5" a="1"/>
  <c r="M307" i="5" s="1"/>
  <c r="M600" i="5" a="1"/>
  <c r="M600" i="5" s="1"/>
  <c r="M596" i="5" a="1"/>
  <c r="M596" i="5" s="1"/>
  <c r="M592" i="5" a="1"/>
  <c r="M592" i="5" s="1"/>
  <c r="M588" i="5" a="1"/>
  <c r="M588" i="5" s="1"/>
  <c r="M584" i="5" a="1"/>
  <c r="M584" i="5" s="1"/>
  <c r="M580" i="5" a="1"/>
  <c r="M580" i="5" s="1"/>
  <c r="M576" i="5" a="1"/>
  <c r="M576" i="5" s="1"/>
  <c r="M572" i="5" a="1"/>
  <c r="M572" i="5" s="1"/>
  <c r="M568" i="5" a="1"/>
  <c r="M568" i="5" s="1"/>
  <c r="M564" i="5" a="1"/>
  <c r="M564" i="5" s="1"/>
  <c r="M560" i="5" a="1"/>
  <c r="M560" i="5" s="1"/>
  <c r="M556" i="5" a="1"/>
  <c r="M556" i="5" s="1"/>
  <c r="M552" i="5" a="1"/>
  <c r="M552" i="5" s="1"/>
  <c r="M548" i="5" a="1"/>
  <c r="M548" i="5" s="1"/>
  <c r="M540" i="5" a="1"/>
  <c r="M540" i="5" s="1"/>
  <c r="M536" i="5" a="1"/>
  <c r="M536" i="5" s="1"/>
  <c r="M532" i="5" a="1"/>
  <c r="M532" i="5" s="1"/>
  <c r="M528" i="5" a="1"/>
  <c r="M528" i="5" s="1"/>
  <c r="M524" i="5" a="1"/>
  <c r="M524" i="5" s="1"/>
  <c r="M520" i="5" a="1"/>
  <c r="M520" i="5" s="1"/>
  <c r="M516" i="5" a="1"/>
  <c r="M516" i="5" s="1"/>
  <c r="M512" i="5" a="1"/>
  <c r="M512" i="5" s="1"/>
  <c r="M508" i="5" a="1"/>
  <c r="M508" i="5" s="1"/>
  <c r="M504" i="5" a="1"/>
  <c r="M504" i="5" s="1"/>
  <c r="M500" i="5" a="1"/>
  <c r="M500" i="5" s="1"/>
  <c r="M496" i="5" a="1"/>
  <c r="M496" i="5" s="1"/>
  <c r="M492" i="5" a="1"/>
  <c r="M492" i="5" s="1"/>
  <c r="M488" i="5" a="1"/>
  <c r="M488" i="5" s="1"/>
  <c r="M484" i="5" a="1"/>
  <c r="M484" i="5" s="1"/>
  <c r="M480" i="5" a="1"/>
  <c r="M480" i="5" s="1"/>
  <c r="M476" i="5" a="1"/>
  <c r="M476" i="5" s="1"/>
  <c r="M472" i="5" a="1"/>
  <c r="M472" i="5" s="1"/>
  <c r="M463" i="5" a="1"/>
  <c r="M463" i="5" s="1"/>
  <c r="M454" i="5" a="1"/>
  <c r="M454" i="5" s="1"/>
  <c r="M445" i="5" a="1"/>
  <c r="M445" i="5" s="1"/>
  <c r="M440" i="5" a="1"/>
  <c r="M440" i="5" s="1"/>
  <c r="M431" i="5" a="1"/>
  <c r="M431" i="5" s="1"/>
  <c r="M422" i="5" a="1"/>
  <c r="M422" i="5" s="1"/>
  <c r="M408" i="5" a="1"/>
  <c r="M408" i="5" s="1"/>
  <c r="M399" i="5" a="1"/>
  <c r="M399" i="5" s="1"/>
  <c r="M367" i="5" a="1"/>
  <c r="M367" i="5" s="1"/>
  <c r="M335" i="5" a="1"/>
  <c r="M335" i="5" s="1"/>
  <c r="M326" i="5" a="1"/>
  <c r="M326" i="5" s="1"/>
  <c r="M150" i="5" a="1"/>
  <c r="M150" i="5" s="1"/>
  <c r="M99" i="5" a="1"/>
  <c r="M99" i="5" s="1"/>
  <c r="M22" i="5" a="1"/>
  <c r="M22" i="5" s="1"/>
  <c r="L142" i="5" a="1"/>
  <c r="L142" i="5" s="1"/>
  <c r="M142" i="5" a="1"/>
  <c r="M142" i="5" s="1"/>
  <c r="L134" i="5" a="1"/>
  <c r="L134" i="5" s="1"/>
  <c r="M134" i="5" a="1"/>
  <c r="M134" i="5" s="1"/>
  <c r="L126" i="5" a="1"/>
  <c r="L126" i="5" s="1"/>
  <c r="M126" i="5" a="1"/>
  <c r="M126" i="5" s="1"/>
  <c r="L110" i="5" a="1"/>
  <c r="L110" i="5" s="1"/>
  <c r="M110" i="5" a="1"/>
  <c r="M110" i="5" s="1"/>
  <c r="L102" i="5" a="1"/>
  <c r="L102" i="5" s="1"/>
  <c r="M102" i="5" a="1"/>
  <c r="M102" i="5" s="1"/>
  <c r="L94" i="5" a="1"/>
  <c r="L94" i="5" s="1"/>
  <c r="M94" i="5" a="1"/>
  <c r="M94" i="5" s="1"/>
  <c r="L78" i="5" a="1"/>
  <c r="L78" i="5" s="1"/>
  <c r="M78" i="5" a="1"/>
  <c r="M78" i="5" s="1"/>
  <c r="L70" i="5" a="1"/>
  <c r="L70" i="5" s="1"/>
  <c r="M70" i="5" a="1"/>
  <c r="M70" i="5" s="1"/>
  <c r="L62" i="5" a="1"/>
  <c r="L62" i="5" s="1"/>
  <c r="M62" i="5" a="1"/>
  <c r="M62" i="5" s="1"/>
  <c r="L46" i="5" a="1"/>
  <c r="L46" i="5" s="1"/>
  <c r="M46" i="5" a="1"/>
  <c r="M46" i="5" s="1"/>
  <c r="L38" i="5" a="1"/>
  <c r="L38" i="5" s="1"/>
  <c r="M38" i="5" a="1"/>
  <c r="M38" i="5" s="1"/>
  <c r="L30" i="5" a="1"/>
  <c r="L30" i="5" s="1"/>
  <c r="M30" i="5" a="1"/>
  <c r="M30" i="5" s="1"/>
  <c r="L14" i="5" a="1"/>
  <c r="L14" i="5" s="1"/>
  <c r="M14" i="5" a="1"/>
  <c r="M14" i="5" s="1"/>
  <c r="L4" i="5" a="1"/>
  <c r="L4" i="5" s="1"/>
  <c r="M4" i="5" a="1"/>
  <c r="M4" i="5" s="1"/>
  <c r="L355" i="5" a="1"/>
  <c r="L355" i="5" s="1"/>
  <c r="M355" i="5" a="1"/>
  <c r="M355" i="5" s="1"/>
  <c r="M467" i="5" a="1"/>
  <c r="M467" i="5" s="1"/>
  <c r="M458" i="5" a="1"/>
  <c r="M458" i="5" s="1"/>
  <c r="M449" i="5" a="1"/>
  <c r="M449" i="5" s="1"/>
  <c r="M444" i="5" a="1"/>
  <c r="M444" i="5" s="1"/>
  <c r="M435" i="5" a="1"/>
  <c r="M435" i="5" s="1"/>
  <c r="M426" i="5" a="1"/>
  <c r="M426" i="5" s="1"/>
  <c r="M417" i="5" a="1"/>
  <c r="M417" i="5" s="1"/>
  <c r="M412" i="5" a="1"/>
  <c r="M412" i="5" s="1"/>
  <c r="M403" i="5" a="1"/>
  <c r="M403" i="5" s="1"/>
  <c r="M352" i="5" a="1"/>
  <c r="M352" i="5" s="1"/>
  <c r="M68" i="5" a="1"/>
  <c r="M68" i="5" s="1"/>
  <c r="L45" i="5" a="1"/>
  <c r="L45" i="5" s="1"/>
  <c r="M45" i="5" a="1"/>
  <c r="M45" i="5" s="1"/>
  <c r="L37" i="5" a="1"/>
  <c r="L37" i="5" s="1"/>
  <c r="M37" i="5" a="1"/>
  <c r="M37" i="5" s="1"/>
  <c r="L13" i="5" a="1"/>
  <c r="L13" i="5" s="1"/>
  <c r="M13" i="5" a="1"/>
  <c r="M13" i="5" s="1"/>
  <c r="L3" i="5" a="1"/>
  <c r="L3" i="5" s="1"/>
  <c r="M3" i="5" a="1"/>
  <c r="M3" i="5" s="1"/>
  <c r="M599" i="5" a="1"/>
  <c r="M599" i="5" s="1"/>
  <c r="M595" i="5" a="1"/>
  <c r="M595" i="5" s="1"/>
  <c r="M591" i="5" a="1"/>
  <c r="M591" i="5" s="1"/>
  <c r="M587" i="5" a="1"/>
  <c r="M587" i="5" s="1"/>
  <c r="M583" i="5" a="1"/>
  <c r="M583" i="5" s="1"/>
  <c r="M579" i="5" a="1"/>
  <c r="M579" i="5" s="1"/>
  <c r="M575" i="5" a="1"/>
  <c r="M575" i="5" s="1"/>
  <c r="M571" i="5" a="1"/>
  <c r="M571" i="5" s="1"/>
  <c r="M567" i="5" a="1"/>
  <c r="M567" i="5" s="1"/>
  <c r="M563" i="5" a="1"/>
  <c r="M563" i="5" s="1"/>
  <c r="M559" i="5" a="1"/>
  <c r="M559" i="5" s="1"/>
  <c r="M555" i="5" a="1"/>
  <c r="M555" i="5" s="1"/>
  <c r="M551" i="5" a="1"/>
  <c r="M551" i="5" s="1"/>
  <c r="M547" i="5" a="1"/>
  <c r="M547" i="5" s="1"/>
  <c r="M543" i="5" a="1"/>
  <c r="M543" i="5" s="1"/>
  <c r="M539" i="5" a="1"/>
  <c r="M539" i="5" s="1"/>
  <c r="M535" i="5" a="1"/>
  <c r="M535" i="5" s="1"/>
  <c r="M531" i="5" a="1"/>
  <c r="M531" i="5" s="1"/>
  <c r="M527" i="5" a="1"/>
  <c r="M527" i="5" s="1"/>
  <c r="M523" i="5" a="1"/>
  <c r="M523" i="5" s="1"/>
  <c r="M519" i="5" a="1"/>
  <c r="M519" i="5" s="1"/>
  <c r="M515" i="5" a="1"/>
  <c r="M515" i="5" s="1"/>
  <c r="M511" i="5" a="1"/>
  <c r="M511" i="5" s="1"/>
  <c r="M507" i="5" a="1"/>
  <c r="M507" i="5" s="1"/>
  <c r="M503" i="5" a="1"/>
  <c r="M503" i="5" s="1"/>
  <c r="M499" i="5" a="1"/>
  <c r="M499" i="5" s="1"/>
  <c r="M495" i="5" a="1"/>
  <c r="M495" i="5" s="1"/>
  <c r="M491" i="5" a="1"/>
  <c r="M491" i="5" s="1"/>
  <c r="M487" i="5" a="1"/>
  <c r="M487" i="5" s="1"/>
  <c r="M483" i="5" a="1"/>
  <c r="M483" i="5" s="1"/>
  <c r="M479" i="5" a="1"/>
  <c r="M479" i="5" s="1"/>
  <c r="M475" i="5" a="1"/>
  <c r="M475" i="5" s="1"/>
  <c r="M471" i="5" a="1"/>
  <c r="M471" i="5" s="1"/>
  <c r="M462" i="5" a="1"/>
  <c r="M462" i="5" s="1"/>
  <c r="M453" i="5" a="1"/>
  <c r="M453" i="5" s="1"/>
  <c r="M448" i="5" a="1"/>
  <c r="M448" i="5" s="1"/>
  <c r="M439" i="5" a="1"/>
  <c r="M439" i="5" s="1"/>
  <c r="M430" i="5" a="1"/>
  <c r="M430" i="5" s="1"/>
  <c r="M421" i="5" a="1"/>
  <c r="M421" i="5" s="1"/>
  <c r="M416" i="5" a="1"/>
  <c r="M416" i="5" s="1"/>
  <c r="M407" i="5" a="1"/>
  <c r="M407" i="5" s="1"/>
  <c r="M384" i="5" a="1"/>
  <c r="M384" i="5" s="1"/>
  <c r="M375" i="5" a="1"/>
  <c r="M375" i="5" s="1"/>
  <c r="M366" i="5" a="1"/>
  <c r="M366" i="5" s="1"/>
  <c r="M357" i="5" a="1"/>
  <c r="M357" i="5" s="1"/>
  <c r="M324" i="5" a="1"/>
  <c r="M324" i="5" s="1"/>
  <c r="M118" i="5" a="1"/>
  <c r="M118" i="5" s="1"/>
  <c r="M67" i="5" a="1"/>
  <c r="M67" i="5" s="1"/>
  <c r="M16" i="5" a="1"/>
  <c r="M16" i="5" s="1"/>
  <c r="L268" i="5" a="1"/>
  <c r="L268" i="5" s="1"/>
  <c r="M268" i="5" a="1"/>
  <c r="M268" i="5" s="1"/>
  <c r="L252" i="5" a="1"/>
  <c r="L252" i="5" s="1"/>
  <c r="M252" i="5" a="1"/>
  <c r="M252" i="5" s="1"/>
  <c r="L244" i="5" a="1"/>
  <c r="L244" i="5" s="1"/>
  <c r="M244" i="5" a="1"/>
  <c r="M244" i="5" s="1"/>
  <c r="L236" i="5" a="1"/>
  <c r="L236" i="5" s="1"/>
  <c r="M236" i="5" a="1"/>
  <c r="M236" i="5" s="1"/>
  <c r="L220" i="5" a="1"/>
  <c r="L220" i="5" s="1"/>
  <c r="M220" i="5" a="1"/>
  <c r="M220" i="5" s="1"/>
  <c r="L212" i="5" a="1"/>
  <c r="L212" i="5" s="1"/>
  <c r="M212" i="5" a="1"/>
  <c r="M212" i="5" s="1"/>
  <c r="L204" i="5" a="1"/>
  <c r="L204" i="5" s="1"/>
  <c r="M204" i="5" a="1"/>
  <c r="M204" i="5" s="1"/>
  <c r="L188" i="5" a="1"/>
  <c r="L188" i="5" s="1"/>
  <c r="M188" i="5" a="1"/>
  <c r="M188" i="5" s="1"/>
  <c r="L180" i="5" a="1"/>
  <c r="L180" i="5" s="1"/>
  <c r="M180" i="5" a="1"/>
  <c r="M180" i="5" s="1"/>
  <c r="L172" i="5" a="1"/>
  <c r="L172" i="5" s="1"/>
  <c r="M172" i="5" a="1"/>
  <c r="M172" i="5" s="1"/>
  <c r="L156" i="5" a="1"/>
  <c r="L156" i="5" s="1"/>
  <c r="M156" i="5" a="1"/>
  <c r="M156" i="5" s="1"/>
  <c r="L148" i="5" a="1"/>
  <c r="L148" i="5" s="1"/>
  <c r="M148" i="5" a="1"/>
  <c r="M148" i="5" s="1"/>
  <c r="L140" i="5" a="1"/>
  <c r="L140" i="5" s="1"/>
  <c r="M140" i="5" a="1"/>
  <c r="M140" i="5" s="1"/>
  <c r="L116" i="5" a="1"/>
  <c r="L116" i="5" s="1"/>
  <c r="M116" i="5" a="1"/>
  <c r="M116" i="5" s="1"/>
  <c r="L108" i="5" a="1"/>
  <c r="L108" i="5" s="1"/>
  <c r="M108" i="5" a="1"/>
  <c r="M108" i="5" s="1"/>
  <c r="L84" i="5" a="1"/>
  <c r="L84" i="5" s="1"/>
  <c r="M84" i="5" a="1"/>
  <c r="M84" i="5" s="1"/>
  <c r="L76" i="5" a="1"/>
  <c r="L76" i="5" s="1"/>
  <c r="M76" i="5" a="1"/>
  <c r="M76" i="5" s="1"/>
  <c r="L52" i="5" a="1"/>
  <c r="L52" i="5" s="1"/>
  <c r="M52" i="5" a="1"/>
  <c r="M52" i="5" s="1"/>
  <c r="L44" i="5" a="1"/>
  <c r="L44" i="5" s="1"/>
  <c r="M44" i="5" a="1"/>
  <c r="M44" i="5" s="1"/>
  <c r="L20" i="5" a="1"/>
  <c r="L20" i="5" s="1"/>
  <c r="M20" i="5" a="1"/>
  <c r="M20" i="5" s="1"/>
  <c r="L12" i="5" a="1"/>
  <c r="L12" i="5" s="1"/>
  <c r="M12" i="5" a="1"/>
  <c r="M12" i="5" s="1"/>
  <c r="L10" i="5" a="1"/>
  <c r="L10" i="5" s="1"/>
  <c r="M10" i="5" a="1"/>
  <c r="M10" i="5" s="1"/>
  <c r="K328" i="5" a="1"/>
  <c r="K328" i="5" s="1"/>
  <c r="M328" i="5" a="1"/>
  <c r="M328" i="5" s="1"/>
  <c r="M466" i="5" a="1"/>
  <c r="M466" i="5" s="1"/>
  <c r="M457" i="5" a="1"/>
  <c r="M457" i="5" s="1"/>
  <c r="M452" i="5" a="1"/>
  <c r="M452" i="5" s="1"/>
  <c r="M443" i="5" a="1"/>
  <c r="M443" i="5" s="1"/>
  <c r="M434" i="5" a="1"/>
  <c r="M434" i="5" s="1"/>
  <c r="M425" i="5" a="1"/>
  <c r="M425" i="5" s="1"/>
  <c r="M420" i="5" a="1"/>
  <c r="M420" i="5" s="1"/>
  <c r="M411" i="5" a="1"/>
  <c r="M411" i="5" s="1"/>
  <c r="M388" i="5" a="1"/>
  <c r="M388" i="5" s="1"/>
  <c r="M379" i="5" a="1"/>
  <c r="M379" i="5" s="1"/>
  <c r="M370" i="5" a="1"/>
  <c r="M370" i="5" s="1"/>
  <c r="M361" i="5" a="1"/>
  <c r="M361" i="5" s="1"/>
  <c r="M356" i="5" a="1"/>
  <c r="M356" i="5" s="1"/>
  <c r="M340" i="5" a="1"/>
  <c r="M340" i="5" s="1"/>
  <c r="M87" i="5" a="1"/>
  <c r="M87" i="5" s="1"/>
  <c r="L449" i="5" a="1"/>
  <c r="L449" i="5" s="1"/>
  <c r="L439" i="5" a="1"/>
  <c r="L439" i="5" s="1"/>
  <c r="L433" i="5" a="1"/>
  <c r="L433" i="5" s="1"/>
  <c r="L529" i="5" a="1"/>
  <c r="L529" i="5" s="1"/>
  <c r="L423" i="5" a="1"/>
  <c r="L423" i="5" s="1"/>
  <c r="L513" i="5" a="1"/>
  <c r="L513" i="5" s="1"/>
  <c r="L417" i="5" a="1"/>
  <c r="L417" i="5" s="1"/>
  <c r="L497" i="5" a="1"/>
  <c r="L497" i="5" s="1"/>
  <c r="L379" i="5" a="1"/>
  <c r="L379" i="5" s="1"/>
  <c r="L481" i="5" a="1"/>
  <c r="L481" i="5" s="1"/>
  <c r="L370" i="5" a="1"/>
  <c r="L370" i="5" s="1"/>
  <c r="L465" i="5" a="1"/>
  <c r="L465" i="5" s="1"/>
  <c r="L361" i="5" a="1"/>
  <c r="L361" i="5" s="1"/>
  <c r="J272" i="5" a="1"/>
  <c r="J272" i="5" s="1"/>
  <c r="L272" i="5" a="1"/>
  <c r="L272" i="5" s="1"/>
  <c r="K332" i="5" a="1"/>
  <c r="K332" i="5" s="1"/>
  <c r="L332" i="5" a="1"/>
  <c r="L332" i="5" s="1"/>
  <c r="K316" i="5" a="1"/>
  <c r="K316" i="5" s="1"/>
  <c r="L316" i="5" a="1"/>
  <c r="L316" i="5" s="1"/>
  <c r="K308" i="5" a="1"/>
  <c r="K308" i="5" s="1"/>
  <c r="L308" i="5" a="1"/>
  <c r="L308" i="5" s="1"/>
  <c r="I413" i="5" a="1"/>
  <c r="I413" i="5" s="1"/>
  <c r="L413" i="5" a="1"/>
  <c r="L413" i="5" s="1"/>
  <c r="I405" i="5" a="1"/>
  <c r="I405" i="5" s="1"/>
  <c r="L405" i="5" a="1"/>
  <c r="L405" i="5" s="1"/>
  <c r="I397" i="5" a="1"/>
  <c r="I397" i="5" s="1"/>
  <c r="L397" i="5" a="1"/>
  <c r="L397" i="5" s="1"/>
  <c r="I389" i="5" a="1"/>
  <c r="I389" i="5" s="1"/>
  <c r="L389" i="5" a="1"/>
  <c r="L389" i="5" s="1"/>
  <c r="I381" i="5" a="1"/>
  <c r="I381" i="5" s="1"/>
  <c r="L381" i="5" a="1"/>
  <c r="L381" i="5" s="1"/>
  <c r="I373" i="5" a="1"/>
  <c r="I373" i="5" s="1"/>
  <c r="L373" i="5" a="1"/>
  <c r="L373" i="5" s="1"/>
  <c r="L562" i="5" a="1"/>
  <c r="L562" i="5" s="1"/>
  <c r="L546" i="5" a="1"/>
  <c r="L546" i="5" s="1"/>
  <c r="L530" i="5" a="1"/>
  <c r="L530" i="5" s="1"/>
  <c r="L514" i="5" a="1"/>
  <c r="L514" i="5" s="1"/>
  <c r="L498" i="5" a="1"/>
  <c r="L498" i="5" s="1"/>
  <c r="L482" i="5" a="1"/>
  <c r="L482" i="5" s="1"/>
  <c r="L466" i="5" a="1"/>
  <c r="L466" i="5" s="1"/>
  <c r="L450" i="5" a="1"/>
  <c r="L450" i="5" s="1"/>
  <c r="L434" i="5" a="1"/>
  <c r="L434" i="5" s="1"/>
  <c r="L418" i="5" a="1"/>
  <c r="L418" i="5" s="1"/>
  <c r="L412" i="5" a="1"/>
  <c r="L412" i="5" s="1"/>
  <c r="L352" i="5" a="1"/>
  <c r="L352" i="5" s="1"/>
  <c r="L328" i="5" a="1"/>
  <c r="L328" i="5" s="1"/>
  <c r="L265" i="5" a="1"/>
  <c r="L265" i="5" s="1"/>
  <c r="L201" i="5" a="1"/>
  <c r="L201" i="5" s="1"/>
  <c r="K298" i="5" a="1"/>
  <c r="K298" i="5" s="1"/>
  <c r="L298" i="5" a="1"/>
  <c r="L298" i="5" s="1"/>
  <c r="J282" i="5" a="1"/>
  <c r="J282" i="5" s="1"/>
  <c r="L282" i="5" a="1"/>
  <c r="L282" i="5" s="1"/>
  <c r="J295" i="5" a="1"/>
  <c r="J295" i="5" s="1"/>
  <c r="L295" i="5" a="1"/>
  <c r="L295" i="5" s="1"/>
  <c r="K231" i="5" a="1"/>
  <c r="K231" i="5" s="1"/>
  <c r="L231" i="5" a="1"/>
  <c r="L231" i="5" s="1"/>
  <c r="K119" i="5" a="1"/>
  <c r="K119" i="5" s="1"/>
  <c r="L119" i="5" a="1"/>
  <c r="L119" i="5" s="1"/>
  <c r="K111" i="5" a="1"/>
  <c r="K111" i="5" s="1"/>
  <c r="L111" i="5" a="1"/>
  <c r="L111" i="5" s="1"/>
  <c r="K55" i="5" a="1"/>
  <c r="K55" i="5" s="1"/>
  <c r="L55" i="5" a="1"/>
  <c r="L55" i="5" s="1"/>
  <c r="K47" i="5" a="1"/>
  <c r="K47" i="5" s="1"/>
  <c r="L47" i="5" a="1"/>
  <c r="L47" i="5" s="1"/>
  <c r="K15" i="5" a="1"/>
  <c r="K15" i="5" s="1"/>
  <c r="L15" i="5" a="1"/>
  <c r="L15" i="5" s="1"/>
  <c r="K331" i="5" a="1"/>
  <c r="K331" i="5" s="1"/>
  <c r="L331" i="5" a="1"/>
  <c r="L331" i="5" s="1"/>
  <c r="K323" i="5" a="1"/>
  <c r="K323" i="5" s="1"/>
  <c r="L323" i="5" a="1"/>
  <c r="L323" i="5" s="1"/>
  <c r="I380" i="5" a="1"/>
  <c r="I380" i="5" s="1"/>
  <c r="L380" i="5" a="1"/>
  <c r="L380" i="5" s="1"/>
  <c r="I372" i="5" a="1"/>
  <c r="I372" i="5" s="1"/>
  <c r="L372" i="5" a="1"/>
  <c r="L372" i="5" s="1"/>
  <c r="L600" i="5" a="1"/>
  <c r="L600" i="5" s="1"/>
  <c r="L596" i="5" a="1"/>
  <c r="L596" i="5" s="1"/>
  <c r="L592" i="5" a="1"/>
  <c r="L592" i="5" s="1"/>
  <c r="L588" i="5" a="1"/>
  <c r="L588" i="5" s="1"/>
  <c r="L584" i="5" a="1"/>
  <c r="L584" i="5" s="1"/>
  <c r="L580" i="5" a="1"/>
  <c r="L580" i="5" s="1"/>
  <c r="L576" i="5" a="1"/>
  <c r="L576" i="5" s="1"/>
  <c r="L572" i="5" a="1"/>
  <c r="L572" i="5" s="1"/>
  <c r="L567" i="5" a="1"/>
  <c r="L567" i="5" s="1"/>
  <c r="L561" i="5" a="1"/>
  <c r="L561" i="5" s="1"/>
  <c r="L556" i="5" a="1"/>
  <c r="L556" i="5" s="1"/>
  <c r="L551" i="5" a="1"/>
  <c r="L551" i="5" s="1"/>
  <c r="L545" i="5" a="1"/>
  <c r="L545" i="5" s="1"/>
  <c r="L540" i="5" a="1"/>
  <c r="L540" i="5" s="1"/>
  <c r="L535" i="5" a="1"/>
  <c r="L535" i="5" s="1"/>
  <c r="L524" i="5" a="1"/>
  <c r="L524" i="5" s="1"/>
  <c r="L519" i="5" a="1"/>
  <c r="L519" i="5" s="1"/>
  <c r="L508" i="5" a="1"/>
  <c r="L508" i="5" s="1"/>
  <c r="L503" i="5" a="1"/>
  <c r="L503" i="5" s="1"/>
  <c r="L492" i="5" a="1"/>
  <c r="L492" i="5" s="1"/>
  <c r="L487" i="5" a="1"/>
  <c r="L487" i="5" s="1"/>
  <c r="L476" i="5" a="1"/>
  <c r="L476" i="5" s="1"/>
  <c r="L471" i="5" a="1"/>
  <c r="L471" i="5" s="1"/>
  <c r="L460" i="5" a="1"/>
  <c r="L460" i="5" s="1"/>
  <c r="L455" i="5" a="1"/>
  <c r="L455" i="5" s="1"/>
  <c r="L444" i="5" a="1"/>
  <c r="L444" i="5" s="1"/>
  <c r="L428" i="5" a="1"/>
  <c r="L428" i="5" s="1"/>
  <c r="L404" i="5" a="1"/>
  <c r="L404" i="5" s="1"/>
  <c r="L396" i="5" a="1"/>
  <c r="L396" i="5" s="1"/>
  <c r="L388" i="5" a="1"/>
  <c r="L388" i="5" s="1"/>
  <c r="L327" i="5" a="1"/>
  <c r="L327" i="5" s="1"/>
  <c r="K266" i="5" a="1"/>
  <c r="K266" i="5" s="1"/>
  <c r="L266" i="5" a="1"/>
  <c r="L266" i="5" s="1"/>
  <c r="K271" i="5" a="1"/>
  <c r="K271" i="5" s="1"/>
  <c r="L271" i="5" a="1"/>
  <c r="L271" i="5" s="1"/>
  <c r="K215" i="5" a="1"/>
  <c r="K215" i="5" s="1"/>
  <c r="L215" i="5" a="1"/>
  <c r="L215" i="5" s="1"/>
  <c r="K183" i="5" a="1"/>
  <c r="K183" i="5" s="1"/>
  <c r="L183" i="5" a="1"/>
  <c r="L183" i="5" s="1"/>
  <c r="K206" i="5" a="1"/>
  <c r="K206" i="5" s="1"/>
  <c r="L206" i="5" a="1"/>
  <c r="L206" i="5" s="1"/>
  <c r="K174" i="5" a="1"/>
  <c r="K174" i="5" s="1"/>
  <c r="L174" i="5" a="1"/>
  <c r="L174" i="5" s="1"/>
  <c r="I346" i="5" a="1"/>
  <c r="I346" i="5" s="1"/>
  <c r="L346" i="5" a="1"/>
  <c r="L346" i="5" s="1"/>
  <c r="K338" i="5" a="1"/>
  <c r="K338" i="5" s="1"/>
  <c r="L338" i="5" a="1"/>
  <c r="L338" i="5" s="1"/>
  <c r="K330" i="5" a="1"/>
  <c r="K330" i="5" s="1"/>
  <c r="L330" i="5" a="1"/>
  <c r="L330" i="5" s="1"/>
  <c r="K322" i="5" a="1"/>
  <c r="K322" i="5" s="1"/>
  <c r="L322" i="5" a="1"/>
  <c r="L322" i="5" s="1"/>
  <c r="K314" i="5" a="1"/>
  <c r="K314" i="5" s="1"/>
  <c r="L314" i="5" a="1"/>
  <c r="L314" i="5" s="1"/>
  <c r="K306" i="5" a="1"/>
  <c r="K306" i="5" s="1"/>
  <c r="L306" i="5" a="1"/>
  <c r="L306" i="5" s="1"/>
  <c r="I371" i="5" a="1"/>
  <c r="I371" i="5" s="1"/>
  <c r="L371" i="5" a="1"/>
  <c r="L371" i="5" s="1"/>
  <c r="L566" i="5" a="1"/>
  <c r="L566" i="5" s="1"/>
  <c r="L550" i="5" a="1"/>
  <c r="L550" i="5" s="1"/>
  <c r="L534" i="5" a="1"/>
  <c r="L534" i="5" s="1"/>
  <c r="L518" i="5" a="1"/>
  <c r="L518" i="5" s="1"/>
  <c r="L502" i="5" a="1"/>
  <c r="L502" i="5" s="1"/>
  <c r="L486" i="5" a="1"/>
  <c r="L486" i="5" s="1"/>
  <c r="L470" i="5" a="1"/>
  <c r="L470" i="5" s="1"/>
  <c r="L454" i="5" a="1"/>
  <c r="L454" i="5" s="1"/>
  <c r="L438" i="5" a="1"/>
  <c r="L438" i="5" s="1"/>
  <c r="L422" i="5" a="1"/>
  <c r="L422" i="5" s="1"/>
  <c r="L411" i="5" a="1"/>
  <c r="L411" i="5" s="1"/>
  <c r="L360" i="5" a="1"/>
  <c r="L360" i="5" s="1"/>
  <c r="L341" i="5" a="1"/>
  <c r="L341" i="5" s="1"/>
  <c r="L326" i="5" a="1"/>
  <c r="L326" i="5" s="1"/>
  <c r="K247" i="5" a="1"/>
  <c r="K247" i="5" s="1"/>
  <c r="L247" i="5" a="1"/>
  <c r="L247" i="5" s="1"/>
  <c r="K285" i="5" a="1"/>
  <c r="K285" i="5" s="1"/>
  <c r="L285" i="5" a="1"/>
  <c r="L285" i="5" s="1"/>
  <c r="K253" i="5" a="1"/>
  <c r="K253" i="5" s="1"/>
  <c r="L253" i="5" a="1"/>
  <c r="L253" i="5" s="1"/>
  <c r="K245" i="5" a="1"/>
  <c r="K245" i="5" s="1"/>
  <c r="L245" i="5" a="1"/>
  <c r="L245" i="5" s="1"/>
  <c r="K237" i="5" a="1"/>
  <c r="K237" i="5" s="1"/>
  <c r="L237" i="5" a="1"/>
  <c r="L237" i="5" s="1"/>
  <c r="K149" i="5" a="1"/>
  <c r="K149" i="5" s="1"/>
  <c r="L149" i="5" a="1"/>
  <c r="L149" i="5" s="1"/>
  <c r="K85" i="5" a="1"/>
  <c r="K85" i="5" s="1"/>
  <c r="L85" i="5" a="1"/>
  <c r="L85" i="5" s="1"/>
  <c r="K53" i="5" a="1"/>
  <c r="K53" i="5" s="1"/>
  <c r="L53" i="5" a="1"/>
  <c r="L53" i="5" s="1"/>
  <c r="K21" i="5" a="1"/>
  <c r="K21" i="5" s="1"/>
  <c r="L21" i="5" a="1"/>
  <c r="L21" i="5" s="1"/>
  <c r="K345" i="5" a="1"/>
  <c r="K345" i="5" s="1"/>
  <c r="L345" i="5" a="1"/>
  <c r="L345" i="5" s="1"/>
  <c r="K329" i="5" a="1"/>
  <c r="K329" i="5" s="1"/>
  <c r="L329" i="5" a="1"/>
  <c r="L329" i="5" s="1"/>
  <c r="K321" i="5" a="1"/>
  <c r="K321" i="5" s="1"/>
  <c r="L321" i="5" a="1"/>
  <c r="L321" i="5" s="1"/>
  <c r="K313" i="5" a="1"/>
  <c r="K313" i="5" s="1"/>
  <c r="L313" i="5" a="1"/>
  <c r="L313" i="5" s="1"/>
  <c r="K305" i="5" a="1"/>
  <c r="K305" i="5" s="1"/>
  <c r="L305" i="5" a="1"/>
  <c r="L305" i="5" s="1"/>
  <c r="I402" i="5" a="1"/>
  <c r="I402" i="5" s="1"/>
  <c r="L402" i="5" a="1"/>
  <c r="L402" i="5" s="1"/>
  <c r="G394" i="5" a="1"/>
  <c r="G394" i="5" s="1"/>
  <c r="L394" i="5" a="1"/>
  <c r="L394" i="5" s="1"/>
  <c r="I386" i="5" a="1"/>
  <c r="I386" i="5" s="1"/>
  <c r="L386" i="5" a="1"/>
  <c r="L386" i="5" s="1"/>
  <c r="G362" i="5" a="1"/>
  <c r="G362" i="5" s="1"/>
  <c r="L362" i="5" a="1"/>
  <c r="L362" i="5" s="1"/>
  <c r="I354" i="5" a="1"/>
  <c r="I354" i="5" s="1"/>
  <c r="L354" i="5" a="1"/>
  <c r="L354" i="5" s="1"/>
  <c r="L599" i="5" a="1"/>
  <c r="L599" i="5" s="1"/>
  <c r="L595" i="5" a="1"/>
  <c r="L595" i="5" s="1"/>
  <c r="L591" i="5" a="1"/>
  <c r="L591" i="5" s="1"/>
  <c r="L587" i="5" a="1"/>
  <c r="L587" i="5" s="1"/>
  <c r="L583" i="5" a="1"/>
  <c r="L583" i="5" s="1"/>
  <c r="L579" i="5" a="1"/>
  <c r="L579" i="5" s="1"/>
  <c r="L575" i="5" a="1"/>
  <c r="L575" i="5" s="1"/>
  <c r="L571" i="5" a="1"/>
  <c r="L571" i="5" s="1"/>
  <c r="L565" i="5" a="1"/>
  <c r="L565" i="5" s="1"/>
  <c r="L560" i="5" a="1"/>
  <c r="L560" i="5" s="1"/>
  <c r="L555" i="5" a="1"/>
  <c r="L555" i="5" s="1"/>
  <c r="L549" i="5" a="1"/>
  <c r="L549" i="5" s="1"/>
  <c r="L544" i="5" a="1"/>
  <c r="L544" i="5" s="1"/>
  <c r="L539" i="5" a="1"/>
  <c r="L539" i="5" s="1"/>
  <c r="L533" i="5" a="1"/>
  <c r="L533" i="5" s="1"/>
  <c r="L528" i="5" a="1"/>
  <c r="L528" i="5" s="1"/>
  <c r="L523" i="5" a="1"/>
  <c r="L523" i="5" s="1"/>
  <c r="L517" i="5" a="1"/>
  <c r="L517" i="5" s="1"/>
  <c r="L512" i="5" a="1"/>
  <c r="L512" i="5" s="1"/>
  <c r="L507" i="5" a="1"/>
  <c r="L507" i="5" s="1"/>
  <c r="L501" i="5" a="1"/>
  <c r="L501" i="5" s="1"/>
  <c r="L496" i="5" a="1"/>
  <c r="L496" i="5" s="1"/>
  <c r="L491" i="5" a="1"/>
  <c r="L491" i="5" s="1"/>
  <c r="L485" i="5" a="1"/>
  <c r="L485" i="5" s="1"/>
  <c r="L480" i="5" a="1"/>
  <c r="L480" i="5" s="1"/>
  <c r="L475" i="5" a="1"/>
  <c r="L475" i="5" s="1"/>
  <c r="L469" i="5" a="1"/>
  <c r="L469" i="5" s="1"/>
  <c r="L464" i="5" a="1"/>
  <c r="L464" i="5" s="1"/>
  <c r="L459" i="5" a="1"/>
  <c r="L459" i="5" s="1"/>
  <c r="L453" i="5" a="1"/>
  <c r="L453" i="5" s="1"/>
  <c r="L448" i="5" a="1"/>
  <c r="L448" i="5" s="1"/>
  <c r="L443" i="5" a="1"/>
  <c r="L443" i="5" s="1"/>
  <c r="L437" i="5" a="1"/>
  <c r="L437" i="5" s="1"/>
  <c r="L432" i="5" a="1"/>
  <c r="L432" i="5" s="1"/>
  <c r="L427" i="5" a="1"/>
  <c r="L427" i="5" s="1"/>
  <c r="L421" i="5" a="1"/>
  <c r="L421" i="5" s="1"/>
  <c r="L416" i="5" a="1"/>
  <c r="L416" i="5" s="1"/>
  <c r="L410" i="5" a="1"/>
  <c r="L410" i="5" s="1"/>
  <c r="L403" i="5" a="1"/>
  <c r="L403" i="5" s="1"/>
  <c r="L395" i="5" a="1"/>
  <c r="L395" i="5" s="1"/>
  <c r="L387" i="5" a="1"/>
  <c r="L387" i="5" s="1"/>
  <c r="L378" i="5" a="1"/>
  <c r="L378" i="5" s="1"/>
  <c r="L369" i="5" a="1"/>
  <c r="L369" i="5" s="1"/>
  <c r="L340" i="5" a="1"/>
  <c r="L340" i="5" s="1"/>
  <c r="L325" i="5" a="1"/>
  <c r="L325" i="5" s="1"/>
  <c r="L81" i="5" a="1"/>
  <c r="L81" i="5" s="1"/>
  <c r="J291" i="5" a="1"/>
  <c r="J291" i="5" s="1"/>
  <c r="L291" i="5" a="1"/>
  <c r="L291" i="5" s="1"/>
  <c r="K143" i="5" a="1"/>
  <c r="K143" i="5" s="1"/>
  <c r="L143" i="5" a="1"/>
  <c r="L143" i="5" s="1"/>
  <c r="K79" i="5" a="1"/>
  <c r="K79" i="5" s="1"/>
  <c r="L79" i="5" a="1"/>
  <c r="L79" i="5" s="1"/>
  <c r="J278" i="5" a="1"/>
  <c r="J278" i="5" s="1"/>
  <c r="L278" i="5" a="1"/>
  <c r="L278" i="5" s="1"/>
  <c r="K246" i="5" a="1"/>
  <c r="K246" i="5" s="1"/>
  <c r="L246" i="5" a="1"/>
  <c r="L246" i="5" s="1"/>
  <c r="K260" i="5" a="1"/>
  <c r="K260" i="5" s="1"/>
  <c r="L260" i="5" a="1"/>
  <c r="L260" i="5" s="1"/>
  <c r="K228" i="5" a="1"/>
  <c r="K228" i="5" s="1"/>
  <c r="L228" i="5" a="1"/>
  <c r="L228" i="5" s="1"/>
  <c r="K196" i="5" a="1"/>
  <c r="K196" i="5" s="1"/>
  <c r="L196" i="5" a="1"/>
  <c r="L196" i="5" s="1"/>
  <c r="K164" i="5" a="1"/>
  <c r="K164" i="5" s="1"/>
  <c r="L164" i="5" a="1"/>
  <c r="L164" i="5" s="1"/>
  <c r="K132" i="5" a="1"/>
  <c r="K132" i="5" s="1"/>
  <c r="L132" i="5" a="1"/>
  <c r="L132" i="5" s="1"/>
  <c r="K124" i="5" a="1"/>
  <c r="K124" i="5" s="1"/>
  <c r="L124" i="5" a="1"/>
  <c r="L124" i="5" s="1"/>
  <c r="K100" i="5" a="1"/>
  <c r="K100" i="5" s="1"/>
  <c r="L100" i="5" a="1"/>
  <c r="L100" i="5" s="1"/>
  <c r="K92" i="5" a="1"/>
  <c r="K92" i="5" s="1"/>
  <c r="L92" i="5" a="1"/>
  <c r="L92" i="5" s="1"/>
  <c r="K60" i="5" a="1"/>
  <c r="K60" i="5" s="1"/>
  <c r="L60" i="5" a="1"/>
  <c r="L60" i="5" s="1"/>
  <c r="K36" i="5" a="1"/>
  <c r="K36" i="5" s="1"/>
  <c r="L36" i="5" a="1"/>
  <c r="L36" i="5" s="1"/>
  <c r="K28" i="5" a="1"/>
  <c r="K28" i="5" s="1"/>
  <c r="L28" i="5" a="1"/>
  <c r="L28" i="5" s="1"/>
  <c r="K336" i="5" a="1"/>
  <c r="K336" i="5" s="1"/>
  <c r="L336" i="5" a="1"/>
  <c r="L336" i="5" s="1"/>
  <c r="K312" i="5" a="1"/>
  <c r="K312" i="5" s="1"/>
  <c r="L312" i="5" a="1"/>
  <c r="L312" i="5" s="1"/>
  <c r="K304" i="5" a="1"/>
  <c r="K304" i="5" s="1"/>
  <c r="L304" i="5" a="1"/>
  <c r="L304" i="5" s="1"/>
  <c r="I409" i="5" a="1"/>
  <c r="I409" i="5" s="1"/>
  <c r="L409" i="5" a="1"/>
  <c r="L409" i="5" s="1"/>
  <c r="I401" i="5" a="1"/>
  <c r="I401" i="5" s="1"/>
  <c r="L401" i="5" a="1"/>
  <c r="L401" i="5" s="1"/>
  <c r="I393" i="5" a="1"/>
  <c r="I393" i="5" s="1"/>
  <c r="L393" i="5" a="1"/>
  <c r="L393" i="5" s="1"/>
  <c r="G385" i="5" a="1"/>
  <c r="G385" i="5" s="1"/>
  <c r="L385" i="5" a="1"/>
  <c r="L385" i="5" s="1"/>
  <c r="I377" i="5" a="1"/>
  <c r="I377" i="5" s="1"/>
  <c r="L377" i="5" a="1"/>
  <c r="L377" i="5" s="1"/>
  <c r="K353" i="5" a="1"/>
  <c r="K353" i="5" s="1"/>
  <c r="L353" i="5" a="1"/>
  <c r="L353" i="5" s="1"/>
  <c r="L570" i="5" a="1"/>
  <c r="L570" i="5" s="1"/>
  <c r="L554" i="5" a="1"/>
  <c r="L554" i="5" s="1"/>
  <c r="L538" i="5" a="1"/>
  <c r="L538" i="5" s="1"/>
  <c r="L522" i="5" a="1"/>
  <c r="L522" i="5" s="1"/>
  <c r="L506" i="5" a="1"/>
  <c r="L506" i="5" s="1"/>
  <c r="L490" i="5" a="1"/>
  <c r="L490" i="5" s="1"/>
  <c r="L474" i="5" a="1"/>
  <c r="L474" i="5" s="1"/>
  <c r="L458" i="5" a="1"/>
  <c r="L458" i="5" s="1"/>
  <c r="L442" i="5" a="1"/>
  <c r="L442" i="5" s="1"/>
  <c r="L426" i="5" a="1"/>
  <c r="L426" i="5" s="1"/>
  <c r="L384" i="5" a="1"/>
  <c r="L384" i="5" s="1"/>
  <c r="L375" i="5" a="1"/>
  <c r="L375" i="5" s="1"/>
  <c r="L366" i="5" a="1"/>
  <c r="L366" i="5" s="1"/>
  <c r="L357" i="5" a="1"/>
  <c r="L357" i="5" s="1"/>
  <c r="L335" i="5" a="1"/>
  <c r="L335" i="5" s="1"/>
  <c r="L177" i="5" a="1"/>
  <c r="L177" i="5" s="1"/>
  <c r="J259" i="5" a="1"/>
  <c r="J259" i="5" s="1"/>
  <c r="L259" i="5" a="1"/>
  <c r="L259" i="5" s="1"/>
  <c r="K311" i="5" a="1"/>
  <c r="K311" i="5" s="1"/>
  <c r="L311" i="5" a="1"/>
  <c r="L311" i="5" s="1"/>
  <c r="K303" i="5" a="1"/>
  <c r="K303" i="5" s="1"/>
  <c r="L303" i="5" a="1"/>
  <c r="L303" i="5" s="1"/>
  <c r="G376" i="5" a="1"/>
  <c r="G376" i="5" s="1"/>
  <c r="L376" i="5" a="1"/>
  <c r="L376" i="5" s="1"/>
  <c r="I368" i="5" a="1"/>
  <c r="I368" i="5" s="1"/>
  <c r="L368" i="5" a="1"/>
  <c r="L368" i="5" s="1"/>
  <c r="L598" i="5" a="1"/>
  <c r="L598" i="5" s="1"/>
  <c r="L594" i="5" a="1"/>
  <c r="L594" i="5" s="1"/>
  <c r="L590" i="5" a="1"/>
  <c r="L590" i="5" s="1"/>
  <c r="L586" i="5" a="1"/>
  <c r="L586" i="5" s="1"/>
  <c r="L582" i="5" a="1"/>
  <c r="L582" i="5" s="1"/>
  <c r="L578" i="5" a="1"/>
  <c r="L578" i="5" s="1"/>
  <c r="L574" i="5" a="1"/>
  <c r="L574" i="5" s="1"/>
  <c r="L569" i="5" a="1"/>
  <c r="L569" i="5" s="1"/>
  <c r="L564" i="5" a="1"/>
  <c r="L564" i="5" s="1"/>
  <c r="L559" i="5" a="1"/>
  <c r="L559" i="5" s="1"/>
  <c r="L553" i="5" a="1"/>
  <c r="L553" i="5" s="1"/>
  <c r="L548" i="5" a="1"/>
  <c r="L548" i="5" s="1"/>
  <c r="L543" i="5" a="1"/>
  <c r="L543" i="5" s="1"/>
  <c r="L537" i="5" a="1"/>
  <c r="L537" i="5" s="1"/>
  <c r="L532" i="5" a="1"/>
  <c r="L532" i="5" s="1"/>
  <c r="L527" i="5" a="1"/>
  <c r="L527" i="5" s="1"/>
  <c r="L521" i="5" a="1"/>
  <c r="L521" i="5" s="1"/>
  <c r="L516" i="5" a="1"/>
  <c r="L516" i="5" s="1"/>
  <c r="L511" i="5" a="1"/>
  <c r="L511" i="5" s="1"/>
  <c r="L505" i="5" a="1"/>
  <c r="L505" i="5" s="1"/>
  <c r="L500" i="5" a="1"/>
  <c r="L500" i="5" s="1"/>
  <c r="L495" i="5" a="1"/>
  <c r="L495" i="5" s="1"/>
  <c r="L489" i="5" a="1"/>
  <c r="L489" i="5" s="1"/>
  <c r="L484" i="5" a="1"/>
  <c r="L484" i="5" s="1"/>
  <c r="L479" i="5" a="1"/>
  <c r="L479" i="5" s="1"/>
  <c r="L473" i="5" a="1"/>
  <c r="L473" i="5" s="1"/>
  <c r="L468" i="5" a="1"/>
  <c r="L468" i="5" s="1"/>
  <c r="L463" i="5" a="1"/>
  <c r="L463" i="5" s="1"/>
  <c r="L457" i="5" a="1"/>
  <c r="L457" i="5" s="1"/>
  <c r="L452" i="5" a="1"/>
  <c r="L452" i="5" s="1"/>
  <c r="L447" i="5" a="1"/>
  <c r="L447" i="5" s="1"/>
  <c r="L441" i="5" a="1"/>
  <c r="L441" i="5" s="1"/>
  <c r="L436" i="5" a="1"/>
  <c r="L436" i="5" s="1"/>
  <c r="L431" i="5" a="1"/>
  <c r="L431" i="5" s="1"/>
  <c r="L425" i="5" a="1"/>
  <c r="L425" i="5" s="1"/>
  <c r="L420" i="5" a="1"/>
  <c r="L420" i="5" s="1"/>
  <c r="L415" i="5" a="1"/>
  <c r="L415" i="5" s="1"/>
  <c r="L408" i="5" a="1"/>
  <c r="L408" i="5" s="1"/>
  <c r="L400" i="5" a="1"/>
  <c r="L400" i="5" s="1"/>
  <c r="L392" i="5" a="1"/>
  <c r="L392" i="5" s="1"/>
  <c r="L356" i="5" a="1"/>
  <c r="L356" i="5" s="1"/>
  <c r="L320" i="5" a="1"/>
  <c r="L320" i="5" s="1"/>
  <c r="I350" i="5" a="1"/>
  <c r="I350" i="5" s="1"/>
  <c r="L350" i="5" a="1"/>
  <c r="L350" i="5" s="1"/>
  <c r="I342" i="5" a="1"/>
  <c r="I342" i="5" s="1"/>
  <c r="L342" i="5" a="1"/>
  <c r="L342" i="5" s="1"/>
  <c r="I310" i="5" a="1"/>
  <c r="I310" i="5" s="1"/>
  <c r="L310" i="5" a="1"/>
  <c r="L310" i="5" s="1"/>
  <c r="K302" i="5" a="1"/>
  <c r="K302" i="5" s="1"/>
  <c r="L302" i="5" a="1"/>
  <c r="L302" i="5" s="1"/>
  <c r="L558" i="5" a="1"/>
  <c r="L558" i="5" s="1"/>
  <c r="L542" i="5" a="1"/>
  <c r="L542" i="5" s="1"/>
  <c r="L526" i="5" a="1"/>
  <c r="L526" i="5" s="1"/>
  <c r="L510" i="5" a="1"/>
  <c r="L510" i="5" s="1"/>
  <c r="L494" i="5" a="1"/>
  <c r="L494" i="5" s="1"/>
  <c r="L478" i="5" a="1"/>
  <c r="L478" i="5" s="1"/>
  <c r="L462" i="5" a="1"/>
  <c r="L462" i="5" s="1"/>
  <c r="L446" i="5" a="1"/>
  <c r="L446" i="5" s="1"/>
  <c r="L430" i="5" a="1"/>
  <c r="L430" i="5" s="1"/>
  <c r="L414" i="5" a="1"/>
  <c r="L414" i="5" s="1"/>
  <c r="L383" i="5" a="1"/>
  <c r="L383" i="5" s="1"/>
  <c r="L374" i="5" a="1"/>
  <c r="L374" i="5" s="1"/>
  <c r="L365" i="5" a="1"/>
  <c r="L365" i="5" s="1"/>
  <c r="L300" i="5" a="1"/>
  <c r="L300" i="5" s="1"/>
  <c r="L117" i="5" a="1"/>
  <c r="L117" i="5" s="1"/>
  <c r="K289" i="5" a="1"/>
  <c r="K289" i="5" s="1"/>
  <c r="L289" i="5" a="1"/>
  <c r="L289" i="5" s="1"/>
  <c r="K257" i="5" a="1"/>
  <c r="K257" i="5" s="1"/>
  <c r="L257" i="5" a="1"/>
  <c r="L257" i="5" s="1"/>
  <c r="K249" i="5" a="1"/>
  <c r="K249" i="5" s="1"/>
  <c r="L249" i="5" a="1"/>
  <c r="L249" i="5" s="1"/>
  <c r="K241" i="5" a="1"/>
  <c r="K241" i="5" s="1"/>
  <c r="L241" i="5" a="1"/>
  <c r="L241" i="5" s="1"/>
  <c r="K233" i="5" a="1"/>
  <c r="K233" i="5" s="1"/>
  <c r="L233" i="5" a="1"/>
  <c r="L233" i="5" s="1"/>
  <c r="K225" i="5" a="1"/>
  <c r="K225" i="5" s="1"/>
  <c r="L225" i="5" a="1"/>
  <c r="L225" i="5" s="1"/>
  <c r="K217" i="5" a="1"/>
  <c r="K217" i="5" s="1"/>
  <c r="L217" i="5" a="1"/>
  <c r="L217" i="5" s="1"/>
  <c r="K209" i="5" a="1"/>
  <c r="K209" i="5" s="1"/>
  <c r="L209" i="5" a="1"/>
  <c r="L209" i="5" s="1"/>
  <c r="K185" i="5" a="1"/>
  <c r="K185" i="5" s="1"/>
  <c r="L185" i="5" a="1"/>
  <c r="L185" i="5" s="1"/>
  <c r="K145" i="5" a="1"/>
  <c r="K145" i="5" s="1"/>
  <c r="L145" i="5" a="1"/>
  <c r="L145" i="5" s="1"/>
  <c r="K349" i="5" a="1"/>
  <c r="K349" i="5" s="1"/>
  <c r="L349" i="5" a="1"/>
  <c r="L349" i="5" s="1"/>
  <c r="K317" i="5" a="1"/>
  <c r="K317" i="5" s="1"/>
  <c r="L317" i="5" a="1"/>
  <c r="L317" i="5" s="1"/>
  <c r="K309" i="5" a="1"/>
  <c r="K309" i="5" s="1"/>
  <c r="L309" i="5" a="1"/>
  <c r="L309" i="5" s="1"/>
  <c r="I406" i="5" a="1"/>
  <c r="I406" i="5" s="1"/>
  <c r="L406" i="5" a="1"/>
  <c r="L406" i="5" s="1"/>
  <c r="I398" i="5" a="1"/>
  <c r="I398" i="5" s="1"/>
  <c r="L398" i="5" a="1"/>
  <c r="L398" i="5" s="1"/>
  <c r="I390" i="5" a="1"/>
  <c r="I390" i="5" s="1"/>
  <c r="L390" i="5" a="1"/>
  <c r="L390" i="5" s="1"/>
  <c r="I382" i="5" a="1"/>
  <c r="I382" i="5" s="1"/>
  <c r="L382" i="5" a="1"/>
  <c r="L382" i="5" s="1"/>
  <c r="I358" i="5" a="1"/>
  <c r="I358" i="5" s="1"/>
  <c r="L358" i="5" a="1"/>
  <c r="L358" i="5" s="1"/>
  <c r="L597" i="5" a="1"/>
  <c r="L597" i="5" s="1"/>
  <c r="L593" i="5" a="1"/>
  <c r="L593" i="5" s="1"/>
  <c r="L589" i="5" a="1"/>
  <c r="L589" i="5" s="1"/>
  <c r="L585" i="5" a="1"/>
  <c r="L585" i="5" s="1"/>
  <c r="L581" i="5" a="1"/>
  <c r="L581" i="5" s="1"/>
  <c r="L577" i="5" a="1"/>
  <c r="L577" i="5" s="1"/>
  <c r="L573" i="5" a="1"/>
  <c r="L573" i="5" s="1"/>
  <c r="L568" i="5" a="1"/>
  <c r="L568" i="5" s="1"/>
  <c r="L563" i="5" a="1"/>
  <c r="L563" i="5" s="1"/>
  <c r="L557" i="5" a="1"/>
  <c r="L557" i="5" s="1"/>
  <c r="L552" i="5" a="1"/>
  <c r="L552" i="5" s="1"/>
  <c r="L547" i="5" a="1"/>
  <c r="L547" i="5" s="1"/>
  <c r="L541" i="5" a="1"/>
  <c r="L541" i="5" s="1"/>
  <c r="L536" i="5" a="1"/>
  <c r="L536" i="5" s="1"/>
  <c r="L531" i="5" a="1"/>
  <c r="L531" i="5" s="1"/>
  <c r="L525" i="5" a="1"/>
  <c r="L525" i="5" s="1"/>
  <c r="L520" i="5" a="1"/>
  <c r="L520" i="5" s="1"/>
  <c r="L515" i="5" a="1"/>
  <c r="L515" i="5" s="1"/>
  <c r="L509" i="5" a="1"/>
  <c r="L509" i="5" s="1"/>
  <c r="L504" i="5" a="1"/>
  <c r="L504" i="5" s="1"/>
  <c r="L499" i="5" a="1"/>
  <c r="L499" i="5" s="1"/>
  <c r="L493" i="5" a="1"/>
  <c r="L493" i="5" s="1"/>
  <c r="L488" i="5" a="1"/>
  <c r="L488" i="5" s="1"/>
  <c r="L483" i="5" a="1"/>
  <c r="L483" i="5" s="1"/>
  <c r="L477" i="5" a="1"/>
  <c r="L477" i="5" s="1"/>
  <c r="L472" i="5" a="1"/>
  <c r="L472" i="5" s="1"/>
  <c r="L467" i="5" a="1"/>
  <c r="L467" i="5" s="1"/>
  <c r="L461" i="5" a="1"/>
  <c r="L461" i="5" s="1"/>
  <c r="L456" i="5" a="1"/>
  <c r="L456" i="5" s="1"/>
  <c r="L451" i="5" a="1"/>
  <c r="L451" i="5" s="1"/>
  <c r="L445" i="5" a="1"/>
  <c r="L445" i="5" s="1"/>
  <c r="L440" i="5" a="1"/>
  <c r="L440" i="5" s="1"/>
  <c r="L435" i="5" a="1"/>
  <c r="L435" i="5" s="1"/>
  <c r="L429" i="5" a="1"/>
  <c r="L429" i="5" s="1"/>
  <c r="L424" i="5" a="1"/>
  <c r="L424" i="5" s="1"/>
  <c r="L419" i="5" a="1"/>
  <c r="L419" i="5" s="1"/>
  <c r="L407" i="5" a="1"/>
  <c r="L407" i="5" s="1"/>
  <c r="L399" i="5" a="1"/>
  <c r="L399" i="5" s="1"/>
  <c r="L391" i="5" a="1"/>
  <c r="L391" i="5" s="1"/>
  <c r="L364" i="5" a="1"/>
  <c r="L364" i="5" s="1"/>
  <c r="L318" i="5" a="1"/>
  <c r="L318" i="5" s="1"/>
  <c r="L273" i="5" a="1"/>
  <c r="L273" i="5" s="1"/>
  <c r="I280" i="5" a="1"/>
  <c r="I280" i="5" s="1"/>
  <c r="K280" i="5" a="1"/>
  <c r="K280" i="5" s="1"/>
  <c r="J281" i="5" a="1"/>
  <c r="J281" i="5" s="1"/>
  <c r="K281" i="5" a="1"/>
  <c r="K281" i="5" s="1"/>
  <c r="J296" i="5" a="1"/>
  <c r="J296" i="5" s="1"/>
  <c r="K296" i="5" a="1"/>
  <c r="K296" i="5" s="1"/>
  <c r="J297" i="5" a="1"/>
  <c r="J297" i="5" s="1"/>
  <c r="K297" i="5" a="1"/>
  <c r="K297" i="5" s="1"/>
  <c r="J193" i="5" a="1"/>
  <c r="J193" i="5" s="1"/>
  <c r="K193" i="5" a="1"/>
  <c r="K193" i="5" s="1"/>
  <c r="J288" i="5" a="1"/>
  <c r="J288" i="5" s="1"/>
  <c r="K288" i="5" a="1"/>
  <c r="K288" i="5" s="1"/>
  <c r="J169" i="5" a="1"/>
  <c r="J169" i="5" s="1"/>
  <c r="K169" i="5" a="1"/>
  <c r="K169" i="5" s="1"/>
  <c r="J161" i="5" a="1"/>
  <c r="J161" i="5" s="1"/>
  <c r="K161" i="5" a="1"/>
  <c r="K161" i="5" s="1"/>
  <c r="J153" i="5" a="1"/>
  <c r="J153" i="5" s="1"/>
  <c r="K153" i="5" a="1"/>
  <c r="K153" i="5" s="1"/>
  <c r="J256" i="5" a="1"/>
  <c r="J256" i="5" s="1"/>
  <c r="K256" i="5" a="1"/>
  <c r="K256" i="5" s="1"/>
  <c r="J200" i="5" a="1"/>
  <c r="J200" i="5" s="1"/>
  <c r="K200" i="5" a="1"/>
  <c r="K200" i="5" s="1"/>
  <c r="J144" i="5" a="1"/>
  <c r="J144" i="5" s="1"/>
  <c r="K144" i="5" a="1"/>
  <c r="K144" i="5" s="1"/>
  <c r="J88" i="5" a="1"/>
  <c r="J88" i="5" s="1"/>
  <c r="K88" i="5" a="1"/>
  <c r="K88" i="5" s="1"/>
  <c r="J56" i="5" a="1"/>
  <c r="J56" i="5" s="1"/>
  <c r="K56" i="5" a="1"/>
  <c r="K56" i="5" s="1"/>
  <c r="J24" i="5" a="1"/>
  <c r="J24" i="5" s="1"/>
  <c r="K24" i="5" a="1"/>
  <c r="K24" i="5" s="1"/>
  <c r="J2" i="5" a="1"/>
  <c r="J2" i="5" s="1"/>
  <c r="K2" i="5" a="1"/>
  <c r="K2" i="5" s="1"/>
  <c r="J109" i="5" a="1"/>
  <c r="J109" i="5" s="1"/>
  <c r="K109" i="5" a="1"/>
  <c r="K109" i="5" s="1"/>
  <c r="J101" i="5" a="1"/>
  <c r="J101" i="5" s="1"/>
  <c r="K101" i="5" a="1"/>
  <c r="K101" i="5" s="1"/>
  <c r="J93" i="5" a="1"/>
  <c r="J93" i="5" s="1"/>
  <c r="K93" i="5" a="1"/>
  <c r="K93" i="5" s="1"/>
  <c r="J77" i="5" a="1"/>
  <c r="J77" i="5" s="1"/>
  <c r="K77" i="5" a="1"/>
  <c r="K77" i="5" s="1"/>
  <c r="J61" i="5" a="1"/>
  <c r="J61" i="5" s="1"/>
  <c r="K61" i="5" a="1"/>
  <c r="K61" i="5" s="1"/>
  <c r="J45" i="5" a="1"/>
  <c r="J45" i="5" s="1"/>
  <c r="K45" i="5" a="1"/>
  <c r="K45" i="5" s="1"/>
  <c r="J37" i="5" a="1"/>
  <c r="J37" i="5" s="1"/>
  <c r="K37" i="5" a="1"/>
  <c r="K37" i="5" s="1"/>
  <c r="J29" i="5" a="1"/>
  <c r="J29" i="5" s="1"/>
  <c r="K29" i="5" a="1"/>
  <c r="K29" i="5" s="1"/>
  <c r="J13" i="5" a="1"/>
  <c r="J13" i="5" s="1"/>
  <c r="K13" i="5" a="1"/>
  <c r="K13" i="5" s="1"/>
  <c r="J3" i="5" a="1"/>
  <c r="J3" i="5" s="1"/>
  <c r="K3" i="5" a="1"/>
  <c r="K3" i="5" s="1"/>
  <c r="I337" i="5" a="1"/>
  <c r="I337" i="5" s="1"/>
  <c r="K337" i="5" a="1"/>
  <c r="K337" i="5" s="1"/>
  <c r="K599" i="5" a="1"/>
  <c r="K599" i="5" s="1"/>
  <c r="K595" i="5" a="1"/>
  <c r="K595" i="5" s="1"/>
  <c r="K591" i="5" a="1"/>
  <c r="K591" i="5" s="1"/>
  <c r="K587" i="5" a="1"/>
  <c r="K587" i="5" s="1"/>
  <c r="K583" i="5" a="1"/>
  <c r="K583" i="5" s="1"/>
  <c r="K579" i="5" a="1"/>
  <c r="K579" i="5" s="1"/>
  <c r="K571" i="5" a="1"/>
  <c r="K571" i="5" s="1"/>
  <c r="K567" i="5" a="1"/>
  <c r="K567" i="5" s="1"/>
  <c r="K563" i="5" a="1"/>
  <c r="K563" i="5" s="1"/>
  <c r="K559" i="5" a="1"/>
  <c r="K559" i="5" s="1"/>
  <c r="K555" i="5" a="1"/>
  <c r="K555" i="5" s="1"/>
  <c r="K551" i="5" a="1"/>
  <c r="K551" i="5" s="1"/>
  <c r="K547" i="5" a="1"/>
  <c r="K547" i="5" s="1"/>
  <c r="K543" i="5" a="1"/>
  <c r="K543" i="5" s="1"/>
  <c r="K539" i="5" a="1"/>
  <c r="K539" i="5" s="1"/>
  <c r="K535" i="5" a="1"/>
  <c r="K535" i="5" s="1"/>
  <c r="K531" i="5" a="1"/>
  <c r="K531" i="5" s="1"/>
  <c r="K527" i="5" a="1"/>
  <c r="K527" i="5" s="1"/>
  <c r="K523" i="5" a="1"/>
  <c r="K523" i="5" s="1"/>
  <c r="K519" i="5" a="1"/>
  <c r="K519" i="5" s="1"/>
  <c r="K515" i="5" a="1"/>
  <c r="K515" i="5" s="1"/>
  <c r="K511" i="5" a="1"/>
  <c r="K511" i="5" s="1"/>
  <c r="K507" i="5" a="1"/>
  <c r="K507" i="5" s="1"/>
  <c r="K503" i="5" a="1"/>
  <c r="K503" i="5" s="1"/>
  <c r="K491" i="5" a="1"/>
  <c r="K491" i="5" s="1"/>
  <c r="K487" i="5" a="1"/>
  <c r="K487" i="5" s="1"/>
  <c r="K483" i="5" a="1"/>
  <c r="K483" i="5" s="1"/>
  <c r="K474" i="5" a="1"/>
  <c r="K474" i="5" s="1"/>
  <c r="K469" i="5" a="1"/>
  <c r="K469" i="5" s="1"/>
  <c r="K460" i="5" a="1"/>
  <c r="K460" i="5" s="1"/>
  <c r="K451" i="5" a="1"/>
  <c r="K451" i="5" s="1"/>
  <c r="K442" i="5" a="1"/>
  <c r="K442" i="5" s="1"/>
  <c r="K437" i="5" a="1"/>
  <c r="K437" i="5" s="1"/>
  <c r="K428" i="5" a="1"/>
  <c r="K428" i="5" s="1"/>
  <c r="K419" i="5" a="1"/>
  <c r="K419" i="5" s="1"/>
  <c r="K410" i="5" a="1"/>
  <c r="K410" i="5" s="1"/>
  <c r="K405" i="5" a="1"/>
  <c r="K405" i="5" s="1"/>
  <c r="K396" i="5" a="1"/>
  <c r="K396" i="5" s="1"/>
  <c r="K386" i="5" a="1"/>
  <c r="K386" i="5" s="1"/>
  <c r="K370" i="5" a="1"/>
  <c r="K370" i="5" s="1"/>
  <c r="K364" i="5" a="1"/>
  <c r="K364" i="5" s="1"/>
  <c r="K291" i="5" a="1"/>
  <c r="K291" i="5" s="1"/>
  <c r="J264" i="5" a="1"/>
  <c r="J264" i="5" s="1"/>
  <c r="K264" i="5" a="1"/>
  <c r="K264" i="5" s="1"/>
  <c r="J216" i="5" a="1"/>
  <c r="J216" i="5" s="1"/>
  <c r="K216" i="5" a="1"/>
  <c r="K216" i="5" s="1"/>
  <c r="J160" i="5" a="1"/>
  <c r="J160" i="5" s="1"/>
  <c r="K160" i="5" a="1"/>
  <c r="K160" i="5" s="1"/>
  <c r="J104" i="5" a="1"/>
  <c r="J104" i="5" s="1"/>
  <c r="K104" i="5" a="1"/>
  <c r="K104" i="5" s="1"/>
  <c r="H229" i="5" a="1"/>
  <c r="H229" i="5" s="1"/>
  <c r="K229" i="5" a="1"/>
  <c r="K229" i="5" s="1"/>
  <c r="J213" i="5" a="1"/>
  <c r="J213" i="5" s="1"/>
  <c r="K213" i="5" a="1"/>
  <c r="K213" i="5" s="1"/>
  <c r="J205" i="5" a="1"/>
  <c r="J205" i="5" s="1"/>
  <c r="K205" i="5" a="1"/>
  <c r="K205" i="5" s="1"/>
  <c r="J197" i="5" a="1"/>
  <c r="J197" i="5" s="1"/>
  <c r="K197" i="5" a="1"/>
  <c r="K197" i="5" s="1"/>
  <c r="J189" i="5" a="1"/>
  <c r="J189" i="5" s="1"/>
  <c r="K189" i="5" a="1"/>
  <c r="K189" i="5" s="1"/>
  <c r="J181" i="5" a="1"/>
  <c r="J181" i="5" s="1"/>
  <c r="K181" i="5" a="1"/>
  <c r="K181" i="5" s="1"/>
  <c r="J173" i="5" a="1"/>
  <c r="J173" i="5" s="1"/>
  <c r="K173" i="5" a="1"/>
  <c r="K173" i="5" s="1"/>
  <c r="J165" i="5" a="1"/>
  <c r="J165" i="5" s="1"/>
  <c r="K165" i="5" a="1"/>
  <c r="K165" i="5" s="1"/>
  <c r="J157" i="5" a="1"/>
  <c r="J157" i="5" s="1"/>
  <c r="K157" i="5" a="1"/>
  <c r="K157" i="5" s="1"/>
  <c r="J141" i="5" a="1"/>
  <c r="J141" i="5" s="1"/>
  <c r="K141" i="5" a="1"/>
  <c r="K141" i="5" s="1"/>
  <c r="J252" i="5" a="1"/>
  <c r="J252" i="5" s="1"/>
  <c r="K252" i="5" a="1"/>
  <c r="K252" i="5" s="1"/>
  <c r="J236" i="5" a="1"/>
  <c r="J236" i="5" s="1"/>
  <c r="K236" i="5" a="1"/>
  <c r="K236" i="5" s="1"/>
  <c r="J220" i="5" a="1"/>
  <c r="J220" i="5" s="1"/>
  <c r="K220" i="5" a="1"/>
  <c r="K220" i="5" s="1"/>
  <c r="J212" i="5" a="1"/>
  <c r="J212" i="5" s="1"/>
  <c r="K212" i="5" a="1"/>
  <c r="K212" i="5" s="1"/>
  <c r="J204" i="5" a="1"/>
  <c r="J204" i="5" s="1"/>
  <c r="K204" i="5" a="1"/>
  <c r="K204" i="5" s="1"/>
  <c r="J116" i="5" a="1"/>
  <c r="J116" i="5" s="1"/>
  <c r="K116" i="5" a="1"/>
  <c r="K116" i="5" s="1"/>
  <c r="J108" i="5" a="1"/>
  <c r="J108" i="5" s="1"/>
  <c r="K108" i="5" a="1"/>
  <c r="K108" i="5" s="1"/>
  <c r="J84" i="5" a="1"/>
  <c r="J84" i="5" s="1"/>
  <c r="K84" i="5" a="1"/>
  <c r="K84" i="5" s="1"/>
  <c r="J76" i="5" a="1"/>
  <c r="J76" i="5" s="1"/>
  <c r="K76" i="5" a="1"/>
  <c r="K76" i="5" s="1"/>
  <c r="J68" i="5" a="1"/>
  <c r="J68" i="5" s="1"/>
  <c r="K68" i="5" a="1"/>
  <c r="K68" i="5" s="1"/>
  <c r="J52" i="5" a="1"/>
  <c r="J52" i="5" s="1"/>
  <c r="K52" i="5" a="1"/>
  <c r="K52" i="5" s="1"/>
  <c r="J44" i="5" a="1"/>
  <c r="J44" i="5" s="1"/>
  <c r="K44" i="5" a="1"/>
  <c r="K44" i="5" s="1"/>
  <c r="J20" i="5" a="1"/>
  <c r="J20" i="5" s="1"/>
  <c r="K20" i="5" a="1"/>
  <c r="K20" i="5" s="1"/>
  <c r="J12" i="5" a="1"/>
  <c r="J12" i="5" s="1"/>
  <c r="K12" i="5" a="1"/>
  <c r="K12" i="5" s="1"/>
  <c r="J10" i="5" a="1"/>
  <c r="J10" i="5" s="1"/>
  <c r="K10" i="5" a="1"/>
  <c r="K10" i="5" s="1"/>
  <c r="K344" i="5" a="1"/>
  <c r="K344" i="5" s="1"/>
  <c r="K478" i="5" a="1"/>
  <c r="K478" i="5" s="1"/>
  <c r="K473" i="5" a="1"/>
  <c r="K473" i="5" s="1"/>
  <c r="K464" i="5" a="1"/>
  <c r="K464" i="5" s="1"/>
  <c r="K455" i="5" a="1"/>
  <c r="K455" i="5" s="1"/>
  <c r="K446" i="5" a="1"/>
  <c r="K446" i="5" s="1"/>
  <c r="K441" i="5" a="1"/>
  <c r="K441" i="5" s="1"/>
  <c r="K432" i="5" a="1"/>
  <c r="K432" i="5" s="1"/>
  <c r="K423" i="5" a="1"/>
  <c r="K423" i="5" s="1"/>
  <c r="K414" i="5" a="1"/>
  <c r="K414" i="5" s="1"/>
  <c r="K409" i="5" a="1"/>
  <c r="K409" i="5" s="1"/>
  <c r="K400" i="5" a="1"/>
  <c r="K400" i="5" s="1"/>
  <c r="K391" i="5" a="1"/>
  <c r="K391" i="5" s="1"/>
  <c r="K385" i="5" a="1"/>
  <c r="K385" i="5" s="1"/>
  <c r="K380" i="5" a="1"/>
  <c r="K380" i="5" s="1"/>
  <c r="K375" i="5" a="1"/>
  <c r="K375" i="5" s="1"/>
  <c r="K369" i="5" a="1"/>
  <c r="K369" i="5" s="1"/>
  <c r="K350" i="5" a="1"/>
  <c r="K350" i="5" s="1"/>
  <c r="J232" i="5" a="1"/>
  <c r="J232" i="5" s="1"/>
  <c r="K232" i="5" a="1"/>
  <c r="K232" i="5" s="1"/>
  <c r="J176" i="5" a="1"/>
  <c r="J176" i="5" s="1"/>
  <c r="K176" i="5" a="1"/>
  <c r="K176" i="5" s="1"/>
  <c r="J120" i="5" a="1"/>
  <c r="J120" i="5" s="1"/>
  <c r="K120" i="5" a="1"/>
  <c r="K120" i="5" s="1"/>
  <c r="J72" i="5" a="1"/>
  <c r="J72" i="5" s="1"/>
  <c r="K72" i="5" a="1"/>
  <c r="K72" i="5" s="1"/>
  <c r="J40" i="5" a="1"/>
  <c r="J40" i="5" s="1"/>
  <c r="K40" i="5" a="1"/>
  <c r="K40" i="5" s="1"/>
  <c r="I348" i="5" a="1"/>
  <c r="I348" i="5" s="1"/>
  <c r="K348" i="5" a="1"/>
  <c r="K348" i="5" s="1"/>
  <c r="J293" i="5" a="1"/>
  <c r="J293" i="5" s="1"/>
  <c r="K293" i="5" a="1"/>
  <c r="K293" i="5" s="1"/>
  <c r="J277" i="5" a="1"/>
  <c r="J277" i="5" s="1"/>
  <c r="K277" i="5" a="1"/>
  <c r="K277" i="5" s="1"/>
  <c r="J269" i="5" a="1"/>
  <c r="J269" i="5" s="1"/>
  <c r="K269" i="5" a="1"/>
  <c r="K269" i="5" s="1"/>
  <c r="H261" i="5" a="1"/>
  <c r="H261" i="5" s="1"/>
  <c r="K261" i="5" a="1"/>
  <c r="K261" i="5" s="1"/>
  <c r="J133" i="5" a="1"/>
  <c r="J133" i="5" s="1"/>
  <c r="K133" i="5" a="1"/>
  <c r="K133" i="5" s="1"/>
  <c r="J125" i="5" a="1"/>
  <c r="J125" i="5" s="1"/>
  <c r="K125" i="5" a="1"/>
  <c r="K125" i="5" s="1"/>
  <c r="J148" i="5" a="1"/>
  <c r="J148" i="5" s="1"/>
  <c r="K148" i="5" a="1"/>
  <c r="K148" i="5" s="1"/>
  <c r="J299" i="5" a="1"/>
  <c r="J299" i="5" s="1"/>
  <c r="K299" i="5" a="1"/>
  <c r="K299" i="5" s="1"/>
  <c r="J227" i="5" a="1"/>
  <c r="J227" i="5" s="1"/>
  <c r="K227" i="5" a="1"/>
  <c r="K227" i="5" s="1"/>
  <c r="J211" i="5" a="1"/>
  <c r="J211" i="5" s="1"/>
  <c r="K211" i="5" a="1"/>
  <c r="K211" i="5" s="1"/>
  <c r="J195" i="5" a="1"/>
  <c r="J195" i="5" s="1"/>
  <c r="K195" i="5" a="1"/>
  <c r="K195" i="5" s="1"/>
  <c r="J179" i="5" a="1"/>
  <c r="J179" i="5" s="1"/>
  <c r="K179" i="5" a="1"/>
  <c r="K179" i="5" s="1"/>
  <c r="J163" i="5" a="1"/>
  <c r="J163" i="5" s="1"/>
  <c r="K163" i="5" a="1"/>
  <c r="K163" i="5" s="1"/>
  <c r="J147" i="5" a="1"/>
  <c r="J147" i="5" s="1"/>
  <c r="K147" i="5" a="1"/>
  <c r="K147" i="5" s="1"/>
  <c r="J123" i="5" a="1"/>
  <c r="J123" i="5" s="1"/>
  <c r="K123" i="5" a="1"/>
  <c r="K123" i="5" s="1"/>
  <c r="J107" i="5" a="1"/>
  <c r="J107" i="5" s="1"/>
  <c r="K107" i="5" a="1"/>
  <c r="K107" i="5" s="1"/>
  <c r="J91" i="5" a="1"/>
  <c r="J91" i="5" s="1"/>
  <c r="K91" i="5" a="1"/>
  <c r="K91" i="5" s="1"/>
  <c r="J75" i="5" a="1"/>
  <c r="J75" i="5" s="1"/>
  <c r="K75" i="5" a="1"/>
  <c r="K75" i="5" s="1"/>
  <c r="J59" i="5" a="1"/>
  <c r="J59" i="5" s="1"/>
  <c r="K59" i="5" a="1"/>
  <c r="K59" i="5" s="1"/>
  <c r="J43" i="5" a="1"/>
  <c r="J43" i="5" s="1"/>
  <c r="K43" i="5" a="1"/>
  <c r="K43" i="5" s="1"/>
  <c r="J35" i="5" a="1"/>
  <c r="J35" i="5" s="1"/>
  <c r="K35" i="5" a="1"/>
  <c r="K35" i="5" s="1"/>
  <c r="J27" i="5" a="1"/>
  <c r="J27" i="5" s="1"/>
  <c r="K27" i="5" a="1"/>
  <c r="K27" i="5" s="1"/>
  <c r="J19" i="5" a="1"/>
  <c r="J19" i="5" s="1"/>
  <c r="K19" i="5" a="1"/>
  <c r="K19" i="5" s="1"/>
  <c r="J11" i="5" a="1"/>
  <c r="J11" i="5" s="1"/>
  <c r="K11" i="5" a="1"/>
  <c r="K11" i="5" s="1"/>
  <c r="J9" i="5" a="1"/>
  <c r="J9" i="5" s="1"/>
  <c r="K9" i="5" a="1"/>
  <c r="K9" i="5" s="1"/>
  <c r="H319" i="5" a="1"/>
  <c r="H319" i="5" s="1"/>
  <c r="K319" i="5" a="1"/>
  <c r="K319" i="5" s="1"/>
  <c r="K598" i="5" a="1"/>
  <c r="K598" i="5" s="1"/>
  <c r="K594" i="5" a="1"/>
  <c r="K594" i="5" s="1"/>
  <c r="K590" i="5" a="1"/>
  <c r="K590" i="5" s="1"/>
  <c r="K586" i="5" a="1"/>
  <c r="K586" i="5" s="1"/>
  <c r="K582" i="5" a="1"/>
  <c r="K582" i="5" s="1"/>
  <c r="K578" i="5" a="1"/>
  <c r="K578" i="5" s="1"/>
  <c r="K574" i="5" a="1"/>
  <c r="K574" i="5" s="1"/>
  <c r="K570" i="5" a="1"/>
  <c r="K570" i="5" s="1"/>
  <c r="K566" i="5" a="1"/>
  <c r="K566" i="5" s="1"/>
  <c r="K562" i="5" a="1"/>
  <c r="K562" i="5" s="1"/>
  <c r="K558" i="5" a="1"/>
  <c r="K558" i="5" s="1"/>
  <c r="K554" i="5" a="1"/>
  <c r="K554" i="5" s="1"/>
  <c r="K550" i="5" a="1"/>
  <c r="K550" i="5" s="1"/>
  <c r="K546" i="5" a="1"/>
  <c r="K546" i="5" s="1"/>
  <c r="K542" i="5" a="1"/>
  <c r="K542" i="5" s="1"/>
  <c r="K538" i="5" a="1"/>
  <c r="K538" i="5" s="1"/>
  <c r="K534" i="5" a="1"/>
  <c r="K534" i="5" s="1"/>
  <c r="K530" i="5" a="1"/>
  <c r="K530" i="5" s="1"/>
  <c r="K526" i="5" a="1"/>
  <c r="K526" i="5" s="1"/>
  <c r="K522" i="5" a="1"/>
  <c r="K522" i="5" s="1"/>
  <c r="K518" i="5" a="1"/>
  <c r="K518" i="5" s="1"/>
  <c r="K514" i="5" a="1"/>
  <c r="K514" i="5" s="1"/>
  <c r="K510" i="5" a="1"/>
  <c r="K510" i="5" s="1"/>
  <c r="K506" i="5" a="1"/>
  <c r="K506" i="5" s="1"/>
  <c r="K502" i="5" a="1"/>
  <c r="K502" i="5" s="1"/>
  <c r="K498" i="5" a="1"/>
  <c r="K498" i="5" s="1"/>
  <c r="K494" i="5" a="1"/>
  <c r="K494" i="5" s="1"/>
  <c r="K490" i="5" a="1"/>
  <c r="K490" i="5" s="1"/>
  <c r="K486" i="5" a="1"/>
  <c r="K486" i="5" s="1"/>
  <c r="K482" i="5" a="1"/>
  <c r="K482" i="5" s="1"/>
  <c r="K477" i="5" a="1"/>
  <c r="K477" i="5" s="1"/>
  <c r="K468" i="5" a="1"/>
  <c r="K468" i="5" s="1"/>
  <c r="K459" i="5" a="1"/>
  <c r="K459" i="5" s="1"/>
  <c r="K450" i="5" a="1"/>
  <c r="K450" i="5" s="1"/>
  <c r="K445" i="5" a="1"/>
  <c r="K445" i="5" s="1"/>
  <c r="K436" i="5" a="1"/>
  <c r="K436" i="5" s="1"/>
  <c r="K427" i="5" a="1"/>
  <c r="K427" i="5" s="1"/>
  <c r="K418" i="5" a="1"/>
  <c r="K418" i="5" s="1"/>
  <c r="K413" i="5" a="1"/>
  <c r="K413" i="5" s="1"/>
  <c r="K404" i="5" a="1"/>
  <c r="K404" i="5" s="1"/>
  <c r="K395" i="5" a="1"/>
  <c r="K395" i="5" s="1"/>
  <c r="K390" i="5" a="1"/>
  <c r="K390" i="5" s="1"/>
  <c r="K374" i="5" a="1"/>
  <c r="K374" i="5" s="1"/>
  <c r="K362" i="5" a="1"/>
  <c r="K362" i="5" s="1"/>
  <c r="K356" i="5" a="1"/>
  <c r="K356" i="5" s="1"/>
  <c r="K310" i="5" a="1"/>
  <c r="K310" i="5" s="1"/>
  <c r="J224" i="5" a="1"/>
  <c r="J224" i="5" s="1"/>
  <c r="K224" i="5" a="1"/>
  <c r="K224" i="5" s="1"/>
  <c r="J168" i="5" a="1"/>
  <c r="J168" i="5" s="1"/>
  <c r="K168" i="5" a="1"/>
  <c r="K168" i="5" s="1"/>
  <c r="J112" i="5" a="1"/>
  <c r="J112" i="5" s="1"/>
  <c r="K112" i="5" a="1"/>
  <c r="K112" i="5" s="1"/>
  <c r="J64" i="5" a="1"/>
  <c r="J64" i="5" s="1"/>
  <c r="K64" i="5" a="1"/>
  <c r="K64" i="5" s="1"/>
  <c r="J32" i="5" a="1"/>
  <c r="J32" i="5" s="1"/>
  <c r="K32" i="5" a="1"/>
  <c r="K32" i="5" s="1"/>
  <c r="J221" i="5" a="1"/>
  <c r="J221" i="5" s="1"/>
  <c r="K221" i="5" a="1"/>
  <c r="K221" i="5" s="1"/>
  <c r="J69" i="5" a="1"/>
  <c r="J69" i="5" s="1"/>
  <c r="K69" i="5" a="1"/>
  <c r="K69" i="5" s="1"/>
  <c r="J292" i="5" a="1"/>
  <c r="J292" i="5" s="1"/>
  <c r="K292" i="5" a="1"/>
  <c r="K292" i="5" s="1"/>
  <c r="J284" i="5" a="1"/>
  <c r="J284" i="5" s="1"/>
  <c r="K284" i="5" a="1"/>
  <c r="K284" i="5" s="1"/>
  <c r="J276" i="5" a="1"/>
  <c r="J276" i="5" s="1"/>
  <c r="K276" i="5" a="1"/>
  <c r="K276" i="5" s="1"/>
  <c r="J268" i="5" a="1"/>
  <c r="J268" i="5" s="1"/>
  <c r="K268" i="5" a="1"/>
  <c r="K268" i="5" s="1"/>
  <c r="J244" i="5" a="1"/>
  <c r="J244" i="5" s="1"/>
  <c r="K244" i="5" a="1"/>
  <c r="K244" i="5" s="1"/>
  <c r="J188" i="5" a="1"/>
  <c r="J188" i="5" s="1"/>
  <c r="K188" i="5" a="1"/>
  <c r="K188" i="5" s="1"/>
  <c r="J180" i="5" a="1"/>
  <c r="J180" i="5" s="1"/>
  <c r="K180" i="5" a="1"/>
  <c r="K180" i="5" s="1"/>
  <c r="J172" i="5" a="1"/>
  <c r="J172" i="5" s="1"/>
  <c r="K172" i="5" a="1"/>
  <c r="K172" i="5" s="1"/>
  <c r="J156" i="5" a="1"/>
  <c r="J156" i="5" s="1"/>
  <c r="K156" i="5" a="1"/>
  <c r="K156" i="5" s="1"/>
  <c r="J140" i="5" a="1"/>
  <c r="J140" i="5" s="1"/>
  <c r="K140" i="5" a="1"/>
  <c r="K140" i="5" s="1"/>
  <c r="J283" i="5" a="1"/>
  <c r="J283" i="5" s="1"/>
  <c r="K283" i="5" a="1"/>
  <c r="K283" i="5" s="1"/>
  <c r="J275" i="5" a="1"/>
  <c r="J275" i="5" s="1"/>
  <c r="K275" i="5" a="1"/>
  <c r="K275" i="5" s="1"/>
  <c r="J267" i="5" a="1"/>
  <c r="J267" i="5" s="1"/>
  <c r="K267" i="5" a="1"/>
  <c r="K267" i="5" s="1"/>
  <c r="J251" i="5" a="1"/>
  <c r="J251" i="5" s="1"/>
  <c r="K251" i="5" a="1"/>
  <c r="K251" i="5" s="1"/>
  <c r="J243" i="5" a="1"/>
  <c r="J243" i="5" s="1"/>
  <c r="K243" i="5" a="1"/>
  <c r="K243" i="5" s="1"/>
  <c r="J235" i="5" a="1"/>
  <c r="J235" i="5" s="1"/>
  <c r="K235" i="5" a="1"/>
  <c r="K235" i="5" s="1"/>
  <c r="J219" i="5" a="1"/>
  <c r="J219" i="5" s="1"/>
  <c r="K219" i="5" a="1"/>
  <c r="K219" i="5" s="1"/>
  <c r="J203" i="5" a="1"/>
  <c r="J203" i="5" s="1"/>
  <c r="K203" i="5" a="1"/>
  <c r="K203" i="5" s="1"/>
  <c r="J187" i="5" a="1"/>
  <c r="J187" i="5" s="1"/>
  <c r="K187" i="5" a="1"/>
  <c r="K187" i="5" s="1"/>
  <c r="J171" i="5" a="1"/>
  <c r="J171" i="5" s="1"/>
  <c r="K171" i="5" a="1"/>
  <c r="K171" i="5" s="1"/>
  <c r="J155" i="5" a="1"/>
  <c r="J155" i="5" s="1"/>
  <c r="K155" i="5" a="1"/>
  <c r="K155" i="5" s="1"/>
  <c r="J139" i="5" a="1"/>
  <c r="J139" i="5" s="1"/>
  <c r="K139" i="5" a="1"/>
  <c r="K139" i="5" s="1"/>
  <c r="J131" i="5" a="1"/>
  <c r="J131" i="5" s="1"/>
  <c r="K131" i="5" a="1"/>
  <c r="K131" i="5" s="1"/>
  <c r="J115" i="5" a="1"/>
  <c r="J115" i="5" s="1"/>
  <c r="K115" i="5" a="1"/>
  <c r="K115" i="5" s="1"/>
  <c r="J99" i="5" a="1"/>
  <c r="J99" i="5" s="1"/>
  <c r="K99" i="5" a="1"/>
  <c r="K99" i="5" s="1"/>
  <c r="J83" i="5" a="1"/>
  <c r="J83" i="5" s="1"/>
  <c r="K83" i="5" a="1"/>
  <c r="K83" i="5" s="1"/>
  <c r="J67" i="5" a="1"/>
  <c r="J67" i="5" s="1"/>
  <c r="K67" i="5" a="1"/>
  <c r="K67" i="5" s="1"/>
  <c r="J51" i="5" a="1"/>
  <c r="J51" i="5" s="1"/>
  <c r="K51" i="5" a="1"/>
  <c r="K51" i="5" s="1"/>
  <c r="I343" i="5" a="1"/>
  <c r="I343" i="5" s="1"/>
  <c r="K343" i="5" a="1"/>
  <c r="K343" i="5" s="1"/>
  <c r="J290" i="5" a="1"/>
  <c r="J290" i="5" s="1"/>
  <c r="K290" i="5" a="1"/>
  <c r="K290" i="5" s="1"/>
  <c r="J274" i="5" a="1"/>
  <c r="J274" i="5" s="1"/>
  <c r="K274" i="5" a="1"/>
  <c r="K274" i="5" s="1"/>
  <c r="J258" i="5" a="1"/>
  <c r="J258" i="5" s="1"/>
  <c r="K258" i="5" a="1"/>
  <c r="K258" i="5" s="1"/>
  <c r="J250" i="5" a="1"/>
  <c r="J250" i="5" s="1"/>
  <c r="K250" i="5" a="1"/>
  <c r="K250" i="5" s="1"/>
  <c r="J242" i="5" a="1"/>
  <c r="J242" i="5" s="1"/>
  <c r="K242" i="5" a="1"/>
  <c r="K242" i="5" s="1"/>
  <c r="J234" i="5" a="1"/>
  <c r="J234" i="5" s="1"/>
  <c r="K234" i="5" a="1"/>
  <c r="K234" i="5" s="1"/>
  <c r="J226" i="5" a="1"/>
  <c r="J226" i="5" s="1"/>
  <c r="K226" i="5" a="1"/>
  <c r="K226" i="5" s="1"/>
  <c r="J218" i="5" a="1"/>
  <c r="J218" i="5" s="1"/>
  <c r="K218" i="5" a="1"/>
  <c r="K218" i="5" s="1"/>
  <c r="J210" i="5" a="1"/>
  <c r="J210" i="5" s="1"/>
  <c r="K210" i="5" a="1"/>
  <c r="K210" i="5" s="1"/>
  <c r="J202" i="5" a="1"/>
  <c r="J202" i="5" s="1"/>
  <c r="K202" i="5" a="1"/>
  <c r="K202" i="5" s="1"/>
  <c r="J194" i="5" a="1"/>
  <c r="J194" i="5" s="1"/>
  <c r="K194" i="5" a="1"/>
  <c r="K194" i="5" s="1"/>
  <c r="J186" i="5" a="1"/>
  <c r="J186" i="5" s="1"/>
  <c r="K186" i="5" a="1"/>
  <c r="K186" i="5" s="1"/>
  <c r="J178" i="5" a="1"/>
  <c r="J178" i="5" s="1"/>
  <c r="K178" i="5" a="1"/>
  <c r="K178" i="5" s="1"/>
  <c r="J170" i="5" a="1"/>
  <c r="J170" i="5" s="1"/>
  <c r="K170" i="5" a="1"/>
  <c r="K170" i="5" s="1"/>
  <c r="J162" i="5" a="1"/>
  <c r="J162" i="5" s="1"/>
  <c r="K162" i="5" a="1"/>
  <c r="K162" i="5" s="1"/>
  <c r="J154" i="5" a="1"/>
  <c r="J154" i="5" s="1"/>
  <c r="K154" i="5" a="1"/>
  <c r="K154" i="5" s="1"/>
  <c r="J146" i="5" a="1"/>
  <c r="J146" i="5" s="1"/>
  <c r="K146" i="5" a="1"/>
  <c r="K146" i="5" s="1"/>
  <c r="J138" i="5" a="1"/>
  <c r="J138" i="5" s="1"/>
  <c r="K138" i="5" a="1"/>
  <c r="K138" i="5" s="1"/>
  <c r="J130" i="5" a="1"/>
  <c r="J130" i="5" s="1"/>
  <c r="K130" i="5" a="1"/>
  <c r="K130" i="5" s="1"/>
  <c r="J122" i="5" a="1"/>
  <c r="J122" i="5" s="1"/>
  <c r="K122" i="5" a="1"/>
  <c r="K122" i="5" s="1"/>
  <c r="J114" i="5" a="1"/>
  <c r="J114" i="5" s="1"/>
  <c r="K114" i="5" a="1"/>
  <c r="K114" i="5" s="1"/>
  <c r="J106" i="5" a="1"/>
  <c r="J106" i="5" s="1"/>
  <c r="K106" i="5" a="1"/>
  <c r="K106" i="5" s="1"/>
  <c r="J98" i="5" a="1"/>
  <c r="J98" i="5" s="1"/>
  <c r="K98" i="5" a="1"/>
  <c r="K98" i="5" s="1"/>
  <c r="J90" i="5" a="1"/>
  <c r="J90" i="5" s="1"/>
  <c r="K90" i="5" a="1"/>
  <c r="K90" i="5" s="1"/>
  <c r="J82" i="5" a="1"/>
  <c r="J82" i="5" s="1"/>
  <c r="K82" i="5" a="1"/>
  <c r="K82" i="5" s="1"/>
  <c r="J74" i="5" a="1"/>
  <c r="J74" i="5" s="1"/>
  <c r="K74" i="5" a="1"/>
  <c r="K74" i="5" s="1"/>
  <c r="J66" i="5" a="1"/>
  <c r="J66" i="5" s="1"/>
  <c r="K66" i="5" a="1"/>
  <c r="K66" i="5" s="1"/>
  <c r="J58" i="5" a="1"/>
  <c r="J58" i="5" s="1"/>
  <c r="K58" i="5" a="1"/>
  <c r="K58" i="5" s="1"/>
  <c r="J50" i="5" a="1"/>
  <c r="J50" i="5" s="1"/>
  <c r="K50" i="5" a="1"/>
  <c r="K50" i="5" s="1"/>
  <c r="J42" i="5" a="1"/>
  <c r="J42" i="5" s="1"/>
  <c r="K42" i="5" a="1"/>
  <c r="K42" i="5" s="1"/>
  <c r="J34" i="5" a="1"/>
  <c r="J34" i="5" s="1"/>
  <c r="K34" i="5" a="1"/>
  <c r="K34" i="5" s="1"/>
  <c r="J26" i="5" a="1"/>
  <c r="J26" i="5" s="1"/>
  <c r="K26" i="5" a="1"/>
  <c r="K26" i="5" s="1"/>
  <c r="J18" i="5" a="1"/>
  <c r="J18" i="5" s="1"/>
  <c r="K18" i="5" a="1"/>
  <c r="K18" i="5" s="1"/>
  <c r="J8" i="5" a="1"/>
  <c r="J8" i="5" s="1"/>
  <c r="K8" i="5" a="1"/>
  <c r="K8" i="5" s="1"/>
  <c r="K334" i="5" a="1"/>
  <c r="K334" i="5" s="1"/>
  <c r="K367" i="5" a="1"/>
  <c r="K367" i="5" s="1"/>
  <c r="I359" i="5" a="1"/>
  <c r="I359" i="5" s="1"/>
  <c r="K359" i="5" a="1"/>
  <c r="K359" i="5" s="1"/>
  <c r="I351" i="5" a="1"/>
  <c r="I351" i="5" s="1"/>
  <c r="K351" i="5" a="1"/>
  <c r="K351" i="5" s="1"/>
  <c r="K481" i="5" a="1"/>
  <c r="K481" i="5" s="1"/>
  <c r="K472" i="5" a="1"/>
  <c r="K472" i="5" s="1"/>
  <c r="K463" i="5" a="1"/>
  <c r="K463" i="5" s="1"/>
  <c r="K454" i="5" a="1"/>
  <c r="K454" i="5" s="1"/>
  <c r="K449" i="5" a="1"/>
  <c r="K449" i="5" s="1"/>
  <c r="K440" i="5" a="1"/>
  <c r="K440" i="5" s="1"/>
  <c r="K431" i="5" a="1"/>
  <c r="K431" i="5" s="1"/>
  <c r="K422" i="5" a="1"/>
  <c r="K422" i="5" s="1"/>
  <c r="K417" i="5" a="1"/>
  <c r="K417" i="5" s="1"/>
  <c r="K408" i="5" a="1"/>
  <c r="K408" i="5" s="1"/>
  <c r="K399" i="5" a="1"/>
  <c r="K399" i="5" s="1"/>
  <c r="K389" i="5" a="1"/>
  <c r="K389" i="5" s="1"/>
  <c r="K384" i="5" a="1"/>
  <c r="K384" i="5" s="1"/>
  <c r="K379" i="5" a="1"/>
  <c r="K379" i="5" s="1"/>
  <c r="K373" i="5" a="1"/>
  <c r="K373" i="5" s="1"/>
  <c r="K368" i="5" a="1"/>
  <c r="K368" i="5" s="1"/>
  <c r="K361" i="5" a="1"/>
  <c r="K361" i="5" s="1"/>
  <c r="K282" i="5" a="1"/>
  <c r="K282" i="5" s="1"/>
  <c r="J137" i="5" a="1"/>
  <c r="J137" i="5" s="1"/>
  <c r="K137" i="5" a="1"/>
  <c r="K137" i="5" s="1"/>
  <c r="J129" i="5" a="1"/>
  <c r="J129" i="5" s="1"/>
  <c r="K129" i="5" a="1"/>
  <c r="K129" i="5" s="1"/>
  <c r="J121" i="5" a="1"/>
  <c r="J121" i="5" s="1"/>
  <c r="K121" i="5" a="1"/>
  <c r="K121" i="5" s="1"/>
  <c r="J113" i="5" a="1"/>
  <c r="J113" i="5" s="1"/>
  <c r="K113" i="5" a="1"/>
  <c r="K113" i="5" s="1"/>
  <c r="J105" i="5" a="1"/>
  <c r="J105" i="5" s="1"/>
  <c r="K105" i="5" a="1"/>
  <c r="K105" i="5" s="1"/>
  <c r="J97" i="5" a="1"/>
  <c r="J97" i="5" s="1"/>
  <c r="K97" i="5" a="1"/>
  <c r="K97" i="5" s="1"/>
  <c r="J89" i="5" a="1"/>
  <c r="J89" i="5" s="1"/>
  <c r="K89" i="5" a="1"/>
  <c r="K89" i="5" s="1"/>
  <c r="J73" i="5" a="1"/>
  <c r="J73" i="5" s="1"/>
  <c r="K73" i="5" a="1"/>
  <c r="K73" i="5" s="1"/>
  <c r="J65" i="5" a="1"/>
  <c r="J65" i="5" s="1"/>
  <c r="K65" i="5" a="1"/>
  <c r="K65" i="5" s="1"/>
  <c r="J57" i="5" a="1"/>
  <c r="J57" i="5" s="1"/>
  <c r="K57" i="5" a="1"/>
  <c r="K57" i="5" s="1"/>
  <c r="J49" i="5" a="1"/>
  <c r="J49" i="5" s="1"/>
  <c r="K49" i="5" a="1"/>
  <c r="K49" i="5" s="1"/>
  <c r="J41" i="5" a="1"/>
  <c r="J41" i="5" s="1"/>
  <c r="K41" i="5" a="1"/>
  <c r="K41" i="5" s="1"/>
  <c r="J33" i="5" a="1"/>
  <c r="J33" i="5" s="1"/>
  <c r="K33" i="5" a="1"/>
  <c r="K33" i="5" s="1"/>
  <c r="J25" i="5" a="1"/>
  <c r="J25" i="5" s="1"/>
  <c r="K25" i="5" a="1"/>
  <c r="K25" i="5" s="1"/>
  <c r="J17" i="5" a="1"/>
  <c r="J17" i="5" s="1"/>
  <c r="K17" i="5" a="1"/>
  <c r="K17" i="5" s="1"/>
  <c r="J7" i="5" a="1"/>
  <c r="J7" i="5" s="1"/>
  <c r="K7" i="5" a="1"/>
  <c r="K7" i="5" s="1"/>
  <c r="I333" i="5" a="1"/>
  <c r="I333" i="5" s="1"/>
  <c r="K333" i="5" a="1"/>
  <c r="K333" i="5" s="1"/>
  <c r="H301" i="5" a="1"/>
  <c r="H301" i="5" s="1"/>
  <c r="K301" i="5" a="1"/>
  <c r="K301" i="5" s="1"/>
  <c r="K597" i="5" a="1"/>
  <c r="K597" i="5" s="1"/>
  <c r="K593" i="5" a="1"/>
  <c r="K593" i="5" s="1"/>
  <c r="K589" i="5" a="1"/>
  <c r="K589" i="5" s="1"/>
  <c r="K585" i="5" a="1"/>
  <c r="K585" i="5" s="1"/>
  <c r="K581" i="5" a="1"/>
  <c r="K581" i="5" s="1"/>
  <c r="K577" i="5" a="1"/>
  <c r="K577" i="5" s="1"/>
  <c r="K573" i="5" a="1"/>
  <c r="K573" i="5" s="1"/>
  <c r="K569" i="5" a="1"/>
  <c r="K569" i="5" s="1"/>
  <c r="K565" i="5" a="1"/>
  <c r="K565" i="5" s="1"/>
  <c r="K561" i="5" a="1"/>
  <c r="K561" i="5" s="1"/>
  <c r="K557" i="5" a="1"/>
  <c r="K557" i="5" s="1"/>
  <c r="K553" i="5" a="1"/>
  <c r="K553" i="5" s="1"/>
  <c r="K549" i="5" a="1"/>
  <c r="K549" i="5" s="1"/>
  <c r="K545" i="5" a="1"/>
  <c r="K545" i="5" s="1"/>
  <c r="K541" i="5" a="1"/>
  <c r="K541" i="5" s="1"/>
  <c r="K537" i="5" a="1"/>
  <c r="K537" i="5" s="1"/>
  <c r="K533" i="5" a="1"/>
  <c r="K533" i="5" s="1"/>
  <c r="K529" i="5" a="1"/>
  <c r="K529" i="5" s="1"/>
  <c r="K525" i="5" a="1"/>
  <c r="K525" i="5" s="1"/>
  <c r="K521" i="5" a="1"/>
  <c r="K521" i="5" s="1"/>
  <c r="K517" i="5" a="1"/>
  <c r="K517" i="5" s="1"/>
  <c r="K513" i="5" a="1"/>
  <c r="K513" i="5" s="1"/>
  <c r="K509" i="5" a="1"/>
  <c r="K509" i="5" s="1"/>
  <c r="K505" i="5" a="1"/>
  <c r="K505" i="5" s="1"/>
  <c r="K501" i="5" a="1"/>
  <c r="K501" i="5" s="1"/>
  <c r="K497" i="5" a="1"/>
  <c r="K497" i="5" s="1"/>
  <c r="K493" i="5" a="1"/>
  <c r="K493" i="5" s="1"/>
  <c r="K489" i="5" a="1"/>
  <c r="K489" i="5" s="1"/>
  <c r="K485" i="5" a="1"/>
  <c r="K485" i="5" s="1"/>
  <c r="K476" i="5" a="1"/>
  <c r="K476" i="5" s="1"/>
  <c r="K467" i="5" a="1"/>
  <c r="K467" i="5" s="1"/>
  <c r="K458" i="5" a="1"/>
  <c r="K458" i="5" s="1"/>
  <c r="K453" i="5" a="1"/>
  <c r="K453" i="5" s="1"/>
  <c r="K444" i="5" a="1"/>
  <c r="K444" i="5" s="1"/>
  <c r="K435" i="5" a="1"/>
  <c r="K435" i="5" s="1"/>
  <c r="K426" i="5" a="1"/>
  <c r="K426" i="5" s="1"/>
  <c r="K421" i="5" a="1"/>
  <c r="K421" i="5" s="1"/>
  <c r="K412" i="5" a="1"/>
  <c r="K412" i="5" s="1"/>
  <c r="K403" i="5" a="1"/>
  <c r="K403" i="5" s="1"/>
  <c r="K394" i="5" a="1"/>
  <c r="K394" i="5" s="1"/>
  <c r="K378" i="5" a="1"/>
  <c r="K378" i="5" s="1"/>
  <c r="K354" i="5" a="1"/>
  <c r="K354" i="5" s="1"/>
  <c r="K346" i="5" a="1"/>
  <c r="K346" i="5" s="1"/>
  <c r="K278" i="5" a="1"/>
  <c r="K278" i="5" s="1"/>
  <c r="J248" i="5" a="1"/>
  <c r="J248" i="5" s="1"/>
  <c r="K248" i="5" a="1"/>
  <c r="K248" i="5" s="1"/>
  <c r="J192" i="5" a="1"/>
  <c r="J192" i="5" s="1"/>
  <c r="K192" i="5" a="1"/>
  <c r="K192" i="5" s="1"/>
  <c r="J136" i="5" a="1"/>
  <c r="J136" i="5" s="1"/>
  <c r="K136" i="5" a="1"/>
  <c r="K136" i="5" s="1"/>
  <c r="K480" i="5" a="1"/>
  <c r="K480" i="5" s="1"/>
  <c r="K471" i="5" a="1"/>
  <c r="K471" i="5" s="1"/>
  <c r="K462" i="5" a="1"/>
  <c r="K462" i="5" s="1"/>
  <c r="K457" i="5" a="1"/>
  <c r="K457" i="5" s="1"/>
  <c r="K448" i="5" a="1"/>
  <c r="K448" i="5" s="1"/>
  <c r="K439" i="5" a="1"/>
  <c r="K439" i="5" s="1"/>
  <c r="K430" i="5" a="1"/>
  <c r="K430" i="5" s="1"/>
  <c r="K425" i="5" a="1"/>
  <c r="K425" i="5" s="1"/>
  <c r="K416" i="5" a="1"/>
  <c r="K416" i="5" s="1"/>
  <c r="K407" i="5" a="1"/>
  <c r="K407" i="5" s="1"/>
  <c r="K398" i="5" a="1"/>
  <c r="K398" i="5" s="1"/>
  <c r="K393" i="5" a="1"/>
  <c r="K393" i="5" s="1"/>
  <c r="K388" i="5" a="1"/>
  <c r="K388" i="5" s="1"/>
  <c r="K383" i="5" a="1"/>
  <c r="K383" i="5" s="1"/>
  <c r="K377" i="5" a="1"/>
  <c r="K377" i="5" s="1"/>
  <c r="K372" i="5" a="1"/>
  <c r="K372" i="5" s="1"/>
  <c r="K366" i="5" a="1"/>
  <c r="K366" i="5" s="1"/>
  <c r="K360" i="5" a="1"/>
  <c r="K360" i="5" s="1"/>
  <c r="K272" i="5" a="1"/>
  <c r="K272" i="5" s="1"/>
  <c r="J208" i="5" a="1"/>
  <c r="J208" i="5" s="1"/>
  <c r="K208" i="5" a="1"/>
  <c r="K208" i="5" s="1"/>
  <c r="J152" i="5" a="1"/>
  <c r="J152" i="5" s="1"/>
  <c r="K152" i="5" a="1"/>
  <c r="K152" i="5" s="1"/>
  <c r="J96" i="5" a="1"/>
  <c r="J96" i="5" s="1"/>
  <c r="K96" i="5" a="1"/>
  <c r="K96" i="5" s="1"/>
  <c r="J287" i="5" a="1"/>
  <c r="J287" i="5" s="1"/>
  <c r="K287" i="5" a="1"/>
  <c r="K287" i="5" s="1"/>
  <c r="J279" i="5" a="1"/>
  <c r="J279" i="5" s="1"/>
  <c r="K279" i="5" a="1"/>
  <c r="K279" i="5" s="1"/>
  <c r="J239" i="5" a="1"/>
  <c r="J239" i="5" s="1"/>
  <c r="K239" i="5" a="1"/>
  <c r="K239" i="5" s="1"/>
  <c r="J207" i="5" a="1"/>
  <c r="J207" i="5" s="1"/>
  <c r="K207" i="5" a="1"/>
  <c r="K207" i="5" s="1"/>
  <c r="J199" i="5" a="1"/>
  <c r="J199" i="5" s="1"/>
  <c r="K199" i="5" a="1"/>
  <c r="K199" i="5" s="1"/>
  <c r="J191" i="5" a="1"/>
  <c r="J191" i="5" s="1"/>
  <c r="K191" i="5" a="1"/>
  <c r="K191" i="5" s="1"/>
  <c r="J135" i="5" a="1"/>
  <c r="J135" i="5" s="1"/>
  <c r="K135" i="5" a="1"/>
  <c r="K135" i="5" s="1"/>
  <c r="J127" i="5" a="1"/>
  <c r="J127" i="5" s="1"/>
  <c r="K127" i="5" a="1"/>
  <c r="K127" i="5" s="1"/>
  <c r="J103" i="5" a="1"/>
  <c r="J103" i="5" s="1"/>
  <c r="K103" i="5" a="1"/>
  <c r="K103" i="5" s="1"/>
  <c r="J95" i="5" a="1"/>
  <c r="J95" i="5" s="1"/>
  <c r="K95" i="5" a="1"/>
  <c r="K95" i="5" s="1"/>
  <c r="J87" i="5" a="1"/>
  <c r="J87" i="5" s="1"/>
  <c r="K87" i="5" a="1"/>
  <c r="K87" i="5" s="1"/>
  <c r="J71" i="5" a="1"/>
  <c r="J71" i="5" s="1"/>
  <c r="K71" i="5" a="1"/>
  <c r="K71" i="5" s="1"/>
  <c r="J63" i="5" a="1"/>
  <c r="J63" i="5" s="1"/>
  <c r="K63" i="5" a="1"/>
  <c r="K63" i="5" s="1"/>
  <c r="J39" i="5" a="1"/>
  <c r="J39" i="5" s="1"/>
  <c r="K39" i="5" a="1"/>
  <c r="K39" i="5" s="1"/>
  <c r="J31" i="5" a="1"/>
  <c r="J31" i="5" s="1"/>
  <c r="K31" i="5" a="1"/>
  <c r="K31" i="5" s="1"/>
  <c r="J23" i="5" a="1"/>
  <c r="J23" i="5" s="1"/>
  <c r="K23" i="5" a="1"/>
  <c r="K23" i="5" s="1"/>
  <c r="J5" i="5" a="1"/>
  <c r="J5" i="5" s="1"/>
  <c r="K5" i="5" a="1"/>
  <c r="K5" i="5" s="1"/>
  <c r="I347" i="5" a="1"/>
  <c r="I347" i="5" s="1"/>
  <c r="K347" i="5" a="1"/>
  <c r="K347" i="5" s="1"/>
  <c r="J339" i="5" a="1"/>
  <c r="J339" i="5" s="1"/>
  <c r="K339" i="5" a="1"/>
  <c r="K339" i="5" s="1"/>
  <c r="J315" i="5" a="1"/>
  <c r="J315" i="5" s="1"/>
  <c r="K315" i="5" a="1"/>
  <c r="K315" i="5" s="1"/>
  <c r="J307" i="5" a="1"/>
  <c r="J307" i="5" s="1"/>
  <c r="K307" i="5" a="1"/>
  <c r="K307" i="5" s="1"/>
  <c r="K600" i="5" a="1"/>
  <c r="K600" i="5" s="1"/>
  <c r="K596" i="5" a="1"/>
  <c r="K596" i="5" s="1"/>
  <c r="K592" i="5" a="1"/>
  <c r="K592" i="5" s="1"/>
  <c r="K588" i="5" a="1"/>
  <c r="K588" i="5" s="1"/>
  <c r="K584" i="5" a="1"/>
  <c r="K584" i="5" s="1"/>
  <c r="K580" i="5" a="1"/>
  <c r="K580" i="5" s="1"/>
  <c r="K576" i="5" a="1"/>
  <c r="K576" i="5" s="1"/>
  <c r="K572" i="5" a="1"/>
  <c r="K572" i="5" s="1"/>
  <c r="K568" i="5" a="1"/>
  <c r="K568" i="5" s="1"/>
  <c r="K564" i="5" a="1"/>
  <c r="K564" i="5" s="1"/>
  <c r="K560" i="5" a="1"/>
  <c r="K560" i="5" s="1"/>
  <c r="K556" i="5" a="1"/>
  <c r="K556" i="5" s="1"/>
  <c r="K552" i="5" a="1"/>
  <c r="K552" i="5" s="1"/>
  <c r="K544" i="5" a="1"/>
  <c r="K544" i="5" s="1"/>
  <c r="K540" i="5" a="1"/>
  <c r="K540" i="5" s="1"/>
  <c r="K536" i="5" a="1"/>
  <c r="K536" i="5" s="1"/>
  <c r="K532" i="5" a="1"/>
  <c r="K532" i="5" s="1"/>
  <c r="K528" i="5" a="1"/>
  <c r="K528" i="5" s="1"/>
  <c r="K524" i="5" a="1"/>
  <c r="K524" i="5" s="1"/>
  <c r="K520" i="5" a="1"/>
  <c r="K520" i="5" s="1"/>
  <c r="K516" i="5" a="1"/>
  <c r="K516" i="5" s="1"/>
  <c r="K512" i="5" a="1"/>
  <c r="K512" i="5" s="1"/>
  <c r="K508" i="5" a="1"/>
  <c r="K508" i="5" s="1"/>
  <c r="K504" i="5" a="1"/>
  <c r="K504" i="5" s="1"/>
  <c r="K500" i="5" a="1"/>
  <c r="K500" i="5" s="1"/>
  <c r="K496" i="5" a="1"/>
  <c r="K496" i="5" s="1"/>
  <c r="K492" i="5" a="1"/>
  <c r="K492" i="5" s="1"/>
  <c r="K488" i="5" a="1"/>
  <c r="K488" i="5" s="1"/>
  <c r="K484" i="5" a="1"/>
  <c r="K484" i="5" s="1"/>
  <c r="K475" i="5" a="1"/>
  <c r="K475" i="5" s="1"/>
  <c r="K466" i="5" a="1"/>
  <c r="K466" i="5" s="1"/>
  <c r="K461" i="5" a="1"/>
  <c r="K461" i="5" s="1"/>
  <c r="K452" i="5" a="1"/>
  <c r="K452" i="5" s="1"/>
  <c r="K443" i="5" a="1"/>
  <c r="K443" i="5" s="1"/>
  <c r="K434" i="5" a="1"/>
  <c r="K434" i="5" s="1"/>
  <c r="K429" i="5" a="1"/>
  <c r="K429" i="5" s="1"/>
  <c r="K420" i="5" a="1"/>
  <c r="K420" i="5" s="1"/>
  <c r="K411" i="5" a="1"/>
  <c r="K411" i="5" s="1"/>
  <c r="K402" i="5" a="1"/>
  <c r="K402" i="5" s="1"/>
  <c r="K397" i="5" a="1"/>
  <c r="K397" i="5" s="1"/>
  <c r="K382" i="5" a="1"/>
  <c r="K382" i="5" s="1"/>
  <c r="K365" i="5" a="1"/>
  <c r="K365" i="5" s="1"/>
  <c r="J240" i="5" a="1"/>
  <c r="J240" i="5" s="1"/>
  <c r="K240" i="5" a="1"/>
  <c r="K240" i="5" s="1"/>
  <c r="J184" i="5" a="1"/>
  <c r="J184" i="5" s="1"/>
  <c r="K184" i="5" a="1"/>
  <c r="K184" i="5" s="1"/>
  <c r="J128" i="5" a="1"/>
  <c r="J128" i="5" s="1"/>
  <c r="K128" i="5" a="1"/>
  <c r="K128" i="5" s="1"/>
  <c r="J80" i="5" a="1"/>
  <c r="J80" i="5" s="1"/>
  <c r="K80" i="5" a="1"/>
  <c r="K80" i="5" s="1"/>
  <c r="J48" i="5" a="1"/>
  <c r="J48" i="5" s="1"/>
  <c r="K48" i="5" a="1"/>
  <c r="K48" i="5" s="1"/>
  <c r="J16" i="5" a="1"/>
  <c r="J16" i="5" s="1"/>
  <c r="K16" i="5" a="1"/>
  <c r="K16" i="5" s="1"/>
  <c r="J6" i="5" a="1"/>
  <c r="J6" i="5" s="1"/>
  <c r="K6" i="5" a="1"/>
  <c r="K6" i="5" s="1"/>
  <c r="I324" i="5" a="1"/>
  <c r="I324" i="5" s="1"/>
  <c r="K324" i="5" a="1"/>
  <c r="K324" i="5" s="1"/>
  <c r="J263" i="5" a="1"/>
  <c r="J263" i="5" s="1"/>
  <c r="K263" i="5" a="1"/>
  <c r="K263" i="5" s="1"/>
  <c r="J255" i="5" a="1"/>
  <c r="J255" i="5" s="1"/>
  <c r="K255" i="5" a="1"/>
  <c r="K255" i="5" s="1"/>
  <c r="J223" i="5" a="1"/>
  <c r="J223" i="5" s="1"/>
  <c r="K223" i="5" a="1"/>
  <c r="K223" i="5" s="1"/>
  <c r="J175" i="5" a="1"/>
  <c r="J175" i="5" s="1"/>
  <c r="K175" i="5" a="1"/>
  <c r="K175" i="5" s="1"/>
  <c r="J167" i="5" a="1"/>
  <c r="J167" i="5" s="1"/>
  <c r="K167" i="5" a="1"/>
  <c r="K167" i="5" s="1"/>
  <c r="J159" i="5" a="1"/>
  <c r="J159" i="5" s="1"/>
  <c r="K159" i="5" a="1"/>
  <c r="K159" i="5" s="1"/>
  <c r="J151" i="5" a="1"/>
  <c r="J151" i="5" s="1"/>
  <c r="K151" i="5" a="1"/>
  <c r="K151" i="5" s="1"/>
  <c r="J294" i="5" a="1"/>
  <c r="J294" i="5" s="1"/>
  <c r="K294" i="5" a="1"/>
  <c r="K294" i="5" s="1"/>
  <c r="J286" i="5" a="1"/>
  <c r="J286" i="5" s="1"/>
  <c r="K286" i="5" a="1"/>
  <c r="K286" i="5" s="1"/>
  <c r="J270" i="5" a="1"/>
  <c r="J270" i="5" s="1"/>
  <c r="K270" i="5" a="1"/>
  <c r="K270" i="5" s="1"/>
  <c r="J262" i="5" a="1"/>
  <c r="J262" i="5" s="1"/>
  <c r="K262" i="5" a="1"/>
  <c r="K262" i="5" s="1"/>
  <c r="J254" i="5" a="1"/>
  <c r="J254" i="5" s="1"/>
  <c r="K254" i="5" a="1"/>
  <c r="K254" i="5" s="1"/>
  <c r="J238" i="5" a="1"/>
  <c r="J238" i="5" s="1"/>
  <c r="K238" i="5" a="1"/>
  <c r="K238" i="5" s="1"/>
  <c r="J230" i="5" a="1"/>
  <c r="J230" i="5" s="1"/>
  <c r="K230" i="5" a="1"/>
  <c r="K230" i="5" s="1"/>
  <c r="J222" i="5" a="1"/>
  <c r="J222" i="5" s="1"/>
  <c r="K222" i="5" a="1"/>
  <c r="K222" i="5" s="1"/>
  <c r="J214" i="5" a="1"/>
  <c r="J214" i="5" s="1"/>
  <c r="K214" i="5" a="1"/>
  <c r="K214" i="5" s="1"/>
  <c r="J198" i="5" a="1"/>
  <c r="J198" i="5" s="1"/>
  <c r="K198" i="5" a="1"/>
  <c r="K198" i="5" s="1"/>
  <c r="H190" i="5" a="1"/>
  <c r="H190" i="5" s="1"/>
  <c r="K190" i="5" a="1"/>
  <c r="K190" i="5" s="1"/>
  <c r="J182" i="5" a="1"/>
  <c r="J182" i="5" s="1"/>
  <c r="K182" i="5" a="1"/>
  <c r="K182" i="5" s="1"/>
  <c r="J166" i="5" a="1"/>
  <c r="J166" i="5" s="1"/>
  <c r="K166" i="5" a="1"/>
  <c r="K166" i="5" s="1"/>
  <c r="J158" i="5" a="1"/>
  <c r="J158" i="5" s="1"/>
  <c r="K158" i="5" a="1"/>
  <c r="K158" i="5" s="1"/>
  <c r="J150" i="5" a="1"/>
  <c r="J150" i="5" s="1"/>
  <c r="K150" i="5" a="1"/>
  <c r="K150" i="5" s="1"/>
  <c r="J142" i="5" a="1"/>
  <c r="J142" i="5" s="1"/>
  <c r="K142" i="5" a="1"/>
  <c r="K142" i="5" s="1"/>
  <c r="J134" i="5" a="1"/>
  <c r="J134" i="5" s="1"/>
  <c r="K134" i="5" a="1"/>
  <c r="K134" i="5" s="1"/>
  <c r="J126" i="5" a="1"/>
  <c r="J126" i="5" s="1"/>
  <c r="K126" i="5" a="1"/>
  <c r="K126" i="5" s="1"/>
  <c r="J118" i="5" a="1"/>
  <c r="J118" i="5" s="1"/>
  <c r="K118" i="5" a="1"/>
  <c r="K118" i="5" s="1"/>
  <c r="J110" i="5" a="1"/>
  <c r="J110" i="5" s="1"/>
  <c r="K110" i="5" a="1"/>
  <c r="K110" i="5" s="1"/>
  <c r="J102" i="5" a="1"/>
  <c r="J102" i="5" s="1"/>
  <c r="K102" i="5" a="1"/>
  <c r="K102" i="5" s="1"/>
  <c r="J94" i="5" a="1"/>
  <c r="J94" i="5" s="1"/>
  <c r="K94" i="5" a="1"/>
  <c r="K94" i="5" s="1"/>
  <c r="J86" i="5" a="1"/>
  <c r="J86" i="5" s="1"/>
  <c r="K86" i="5" a="1"/>
  <c r="K86" i="5" s="1"/>
  <c r="J78" i="5" a="1"/>
  <c r="J78" i="5" s="1"/>
  <c r="K78" i="5" a="1"/>
  <c r="K78" i="5" s="1"/>
  <c r="J70" i="5" a="1"/>
  <c r="J70" i="5" s="1"/>
  <c r="K70" i="5" a="1"/>
  <c r="K70" i="5" s="1"/>
  <c r="J62" i="5" a="1"/>
  <c r="J62" i="5" s="1"/>
  <c r="K62" i="5" a="1"/>
  <c r="K62" i="5" s="1"/>
  <c r="J54" i="5" a="1"/>
  <c r="J54" i="5" s="1"/>
  <c r="K54" i="5" a="1"/>
  <c r="K54" i="5" s="1"/>
  <c r="J46" i="5" a="1"/>
  <c r="J46" i="5" s="1"/>
  <c r="K46" i="5" a="1"/>
  <c r="K46" i="5" s="1"/>
  <c r="J38" i="5" a="1"/>
  <c r="J38" i="5" s="1"/>
  <c r="K38" i="5" a="1"/>
  <c r="K38" i="5" s="1"/>
  <c r="J30" i="5" a="1"/>
  <c r="J30" i="5" s="1"/>
  <c r="K30" i="5" a="1"/>
  <c r="K30" i="5" s="1"/>
  <c r="J22" i="5" a="1"/>
  <c r="J22" i="5" s="1"/>
  <c r="K22" i="5" a="1"/>
  <c r="K22" i="5" s="1"/>
  <c r="J14" i="5" a="1"/>
  <c r="J14" i="5" s="1"/>
  <c r="K14" i="5" a="1"/>
  <c r="K14" i="5" s="1"/>
  <c r="J4" i="5" a="1"/>
  <c r="J4" i="5" s="1"/>
  <c r="K4" i="5" a="1"/>
  <c r="K4" i="5" s="1"/>
  <c r="I363" i="5" a="1"/>
  <c r="I363" i="5" s="1"/>
  <c r="K363" i="5" a="1"/>
  <c r="K363" i="5" s="1"/>
  <c r="I355" i="5" a="1"/>
  <c r="I355" i="5" s="1"/>
  <c r="K355" i="5" a="1"/>
  <c r="K355" i="5" s="1"/>
  <c r="K479" i="5" a="1"/>
  <c r="K479" i="5" s="1"/>
  <c r="K470" i="5" a="1"/>
  <c r="K470" i="5" s="1"/>
  <c r="K465" i="5" a="1"/>
  <c r="K465" i="5" s="1"/>
  <c r="K456" i="5" a="1"/>
  <c r="K456" i="5" s="1"/>
  <c r="K447" i="5" a="1"/>
  <c r="K447" i="5" s="1"/>
  <c r="K438" i="5" a="1"/>
  <c r="K438" i="5" s="1"/>
  <c r="K433" i="5" a="1"/>
  <c r="K433" i="5" s="1"/>
  <c r="K424" i="5" a="1"/>
  <c r="K424" i="5" s="1"/>
  <c r="K415" i="5" a="1"/>
  <c r="K415" i="5" s="1"/>
  <c r="K406" i="5" a="1"/>
  <c r="K406" i="5" s="1"/>
  <c r="K401" i="5" a="1"/>
  <c r="K401" i="5" s="1"/>
  <c r="K392" i="5" a="1"/>
  <c r="K392" i="5" s="1"/>
  <c r="K387" i="5" a="1"/>
  <c r="K387" i="5" s="1"/>
  <c r="K381" i="5" a="1"/>
  <c r="K381" i="5" s="1"/>
  <c r="K376" i="5" a="1"/>
  <c r="K376" i="5" s="1"/>
  <c r="K371" i="5" a="1"/>
  <c r="K371" i="5" s="1"/>
  <c r="K358" i="5" a="1"/>
  <c r="K358" i="5" s="1"/>
  <c r="K352" i="5" a="1"/>
  <c r="K352" i="5" s="1"/>
  <c r="K342" i="5" a="1"/>
  <c r="K342" i="5" s="1"/>
  <c r="K295" i="5" a="1"/>
  <c r="K295" i="5" s="1"/>
  <c r="K259" i="5" a="1"/>
  <c r="K259" i="5" s="1"/>
  <c r="J569" i="5" a="1"/>
  <c r="J569" i="5" s="1"/>
  <c r="J537" i="5" a="1"/>
  <c r="J537" i="5" s="1"/>
  <c r="J505" i="5" a="1"/>
  <c r="J505" i="5" s="1"/>
  <c r="J473" i="5" a="1"/>
  <c r="J473" i="5" s="1"/>
  <c r="J407" i="5" a="1"/>
  <c r="J407" i="5" s="1"/>
  <c r="J597" i="5" a="1"/>
  <c r="J597" i="5" s="1"/>
  <c r="J565" i="5" a="1"/>
  <c r="J565" i="5" s="1"/>
  <c r="J533" i="5" a="1"/>
  <c r="J533" i="5" s="1"/>
  <c r="J501" i="5" a="1"/>
  <c r="J501" i="5" s="1"/>
  <c r="J468" i="5" a="1"/>
  <c r="J468" i="5" s="1"/>
  <c r="J401" i="5" a="1"/>
  <c r="J401" i="5" s="1"/>
  <c r="J593" i="5" a="1"/>
  <c r="J593" i="5" s="1"/>
  <c r="J561" i="5" a="1"/>
  <c r="J561" i="5" s="1"/>
  <c r="J529" i="5" a="1"/>
  <c r="J529" i="5" s="1"/>
  <c r="J497" i="5" a="1"/>
  <c r="J497" i="5" s="1"/>
  <c r="J463" i="5" a="1"/>
  <c r="J463" i="5" s="1"/>
  <c r="J394" i="5" a="1"/>
  <c r="J394" i="5" s="1"/>
  <c r="J589" i="5" a="1"/>
  <c r="J589" i="5" s="1"/>
  <c r="J557" i="5" a="1"/>
  <c r="J557" i="5" s="1"/>
  <c r="J525" i="5" a="1"/>
  <c r="J525" i="5" s="1"/>
  <c r="J493" i="5" a="1"/>
  <c r="J493" i="5" s="1"/>
  <c r="J452" i="5" a="1"/>
  <c r="J452" i="5" s="1"/>
  <c r="J388" i="5" a="1"/>
  <c r="J388" i="5" s="1"/>
  <c r="J585" i="5" a="1"/>
  <c r="J585" i="5" s="1"/>
  <c r="J553" i="5" a="1"/>
  <c r="J553" i="5" s="1"/>
  <c r="J521" i="5" a="1"/>
  <c r="J521" i="5" s="1"/>
  <c r="J489" i="5" a="1"/>
  <c r="J489" i="5" s="1"/>
  <c r="J439" i="5" a="1"/>
  <c r="J439" i="5" s="1"/>
  <c r="J375" i="5" a="1"/>
  <c r="J375" i="5" s="1"/>
  <c r="J581" i="5" a="1"/>
  <c r="J581" i="5" s="1"/>
  <c r="J549" i="5" a="1"/>
  <c r="J549" i="5" s="1"/>
  <c r="J517" i="5" a="1"/>
  <c r="J517" i="5" s="1"/>
  <c r="J485" i="5" a="1"/>
  <c r="J485" i="5" s="1"/>
  <c r="J433" i="5" a="1"/>
  <c r="J433" i="5" s="1"/>
  <c r="J369" i="5" a="1"/>
  <c r="J369" i="5" s="1"/>
  <c r="J577" i="5" a="1"/>
  <c r="J577" i="5" s="1"/>
  <c r="J545" i="5" a="1"/>
  <c r="J545" i="5" s="1"/>
  <c r="J513" i="5" a="1"/>
  <c r="J513" i="5" s="1"/>
  <c r="J481" i="5" a="1"/>
  <c r="J481" i="5" s="1"/>
  <c r="J426" i="5" a="1"/>
  <c r="J426" i="5" s="1"/>
  <c r="J362" i="5" a="1"/>
  <c r="J362" i="5" s="1"/>
  <c r="J573" i="5" a="1"/>
  <c r="J573" i="5" s="1"/>
  <c r="J541" i="5" a="1"/>
  <c r="J541" i="5" s="1"/>
  <c r="J509" i="5" a="1"/>
  <c r="J509" i="5" s="1"/>
  <c r="J477" i="5" a="1"/>
  <c r="J477" i="5" s="1"/>
  <c r="J420" i="5" a="1"/>
  <c r="J420" i="5" s="1"/>
  <c r="J355" i="5" a="1"/>
  <c r="J355" i="5" s="1"/>
  <c r="I341" i="5" a="1"/>
  <c r="I341" i="5" s="1"/>
  <c r="J341" i="5" a="1"/>
  <c r="J341" i="5" s="1"/>
  <c r="I309" i="5" a="1"/>
  <c r="I309" i="5" s="1"/>
  <c r="J309" i="5" a="1"/>
  <c r="J309" i="5" s="1"/>
  <c r="I285" i="5" a="1"/>
  <c r="I285" i="5" s="1"/>
  <c r="J285" i="5" a="1"/>
  <c r="J285" i="5" s="1"/>
  <c r="I253" i="5" a="1"/>
  <c r="I253" i="5" s="1"/>
  <c r="J253" i="5" a="1"/>
  <c r="J253" i="5" s="1"/>
  <c r="H245" i="5" a="1"/>
  <c r="H245" i="5" s="1"/>
  <c r="J245" i="5" a="1"/>
  <c r="J245" i="5" s="1"/>
  <c r="H237" i="5" a="1"/>
  <c r="H237" i="5" s="1"/>
  <c r="J237" i="5" a="1"/>
  <c r="J237" i="5" s="1"/>
  <c r="H149" i="5" a="1"/>
  <c r="H149" i="5" s="1"/>
  <c r="J149" i="5" a="1"/>
  <c r="J149" i="5" s="1"/>
  <c r="H117" i="5" a="1"/>
  <c r="H117" i="5" s="1"/>
  <c r="J117" i="5" a="1"/>
  <c r="J117" i="5" s="1"/>
  <c r="H85" i="5" a="1"/>
  <c r="H85" i="5" s="1"/>
  <c r="J85" i="5" a="1"/>
  <c r="J85" i="5" s="1"/>
  <c r="H53" i="5" a="1"/>
  <c r="H53" i="5" s="1"/>
  <c r="J53" i="5" a="1"/>
  <c r="J53" i="5" s="1"/>
  <c r="H21" i="5" a="1"/>
  <c r="H21" i="5" s="1"/>
  <c r="J21" i="5" a="1"/>
  <c r="J21" i="5" s="1"/>
  <c r="I345" i="5" a="1"/>
  <c r="I345" i="5" s="1"/>
  <c r="J345" i="5" a="1"/>
  <c r="J345" i="5" s="1"/>
  <c r="I329" i="5" a="1"/>
  <c r="I329" i="5" s="1"/>
  <c r="J329" i="5" a="1"/>
  <c r="J329" i="5" s="1"/>
  <c r="I321" i="5" a="1"/>
  <c r="I321" i="5" s="1"/>
  <c r="J321" i="5" a="1"/>
  <c r="J321" i="5" s="1"/>
  <c r="H313" i="5" a="1"/>
  <c r="H313" i="5" s="1"/>
  <c r="J313" i="5" a="1"/>
  <c r="J313" i="5" s="1"/>
  <c r="I305" i="5" a="1"/>
  <c r="I305" i="5" s="1"/>
  <c r="J305" i="5" a="1"/>
  <c r="J305" i="5" s="1"/>
  <c r="J599" i="5" a="1"/>
  <c r="J599" i="5" s="1"/>
  <c r="J591" i="5" a="1"/>
  <c r="J591" i="5" s="1"/>
  <c r="J587" i="5" a="1"/>
  <c r="J587" i="5" s="1"/>
  <c r="J579" i="5" a="1"/>
  <c r="J579" i="5" s="1"/>
  <c r="J575" i="5" a="1"/>
  <c r="J575" i="5" s="1"/>
  <c r="J567" i="5" a="1"/>
  <c r="J567" i="5" s="1"/>
  <c r="J563" i="5" a="1"/>
  <c r="J563" i="5" s="1"/>
  <c r="J555" i="5" a="1"/>
  <c r="J555" i="5" s="1"/>
  <c r="J551" i="5" a="1"/>
  <c r="J551" i="5" s="1"/>
  <c r="J547" i="5" a="1"/>
  <c r="J547" i="5" s="1"/>
  <c r="J543" i="5" a="1"/>
  <c r="J543" i="5" s="1"/>
  <c r="J539" i="5" a="1"/>
  <c r="J539" i="5" s="1"/>
  <c r="J535" i="5" a="1"/>
  <c r="J535" i="5" s="1"/>
  <c r="J531" i="5" a="1"/>
  <c r="J531" i="5" s="1"/>
  <c r="J527" i="5" a="1"/>
  <c r="J527" i="5" s="1"/>
  <c r="J523" i="5" a="1"/>
  <c r="J523" i="5" s="1"/>
  <c r="J519" i="5" a="1"/>
  <c r="J519" i="5" s="1"/>
  <c r="J515" i="5" a="1"/>
  <c r="J515" i="5" s="1"/>
  <c r="J507" i="5" a="1"/>
  <c r="J507" i="5" s="1"/>
  <c r="J503" i="5" a="1"/>
  <c r="J503" i="5" s="1"/>
  <c r="J499" i="5" a="1"/>
  <c r="J499" i="5" s="1"/>
  <c r="J495" i="5" a="1"/>
  <c r="J495" i="5" s="1"/>
  <c r="J491" i="5" a="1"/>
  <c r="J491" i="5" s="1"/>
  <c r="J487" i="5" a="1"/>
  <c r="J487" i="5" s="1"/>
  <c r="J483" i="5" a="1"/>
  <c r="J483" i="5" s="1"/>
  <c r="J479" i="5" a="1"/>
  <c r="J479" i="5" s="1"/>
  <c r="J475" i="5" a="1"/>
  <c r="J475" i="5" s="1"/>
  <c r="J460" i="5" a="1"/>
  <c r="J460" i="5" s="1"/>
  <c r="J455" i="5" a="1"/>
  <c r="J455" i="5" s="1"/>
  <c r="J449" i="5" a="1"/>
  <c r="J449" i="5" s="1"/>
  <c r="J442" i="5" a="1"/>
  <c r="J442" i="5" s="1"/>
  <c r="J436" i="5" a="1"/>
  <c r="J436" i="5" s="1"/>
  <c r="J423" i="5" a="1"/>
  <c r="J423" i="5" s="1"/>
  <c r="J417" i="5" a="1"/>
  <c r="J417" i="5" s="1"/>
  <c r="J410" i="5" a="1"/>
  <c r="J410" i="5" s="1"/>
  <c r="J404" i="5" a="1"/>
  <c r="J404" i="5" s="1"/>
  <c r="J391" i="5" a="1"/>
  <c r="J391" i="5" s="1"/>
  <c r="J385" i="5" a="1"/>
  <c r="J385" i="5" s="1"/>
  <c r="J378" i="5" a="1"/>
  <c r="J378" i="5" s="1"/>
  <c r="J372" i="5" a="1"/>
  <c r="J372" i="5" s="1"/>
  <c r="J359" i="5" a="1"/>
  <c r="J359" i="5" s="1"/>
  <c r="J351" i="5" a="1"/>
  <c r="J351" i="5" s="1"/>
  <c r="J343" i="5" a="1"/>
  <c r="J343" i="5" s="1"/>
  <c r="J301" i="5" a="1"/>
  <c r="J301" i="5" s="1"/>
  <c r="I289" i="5" a="1"/>
  <c r="I289" i="5" s="1"/>
  <c r="J289" i="5" a="1"/>
  <c r="J289" i="5" s="1"/>
  <c r="I273" i="5" a="1"/>
  <c r="I273" i="5" s="1"/>
  <c r="J273" i="5" a="1"/>
  <c r="J273" i="5" s="1"/>
  <c r="I257" i="5" a="1"/>
  <c r="I257" i="5" s="1"/>
  <c r="J257" i="5" a="1"/>
  <c r="J257" i="5" s="1"/>
  <c r="I241" i="5" a="1"/>
  <c r="I241" i="5" s="1"/>
  <c r="J241" i="5" a="1"/>
  <c r="J241" i="5" s="1"/>
  <c r="H225" i="5" a="1"/>
  <c r="H225" i="5" s="1"/>
  <c r="J225" i="5" a="1"/>
  <c r="J225" i="5" s="1"/>
  <c r="H201" i="5" a="1"/>
  <c r="H201" i="5" s="1"/>
  <c r="J201" i="5" a="1"/>
  <c r="J201" i="5" s="1"/>
  <c r="I260" i="5" a="1"/>
  <c r="I260" i="5" s="1"/>
  <c r="J260" i="5" a="1"/>
  <c r="J260" i="5" s="1"/>
  <c r="I228" i="5" a="1"/>
  <c r="I228" i="5" s="1"/>
  <c r="J228" i="5" a="1"/>
  <c r="J228" i="5" s="1"/>
  <c r="I196" i="5" a="1"/>
  <c r="I196" i="5" s="1"/>
  <c r="J196" i="5" a="1"/>
  <c r="J196" i="5" s="1"/>
  <c r="I164" i="5" a="1"/>
  <c r="I164" i="5" s="1"/>
  <c r="J164" i="5" a="1"/>
  <c r="J164" i="5" s="1"/>
  <c r="I132" i="5" a="1"/>
  <c r="I132" i="5" s="1"/>
  <c r="J132" i="5" a="1"/>
  <c r="J132" i="5" s="1"/>
  <c r="H124" i="5" a="1"/>
  <c r="H124" i="5" s="1"/>
  <c r="J124" i="5" a="1"/>
  <c r="J124" i="5" s="1"/>
  <c r="I100" i="5" a="1"/>
  <c r="I100" i="5" s="1"/>
  <c r="J100" i="5" a="1"/>
  <c r="J100" i="5" s="1"/>
  <c r="H92" i="5" a="1"/>
  <c r="H92" i="5" s="1"/>
  <c r="J92" i="5" a="1"/>
  <c r="J92" i="5" s="1"/>
  <c r="H60" i="5" a="1"/>
  <c r="H60" i="5" s="1"/>
  <c r="J60" i="5" a="1"/>
  <c r="J60" i="5" s="1"/>
  <c r="I36" i="5" a="1"/>
  <c r="I36" i="5" s="1"/>
  <c r="J36" i="5" a="1"/>
  <c r="J36" i="5" s="1"/>
  <c r="H28" i="5" a="1"/>
  <c r="H28" i="5" s="1"/>
  <c r="J28" i="5" a="1"/>
  <c r="J28" i="5" s="1"/>
  <c r="H336" i="5" a="1"/>
  <c r="H336" i="5" s="1"/>
  <c r="J336" i="5" a="1"/>
  <c r="J336" i="5" s="1"/>
  <c r="H328" i="5" a="1"/>
  <c r="H328" i="5" s="1"/>
  <c r="J328" i="5" a="1"/>
  <c r="J328" i="5" s="1"/>
  <c r="H320" i="5" a="1"/>
  <c r="H320" i="5" s="1"/>
  <c r="J320" i="5" a="1"/>
  <c r="J320" i="5" s="1"/>
  <c r="I312" i="5" a="1"/>
  <c r="I312" i="5" s="1"/>
  <c r="J312" i="5" a="1"/>
  <c r="J312" i="5" s="1"/>
  <c r="I304" i="5" a="1"/>
  <c r="I304" i="5" s="1"/>
  <c r="J304" i="5" a="1"/>
  <c r="J304" i="5" s="1"/>
  <c r="J353" i="5" a="1"/>
  <c r="J353" i="5" s="1"/>
  <c r="J470" i="5" a="1"/>
  <c r="J470" i="5" s="1"/>
  <c r="J465" i="5" a="1"/>
  <c r="J465" i="5" s="1"/>
  <c r="J454" i="5" a="1"/>
  <c r="J454" i="5" s="1"/>
  <c r="J448" i="5" a="1"/>
  <c r="J448" i="5" s="1"/>
  <c r="J435" i="5" a="1"/>
  <c r="J435" i="5" s="1"/>
  <c r="J429" i="5" a="1"/>
  <c r="J429" i="5" s="1"/>
  <c r="J422" i="5" a="1"/>
  <c r="J422" i="5" s="1"/>
  <c r="J416" i="5" a="1"/>
  <c r="J416" i="5" s="1"/>
  <c r="J403" i="5" a="1"/>
  <c r="J403" i="5" s="1"/>
  <c r="J397" i="5" a="1"/>
  <c r="J397" i="5" s="1"/>
  <c r="J390" i="5" a="1"/>
  <c r="J390" i="5" s="1"/>
  <c r="J384" i="5" a="1"/>
  <c r="J384" i="5" s="1"/>
  <c r="J371" i="5" a="1"/>
  <c r="J371" i="5" s="1"/>
  <c r="J365" i="5" a="1"/>
  <c r="J365" i="5" s="1"/>
  <c r="J358" i="5" a="1"/>
  <c r="J358" i="5" s="1"/>
  <c r="J350" i="5" a="1"/>
  <c r="J350" i="5" s="1"/>
  <c r="J342" i="5" a="1"/>
  <c r="J342" i="5" s="1"/>
  <c r="I335" i="5" a="1"/>
  <c r="I335" i="5" s="1"/>
  <c r="J335" i="5" a="1"/>
  <c r="J335" i="5" s="1"/>
  <c r="H327" i="5" a="1"/>
  <c r="H327" i="5" s="1"/>
  <c r="J327" i="5" a="1"/>
  <c r="J327" i="5" s="1"/>
  <c r="H311" i="5" a="1"/>
  <c r="H311" i="5" s="1"/>
  <c r="J311" i="5" a="1"/>
  <c r="J311" i="5" s="1"/>
  <c r="I303" i="5" a="1"/>
  <c r="I303" i="5" s="1"/>
  <c r="J303" i="5" a="1"/>
  <c r="J303" i="5" s="1"/>
  <c r="J598" i="5" a="1"/>
  <c r="J598" i="5" s="1"/>
  <c r="J594" i="5" a="1"/>
  <c r="J594" i="5" s="1"/>
  <c r="J590" i="5" a="1"/>
  <c r="J590" i="5" s="1"/>
  <c r="J586" i="5" a="1"/>
  <c r="J586" i="5" s="1"/>
  <c r="J582" i="5" a="1"/>
  <c r="J582" i="5" s="1"/>
  <c r="J578" i="5" a="1"/>
  <c r="J578" i="5" s="1"/>
  <c r="J574" i="5" a="1"/>
  <c r="J574" i="5" s="1"/>
  <c r="J566" i="5" a="1"/>
  <c r="J566" i="5" s="1"/>
  <c r="J562" i="5" a="1"/>
  <c r="J562" i="5" s="1"/>
  <c r="J558" i="5" a="1"/>
  <c r="J558" i="5" s="1"/>
  <c r="J554" i="5" a="1"/>
  <c r="J554" i="5" s="1"/>
  <c r="J550" i="5" a="1"/>
  <c r="J550" i="5" s="1"/>
  <c r="J546" i="5" a="1"/>
  <c r="J546" i="5" s="1"/>
  <c r="J542" i="5" a="1"/>
  <c r="J542" i="5" s="1"/>
  <c r="J538" i="5" a="1"/>
  <c r="J538" i="5" s="1"/>
  <c r="J534" i="5" a="1"/>
  <c r="J534" i="5" s="1"/>
  <c r="J530" i="5" a="1"/>
  <c r="J530" i="5" s="1"/>
  <c r="J526" i="5" a="1"/>
  <c r="J526" i="5" s="1"/>
  <c r="J522" i="5" a="1"/>
  <c r="J522" i="5" s="1"/>
  <c r="J518" i="5" a="1"/>
  <c r="J518" i="5" s="1"/>
  <c r="J514" i="5" a="1"/>
  <c r="J514" i="5" s="1"/>
  <c r="J510" i="5" a="1"/>
  <c r="J510" i="5" s="1"/>
  <c r="J502" i="5" a="1"/>
  <c r="J502" i="5" s="1"/>
  <c r="J498" i="5" a="1"/>
  <c r="J498" i="5" s="1"/>
  <c r="J494" i="5" a="1"/>
  <c r="J494" i="5" s="1"/>
  <c r="J490" i="5" a="1"/>
  <c r="J490" i="5" s="1"/>
  <c r="J486" i="5" a="1"/>
  <c r="J486" i="5" s="1"/>
  <c r="J482" i="5" a="1"/>
  <c r="J482" i="5" s="1"/>
  <c r="J478" i="5" a="1"/>
  <c r="J478" i="5" s="1"/>
  <c r="J474" i="5" a="1"/>
  <c r="J474" i="5" s="1"/>
  <c r="J464" i="5" a="1"/>
  <c r="J464" i="5" s="1"/>
  <c r="J459" i="5" a="1"/>
  <c r="J459" i="5" s="1"/>
  <c r="J447" i="5" a="1"/>
  <c r="J447" i="5" s="1"/>
  <c r="J441" i="5" a="1"/>
  <c r="J441" i="5" s="1"/>
  <c r="J434" i="5" a="1"/>
  <c r="J434" i="5" s="1"/>
  <c r="J428" i="5" a="1"/>
  <c r="J428" i="5" s="1"/>
  <c r="J415" i="5" a="1"/>
  <c r="J415" i="5" s="1"/>
  <c r="J409" i="5" a="1"/>
  <c r="J409" i="5" s="1"/>
  <c r="J402" i="5" a="1"/>
  <c r="J402" i="5" s="1"/>
  <c r="J396" i="5" a="1"/>
  <c r="J396" i="5" s="1"/>
  <c r="J383" i="5" a="1"/>
  <c r="J383" i="5" s="1"/>
  <c r="J377" i="5" a="1"/>
  <c r="J377" i="5" s="1"/>
  <c r="J370" i="5" a="1"/>
  <c r="J370" i="5" s="1"/>
  <c r="J364" i="5" a="1"/>
  <c r="J364" i="5" s="1"/>
  <c r="J190" i="5" a="1"/>
  <c r="J190" i="5" s="1"/>
  <c r="I81" i="5" a="1"/>
  <c r="I81" i="5" s="1"/>
  <c r="J81" i="5" a="1"/>
  <c r="J81" i="5" s="1"/>
  <c r="I298" i="5" a="1"/>
  <c r="I298" i="5" s="1"/>
  <c r="J298" i="5" a="1"/>
  <c r="J298" i="5" s="1"/>
  <c r="I266" i="5" a="1"/>
  <c r="I266" i="5" s="1"/>
  <c r="J266" i="5" a="1"/>
  <c r="J266" i="5" s="1"/>
  <c r="I326" i="5" a="1"/>
  <c r="I326" i="5" s="1"/>
  <c r="J326" i="5" a="1"/>
  <c r="J326" i="5" s="1"/>
  <c r="I318" i="5" a="1"/>
  <c r="I318" i="5" s="1"/>
  <c r="J318" i="5" a="1"/>
  <c r="J318" i="5" s="1"/>
  <c r="H302" i="5" a="1"/>
  <c r="H302" i="5" s="1"/>
  <c r="J302" i="5" a="1"/>
  <c r="J302" i="5" s="1"/>
  <c r="J469" i="5" a="1"/>
  <c r="J469" i="5" s="1"/>
  <c r="J458" i="5" a="1"/>
  <c r="J458" i="5" s="1"/>
  <c r="J453" i="5" a="1"/>
  <c r="J453" i="5" s="1"/>
  <c r="J446" i="5" a="1"/>
  <c r="J446" i="5" s="1"/>
  <c r="J440" i="5" a="1"/>
  <c r="J440" i="5" s="1"/>
  <c r="J427" i="5" a="1"/>
  <c r="J427" i="5" s="1"/>
  <c r="J421" i="5" a="1"/>
  <c r="J421" i="5" s="1"/>
  <c r="J414" i="5" a="1"/>
  <c r="J414" i="5" s="1"/>
  <c r="J408" i="5" a="1"/>
  <c r="J408" i="5" s="1"/>
  <c r="J395" i="5" a="1"/>
  <c r="J395" i="5" s="1"/>
  <c r="J389" i="5" a="1"/>
  <c r="J389" i="5" s="1"/>
  <c r="J382" i="5" a="1"/>
  <c r="J382" i="5" s="1"/>
  <c r="J376" i="5" a="1"/>
  <c r="J376" i="5" s="1"/>
  <c r="J363" i="5" a="1"/>
  <c r="J363" i="5" s="1"/>
  <c r="J356" i="5" a="1"/>
  <c r="J356" i="5" s="1"/>
  <c r="J348" i="5" a="1"/>
  <c r="J348" i="5" s="1"/>
  <c r="J324" i="5" a="1"/>
  <c r="J324" i="5" s="1"/>
  <c r="I177" i="5" a="1"/>
  <c r="I177" i="5" s="1"/>
  <c r="J177" i="5" a="1"/>
  <c r="J177" i="5" s="1"/>
  <c r="J347" i="5" a="1"/>
  <c r="J347" i="5" s="1"/>
  <c r="J319" i="5" a="1"/>
  <c r="J319" i="5" s="1"/>
  <c r="J280" i="5" a="1"/>
  <c r="J280" i="5" s="1"/>
  <c r="J229" i="5" a="1"/>
  <c r="J229" i="5" s="1"/>
  <c r="I145" i="5" a="1"/>
  <c r="I145" i="5" s="1"/>
  <c r="J145" i="5" a="1"/>
  <c r="J145" i="5" s="1"/>
  <c r="I349" i="5" a="1"/>
  <c r="I349" i="5" s="1"/>
  <c r="J349" i="5" a="1"/>
  <c r="J349" i="5" s="1"/>
  <c r="I340" i="5" a="1"/>
  <c r="I340" i="5" s="1"/>
  <c r="J340" i="5" a="1"/>
  <c r="J340" i="5" s="1"/>
  <c r="I332" i="5" a="1"/>
  <c r="I332" i="5" s="1"/>
  <c r="J332" i="5" a="1"/>
  <c r="J332" i="5" s="1"/>
  <c r="I316" i="5" a="1"/>
  <c r="I316" i="5" s="1"/>
  <c r="J316" i="5" a="1"/>
  <c r="J316" i="5" s="1"/>
  <c r="H308" i="5" a="1"/>
  <c r="H308" i="5" s="1"/>
  <c r="J308" i="5" a="1"/>
  <c r="J308" i="5" s="1"/>
  <c r="H300" i="5" a="1"/>
  <c r="H300" i="5" s="1"/>
  <c r="J300" i="5" a="1"/>
  <c r="J300" i="5" s="1"/>
  <c r="G357" i="5" a="1"/>
  <c r="G357" i="5" s="1"/>
  <c r="J357" i="5" a="1"/>
  <c r="J357" i="5" s="1"/>
  <c r="J472" i="5" a="1"/>
  <c r="J472" i="5" s="1"/>
  <c r="J462" i="5" a="1"/>
  <c r="J462" i="5" s="1"/>
  <c r="J457" i="5" a="1"/>
  <c r="J457" i="5" s="1"/>
  <c r="J451" i="5" a="1"/>
  <c r="J451" i="5" s="1"/>
  <c r="J445" i="5" a="1"/>
  <c r="J445" i="5" s="1"/>
  <c r="J438" i="5" a="1"/>
  <c r="J438" i="5" s="1"/>
  <c r="J432" i="5" a="1"/>
  <c r="J432" i="5" s="1"/>
  <c r="J419" i="5" a="1"/>
  <c r="J419" i="5" s="1"/>
  <c r="J413" i="5" a="1"/>
  <c r="J413" i="5" s="1"/>
  <c r="J406" i="5" a="1"/>
  <c r="J406" i="5" s="1"/>
  <c r="J400" i="5" a="1"/>
  <c r="J400" i="5" s="1"/>
  <c r="J387" i="5" a="1"/>
  <c r="J387" i="5" s="1"/>
  <c r="J381" i="5" a="1"/>
  <c r="J381" i="5" s="1"/>
  <c r="J374" i="5" a="1"/>
  <c r="J374" i="5" s="1"/>
  <c r="J368" i="5" a="1"/>
  <c r="J368" i="5" s="1"/>
  <c r="J354" i="5" a="1"/>
  <c r="J354" i="5" s="1"/>
  <c r="J346" i="5" a="1"/>
  <c r="J346" i="5" s="1"/>
  <c r="J337" i="5" a="1"/>
  <c r="J337" i="5" s="1"/>
  <c r="H265" i="5" a="1"/>
  <c r="H265" i="5" s="1"/>
  <c r="J265" i="5" a="1"/>
  <c r="J265" i="5" s="1"/>
  <c r="H249" i="5" a="1"/>
  <c r="H249" i="5" s="1"/>
  <c r="J249" i="5" a="1"/>
  <c r="J249" i="5" s="1"/>
  <c r="H233" i="5" a="1"/>
  <c r="H233" i="5" s="1"/>
  <c r="J233" i="5" a="1"/>
  <c r="J233" i="5" s="1"/>
  <c r="H217" i="5" a="1"/>
  <c r="H217" i="5" s="1"/>
  <c r="J217" i="5" a="1"/>
  <c r="J217" i="5" s="1"/>
  <c r="I209" i="5" a="1"/>
  <c r="I209" i="5" s="1"/>
  <c r="J209" i="5" a="1"/>
  <c r="J209" i="5" s="1"/>
  <c r="H185" i="5" a="1"/>
  <c r="H185" i="5" s="1"/>
  <c r="J185" i="5" a="1"/>
  <c r="J185" i="5" s="1"/>
  <c r="I317" i="5" a="1"/>
  <c r="I317" i="5" s="1"/>
  <c r="J317" i="5" a="1"/>
  <c r="J317" i="5" s="1"/>
  <c r="I271" i="5" a="1"/>
  <c r="I271" i="5" s="1"/>
  <c r="J271" i="5" a="1"/>
  <c r="J271" i="5" s="1"/>
  <c r="I247" i="5" a="1"/>
  <c r="I247" i="5" s="1"/>
  <c r="J247" i="5" a="1"/>
  <c r="J247" i="5" s="1"/>
  <c r="I231" i="5" a="1"/>
  <c r="I231" i="5" s="1"/>
  <c r="J231" i="5" a="1"/>
  <c r="J231" i="5" s="1"/>
  <c r="I215" i="5" a="1"/>
  <c r="I215" i="5" s="1"/>
  <c r="J215" i="5" a="1"/>
  <c r="J215" i="5" s="1"/>
  <c r="I183" i="5" a="1"/>
  <c r="I183" i="5" s="1"/>
  <c r="J183" i="5" a="1"/>
  <c r="J183" i="5" s="1"/>
  <c r="H143" i="5" a="1"/>
  <c r="H143" i="5" s="1"/>
  <c r="J143" i="5" a="1"/>
  <c r="J143" i="5" s="1"/>
  <c r="I119" i="5" a="1"/>
  <c r="I119" i="5" s="1"/>
  <c r="J119" i="5" a="1"/>
  <c r="J119" i="5" s="1"/>
  <c r="H111" i="5" a="1"/>
  <c r="H111" i="5" s="1"/>
  <c r="J111" i="5" a="1"/>
  <c r="J111" i="5" s="1"/>
  <c r="H79" i="5" a="1"/>
  <c r="H79" i="5" s="1"/>
  <c r="J79" i="5" a="1"/>
  <c r="J79" i="5" s="1"/>
  <c r="I55" i="5" a="1"/>
  <c r="I55" i="5" s="1"/>
  <c r="J55" i="5" a="1"/>
  <c r="J55" i="5" s="1"/>
  <c r="H47" i="5" a="1"/>
  <c r="H47" i="5" s="1"/>
  <c r="J47" i="5" a="1"/>
  <c r="J47" i="5" s="1"/>
  <c r="H15" i="5" a="1"/>
  <c r="H15" i="5" s="1"/>
  <c r="J15" i="5" a="1"/>
  <c r="J15" i="5" s="1"/>
  <c r="I331" i="5" a="1"/>
  <c r="I331" i="5" s="1"/>
  <c r="J331" i="5" a="1"/>
  <c r="J331" i="5" s="1"/>
  <c r="I323" i="5" a="1"/>
  <c r="I323" i="5" s="1"/>
  <c r="J323" i="5" a="1"/>
  <c r="J323" i="5" s="1"/>
  <c r="J600" i="5" a="1"/>
  <c r="J600" i="5" s="1"/>
  <c r="J596" i="5" a="1"/>
  <c r="J596" i="5" s="1"/>
  <c r="J592" i="5" a="1"/>
  <c r="J592" i="5" s="1"/>
  <c r="J588" i="5" a="1"/>
  <c r="J588" i="5" s="1"/>
  <c r="J584" i="5" a="1"/>
  <c r="J584" i="5" s="1"/>
  <c r="J580" i="5" a="1"/>
  <c r="J580" i="5" s="1"/>
  <c r="J576" i="5" a="1"/>
  <c r="J576" i="5" s="1"/>
  <c r="J572" i="5" a="1"/>
  <c r="J572" i="5" s="1"/>
  <c r="J568" i="5" a="1"/>
  <c r="J568" i="5" s="1"/>
  <c r="J564" i="5" a="1"/>
  <c r="J564" i="5" s="1"/>
  <c r="J560" i="5" a="1"/>
  <c r="J560" i="5" s="1"/>
  <c r="J552" i="5" a="1"/>
  <c r="J552" i="5" s="1"/>
  <c r="J548" i="5" a="1"/>
  <c r="J548" i="5" s="1"/>
  <c r="J544" i="5" a="1"/>
  <c r="J544" i="5" s="1"/>
  <c r="J540" i="5" a="1"/>
  <c r="J540" i="5" s="1"/>
  <c r="J536" i="5" a="1"/>
  <c r="J536" i="5" s="1"/>
  <c r="J532" i="5" a="1"/>
  <c r="J532" i="5" s="1"/>
  <c r="J528" i="5" a="1"/>
  <c r="J528" i="5" s="1"/>
  <c r="J524" i="5" a="1"/>
  <c r="J524" i="5" s="1"/>
  <c r="J520" i="5" a="1"/>
  <c r="J520" i="5" s="1"/>
  <c r="J516" i="5" a="1"/>
  <c r="J516" i="5" s="1"/>
  <c r="J512" i="5" a="1"/>
  <c r="J512" i="5" s="1"/>
  <c r="J508" i="5" a="1"/>
  <c r="J508" i="5" s="1"/>
  <c r="J504" i="5" a="1"/>
  <c r="J504" i="5" s="1"/>
  <c r="J500" i="5" a="1"/>
  <c r="J500" i="5" s="1"/>
  <c r="J496" i="5" a="1"/>
  <c r="J496" i="5" s="1"/>
  <c r="J492" i="5" a="1"/>
  <c r="J492" i="5" s="1"/>
  <c r="J488" i="5" a="1"/>
  <c r="J488" i="5" s="1"/>
  <c r="J484" i="5" a="1"/>
  <c r="J484" i="5" s="1"/>
  <c r="J480" i="5" a="1"/>
  <c r="J480" i="5" s="1"/>
  <c r="J476" i="5" a="1"/>
  <c r="J476" i="5" s="1"/>
  <c r="J467" i="5" a="1"/>
  <c r="J467" i="5" s="1"/>
  <c r="J456" i="5" a="1"/>
  <c r="J456" i="5" s="1"/>
  <c r="J450" i="5" a="1"/>
  <c r="J450" i="5" s="1"/>
  <c r="J444" i="5" a="1"/>
  <c r="J444" i="5" s="1"/>
  <c r="J431" i="5" a="1"/>
  <c r="J431" i="5" s="1"/>
  <c r="J425" i="5" a="1"/>
  <c r="J425" i="5" s="1"/>
  <c r="J418" i="5" a="1"/>
  <c r="J418" i="5" s="1"/>
  <c r="J412" i="5" a="1"/>
  <c r="J412" i="5" s="1"/>
  <c r="J399" i="5" a="1"/>
  <c r="J399" i="5" s="1"/>
  <c r="J393" i="5" a="1"/>
  <c r="J393" i="5" s="1"/>
  <c r="J386" i="5" a="1"/>
  <c r="J386" i="5" s="1"/>
  <c r="J380" i="5" a="1"/>
  <c r="J380" i="5" s="1"/>
  <c r="J367" i="5" a="1"/>
  <c r="J367" i="5" s="1"/>
  <c r="J361" i="5" a="1"/>
  <c r="J361" i="5" s="1"/>
  <c r="J334" i="5" a="1"/>
  <c r="J334" i="5" s="1"/>
  <c r="J310" i="5" a="1"/>
  <c r="J310" i="5" s="1"/>
  <c r="I325" i="5" a="1"/>
  <c r="I325" i="5" s="1"/>
  <c r="J325" i="5" a="1"/>
  <c r="J325" i="5" s="1"/>
  <c r="I246" i="5" a="1"/>
  <c r="I246" i="5" s="1"/>
  <c r="J246" i="5" a="1"/>
  <c r="J246" i="5" s="1"/>
  <c r="H206" i="5" a="1"/>
  <c r="H206" i="5" s="1"/>
  <c r="J206" i="5" a="1"/>
  <c r="J206" i="5" s="1"/>
  <c r="H174" i="5" a="1"/>
  <c r="H174" i="5" s="1"/>
  <c r="J174" i="5" a="1"/>
  <c r="J174" i="5" s="1"/>
  <c r="H338" i="5" a="1"/>
  <c r="H338" i="5" s="1"/>
  <c r="J338" i="5" a="1"/>
  <c r="J338" i="5" s="1"/>
  <c r="I330" i="5" a="1"/>
  <c r="I330" i="5" s="1"/>
  <c r="J330" i="5" a="1"/>
  <c r="J330" i="5" s="1"/>
  <c r="I322" i="5" a="1"/>
  <c r="I322" i="5" s="1"/>
  <c r="J322" i="5" a="1"/>
  <c r="J322" i="5" s="1"/>
  <c r="H314" i="5" a="1"/>
  <c r="H314" i="5" s="1"/>
  <c r="J314" i="5" a="1"/>
  <c r="J314" i="5" s="1"/>
  <c r="H306" i="5" a="1"/>
  <c r="H306" i="5" s="1"/>
  <c r="J306" i="5" a="1"/>
  <c r="J306" i="5" s="1"/>
  <c r="J471" i="5" a="1"/>
  <c r="J471" i="5" s="1"/>
  <c r="J466" i="5" a="1"/>
  <c r="J466" i="5" s="1"/>
  <c r="J461" i="5" a="1"/>
  <c r="J461" i="5" s="1"/>
  <c r="J443" i="5" a="1"/>
  <c r="J443" i="5" s="1"/>
  <c r="J437" i="5" a="1"/>
  <c r="J437" i="5" s="1"/>
  <c r="J430" i="5" a="1"/>
  <c r="J430" i="5" s="1"/>
  <c r="J424" i="5" a="1"/>
  <c r="J424" i="5" s="1"/>
  <c r="J411" i="5" a="1"/>
  <c r="J411" i="5" s="1"/>
  <c r="J405" i="5" a="1"/>
  <c r="J405" i="5" s="1"/>
  <c r="J398" i="5" a="1"/>
  <c r="J398" i="5" s="1"/>
  <c r="J392" i="5" a="1"/>
  <c r="J392" i="5" s="1"/>
  <c r="J379" i="5" a="1"/>
  <c r="J379" i="5" s="1"/>
  <c r="J373" i="5" a="1"/>
  <c r="J373" i="5" s="1"/>
  <c r="J366" i="5" a="1"/>
  <c r="J366" i="5" s="1"/>
  <c r="J360" i="5" a="1"/>
  <c r="J360" i="5" s="1"/>
  <c r="J352" i="5" a="1"/>
  <c r="J352" i="5" s="1"/>
  <c r="J344" i="5" a="1"/>
  <c r="J344" i="5" s="1"/>
  <c r="J333" i="5" a="1"/>
  <c r="J333" i="5" s="1"/>
  <c r="J261" i="5" a="1"/>
  <c r="J261" i="5" s="1"/>
  <c r="H292" i="5" a="1"/>
  <c r="H292" i="5" s="1"/>
  <c r="I292" i="5" a="1"/>
  <c r="I292" i="5" s="1"/>
  <c r="H284" i="5" a="1"/>
  <c r="H284" i="5" s="1"/>
  <c r="I284" i="5" a="1"/>
  <c r="I284" i="5" s="1"/>
  <c r="H276" i="5" a="1"/>
  <c r="H276" i="5" s="1"/>
  <c r="I276" i="5" a="1"/>
  <c r="I276" i="5" s="1"/>
  <c r="H268" i="5" a="1"/>
  <c r="H268" i="5" s="1"/>
  <c r="I268" i="5" a="1"/>
  <c r="I268" i="5" s="1"/>
  <c r="H220" i="5" a="1"/>
  <c r="H220" i="5" s="1"/>
  <c r="I220" i="5" a="1"/>
  <c r="I220" i="5" s="1"/>
  <c r="H212" i="5" a="1"/>
  <c r="H212" i="5" s="1"/>
  <c r="I212" i="5" a="1"/>
  <c r="I212" i="5" s="1"/>
  <c r="H204" i="5" a="1"/>
  <c r="H204" i="5" s="1"/>
  <c r="I204" i="5" a="1"/>
  <c r="I204" i="5" s="1"/>
  <c r="H188" i="5" a="1"/>
  <c r="H188" i="5" s="1"/>
  <c r="I188" i="5" a="1"/>
  <c r="I188" i="5" s="1"/>
  <c r="H180" i="5" a="1"/>
  <c r="H180" i="5" s="1"/>
  <c r="I180" i="5" a="1"/>
  <c r="I180" i="5" s="1"/>
  <c r="H172" i="5" a="1"/>
  <c r="H172" i="5" s="1"/>
  <c r="I172" i="5" a="1"/>
  <c r="I172" i="5" s="1"/>
  <c r="H156" i="5" a="1"/>
  <c r="H156" i="5" s="1"/>
  <c r="I156" i="5" a="1"/>
  <c r="I156" i="5" s="1"/>
  <c r="H148" i="5" a="1"/>
  <c r="H148" i="5" s="1"/>
  <c r="I148" i="5" a="1"/>
  <c r="I148" i="5" s="1"/>
  <c r="H140" i="5" a="1"/>
  <c r="H140" i="5" s="1"/>
  <c r="I140" i="5" a="1"/>
  <c r="I140" i="5" s="1"/>
  <c r="H293" i="5" a="1"/>
  <c r="H293" i="5" s="1"/>
  <c r="I293" i="5" a="1"/>
  <c r="I293" i="5" s="1"/>
  <c r="H252" i="5" a="1"/>
  <c r="H252" i="5" s="1"/>
  <c r="I252" i="5" a="1"/>
  <c r="I252" i="5" s="1"/>
  <c r="H244" i="5" a="1"/>
  <c r="H244" i="5" s="1"/>
  <c r="I244" i="5" a="1"/>
  <c r="I244" i="5" s="1"/>
  <c r="H236" i="5" a="1"/>
  <c r="H236" i="5" s="1"/>
  <c r="I236" i="5" a="1"/>
  <c r="I236" i="5" s="1"/>
  <c r="H282" i="5" a="1"/>
  <c r="H282" i="5" s="1"/>
  <c r="I282" i="5" a="1"/>
  <c r="I282" i="5" s="1"/>
  <c r="H258" i="5" a="1"/>
  <c r="H258" i="5" s="1"/>
  <c r="I258" i="5" a="1"/>
  <c r="I258" i="5" s="1"/>
  <c r="H234" i="5" a="1"/>
  <c r="H234" i="5" s="1"/>
  <c r="I234" i="5" a="1"/>
  <c r="I234" i="5" s="1"/>
  <c r="H218" i="5" a="1"/>
  <c r="H218" i="5" s="1"/>
  <c r="I218" i="5" a="1"/>
  <c r="I218" i="5" s="1"/>
  <c r="H202" i="5" a="1"/>
  <c r="H202" i="5" s="1"/>
  <c r="I202" i="5" a="1"/>
  <c r="I202" i="5" s="1"/>
  <c r="H186" i="5" a="1"/>
  <c r="H186" i="5" s="1"/>
  <c r="I186" i="5" a="1"/>
  <c r="I186" i="5" s="1"/>
  <c r="H170" i="5" a="1"/>
  <c r="H170" i="5" s="1"/>
  <c r="I170" i="5" a="1"/>
  <c r="I170" i="5" s="1"/>
  <c r="H154" i="5" a="1"/>
  <c r="H154" i="5" s="1"/>
  <c r="I154" i="5" a="1"/>
  <c r="I154" i="5" s="1"/>
  <c r="H138" i="5" a="1"/>
  <c r="H138" i="5" s="1"/>
  <c r="I138" i="5" a="1"/>
  <c r="I138" i="5" s="1"/>
  <c r="H122" i="5" a="1"/>
  <c r="H122" i="5" s="1"/>
  <c r="I122" i="5" a="1"/>
  <c r="I122" i="5" s="1"/>
  <c r="H106" i="5" a="1"/>
  <c r="H106" i="5" s="1"/>
  <c r="I106" i="5" a="1"/>
  <c r="I106" i="5" s="1"/>
  <c r="H90" i="5" a="1"/>
  <c r="H90" i="5" s="1"/>
  <c r="I90" i="5" a="1"/>
  <c r="I90" i="5" s="1"/>
  <c r="H74" i="5" a="1"/>
  <c r="H74" i="5" s="1"/>
  <c r="I74" i="5" a="1"/>
  <c r="I74" i="5" s="1"/>
  <c r="H58" i="5" a="1"/>
  <c r="H58" i="5" s="1"/>
  <c r="I58" i="5" a="1"/>
  <c r="I58" i="5" s="1"/>
  <c r="H42" i="5" a="1"/>
  <c r="H42" i="5" s="1"/>
  <c r="I42" i="5" a="1"/>
  <c r="I42" i="5" s="1"/>
  <c r="H290" i="5" a="1"/>
  <c r="H290" i="5" s="1"/>
  <c r="I290" i="5" a="1"/>
  <c r="I290" i="5" s="1"/>
  <c r="H274" i="5" a="1"/>
  <c r="H274" i="5" s="1"/>
  <c r="I274" i="5" a="1"/>
  <c r="I274" i="5" s="1"/>
  <c r="H242" i="5" a="1"/>
  <c r="H242" i="5" s="1"/>
  <c r="I242" i="5" a="1"/>
  <c r="I242" i="5" s="1"/>
  <c r="H250" i="5" a="1"/>
  <c r="H250" i="5" s="1"/>
  <c r="I250" i="5" a="1"/>
  <c r="I250" i="5" s="1"/>
  <c r="H226" i="5" a="1"/>
  <c r="H226" i="5" s="1"/>
  <c r="I226" i="5" a="1"/>
  <c r="I226" i="5" s="1"/>
  <c r="H210" i="5" a="1"/>
  <c r="H210" i="5" s="1"/>
  <c r="I210" i="5" a="1"/>
  <c r="I210" i="5" s="1"/>
  <c r="H194" i="5" a="1"/>
  <c r="H194" i="5" s="1"/>
  <c r="I194" i="5" a="1"/>
  <c r="I194" i="5" s="1"/>
  <c r="H178" i="5" a="1"/>
  <c r="H178" i="5" s="1"/>
  <c r="I178" i="5" a="1"/>
  <c r="I178" i="5" s="1"/>
  <c r="H162" i="5" a="1"/>
  <c r="H162" i="5" s="1"/>
  <c r="I162" i="5" a="1"/>
  <c r="I162" i="5" s="1"/>
  <c r="H146" i="5" a="1"/>
  <c r="H146" i="5" s="1"/>
  <c r="I146" i="5" a="1"/>
  <c r="I146" i="5" s="1"/>
  <c r="H130" i="5" a="1"/>
  <c r="H130" i="5" s="1"/>
  <c r="I130" i="5" a="1"/>
  <c r="I130" i="5" s="1"/>
  <c r="H114" i="5" a="1"/>
  <c r="H114" i="5" s="1"/>
  <c r="I114" i="5" a="1"/>
  <c r="I114" i="5" s="1"/>
  <c r="H98" i="5" a="1"/>
  <c r="H98" i="5" s="1"/>
  <c r="I98" i="5" a="1"/>
  <c r="I98" i="5" s="1"/>
  <c r="H82" i="5" a="1"/>
  <c r="H82" i="5" s="1"/>
  <c r="I82" i="5" a="1"/>
  <c r="I82" i="5" s="1"/>
  <c r="H66" i="5" a="1"/>
  <c r="H66" i="5" s="1"/>
  <c r="I66" i="5" a="1"/>
  <c r="I66" i="5" s="1"/>
  <c r="H50" i="5" a="1"/>
  <c r="H50" i="5" s="1"/>
  <c r="I50" i="5" a="1"/>
  <c r="I50" i="5" s="1"/>
  <c r="H34" i="5" a="1"/>
  <c r="H34" i="5" s="1"/>
  <c r="I34" i="5" a="1"/>
  <c r="I34" i="5" s="1"/>
  <c r="H26" i="5" a="1"/>
  <c r="H26" i="5" s="1"/>
  <c r="I26" i="5" a="1"/>
  <c r="I26" i="5" s="1"/>
  <c r="H18" i="5" a="1"/>
  <c r="H18" i="5" s="1"/>
  <c r="I18" i="5" a="1"/>
  <c r="I18" i="5" s="1"/>
  <c r="H8" i="5" a="1"/>
  <c r="H8" i="5" s="1"/>
  <c r="I8" i="5" a="1"/>
  <c r="I8" i="5" s="1"/>
  <c r="H297" i="5" a="1"/>
  <c r="H297" i="5" s="1"/>
  <c r="I297" i="5" a="1"/>
  <c r="I297" i="5" s="1"/>
  <c r="H281" i="5" a="1"/>
  <c r="H281" i="5" s="1"/>
  <c r="I281" i="5" a="1"/>
  <c r="I281" i="5" s="1"/>
  <c r="H288" i="5" a="1"/>
  <c r="H288" i="5" s="1"/>
  <c r="I288" i="5" a="1"/>
  <c r="I288" i="5" s="1"/>
  <c r="H272" i="5" a="1"/>
  <c r="H272" i="5" s="1"/>
  <c r="I272" i="5" a="1"/>
  <c r="I272" i="5" s="1"/>
  <c r="H248" i="5" a="1"/>
  <c r="H248" i="5" s="1"/>
  <c r="I248" i="5" a="1"/>
  <c r="I248" i="5" s="1"/>
  <c r="H224" i="5" a="1"/>
  <c r="H224" i="5" s="1"/>
  <c r="I224" i="5" a="1"/>
  <c r="I224" i="5" s="1"/>
  <c r="H200" i="5" a="1"/>
  <c r="H200" i="5" s="1"/>
  <c r="I200" i="5" a="1"/>
  <c r="I200" i="5" s="1"/>
  <c r="H176" i="5" a="1"/>
  <c r="H176" i="5" s="1"/>
  <c r="I176" i="5" a="1"/>
  <c r="I176" i="5" s="1"/>
  <c r="H152" i="5" a="1"/>
  <c r="H152" i="5" s="1"/>
  <c r="I152" i="5" a="1"/>
  <c r="I152" i="5" s="1"/>
  <c r="H128" i="5" a="1"/>
  <c r="H128" i="5" s="1"/>
  <c r="I128" i="5" a="1"/>
  <c r="I128" i="5" s="1"/>
  <c r="H104" i="5" a="1"/>
  <c r="H104" i="5" s="1"/>
  <c r="I104" i="5" a="1"/>
  <c r="I104" i="5" s="1"/>
  <c r="H88" i="5" a="1"/>
  <c r="H88" i="5" s="1"/>
  <c r="I88" i="5" a="1"/>
  <c r="I88" i="5" s="1"/>
  <c r="H72" i="5" a="1"/>
  <c r="H72" i="5" s="1"/>
  <c r="I72" i="5" a="1"/>
  <c r="I72" i="5" s="1"/>
  <c r="H48" i="5" a="1"/>
  <c r="H48" i="5" s="1"/>
  <c r="I48" i="5" a="1"/>
  <c r="I48" i="5" s="1"/>
  <c r="H32" i="5" a="1"/>
  <c r="H32" i="5" s="1"/>
  <c r="I32" i="5" a="1"/>
  <c r="I32" i="5" s="1"/>
  <c r="H24" i="5" a="1"/>
  <c r="H24" i="5" s="1"/>
  <c r="I24" i="5" a="1"/>
  <c r="I24" i="5" s="1"/>
  <c r="H16" i="5" a="1"/>
  <c r="H16" i="5" s="1"/>
  <c r="I16" i="5" a="1"/>
  <c r="I16" i="5" s="1"/>
  <c r="H6" i="5" a="1"/>
  <c r="H6" i="5" s="1"/>
  <c r="I6" i="5" a="1"/>
  <c r="I6" i="5" s="1"/>
  <c r="H2" i="5" a="1"/>
  <c r="H2" i="5" s="1"/>
  <c r="I2" i="5" a="1"/>
  <c r="I2" i="5" s="1"/>
  <c r="H296" i="5" a="1"/>
  <c r="H296" i="5" s="1"/>
  <c r="I296" i="5" a="1"/>
  <c r="I296" i="5" s="1"/>
  <c r="H256" i="5" a="1"/>
  <c r="H256" i="5" s="1"/>
  <c r="I256" i="5" a="1"/>
  <c r="I256" i="5" s="1"/>
  <c r="H232" i="5" a="1"/>
  <c r="H232" i="5" s="1"/>
  <c r="I232" i="5" a="1"/>
  <c r="I232" i="5" s="1"/>
  <c r="H208" i="5" a="1"/>
  <c r="H208" i="5" s="1"/>
  <c r="I208" i="5" a="1"/>
  <c r="I208" i="5" s="1"/>
  <c r="H184" i="5" a="1"/>
  <c r="H184" i="5" s="1"/>
  <c r="I184" i="5" a="1"/>
  <c r="I184" i="5" s="1"/>
  <c r="H160" i="5" a="1"/>
  <c r="H160" i="5" s="1"/>
  <c r="I160" i="5" a="1"/>
  <c r="I160" i="5" s="1"/>
  <c r="H136" i="5" a="1"/>
  <c r="H136" i="5" s="1"/>
  <c r="I136" i="5" a="1"/>
  <c r="I136" i="5" s="1"/>
  <c r="H112" i="5" a="1"/>
  <c r="H112" i="5" s="1"/>
  <c r="I112" i="5" a="1"/>
  <c r="I112" i="5" s="1"/>
  <c r="H64" i="5" a="1"/>
  <c r="H64" i="5" s="1"/>
  <c r="I64" i="5" a="1"/>
  <c r="I64" i="5" s="1"/>
  <c r="H277" i="5" a="1"/>
  <c r="H277" i="5" s="1"/>
  <c r="I277" i="5" a="1"/>
  <c r="I277" i="5" s="1"/>
  <c r="H269" i="5" a="1"/>
  <c r="H269" i="5" s="1"/>
  <c r="I269" i="5" a="1"/>
  <c r="I269" i="5" s="1"/>
  <c r="H264" i="5" a="1"/>
  <c r="H264" i="5" s="1"/>
  <c r="I264" i="5" a="1"/>
  <c r="I264" i="5" s="1"/>
  <c r="H240" i="5" a="1"/>
  <c r="H240" i="5" s="1"/>
  <c r="I240" i="5" a="1"/>
  <c r="I240" i="5" s="1"/>
  <c r="H216" i="5" a="1"/>
  <c r="H216" i="5" s="1"/>
  <c r="I216" i="5" a="1"/>
  <c r="I216" i="5" s="1"/>
  <c r="H192" i="5" a="1"/>
  <c r="H192" i="5" s="1"/>
  <c r="I192" i="5" a="1"/>
  <c r="I192" i="5" s="1"/>
  <c r="H168" i="5" a="1"/>
  <c r="H168" i="5" s="1"/>
  <c r="I168" i="5" a="1"/>
  <c r="I168" i="5" s="1"/>
  <c r="H144" i="5" a="1"/>
  <c r="H144" i="5" s="1"/>
  <c r="I144" i="5" a="1"/>
  <c r="I144" i="5" s="1"/>
  <c r="H120" i="5" a="1"/>
  <c r="H120" i="5" s="1"/>
  <c r="I120" i="5" a="1"/>
  <c r="I120" i="5" s="1"/>
  <c r="H96" i="5" a="1"/>
  <c r="H96" i="5" s="1"/>
  <c r="I96" i="5" a="1"/>
  <c r="I96" i="5" s="1"/>
  <c r="H80" i="5" a="1"/>
  <c r="H80" i="5" s="1"/>
  <c r="I80" i="5" a="1"/>
  <c r="I80" i="5" s="1"/>
  <c r="H56" i="5" a="1"/>
  <c r="H56" i="5" s="1"/>
  <c r="I56" i="5" a="1"/>
  <c r="I56" i="5" s="1"/>
  <c r="H40" i="5" a="1"/>
  <c r="H40" i="5" s="1"/>
  <c r="I40" i="5" a="1"/>
  <c r="I40" i="5" s="1"/>
  <c r="H295" i="5" a="1"/>
  <c r="H295" i="5" s="1"/>
  <c r="I295" i="5" a="1"/>
  <c r="I295" i="5" s="1"/>
  <c r="H287" i="5" a="1"/>
  <c r="H287" i="5" s="1"/>
  <c r="I287" i="5" a="1"/>
  <c r="I287" i="5" s="1"/>
  <c r="H294" i="5" a="1"/>
  <c r="H294" i="5" s="1"/>
  <c r="I294" i="5" a="1"/>
  <c r="I294" i="5" s="1"/>
  <c r="H286" i="5" a="1"/>
  <c r="H286" i="5" s="1"/>
  <c r="I286" i="5" a="1"/>
  <c r="I286" i="5" s="1"/>
  <c r="H278" i="5" a="1"/>
  <c r="H278" i="5" s="1"/>
  <c r="I278" i="5" a="1"/>
  <c r="I278" i="5" s="1"/>
  <c r="H270" i="5" a="1"/>
  <c r="H270" i="5" s="1"/>
  <c r="I270" i="5" a="1"/>
  <c r="I270" i="5" s="1"/>
  <c r="H262" i="5" a="1"/>
  <c r="H262" i="5" s="1"/>
  <c r="I262" i="5" a="1"/>
  <c r="I262" i="5" s="1"/>
  <c r="H254" i="5" a="1"/>
  <c r="H254" i="5" s="1"/>
  <c r="I254" i="5" a="1"/>
  <c r="I254" i="5" s="1"/>
  <c r="H238" i="5" a="1"/>
  <c r="H238" i="5" s="1"/>
  <c r="I238" i="5" a="1"/>
  <c r="I238" i="5" s="1"/>
  <c r="H230" i="5" a="1"/>
  <c r="H230" i="5" s="1"/>
  <c r="I230" i="5" a="1"/>
  <c r="I230" i="5" s="1"/>
  <c r="H222" i="5" a="1"/>
  <c r="H222" i="5" s="1"/>
  <c r="I222" i="5" a="1"/>
  <c r="I222" i="5" s="1"/>
  <c r="H214" i="5" a="1"/>
  <c r="H214" i="5" s="1"/>
  <c r="I214" i="5" a="1"/>
  <c r="I214" i="5" s="1"/>
  <c r="H193" i="5" a="1"/>
  <c r="H193" i="5" s="1"/>
  <c r="I193" i="5" a="1"/>
  <c r="I193" i="5" s="1"/>
  <c r="H169" i="5" a="1"/>
  <c r="H169" i="5" s="1"/>
  <c r="I169" i="5" a="1"/>
  <c r="I169" i="5" s="1"/>
  <c r="H161" i="5" a="1"/>
  <c r="H161" i="5" s="1"/>
  <c r="I161" i="5" a="1"/>
  <c r="I161" i="5" s="1"/>
  <c r="H153" i="5" a="1"/>
  <c r="H153" i="5" s="1"/>
  <c r="I153" i="5" a="1"/>
  <c r="I153" i="5" s="1"/>
  <c r="H137" i="5" a="1"/>
  <c r="H137" i="5" s="1"/>
  <c r="I137" i="5" a="1"/>
  <c r="I137" i="5" s="1"/>
  <c r="H129" i="5" a="1"/>
  <c r="H129" i="5" s="1"/>
  <c r="I129" i="5" a="1"/>
  <c r="I129" i="5" s="1"/>
  <c r="H121" i="5" a="1"/>
  <c r="H121" i="5" s="1"/>
  <c r="I121" i="5" a="1"/>
  <c r="I121" i="5" s="1"/>
  <c r="H113" i="5" a="1"/>
  <c r="H113" i="5" s="1"/>
  <c r="I113" i="5" a="1"/>
  <c r="I113" i="5" s="1"/>
  <c r="H105" i="5" a="1"/>
  <c r="H105" i="5" s="1"/>
  <c r="I105" i="5" a="1"/>
  <c r="I105" i="5" s="1"/>
  <c r="H97" i="5" a="1"/>
  <c r="H97" i="5" s="1"/>
  <c r="I97" i="5" a="1"/>
  <c r="I97" i="5" s="1"/>
  <c r="H89" i="5" a="1"/>
  <c r="H89" i="5" s="1"/>
  <c r="I89" i="5" a="1"/>
  <c r="I89" i="5" s="1"/>
  <c r="H73" i="5" a="1"/>
  <c r="H73" i="5" s="1"/>
  <c r="I73" i="5" a="1"/>
  <c r="I73" i="5" s="1"/>
  <c r="H65" i="5" a="1"/>
  <c r="H65" i="5" s="1"/>
  <c r="I65" i="5" a="1"/>
  <c r="I65" i="5" s="1"/>
  <c r="H57" i="5" a="1"/>
  <c r="H57" i="5" s="1"/>
  <c r="I57" i="5" a="1"/>
  <c r="I57" i="5" s="1"/>
  <c r="H49" i="5" a="1"/>
  <c r="H49" i="5" s="1"/>
  <c r="I49" i="5" a="1"/>
  <c r="I49" i="5" s="1"/>
  <c r="H41" i="5" a="1"/>
  <c r="H41" i="5" s="1"/>
  <c r="I41" i="5" a="1"/>
  <c r="I41" i="5" s="1"/>
  <c r="H33" i="5" a="1"/>
  <c r="H33" i="5" s="1"/>
  <c r="I33" i="5" a="1"/>
  <c r="I33" i="5" s="1"/>
  <c r="H25" i="5" a="1"/>
  <c r="H25" i="5" s="1"/>
  <c r="I25" i="5" a="1"/>
  <c r="I25" i="5" s="1"/>
  <c r="H17" i="5" a="1"/>
  <c r="H17" i="5" s="1"/>
  <c r="I17" i="5" a="1"/>
  <c r="I17" i="5" s="1"/>
  <c r="H7" i="5" a="1"/>
  <c r="H7" i="5" s="1"/>
  <c r="I7" i="5" a="1"/>
  <c r="I7" i="5" s="1"/>
  <c r="I597" i="5" a="1"/>
  <c r="I597" i="5" s="1"/>
  <c r="I593" i="5" a="1"/>
  <c r="I593" i="5" s="1"/>
  <c r="I589" i="5" a="1"/>
  <c r="I589" i="5" s="1"/>
  <c r="I585" i="5" a="1"/>
  <c r="I585" i="5" s="1"/>
  <c r="I581" i="5" a="1"/>
  <c r="I581" i="5" s="1"/>
  <c r="I577" i="5" a="1"/>
  <c r="I577" i="5" s="1"/>
  <c r="I573" i="5" a="1"/>
  <c r="I573" i="5" s="1"/>
  <c r="I569" i="5" a="1"/>
  <c r="I569" i="5" s="1"/>
  <c r="I565" i="5" a="1"/>
  <c r="I565" i="5" s="1"/>
  <c r="I561" i="5" a="1"/>
  <c r="I561" i="5" s="1"/>
  <c r="I557" i="5" a="1"/>
  <c r="I557" i="5" s="1"/>
  <c r="I553" i="5" a="1"/>
  <c r="I553" i="5" s="1"/>
  <c r="I549" i="5" a="1"/>
  <c r="I549" i="5" s="1"/>
  <c r="I545" i="5" a="1"/>
  <c r="I545" i="5" s="1"/>
  <c r="I541" i="5" a="1"/>
  <c r="I541" i="5" s="1"/>
  <c r="I537" i="5" a="1"/>
  <c r="I537" i="5" s="1"/>
  <c r="I533" i="5" a="1"/>
  <c r="I533" i="5" s="1"/>
  <c r="I529" i="5" a="1"/>
  <c r="I529" i="5" s="1"/>
  <c r="I525" i="5" a="1"/>
  <c r="I525" i="5" s="1"/>
  <c r="I521" i="5" a="1"/>
  <c r="I521" i="5" s="1"/>
  <c r="I517" i="5" a="1"/>
  <c r="I517" i="5" s="1"/>
  <c r="I513" i="5" a="1"/>
  <c r="I513" i="5" s="1"/>
  <c r="I509" i="5" a="1"/>
  <c r="I509" i="5" s="1"/>
  <c r="I505" i="5" a="1"/>
  <c r="I505" i="5" s="1"/>
  <c r="I501" i="5" a="1"/>
  <c r="I501" i="5" s="1"/>
  <c r="I417" i="5" a="1"/>
  <c r="I417" i="5" s="1"/>
  <c r="I385" i="5" a="1"/>
  <c r="I385" i="5" s="1"/>
  <c r="I353" i="5" a="1"/>
  <c r="I353" i="5" s="1"/>
  <c r="I336" i="5" a="1"/>
  <c r="I336" i="5" s="1"/>
  <c r="I314" i="5" a="1"/>
  <c r="I314" i="5" s="1"/>
  <c r="I308" i="5" a="1"/>
  <c r="I308" i="5" s="1"/>
  <c r="I261" i="5" a="1"/>
  <c r="I261" i="5" s="1"/>
  <c r="I229" i="5" a="1"/>
  <c r="I229" i="5" s="1"/>
  <c r="I201" i="5" a="1"/>
  <c r="I201" i="5" s="1"/>
  <c r="I53" i="5" a="1"/>
  <c r="I53" i="5" s="1"/>
  <c r="I328" i="5" a="1"/>
  <c r="I328" i="5" s="1"/>
  <c r="I306" i="5" a="1"/>
  <c r="I306" i="5" s="1"/>
  <c r="I300" i="5" a="1"/>
  <c r="I300" i="5" s="1"/>
  <c r="I249" i="5" a="1"/>
  <c r="I249" i="5" s="1"/>
  <c r="I149" i="5" a="1"/>
  <c r="I149" i="5" s="1"/>
  <c r="I47" i="5" a="1"/>
  <c r="I47" i="5" s="1"/>
  <c r="H279" i="5" a="1"/>
  <c r="H279" i="5" s="1"/>
  <c r="I279" i="5" a="1"/>
  <c r="I279" i="5" s="1"/>
  <c r="H263" i="5" a="1"/>
  <c r="H263" i="5" s="1"/>
  <c r="I263" i="5" a="1"/>
  <c r="I263" i="5" s="1"/>
  <c r="H255" i="5" a="1"/>
  <c r="H255" i="5" s="1"/>
  <c r="I255" i="5" a="1"/>
  <c r="I255" i="5" s="1"/>
  <c r="H239" i="5" a="1"/>
  <c r="H239" i="5" s="1"/>
  <c r="I239" i="5" a="1"/>
  <c r="I239" i="5" s="1"/>
  <c r="H223" i="5" a="1"/>
  <c r="H223" i="5" s="1"/>
  <c r="I223" i="5" a="1"/>
  <c r="I223" i="5" s="1"/>
  <c r="H207" i="5" a="1"/>
  <c r="H207" i="5" s="1"/>
  <c r="I207" i="5" a="1"/>
  <c r="I207" i="5" s="1"/>
  <c r="H199" i="5" a="1"/>
  <c r="H199" i="5" s="1"/>
  <c r="I199" i="5" a="1"/>
  <c r="I199" i="5" s="1"/>
  <c r="H191" i="5" a="1"/>
  <c r="H191" i="5" s="1"/>
  <c r="I191" i="5" a="1"/>
  <c r="I191" i="5" s="1"/>
  <c r="H175" i="5" a="1"/>
  <c r="H175" i="5" s="1"/>
  <c r="I175" i="5" a="1"/>
  <c r="I175" i="5" s="1"/>
  <c r="H167" i="5" a="1"/>
  <c r="H167" i="5" s="1"/>
  <c r="I167" i="5" a="1"/>
  <c r="I167" i="5" s="1"/>
  <c r="H159" i="5" a="1"/>
  <c r="H159" i="5" s="1"/>
  <c r="I159" i="5" a="1"/>
  <c r="I159" i="5" s="1"/>
  <c r="H151" i="5" a="1"/>
  <c r="H151" i="5" s="1"/>
  <c r="I151" i="5" a="1"/>
  <c r="I151" i="5" s="1"/>
  <c r="H135" i="5" a="1"/>
  <c r="H135" i="5" s="1"/>
  <c r="I135" i="5" a="1"/>
  <c r="I135" i="5" s="1"/>
  <c r="H127" i="5" a="1"/>
  <c r="H127" i="5" s="1"/>
  <c r="I127" i="5" a="1"/>
  <c r="I127" i="5" s="1"/>
  <c r="H103" i="5" a="1"/>
  <c r="H103" i="5" s="1"/>
  <c r="I103" i="5" a="1"/>
  <c r="I103" i="5" s="1"/>
  <c r="H95" i="5" a="1"/>
  <c r="H95" i="5" s="1"/>
  <c r="I95" i="5" a="1"/>
  <c r="I95" i="5" s="1"/>
  <c r="H87" i="5" a="1"/>
  <c r="H87" i="5" s="1"/>
  <c r="I87" i="5" a="1"/>
  <c r="I87" i="5" s="1"/>
  <c r="H71" i="5" a="1"/>
  <c r="H71" i="5" s="1"/>
  <c r="I71" i="5" a="1"/>
  <c r="I71" i="5" s="1"/>
  <c r="H63" i="5" a="1"/>
  <c r="H63" i="5" s="1"/>
  <c r="I63" i="5" a="1"/>
  <c r="I63" i="5" s="1"/>
  <c r="H39" i="5" a="1"/>
  <c r="H39" i="5" s="1"/>
  <c r="I39" i="5" a="1"/>
  <c r="I39" i="5" s="1"/>
  <c r="H31" i="5" a="1"/>
  <c r="H31" i="5" s="1"/>
  <c r="I31" i="5" a="1"/>
  <c r="I31" i="5" s="1"/>
  <c r="H23" i="5" a="1"/>
  <c r="H23" i="5" s="1"/>
  <c r="I23" i="5" a="1"/>
  <c r="I23" i="5" s="1"/>
  <c r="H5" i="5" a="1"/>
  <c r="H5" i="5" s="1"/>
  <c r="I5" i="5" a="1"/>
  <c r="I5" i="5" s="1"/>
  <c r="I339" i="5" a="1"/>
  <c r="I339" i="5" s="1"/>
  <c r="I315" i="5" a="1"/>
  <c r="I315" i="5" s="1"/>
  <c r="H307" i="5" a="1"/>
  <c r="H307" i="5" s="1"/>
  <c r="I307" i="5" a="1"/>
  <c r="I307" i="5" s="1"/>
  <c r="I600" i="5" a="1"/>
  <c r="I600" i="5" s="1"/>
  <c r="I596" i="5" a="1"/>
  <c r="I596" i="5" s="1"/>
  <c r="I592" i="5" a="1"/>
  <c r="I592" i="5" s="1"/>
  <c r="I588" i="5" a="1"/>
  <c r="I588" i="5" s="1"/>
  <c r="I584" i="5" a="1"/>
  <c r="I584" i="5" s="1"/>
  <c r="I580" i="5" a="1"/>
  <c r="I580" i="5" s="1"/>
  <c r="I576" i="5" a="1"/>
  <c r="I576" i="5" s="1"/>
  <c r="I572" i="5" a="1"/>
  <c r="I572" i="5" s="1"/>
  <c r="I568" i="5" a="1"/>
  <c r="I568" i="5" s="1"/>
  <c r="I560" i="5" a="1"/>
  <c r="I560" i="5" s="1"/>
  <c r="I556" i="5" a="1"/>
  <c r="I556" i="5" s="1"/>
  <c r="I552" i="5" a="1"/>
  <c r="I552" i="5" s="1"/>
  <c r="I548" i="5" a="1"/>
  <c r="I548" i="5" s="1"/>
  <c r="I544" i="5" a="1"/>
  <c r="I544" i="5" s="1"/>
  <c r="I540" i="5" a="1"/>
  <c r="I540" i="5" s="1"/>
  <c r="I536" i="5" a="1"/>
  <c r="I536" i="5" s="1"/>
  <c r="I528" i="5" a="1"/>
  <c r="I528" i="5" s="1"/>
  <c r="I524" i="5" a="1"/>
  <c r="I524" i="5" s="1"/>
  <c r="I520" i="5" a="1"/>
  <c r="I520" i="5" s="1"/>
  <c r="I516" i="5" a="1"/>
  <c r="I516" i="5" s="1"/>
  <c r="I512" i="5" a="1"/>
  <c r="I512" i="5" s="1"/>
  <c r="I508" i="5" a="1"/>
  <c r="I508" i="5" s="1"/>
  <c r="I504" i="5" a="1"/>
  <c r="I504" i="5" s="1"/>
  <c r="I500" i="5" a="1"/>
  <c r="I500" i="5" s="1"/>
  <c r="I357" i="5" a="1"/>
  <c r="I357" i="5" s="1"/>
  <c r="I334" i="5" a="1"/>
  <c r="I334" i="5" s="1"/>
  <c r="I327" i="5" a="1"/>
  <c r="I327" i="5" s="1"/>
  <c r="I320" i="5" a="1"/>
  <c r="I320" i="5" s="1"/>
  <c r="I313" i="5" a="1"/>
  <c r="I313" i="5" s="1"/>
  <c r="I237" i="5" a="1"/>
  <c r="I237" i="5" s="1"/>
  <c r="I225" i="5" a="1"/>
  <c r="I225" i="5" s="1"/>
  <c r="I190" i="5" a="1"/>
  <c r="I190" i="5" s="1"/>
  <c r="I143" i="5" a="1"/>
  <c r="I143" i="5" s="1"/>
  <c r="I92" i="5" a="1"/>
  <c r="I92" i="5" s="1"/>
  <c r="H198" i="5" a="1"/>
  <c r="H198" i="5" s="1"/>
  <c r="I198" i="5" a="1"/>
  <c r="I198" i="5" s="1"/>
  <c r="H182" i="5" a="1"/>
  <c r="H182" i="5" s="1"/>
  <c r="I182" i="5" a="1"/>
  <c r="I182" i="5" s="1"/>
  <c r="H166" i="5" a="1"/>
  <c r="H166" i="5" s="1"/>
  <c r="I166" i="5" a="1"/>
  <c r="I166" i="5" s="1"/>
  <c r="H158" i="5" a="1"/>
  <c r="H158" i="5" s="1"/>
  <c r="I158" i="5" a="1"/>
  <c r="I158" i="5" s="1"/>
  <c r="H150" i="5" a="1"/>
  <c r="H150" i="5" s="1"/>
  <c r="I150" i="5" a="1"/>
  <c r="I150" i="5" s="1"/>
  <c r="H142" i="5" a="1"/>
  <c r="H142" i="5" s="1"/>
  <c r="I142" i="5" a="1"/>
  <c r="I142" i="5" s="1"/>
  <c r="H134" i="5" a="1"/>
  <c r="H134" i="5" s="1"/>
  <c r="I134" i="5" a="1"/>
  <c r="I134" i="5" s="1"/>
  <c r="H126" i="5" a="1"/>
  <c r="H126" i="5" s="1"/>
  <c r="I126" i="5" a="1"/>
  <c r="I126" i="5" s="1"/>
  <c r="H118" i="5" a="1"/>
  <c r="H118" i="5" s="1"/>
  <c r="I118" i="5" a="1"/>
  <c r="I118" i="5" s="1"/>
  <c r="H110" i="5" a="1"/>
  <c r="H110" i="5" s="1"/>
  <c r="I110" i="5" a="1"/>
  <c r="I110" i="5" s="1"/>
  <c r="H102" i="5" a="1"/>
  <c r="H102" i="5" s="1"/>
  <c r="I102" i="5" a="1"/>
  <c r="I102" i="5" s="1"/>
  <c r="H94" i="5" a="1"/>
  <c r="H94" i="5" s="1"/>
  <c r="I94" i="5" a="1"/>
  <c r="I94" i="5" s="1"/>
  <c r="H86" i="5" a="1"/>
  <c r="H86" i="5" s="1"/>
  <c r="I86" i="5" a="1"/>
  <c r="I86" i="5" s="1"/>
  <c r="H78" i="5" a="1"/>
  <c r="H78" i="5" s="1"/>
  <c r="I78" i="5" a="1"/>
  <c r="I78" i="5" s="1"/>
  <c r="H70" i="5" a="1"/>
  <c r="H70" i="5" s="1"/>
  <c r="I70" i="5" a="1"/>
  <c r="I70" i="5" s="1"/>
  <c r="H62" i="5" a="1"/>
  <c r="H62" i="5" s="1"/>
  <c r="I62" i="5" a="1"/>
  <c r="I62" i="5" s="1"/>
  <c r="H54" i="5" a="1"/>
  <c r="H54" i="5" s="1"/>
  <c r="I54" i="5" a="1"/>
  <c r="I54" i="5" s="1"/>
  <c r="H46" i="5" a="1"/>
  <c r="H46" i="5" s="1"/>
  <c r="I46" i="5" a="1"/>
  <c r="I46" i="5" s="1"/>
  <c r="H38" i="5" a="1"/>
  <c r="H38" i="5" s="1"/>
  <c r="I38" i="5" a="1"/>
  <c r="I38" i="5" s="1"/>
  <c r="H30" i="5" a="1"/>
  <c r="H30" i="5" s="1"/>
  <c r="I30" i="5" a="1"/>
  <c r="I30" i="5" s="1"/>
  <c r="H22" i="5" a="1"/>
  <c r="H22" i="5" s="1"/>
  <c r="I22" i="5" a="1"/>
  <c r="I22" i="5" s="1"/>
  <c r="H14" i="5" a="1"/>
  <c r="H14" i="5" s="1"/>
  <c r="I14" i="5" a="1"/>
  <c r="I14" i="5" s="1"/>
  <c r="H4" i="5" a="1"/>
  <c r="H4" i="5" s="1"/>
  <c r="I4" i="5" a="1"/>
  <c r="I4" i="5" s="1"/>
  <c r="I426" i="5" a="1"/>
  <c r="I426" i="5" s="1"/>
  <c r="I399" i="5" a="1"/>
  <c r="I399" i="5" s="1"/>
  <c r="I394" i="5" a="1"/>
  <c r="I394" i="5" s="1"/>
  <c r="I367" i="5" a="1"/>
  <c r="I367" i="5" s="1"/>
  <c r="I362" i="5" a="1"/>
  <c r="I362" i="5" s="1"/>
  <c r="I319" i="5" a="1"/>
  <c r="I319" i="5" s="1"/>
  <c r="I185" i="5" a="1"/>
  <c r="I185" i="5" s="1"/>
  <c r="I85" i="5" a="1"/>
  <c r="I85" i="5" s="1"/>
  <c r="H221" i="5" a="1"/>
  <c r="H221" i="5" s="1"/>
  <c r="I221" i="5" a="1"/>
  <c r="I221" i="5" s="1"/>
  <c r="H213" i="5" a="1"/>
  <c r="H213" i="5" s="1"/>
  <c r="I213" i="5" a="1"/>
  <c r="I213" i="5" s="1"/>
  <c r="H205" i="5" a="1"/>
  <c r="H205" i="5" s="1"/>
  <c r="I205" i="5" a="1"/>
  <c r="I205" i="5" s="1"/>
  <c r="H197" i="5" a="1"/>
  <c r="H197" i="5" s="1"/>
  <c r="I197" i="5" a="1"/>
  <c r="I197" i="5" s="1"/>
  <c r="H189" i="5" a="1"/>
  <c r="H189" i="5" s="1"/>
  <c r="I189" i="5" a="1"/>
  <c r="I189" i="5" s="1"/>
  <c r="H181" i="5" a="1"/>
  <c r="H181" i="5" s="1"/>
  <c r="I181" i="5" a="1"/>
  <c r="I181" i="5" s="1"/>
  <c r="H173" i="5" a="1"/>
  <c r="H173" i="5" s="1"/>
  <c r="I173" i="5" a="1"/>
  <c r="I173" i="5" s="1"/>
  <c r="H165" i="5" a="1"/>
  <c r="H165" i="5" s="1"/>
  <c r="I165" i="5" a="1"/>
  <c r="I165" i="5" s="1"/>
  <c r="H157" i="5" a="1"/>
  <c r="H157" i="5" s="1"/>
  <c r="I157" i="5" a="1"/>
  <c r="I157" i="5" s="1"/>
  <c r="H141" i="5" a="1"/>
  <c r="H141" i="5" s="1"/>
  <c r="I141" i="5" a="1"/>
  <c r="I141" i="5" s="1"/>
  <c r="H133" i="5" a="1"/>
  <c r="H133" i="5" s="1"/>
  <c r="I133" i="5" a="1"/>
  <c r="I133" i="5" s="1"/>
  <c r="H125" i="5" a="1"/>
  <c r="H125" i="5" s="1"/>
  <c r="I125" i="5" a="1"/>
  <c r="I125" i="5" s="1"/>
  <c r="H109" i="5" a="1"/>
  <c r="H109" i="5" s="1"/>
  <c r="I109" i="5" a="1"/>
  <c r="I109" i="5" s="1"/>
  <c r="H101" i="5" a="1"/>
  <c r="H101" i="5" s="1"/>
  <c r="I101" i="5" a="1"/>
  <c r="I101" i="5" s="1"/>
  <c r="H93" i="5" a="1"/>
  <c r="H93" i="5" s="1"/>
  <c r="I93" i="5" a="1"/>
  <c r="I93" i="5" s="1"/>
  <c r="H77" i="5" a="1"/>
  <c r="H77" i="5" s="1"/>
  <c r="I77" i="5" a="1"/>
  <c r="I77" i="5" s="1"/>
  <c r="H69" i="5" a="1"/>
  <c r="H69" i="5" s="1"/>
  <c r="I69" i="5" a="1"/>
  <c r="I69" i="5" s="1"/>
  <c r="H61" i="5" a="1"/>
  <c r="H61" i="5" s="1"/>
  <c r="I61" i="5" a="1"/>
  <c r="I61" i="5" s="1"/>
  <c r="H45" i="5" a="1"/>
  <c r="H45" i="5" s="1"/>
  <c r="I45" i="5" a="1"/>
  <c r="I45" i="5" s="1"/>
  <c r="H37" i="5" a="1"/>
  <c r="H37" i="5" s="1"/>
  <c r="I37" i="5" a="1"/>
  <c r="I37" i="5" s="1"/>
  <c r="H29" i="5" a="1"/>
  <c r="H29" i="5" s="1"/>
  <c r="I29" i="5" a="1"/>
  <c r="I29" i="5" s="1"/>
  <c r="H13" i="5" a="1"/>
  <c r="H13" i="5" s="1"/>
  <c r="I13" i="5" a="1"/>
  <c r="I13" i="5" s="1"/>
  <c r="H3" i="5" a="1"/>
  <c r="H3" i="5" s="1"/>
  <c r="I3" i="5" a="1"/>
  <c r="I3" i="5" s="1"/>
  <c r="I595" i="5" a="1"/>
  <c r="I595" i="5" s="1"/>
  <c r="I591" i="5" a="1"/>
  <c r="I591" i="5" s="1"/>
  <c r="I587" i="5" a="1"/>
  <c r="I587" i="5" s="1"/>
  <c r="I583" i="5" a="1"/>
  <c r="I583" i="5" s="1"/>
  <c r="I579" i="5" a="1"/>
  <c r="I579" i="5" s="1"/>
  <c r="I575" i="5" a="1"/>
  <c r="I575" i="5" s="1"/>
  <c r="I571" i="5" a="1"/>
  <c r="I571" i="5" s="1"/>
  <c r="I567" i="5" a="1"/>
  <c r="I567" i="5" s="1"/>
  <c r="I563" i="5" a="1"/>
  <c r="I563" i="5" s="1"/>
  <c r="I559" i="5" a="1"/>
  <c r="I559" i="5" s="1"/>
  <c r="I555" i="5" a="1"/>
  <c r="I555" i="5" s="1"/>
  <c r="I551" i="5" a="1"/>
  <c r="I551" i="5" s="1"/>
  <c r="I547" i="5" a="1"/>
  <c r="I547" i="5" s="1"/>
  <c r="I543" i="5" a="1"/>
  <c r="I543" i="5" s="1"/>
  <c r="I539" i="5" a="1"/>
  <c r="I539" i="5" s="1"/>
  <c r="I535" i="5" a="1"/>
  <c r="I535" i="5" s="1"/>
  <c r="I531" i="5" a="1"/>
  <c r="I531" i="5" s="1"/>
  <c r="I527" i="5" a="1"/>
  <c r="I527" i="5" s="1"/>
  <c r="I523" i="5" a="1"/>
  <c r="I523" i="5" s="1"/>
  <c r="I519" i="5" a="1"/>
  <c r="I519" i="5" s="1"/>
  <c r="I515" i="5" a="1"/>
  <c r="I515" i="5" s="1"/>
  <c r="I511" i="5" a="1"/>
  <c r="I511" i="5" s="1"/>
  <c r="I503" i="5" a="1"/>
  <c r="I503" i="5" s="1"/>
  <c r="I499" i="5" a="1"/>
  <c r="I499" i="5" s="1"/>
  <c r="I495" i="5" a="1"/>
  <c r="I495" i="5" s="1"/>
  <c r="I491" i="5" a="1"/>
  <c r="I491" i="5" s="1"/>
  <c r="I483" i="5" a="1"/>
  <c r="I483" i="5" s="1"/>
  <c r="I479" i="5" a="1"/>
  <c r="I479" i="5" s="1"/>
  <c r="I311" i="5" a="1"/>
  <c r="I311" i="5" s="1"/>
  <c r="I245" i="5" a="1"/>
  <c r="I245" i="5" s="1"/>
  <c r="I79" i="5" a="1"/>
  <c r="I79" i="5" s="1"/>
  <c r="I28" i="5" a="1"/>
  <c r="I28" i="5" s="1"/>
  <c r="H116" i="5" a="1"/>
  <c r="H116" i="5" s="1"/>
  <c r="I116" i="5" a="1"/>
  <c r="I116" i="5" s="1"/>
  <c r="H108" i="5" a="1"/>
  <c r="H108" i="5" s="1"/>
  <c r="I108" i="5" a="1"/>
  <c r="I108" i="5" s="1"/>
  <c r="H84" i="5" a="1"/>
  <c r="H84" i="5" s="1"/>
  <c r="I84" i="5" a="1"/>
  <c r="I84" i="5" s="1"/>
  <c r="H76" i="5" a="1"/>
  <c r="H76" i="5" s="1"/>
  <c r="I76" i="5" a="1"/>
  <c r="I76" i="5" s="1"/>
  <c r="H68" i="5" a="1"/>
  <c r="H68" i="5" s="1"/>
  <c r="I68" i="5" a="1"/>
  <c r="I68" i="5" s="1"/>
  <c r="I338" i="5" a="1"/>
  <c r="I338" i="5" s="1"/>
  <c r="I265" i="5" a="1"/>
  <c r="I265" i="5" s="1"/>
  <c r="I233" i="5" a="1"/>
  <c r="I233" i="5" s="1"/>
  <c r="I217" i="5" a="1"/>
  <c r="I217" i="5" s="1"/>
  <c r="I174" i="5" a="1"/>
  <c r="I174" i="5" s="1"/>
  <c r="I124" i="5" a="1"/>
  <c r="I124" i="5" s="1"/>
  <c r="I21" i="5" a="1"/>
  <c r="I21" i="5" s="1"/>
  <c r="H52" i="5" a="1"/>
  <c r="H52" i="5" s="1"/>
  <c r="I52" i="5" a="1"/>
  <c r="I52" i="5" s="1"/>
  <c r="H44" i="5" a="1"/>
  <c r="H44" i="5" s="1"/>
  <c r="I44" i="5" a="1"/>
  <c r="I44" i="5" s="1"/>
  <c r="H20" i="5" a="1"/>
  <c r="H20" i="5" s="1"/>
  <c r="I20" i="5" a="1"/>
  <c r="I20" i="5" s="1"/>
  <c r="H12" i="5" a="1"/>
  <c r="H12" i="5" s="1"/>
  <c r="I12" i="5" a="1"/>
  <c r="I12" i="5" s="1"/>
  <c r="H10" i="5" a="1"/>
  <c r="H10" i="5" s="1"/>
  <c r="I10" i="5" a="1"/>
  <c r="I10" i="5" s="1"/>
  <c r="H299" i="5" a="1"/>
  <c r="H299" i="5" s="1"/>
  <c r="I299" i="5" a="1"/>
  <c r="I299" i="5" s="1"/>
  <c r="H291" i="5" a="1"/>
  <c r="H291" i="5" s="1"/>
  <c r="I291" i="5" a="1"/>
  <c r="I291" i="5" s="1"/>
  <c r="H283" i="5" a="1"/>
  <c r="H283" i="5" s="1"/>
  <c r="I283" i="5" a="1"/>
  <c r="I283" i="5" s="1"/>
  <c r="H275" i="5" a="1"/>
  <c r="H275" i="5" s="1"/>
  <c r="I275" i="5" a="1"/>
  <c r="I275" i="5" s="1"/>
  <c r="H267" i="5" a="1"/>
  <c r="H267" i="5" s="1"/>
  <c r="I267" i="5" a="1"/>
  <c r="I267" i="5" s="1"/>
  <c r="H259" i="5" a="1"/>
  <c r="H259" i="5" s="1"/>
  <c r="I259" i="5" a="1"/>
  <c r="I259" i="5" s="1"/>
  <c r="H251" i="5" a="1"/>
  <c r="H251" i="5" s="1"/>
  <c r="I251" i="5" a="1"/>
  <c r="I251" i="5" s="1"/>
  <c r="H243" i="5" a="1"/>
  <c r="H243" i="5" s="1"/>
  <c r="I243" i="5" a="1"/>
  <c r="I243" i="5" s="1"/>
  <c r="H235" i="5" a="1"/>
  <c r="H235" i="5" s="1"/>
  <c r="I235" i="5" a="1"/>
  <c r="I235" i="5" s="1"/>
  <c r="H227" i="5" a="1"/>
  <c r="H227" i="5" s="1"/>
  <c r="I227" i="5" a="1"/>
  <c r="I227" i="5" s="1"/>
  <c r="H219" i="5" a="1"/>
  <c r="H219" i="5" s="1"/>
  <c r="I219" i="5" a="1"/>
  <c r="I219" i="5" s="1"/>
  <c r="H211" i="5" a="1"/>
  <c r="H211" i="5" s="1"/>
  <c r="I211" i="5" a="1"/>
  <c r="I211" i="5" s="1"/>
  <c r="H203" i="5" a="1"/>
  <c r="H203" i="5" s="1"/>
  <c r="I203" i="5" a="1"/>
  <c r="I203" i="5" s="1"/>
  <c r="H195" i="5" a="1"/>
  <c r="H195" i="5" s="1"/>
  <c r="I195" i="5" a="1"/>
  <c r="I195" i="5" s="1"/>
  <c r="H187" i="5" a="1"/>
  <c r="H187" i="5" s="1"/>
  <c r="I187" i="5" a="1"/>
  <c r="I187" i="5" s="1"/>
  <c r="H179" i="5" a="1"/>
  <c r="H179" i="5" s="1"/>
  <c r="I179" i="5" a="1"/>
  <c r="I179" i="5" s="1"/>
  <c r="H171" i="5" a="1"/>
  <c r="H171" i="5" s="1"/>
  <c r="I171" i="5" a="1"/>
  <c r="I171" i="5" s="1"/>
  <c r="H163" i="5" a="1"/>
  <c r="H163" i="5" s="1"/>
  <c r="I163" i="5" a="1"/>
  <c r="I163" i="5" s="1"/>
  <c r="H155" i="5" a="1"/>
  <c r="H155" i="5" s="1"/>
  <c r="I155" i="5" a="1"/>
  <c r="I155" i="5" s="1"/>
  <c r="H147" i="5" a="1"/>
  <c r="H147" i="5" s="1"/>
  <c r="I147" i="5" a="1"/>
  <c r="I147" i="5" s="1"/>
  <c r="H139" i="5" a="1"/>
  <c r="H139" i="5" s="1"/>
  <c r="I139" i="5" a="1"/>
  <c r="I139" i="5" s="1"/>
  <c r="H131" i="5" a="1"/>
  <c r="H131" i="5" s="1"/>
  <c r="I131" i="5" a="1"/>
  <c r="I131" i="5" s="1"/>
  <c r="H123" i="5" a="1"/>
  <c r="H123" i="5" s="1"/>
  <c r="I123" i="5" a="1"/>
  <c r="I123" i="5" s="1"/>
  <c r="H115" i="5" a="1"/>
  <c r="H115" i="5" s="1"/>
  <c r="I115" i="5" a="1"/>
  <c r="I115" i="5" s="1"/>
  <c r="H107" i="5" a="1"/>
  <c r="H107" i="5" s="1"/>
  <c r="I107" i="5" a="1"/>
  <c r="I107" i="5" s="1"/>
  <c r="H99" i="5" a="1"/>
  <c r="H99" i="5" s="1"/>
  <c r="I99" i="5" a="1"/>
  <c r="I99" i="5" s="1"/>
  <c r="H91" i="5" a="1"/>
  <c r="H91" i="5" s="1"/>
  <c r="I91" i="5" a="1"/>
  <c r="I91" i="5" s="1"/>
  <c r="H83" i="5" a="1"/>
  <c r="H83" i="5" s="1"/>
  <c r="I83" i="5" a="1"/>
  <c r="I83" i="5" s="1"/>
  <c r="H75" i="5" a="1"/>
  <c r="H75" i="5" s="1"/>
  <c r="I75" i="5" a="1"/>
  <c r="I75" i="5" s="1"/>
  <c r="H67" i="5" a="1"/>
  <c r="H67" i="5" s="1"/>
  <c r="I67" i="5" a="1"/>
  <c r="I67" i="5" s="1"/>
  <c r="H59" i="5" a="1"/>
  <c r="H59" i="5" s="1"/>
  <c r="I59" i="5" a="1"/>
  <c r="I59" i="5" s="1"/>
  <c r="H51" i="5" a="1"/>
  <c r="H51" i="5" s="1"/>
  <c r="I51" i="5" a="1"/>
  <c r="I51" i="5" s="1"/>
  <c r="H43" i="5" a="1"/>
  <c r="H43" i="5" s="1"/>
  <c r="I43" i="5" a="1"/>
  <c r="I43" i="5" s="1"/>
  <c r="H35" i="5" a="1"/>
  <c r="H35" i="5" s="1"/>
  <c r="I35" i="5" a="1"/>
  <c r="I35" i="5" s="1"/>
  <c r="H27" i="5" a="1"/>
  <c r="H27" i="5" s="1"/>
  <c r="I27" i="5" a="1"/>
  <c r="I27" i="5" s="1"/>
  <c r="H19" i="5" a="1"/>
  <c r="H19" i="5" s="1"/>
  <c r="I19" i="5" a="1"/>
  <c r="I19" i="5" s="1"/>
  <c r="H11" i="5" a="1"/>
  <c r="H11" i="5" s="1"/>
  <c r="I11" i="5" a="1"/>
  <c r="I11" i="5" s="1"/>
  <c r="H9" i="5" a="1"/>
  <c r="H9" i="5" s="1"/>
  <c r="I9" i="5" a="1"/>
  <c r="I9" i="5" s="1"/>
  <c r="I598" i="5" a="1"/>
  <c r="I598" i="5" s="1"/>
  <c r="I594" i="5" a="1"/>
  <c r="I594" i="5" s="1"/>
  <c r="I590" i="5" a="1"/>
  <c r="I590" i="5" s="1"/>
  <c r="I586" i="5" a="1"/>
  <c r="I586" i="5" s="1"/>
  <c r="I582" i="5" a="1"/>
  <c r="I582" i="5" s="1"/>
  <c r="I578" i="5" a="1"/>
  <c r="I578" i="5" s="1"/>
  <c r="I574" i="5" a="1"/>
  <c r="I574" i="5" s="1"/>
  <c r="I570" i="5" a="1"/>
  <c r="I570" i="5" s="1"/>
  <c r="I566" i="5" a="1"/>
  <c r="I566" i="5" s="1"/>
  <c r="I562" i="5" a="1"/>
  <c r="I562" i="5" s="1"/>
  <c r="I558" i="5" a="1"/>
  <c r="I558" i="5" s="1"/>
  <c r="I554" i="5" a="1"/>
  <c r="I554" i="5" s="1"/>
  <c r="I550" i="5" a="1"/>
  <c r="I550" i="5" s="1"/>
  <c r="I546" i="5" a="1"/>
  <c r="I546" i="5" s="1"/>
  <c r="I542" i="5" a="1"/>
  <c r="I542" i="5" s="1"/>
  <c r="I538" i="5" a="1"/>
  <c r="I538" i="5" s="1"/>
  <c r="I534" i="5" a="1"/>
  <c r="I534" i="5" s="1"/>
  <c r="I530" i="5" a="1"/>
  <c r="I530" i="5" s="1"/>
  <c r="I526" i="5" a="1"/>
  <c r="I526" i="5" s="1"/>
  <c r="I522" i="5" a="1"/>
  <c r="I522" i="5" s="1"/>
  <c r="I518" i="5" a="1"/>
  <c r="I518" i="5" s="1"/>
  <c r="I514" i="5" a="1"/>
  <c r="I514" i="5" s="1"/>
  <c r="I510" i="5" a="1"/>
  <c r="I510" i="5" s="1"/>
  <c r="I506" i="5" a="1"/>
  <c r="I506" i="5" s="1"/>
  <c r="I502" i="5" a="1"/>
  <c r="I502" i="5" s="1"/>
  <c r="I498" i="5" a="1"/>
  <c r="I498" i="5" s="1"/>
  <c r="I408" i="5" a="1"/>
  <c r="I408" i="5" s="1"/>
  <c r="I376" i="5" a="1"/>
  <c r="I376" i="5" s="1"/>
  <c r="I344" i="5" a="1"/>
  <c r="I344" i="5" s="1"/>
  <c r="I302" i="5" a="1"/>
  <c r="I302" i="5" s="1"/>
  <c r="I117" i="5" a="1"/>
  <c r="I117" i="5" s="1"/>
  <c r="I15" i="5" a="1"/>
  <c r="I15" i="5" s="1"/>
  <c r="I301" i="5" a="1"/>
  <c r="I301" i="5" s="1"/>
  <c r="I206" i="5" a="1"/>
  <c r="I206" i="5" s="1"/>
  <c r="I111" i="5" a="1"/>
  <c r="I111" i="5" s="1"/>
  <c r="I60" i="5" a="1"/>
  <c r="I60" i="5" s="1"/>
  <c r="G3" i="5" a="1"/>
  <c r="G3" i="5" s="1"/>
  <c r="G285" i="5" a="1"/>
  <c r="G285" i="5" s="1"/>
  <c r="H285" i="5" a="1"/>
  <c r="H285" i="5" s="1"/>
  <c r="G260" i="5" a="1"/>
  <c r="G260" i="5" s="1"/>
  <c r="H260" i="5" a="1"/>
  <c r="H260" i="5" s="1"/>
  <c r="G228" i="5" a="1"/>
  <c r="G228" i="5" s="1"/>
  <c r="H228" i="5" a="1"/>
  <c r="H228" i="5" s="1"/>
  <c r="G196" i="5" a="1"/>
  <c r="G196" i="5" s="1"/>
  <c r="H196" i="5" a="1"/>
  <c r="H196" i="5" s="1"/>
  <c r="G164" i="5" a="1"/>
  <c r="G164" i="5" s="1"/>
  <c r="H164" i="5" a="1"/>
  <c r="H164" i="5" s="1"/>
  <c r="G132" i="5" a="1"/>
  <c r="G132" i="5" s="1"/>
  <c r="H132" i="5" a="1"/>
  <c r="H132" i="5" s="1"/>
  <c r="G100" i="5" a="1"/>
  <c r="G100" i="5" s="1"/>
  <c r="H100" i="5" a="1"/>
  <c r="H100" i="5" s="1"/>
  <c r="G36" i="5" a="1"/>
  <c r="G36" i="5" s="1"/>
  <c r="H36" i="5" a="1"/>
  <c r="H36" i="5" s="1"/>
  <c r="H312" i="5" a="1"/>
  <c r="H312" i="5" s="1"/>
  <c r="G304" i="5" a="1"/>
  <c r="G304" i="5" s="1"/>
  <c r="H304" i="5" a="1"/>
  <c r="H304" i="5" s="1"/>
  <c r="H497" i="5" a="1"/>
  <c r="H497" i="5" s="1"/>
  <c r="G489" i="5" a="1"/>
  <c r="G489" i="5" s="1"/>
  <c r="H489" i="5" a="1"/>
  <c r="H489" i="5" s="1"/>
  <c r="G481" i="5" a="1"/>
  <c r="G481" i="5" s="1"/>
  <c r="H481" i="5" a="1"/>
  <c r="H481" i="5" s="1"/>
  <c r="G473" i="5" a="1"/>
  <c r="G473" i="5" s="1"/>
  <c r="H473" i="5" a="1"/>
  <c r="H473" i="5" s="1"/>
  <c r="H465" i="5" a="1"/>
  <c r="H465" i="5" s="1"/>
  <c r="G457" i="5" a="1"/>
  <c r="G457" i="5" s="1"/>
  <c r="H457" i="5" a="1"/>
  <c r="H457" i="5" s="1"/>
  <c r="H449" i="5" a="1"/>
  <c r="H449" i="5" s="1"/>
  <c r="G441" i="5" a="1"/>
  <c r="G441" i="5" s="1"/>
  <c r="H441" i="5" a="1"/>
  <c r="H441" i="5" s="1"/>
  <c r="G433" i="5" a="1"/>
  <c r="G433" i="5" s="1"/>
  <c r="H433" i="5" a="1"/>
  <c r="H433" i="5" s="1"/>
  <c r="H425" i="5" a="1"/>
  <c r="H425" i="5" s="1"/>
  <c r="H409" i="5" a="1"/>
  <c r="H409" i="5" s="1"/>
  <c r="H401" i="5" a="1"/>
  <c r="H401" i="5" s="1"/>
  <c r="G393" i="5" a="1"/>
  <c r="G393" i="5" s="1"/>
  <c r="H393" i="5" a="1"/>
  <c r="H393" i="5" s="1"/>
  <c r="G377" i="5" a="1"/>
  <c r="G377" i="5" s="1"/>
  <c r="H377" i="5" a="1"/>
  <c r="H377" i="5" s="1"/>
  <c r="H369" i="5" a="1"/>
  <c r="H369" i="5" s="1"/>
  <c r="H361" i="5" a="1"/>
  <c r="H361" i="5" s="1"/>
  <c r="H598" i="5" a="1"/>
  <c r="H598" i="5" s="1"/>
  <c r="H589" i="5" a="1"/>
  <c r="H589" i="5" s="1"/>
  <c r="H584" i="5" a="1"/>
  <c r="H584" i="5" s="1"/>
  <c r="H563" i="5" a="1"/>
  <c r="H563" i="5" s="1"/>
  <c r="H557" i="5" a="1"/>
  <c r="H557" i="5" s="1"/>
  <c r="H544" i="5" a="1"/>
  <c r="H544" i="5" s="1"/>
  <c r="H538" i="5" a="1"/>
  <c r="H538" i="5" s="1"/>
  <c r="H531" i="5" a="1"/>
  <c r="H531" i="5" s="1"/>
  <c r="H525" i="5" a="1"/>
  <c r="H525" i="5" s="1"/>
  <c r="H512" i="5" a="1"/>
  <c r="H512" i="5" s="1"/>
  <c r="H506" i="5" a="1"/>
  <c r="H506" i="5" s="1"/>
  <c r="H499" i="5" a="1"/>
  <c r="H499" i="5" s="1"/>
  <c r="H394" i="5" a="1"/>
  <c r="H394" i="5" s="1"/>
  <c r="H315" i="5" a="1"/>
  <c r="H315" i="5" s="1"/>
  <c r="G343" i="5" a="1"/>
  <c r="G343" i="5" s="1"/>
  <c r="H343" i="5" a="1"/>
  <c r="H343" i="5" s="1"/>
  <c r="H335" i="5" a="1"/>
  <c r="H335" i="5" s="1"/>
  <c r="H303" i="5" a="1"/>
  <c r="H303" i="5" s="1"/>
  <c r="H496" i="5" a="1"/>
  <c r="H496" i="5" s="1"/>
  <c r="H488" i="5" a="1"/>
  <c r="H488" i="5" s="1"/>
  <c r="H480" i="5" a="1"/>
  <c r="H480" i="5" s="1"/>
  <c r="H472" i="5" a="1"/>
  <c r="H472" i="5" s="1"/>
  <c r="H464" i="5" a="1"/>
  <c r="H464" i="5" s="1"/>
  <c r="H456" i="5" a="1"/>
  <c r="H456" i="5" s="1"/>
  <c r="H448" i="5" a="1"/>
  <c r="H448" i="5" s="1"/>
  <c r="H440" i="5" a="1"/>
  <c r="H440" i="5" s="1"/>
  <c r="H432" i="5" a="1"/>
  <c r="H432" i="5" s="1"/>
  <c r="H424" i="5" a="1"/>
  <c r="H424" i="5" s="1"/>
  <c r="G416" i="5" a="1"/>
  <c r="G416" i="5" s="1"/>
  <c r="H416" i="5" a="1"/>
  <c r="H416" i="5" s="1"/>
  <c r="G400" i="5" a="1"/>
  <c r="G400" i="5" s="1"/>
  <c r="H400" i="5" a="1"/>
  <c r="H400" i="5" s="1"/>
  <c r="H392" i="5" a="1"/>
  <c r="H392" i="5" s="1"/>
  <c r="G384" i="5" a="1"/>
  <c r="G384" i="5" s="1"/>
  <c r="H384" i="5" a="1"/>
  <c r="H384" i="5" s="1"/>
  <c r="H368" i="5" a="1"/>
  <c r="H368" i="5" s="1"/>
  <c r="H360" i="5" a="1"/>
  <c r="H360" i="5" s="1"/>
  <c r="H352" i="5" a="1"/>
  <c r="H352" i="5" s="1"/>
  <c r="H593" i="5" a="1"/>
  <c r="H593" i="5" s="1"/>
  <c r="H588" i="5" a="1"/>
  <c r="H588" i="5" s="1"/>
  <c r="H579" i="5" a="1"/>
  <c r="H579" i="5" s="1"/>
  <c r="H574" i="5" a="1"/>
  <c r="H574" i="5" s="1"/>
  <c r="H569" i="5" a="1"/>
  <c r="H569" i="5" s="1"/>
  <c r="H556" i="5" a="1"/>
  <c r="H556" i="5" s="1"/>
  <c r="H550" i="5" a="1"/>
  <c r="H550" i="5" s="1"/>
  <c r="H543" i="5" a="1"/>
  <c r="H543" i="5" s="1"/>
  <c r="H537" i="5" a="1"/>
  <c r="H537" i="5" s="1"/>
  <c r="H524" i="5" a="1"/>
  <c r="H524" i="5" s="1"/>
  <c r="H518" i="5" a="1"/>
  <c r="H518" i="5" s="1"/>
  <c r="H511" i="5" a="1"/>
  <c r="H511" i="5" s="1"/>
  <c r="H505" i="5" a="1"/>
  <c r="H505" i="5" s="1"/>
  <c r="H483" i="5" a="1"/>
  <c r="H483" i="5" s="1"/>
  <c r="H426" i="5" a="1"/>
  <c r="H426" i="5" s="1"/>
  <c r="H353" i="5" a="1"/>
  <c r="H353" i="5" s="1"/>
  <c r="H298" i="5" a="1"/>
  <c r="H298" i="5" s="1"/>
  <c r="H350" i="5" a="1"/>
  <c r="H350" i="5" s="1"/>
  <c r="G342" i="5" a="1"/>
  <c r="G342" i="5" s="1"/>
  <c r="H342" i="5" a="1"/>
  <c r="H342" i="5" s="1"/>
  <c r="H326" i="5" a="1"/>
  <c r="H326" i="5" s="1"/>
  <c r="H318" i="5" a="1"/>
  <c r="H318" i="5" s="1"/>
  <c r="G310" i="5" a="1"/>
  <c r="G310" i="5" s="1"/>
  <c r="H310" i="5" a="1"/>
  <c r="H310" i="5" s="1"/>
  <c r="G471" i="5" a="1"/>
  <c r="G471" i="5" s="1"/>
  <c r="H471" i="5" a="1"/>
  <c r="H471" i="5" s="1"/>
  <c r="G463" i="5" a="1"/>
  <c r="G463" i="5" s="1"/>
  <c r="H463" i="5" a="1"/>
  <c r="H463" i="5" s="1"/>
  <c r="G455" i="5" a="1"/>
  <c r="G455" i="5" s="1"/>
  <c r="H455" i="5" a="1"/>
  <c r="H455" i="5" s="1"/>
  <c r="G447" i="5" a="1"/>
  <c r="G447" i="5" s="1"/>
  <c r="H447" i="5" a="1"/>
  <c r="H447" i="5" s="1"/>
  <c r="G439" i="5" a="1"/>
  <c r="G439" i="5" s="1"/>
  <c r="H439" i="5" a="1"/>
  <c r="H439" i="5" s="1"/>
  <c r="G431" i="5" a="1"/>
  <c r="G431" i="5" s="1"/>
  <c r="H431" i="5" a="1"/>
  <c r="H431" i="5" s="1"/>
  <c r="H423" i="5" a="1"/>
  <c r="H423" i="5" s="1"/>
  <c r="H415" i="5" a="1"/>
  <c r="H415" i="5" s="1"/>
  <c r="G407" i="5" a="1"/>
  <c r="G407" i="5" s="1"/>
  <c r="H407" i="5" a="1"/>
  <c r="H407" i="5" s="1"/>
  <c r="H391" i="5" a="1"/>
  <c r="H391" i="5" s="1"/>
  <c r="G383" i="5" a="1"/>
  <c r="G383" i="5" s="1"/>
  <c r="H383" i="5" a="1"/>
  <c r="H383" i="5" s="1"/>
  <c r="G375" i="5" a="1"/>
  <c r="G375" i="5" s="1"/>
  <c r="H375" i="5" a="1"/>
  <c r="H375" i="5" s="1"/>
  <c r="H359" i="5" a="1"/>
  <c r="H359" i="5" s="1"/>
  <c r="H351" i="5" a="1"/>
  <c r="H351" i="5" s="1"/>
  <c r="H597" i="5" a="1"/>
  <c r="H597" i="5" s="1"/>
  <c r="H592" i="5" a="1"/>
  <c r="H592" i="5" s="1"/>
  <c r="H583" i="5" a="1"/>
  <c r="H583" i="5" s="1"/>
  <c r="H568" i="5" a="1"/>
  <c r="H568" i="5" s="1"/>
  <c r="H562" i="5" a="1"/>
  <c r="H562" i="5" s="1"/>
  <c r="H555" i="5" a="1"/>
  <c r="H555" i="5" s="1"/>
  <c r="H549" i="5" a="1"/>
  <c r="H549" i="5" s="1"/>
  <c r="H536" i="5" a="1"/>
  <c r="H536" i="5" s="1"/>
  <c r="H530" i="5" a="1"/>
  <c r="H530" i="5" s="1"/>
  <c r="H523" i="5" a="1"/>
  <c r="H523" i="5" s="1"/>
  <c r="H517" i="5" a="1"/>
  <c r="H517" i="5" s="1"/>
  <c r="H504" i="5" a="1"/>
  <c r="H504" i="5" s="1"/>
  <c r="H498" i="5" a="1"/>
  <c r="H498" i="5" s="1"/>
  <c r="H385" i="5" a="1"/>
  <c r="H385" i="5" s="1"/>
  <c r="H266" i="5" a="1"/>
  <c r="H266" i="5" s="1"/>
  <c r="H289" i="5" a="1"/>
  <c r="H289" i="5" s="1"/>
  <c r="G273" i="5" a="1"/>
  <c r="G273" i="5" s="1"/>
  <c r="H273" i="5" a="1"/>
  <c r="H273" i="5" s="1"/>
  <c r="H257" i="5" a="1"/>
  <c r="H257" i="5" s="1"/>
  <c r="G241" i="5" a="1"/>
  <c r="G241" i="5" s="1"/>
  <c r="H241" i="5" a="1"/>
  <c r="H241" i="5" s="1"/>
  <c r="G209" i="5" a="1"/>
  <c r="G209" i="5" s="1"/>
  <c r="H209" i="5" a="1"/>
  <c r="H209" i="5" s="1"/>
  <c r="G177" i="5" a="1"/>
  <c r="G177" i="5" s="1"/>
  <c r="H177" i="5" a="1"/>
  <c r="H177" i="5" s="1"/>
  <c r="G145" i="5" a="1"/>
  <c r="G145" i="5" s="1"/>
  <c r="H145" i="5" a="1"/>
  <c r="H145" i="5" s="1"/>
  <c r="G81" i="5" a="1"/>
  <c r="G81" i="5" s="1"/>
  <c r="H81" i="5" a="1"/>
  <c r="H81" i="5" s="1"/>
  <c r="H349" i="5" a="1"/>
  <c r="H349" i="5" s="1"/>
  <c r="H341" i="5" a="1"/>
  <c r="H341" i="5" s="1"/>
  <c r="H333" i="5" a="1"/>
  <c r="H333" i="5" s="1"/>
  <c r="H325" i="5" a="1"/>
  <c r="H325" i="5" s="1"/>
  <c r="G317" i="5" a="1"/>
  <c r="G317" i="5" s="1"/>
  <c r="H317" i="5" a="1"/>
  <c r="H317" i="5" s="1"/>
  <c r="H309" i="5" a="1"/>
  <c r="H309" i="5" s="1"/>
  <c r="H494" i="5" a="1"/>
  <c r="H494" i="5" s="1"/>
  <c r="H486" i="5" a="1"/>
  <c r="H486" i="5" s="1"/>
  <c r="G478" i="5" a="1"/>
  <c r="G478" i="5" s="1"/>
  <c r="H478" i="5" a="1"/>
  <c r="H478" i="5" s="1"/>
  <c r="G470" i="5" a="1"/>
  <c r="G470" i="5" s="1"/>
  <c r="H470" i="5" a="1"/>
  <c r="H470" i="5" s="1"/>
  <c r="G462" i="5" a="1"/>
  <c r="G462" i="5" s="1"/>
  <c r="H462" i="5" a="1"/>
  <c r="H462" i="5" s="1"/>
  <c r="G454" i="5" a="1"/>
  <c r="G454" i="5" s="1"/>
  <c r="H454" i="5" a="1"/>
  <c r="H454" i="5" s="1"/>
  <c r="G446" i="5" a="1"/>
  <c r="G446" i="5" s="1"/>
  <c r="H446" i="5" a="1"/>
  <c r="H446" i="5" s="1"/>
  <c r="G438" i="5" a="1"/>
  <c r="G438" i="5" s="1"/>
  <c r="H438" i="5" a="1"/>
  <c r="H438" i="5" s="1"/>
  <c r="G430" i="5" a="1"/>
  <c r="G430" i="5" s="1"/>
  <c r="H430" i="5" a="1"/>
  <c r="H430" i="5" s="1"/>
  <c r="G422" i="5" a="1"/>
  <c r="G422" i="5" s="1"/>
  <c r="H422" i="5" a="1"/>
  <c r="H422" i="5" s="1"/>
  <c r="H414" i="5" a="1"/>
  <c r="H414" i="5" s="1"/>
  <c r="G406" i="5" a="1"/>
  <c r="G406" i="5" s="1"/>
  <c r="H406" i="5" a="1"/>
  <c r="H406" i="5" s="1"/>
  <c r="G398" i="5" a="1"/>
  <c r="G398" i="5" s="1"/>
  <c r="H398" i="5" a="1"/>
  <c r="H398" i="5" s="1"/>
  <c r="G390" i="5" a="1"/>
  <c r="G390" i="5" s="1"/>
  <c r="H390" i="5" a="1"/>
  <c r="H390" i="5" s="1"/>
  <c r="H382" i="5" a="1"/>
  <c r="H382" i="5" s="1"/>
  <c r="G374" i="5" a="1"/>
  <c r="G374" i="5" s="1"/>
  <c r="H374" i="5" a="1"/>
  <c r="H374" i="5" s="1"/>
  <c r="G366" i="5" a="1"/>
  <c r="G366" i="5" s="1"/>
  <c r="H366" i="5" a="1"/>
  <c r="H366" i="5" s="1"/>
  <c r="G358" i="5" a="1"/>
  <c r="G358" i="5" s="1"/>
  <c r="H358" i="5" a="1"/>
  <c r="H358" i="5" s="1"/>
  <c r="H596" i="5" a="1"/>
  <c r="H596" i="5" s="1"/>
  <c r="H587" i="5" a="1"/>
  <c r="H587" i="5" s="1"/>
  <c r="H578" i="5" a="1"/>
  <c r="H578" i="5" s="1"/>
  <c r="H573" i="5" a="1"/>
  <c r="H573" i="5" s="1"/>
  <c r="H567" i="5" a="1"/>
  <c r="H567" i="5" s="1"/>
  <c r="H561" i="5" a="1"/>
  <c r="H561" i="5" s="1"/>
  <c r="H548" i="5" a="1"/>
  <c r="H548" i="5" s="1"/>
  <c r="H542" i="5" a="1"/>
  <c r="H542" i="5" s="1"/>
  <c r="H535" i="5" a="1"/>
  <c r="H535" i="5" s="1"/>
  <c r="H529" i="5" a="1"/>
  <c r="H529" i="5" s="1"/>
  <c r="H516" i="5" a="1"/>
  <c r="H516" i="5" s="1"/>
  <c r="H510" i="5" a="1"/>
  <c r="H510" i="5" s="1"/>
  <c r="H503" i="5" a="1"/>
  <c r="H503" i="5" s="1"/>
  <c r="H495" i="5" a="1"/>
  <c r="H495" i="5" s="1"/>
  <c r="H479" i="5" a="1"/>
  <c r="H479" i="5" s="1"/>
  <c r="H417" i="5" a="1"/>
  <c r="H417" i="5" s="1"/>
  <c r="H344" i="5" a="1"/>
  <c r="H344" i="5" s="1"/>
  <c r="H348" i="5" a="1"/>
  <c r="H348" i="5" s="1"/>
  <c r="H340" i="5" a="1"/>
  <c r="H340" i="5" s="1"/>
  <c r="G332" i="5" a="1"/>
  <c r="G332" i="5" s="1"/>
  <c r="H332" i="5" a="1"/>
  <c r="H332" i="5" s="1"/>
  <c r="G324" i="5" a="1"/>
  <c r="G324" i="5" s="1"/>
  <c r="H324" i="5" a="1"/>
  <c r="H324" i="5" s="1"/>
  <c r="H316" i="5" a="1"/>
  <c r="H316" i="5" s="1"/>
  <c r="H493" i="5" a="1"/>
  <c r="H493" i="5" s="1"/>
  <c r="G485" i="5" a="1"/>
  <c r="G485" i="5" s="1"/>
  <c r="H485" i="5" a="1"/>
  <c r="H485" i="5" s="1"/>
  <c r="G477" i="5" a="1"/>
  <c r="G477" i="5" s="1"/>
  <c r="H477" i="5" a="1"/>
  <c r="H477" i="5" s="1"/>
  <c r="G469" i="5" a="1"/>
  <c r="G469" i="5" s="1"/>
  <c r="H469" i="5" a="1"/>
  <c r="H469" i="5" s="1"/>
  <c r="G461" i="5" a="1"/>
  <c r="G461" i="5" s="1"/>
  <c r="H461" i="5" a="1"/>
  <c r="H461" i="5" s="1"/>
  <c r="G453" i="5" a="1"/>
  <c r="G453" i="5" s="1"/>
  <c r="H453" i="5" a="1"/>
  <c r="H453" i="5" s="1"/>
  <c r="G445" i="5" a="1"/>
  <c r="G445" i="5" s="1"/>
  <c r="H445" i="5" a="1"/>
  <c r="H445" i="5" s="1"/>
  <c r="G437" i="5" a="1"/>
  <c r="G437" i="5" s="1"/>
  <c r="H437" i="5" a="1"/>
  <c r="H437" i="5" s="1"/>
  <c r="G429" i="5" a="1"/>
  <c r="G429" i="5" s="1"/>
  <c r="H429" i="5" a="1"/>
  <c r="H429" i="5" s="1"/>
  <c r="G421" i="5" a="1"/>
  <c r="G421" i="5" s="1"/>
  <c r="H421" i="5" a="1"/>
  <c r="H421" i="5" s="1"/>
  <c r="G413" i="5" a="1"/>
  <c r="G413" i="5" s="1"/>
  <c r="H413" i="5" a="1"/>
  <c r="H413" i="5" s="1"/>
  <c r="H405" i="5" a="1"/>
  <c r="H405" i="5" s="1"/>
  <c r="G397" i="5" a="1"/>
  <c r="G397" i="5" s="1"/>
  <c r="H397" i="5" a="1"/>
  <c r="H397" i="5" s="1"/>
  <c r="G389" i="5" a="1"/>
  <c r="G389" i="5" s="1"/>
  <c r="H389" i="5" a="1"/>
  <c r="H389" i="5" s="1"/>
  <c r="G381" i="5" a="1"/>
  <c r="G381" i="5" s="1"/>
  <c r="H381" i="5" a="1"/>
  <c r="H381" i="5" s="1"/>
  <c r="H373" i="5" a="1"/>
  <c r="H373" i="5" s="1"/>
  <c r="G365" i="5" a="1"/>
  <c r="G365" i="5" s="1"/>
  <c r="H365" i="5" a="1"/>
  <c r="H365" i="5" s="1"/>
  <c r="H600" i="5" a="1"/>
  <c r="H600" i="5" s="1"/>
  <c r="H591" i="5" a="1"/>
  <c r="H591" i="5" s="1"/>
  <c r="H582" i="5" a="1"/>
  <c r="H582" i="5" s="1"/>
  <c r="H572" i="5" a="1"/>
  <c r="H572" i="5" s="1"/>
  <c r="H560" i="5" a="1"/>
  <c r="H560" i="5" s="1"/>
  <c r="H554" i="5" a="1"/>
  <c r="H554" i="5" s="1"/>
  <c r="H547" i="5" a="1"/>
  <c r="H547" i="5" s="1"/>
  <c r="H541" i="5" a="1"/>
  <c r="H541" i="5" s="1"/>
  <c r="H528" i="5" a="1"/>
  <c r="H528" i="5" s="1"/>
  <c r="H522" i="5" a="1"/>
  <c r="H522" i="5" s="1"/>
  <c r="H515" i="5" a="1"/>
  <c r="H515" i="5" s="1"/>
  <c r="H509" i="5" a="1"/>
  <c r="H509" i="5" s="1"/>
  <c r="H376" i="5" a="1"/>
  <c r="H376" i="5" s="1"/>
  <c r="H339" i="5" a="1"/>
  <c r="H339" i="5" s="1"/>
  <c r="H280" i="5" a="1"/>
  <c r="H280" i="5" s="1"/>
  <c r="H271" i="5" a="1"/>
  <c r="H271" i="5" s="1"/>
  <c r="H247" i="5" a="1"/>
  <c r="H247" i="5" s="1"/>
  <c r="H231" i="5" a="1"/>
  <c r="H231" i="5" s="1"/>
  <c r="G215" i="5" a="1"/>
  <c r="G215" i="5" s="1"/>
  <c r="H215" i="5" a="1"/>
  <c r="H215" i="5" s="1"/>
  <c r="G183" i="5" a="1"/>
  <c r="G183" i="5" s="1"/>
  <c r="H183" i="5" a="1"/>
  <c r="H183" i="5" s="1"/>
  <c r="G119" i="5" a="1"/>
  <c r="G119" i="5" s="1"/>
  <c r="H119" i="5" a="1"/>
  <c r="H119" i="5" s="1"/>
  <c r="G55" i="5" a="1"/>
  <c r="G55" i="5" s="1"/>
  <c r="H55" i="5" a="1"/>
  <c r="H55" i="5" s="1"/>
  <c r="G347" i="5" a="1"/>
  <c r="G347" i="5" s="1"/>
  <c r="H347" i="5" a="1"/>
  <c r="H347" i="5" s="1"/>
  <c r="H331" i="5" a="1"/>
  <c r="H331" i="5" s="1"/>
  <c r="G323" i="5" a="1"/>
  <c r="G323" i="5" s="1"/>
  <c r="H323" i="5" a="1"/>
  <c r="H323" i="5" s="1"/>
  <c r="H492" i="5" a="1"/>
  <c r="H492" i="5" s="1"/>
  <c r="H484" i="5" a="1"/>
  <c r="H484" i="5" s="1"/>
  <c r="H476" i="5" a="1"/>
  <c r="H476" i="5" s="1"/>
  <c r="H468" i="5" a="1"/>
  <c r="H468" i="5" s="1"/>
  <c r="H460" i="5" a="1"/>
  <c r="H460" i="5" s="1"/>
  <c r="H452" i="5" a="1"/>
  <c r="H452" i="5" s="1"/>
  <c r="H444" i="5" a="1"/>
  <c r="H444" i="5" s="1"/>
  <c r="H436" i="5" a="1"/>
  <c r="H436" i="5" s="1"/>
  <c r="H428" i="5" a="1"/>
  <c r="H428" i="5" s="1"/>
  <c r="H420" i="5" a="1"/>
  <c r="H420" i="5" s="1"/>
  <c r="G412" i="5" a="1"/>
  <c r="G412" i="5" s="1"/>
  <c r="H412" i="5" a="1"/>
  <c r="H412" i="5" s="1"/>
  <c r="H404" i="5" a="1"/>
  <c r="H404" i="5" s="1"/>
  <c r="H396" i="5" a="1"/>
  <c r="H396" i="5" s="1"/>
  <c r="G388" i="5" a="1"/>
  <c r="G388" i="5" s="1"/>
  <c r="H388" i="5" a="1"/>
  <c r="H388" i="5" s="1"/>
  <c r="G380" i="5" a="1"/>
  <c r="G380" i="5" s="1"/>
  <c r="H380" i="5" a="1"/>
  <c r="H380" i="5" s="1"/>
  <c r="H372" i="5" a="1"/>
  <c r="H372" i="5" s="1"/>
  <c r="H364" i="5" a="1"/>
  <c r="H364" i="5" s="1"/>
  <c r="G356" i="5" a="1"/>
  <c r="G356" i="5" s="1"/>
  <c r="H356" i="5" a="1"/>
  <c r="H356" i="5" s="1"/>
  <c r="H595" i="5" a="1"/>
  <c r="H595" i="5" s="1"/>
  <c r="H586" i="5" a="1"/>
  <c r="H586" i="5" s="1"/>
  <c r="H577" i="5" a="1"/>
  <c r="H577" i="5" s="1"/>
  <c r="H571" i="5" a="1"/>
  <c r="H571" i="5" s="1"/>
  <c r="H566" i="5" a="1"/>
  <c r="H566" i="5" s="1"/>
  <c r="H559" i="5" a="1"/>
  <c r="H559" i="5" s="1"/>
  <c r="H553" i="5" a="1"/>
  <c r="H553" i="5" s="1"/>
  <c r="H540" i="5" a="1"/>
  <c r="H540" i="5" s="1"/>
  <c r="H534" i="5" a="1"/>
  <c r="H534" i="5" s="1"/>
  <c r="H527" i="5" a="1"/>
  <c r="H527" i="5" s="1"/>
  <c r="H521" i="5" a="1"/>
  <c r="H521" i="5" s="1"/>
  <c r="H508" i="5" a="1"/>
  <c r="H508" i="5" s="1"/>
  <c r="H502" i="5" a="1"/>
  <c r="H502" i="5" s="1"/>
  <c r="H491" i="5" a="1"/>
  <c r="H491" i="5" s="1"/>
  <c r="H408" i="5" a="1"/>
  <c r="H408" i="5" s="1"/>
  <c r="H334" i="5" a="1"/>
  <c r="H334" i="5" s="1"/>
  <c r="G246" i="5" a="1"/>
  <c r="G246" i="5" s="1"/>
  <c r="H246" i="5" a="1"/>
  <c r="H246" i="5" s="1"/>
  <c r="H346" i="5" a="1"/>
  <c r="H346" i="5" s="1"/>
  <c r="G330" i="5" a="1"/>
  <c r="G330" i="5" s="1"/>
  <c r="H330" i="5" a="1"/>
  <c r="H330" i="5" s="1"/>
  <c r="G322" i="5" a="1"/>
  <c r="G322" i="5" s="1"/>
  <c r="H322" i="5" a="1"/>
  <c r="H322" i="5" s="1"/>
  <c r="G475" i="5" a="1"/>
  <c r="G475" i="5" s="1"/>
  <c r="H475" i="5" a="1"/>
  <c r="H475" i="5" s="1"/>
  <c r="H467" i="5" a="1"/>
  <c r="H467" i="5" s="1"/>
  <c r="G459" i="5" a="1"/>
  <c r="G459" i="5" s="1"/>
  <c r="H459" i="5" a="1"/>
  <c r="H459" i="5" s="1"/>
  <c r="G451" i="5" a="1"/>
  <c r="G451" i="5" s="1"/>
  <c r="H451" i="5" a="1"/>
  <c r="H451" i="5" s="1"/>
  <c r="G443" i="5" a="1"/>
  <c r="G443" i="5" s="1"/>
  <c r="H443" i="5" a="1"/>
  <c r="H443" i="5" s="1"/>
  <c r="G435" i="5" a="1"/>
  <c r="G435" i="5" s="1"/>
  <c r="H435" i="5" a="1"/>
  <c r="H435" i="5" s="1"/>
  <c r="G427" i="5" a="1"/>
  <c r="G427" i="5" s="1"/>
  <c r="H427" i="5" a="1"/>
  <c r="H427" i="5" s="1"/>
  <c r="H419" i="5" a="1"/>
  <c r="H419" i="5" s="1"/>
  <c r="G411" i="5" a="1"/>
  <c r="G411" i="5" s="1"/>
  <c r="H411" i="5" a="1"/>
  <c r="H411" i="5" s="1"/>
  <c r="H403" i="5" a="1"/>
  <c r="H403" i="5" s="1"/>
  <c r="G395" i="5" a="1"/>
  <c r="G395" i="5" s="1"/>
  <c r="H395" i="5" a="1"/>
  <c r="H395" i="5" s="1"/>
  <c r="H387" i="5" a="1"/>
  <c r="H387" i="5" s="1"/>
  <c r="G379" i="5" a="1"/>
  <c r="G379" i="5" s="1"/>
  <c r="H379" i="5" a="1"/>
  <c r="H379" i="5" s="1"/>
  <c r="G371" i="5" a="1"/>
  <c r="G371" i="5" s="1"/>
  <c r="H371" i="5" a="1"/>
  <c r="H371" i="5" s="1"/>
  <c r="G363" i="5" a="1"/>
  <c r="G363" i="5" s="1"/>
  <c r="H363" i="5" a="1"/>
  <c r="H363" i="5" s="1"/>
  <c r="H355" i="5" a="1"/>
  <c r="H355" i="5" s="1"/>
  <c r="H599" i="5" a="1"/>
  <c r="H599" i="5" s="1"/>
  <c r="H590" i="5" a="1"/>
  <c r="H590" i="5" s="1"/>
  <c r="H581" i="5" a="1"/>
  <c r="H581" i="5" s="1"/>
  <c r="H576" i="5" a="1"/>
  <c r="H576" i="5" s="1"/>
  <c r="H565" i="5" a="1"/>
  <c r="H565" i="5" s="1"/>
  <c r="H552" i="5" a="1"/>
  <c r="H552" i="5" s="1"/>
  <c r="H546" i="5" a="1"/>
  <c r="H546" i="5" s="1"/>
  <c r="H539" i="5" a="1"/>
  <c r="H539" i="5" s="1"/>
  <c r="H533" i="5" a="1"/>
  <c r="H533" i="5" s="1"/>
  <c r="H520" i="5" a="1"/>
  <c r="H520" i="5" s="1"/>
  <c r="H514" i="5" a="1"/>
  <c r="H514" i="5" s="1"/>
  <c r="H507" i="5" a="1"/>
  <c r="H507" i="5" s="1"/>
  <c r="H501" i="5" a="1"/>
  <c r="H501" i="5" s="1"/>
  <c r="H367" i="5" a="1"/>
  <c r="H367" i="5" s="1"/>
  <c r="G253" i="5" a="1"/>
  <c r="G253" i="5" s="1"/>
  <c r="H253" i="5" a="1"/>
  <c r="H253" i="5" s="1"/>
  <c r="H345" i="5" a="1"/>
  <c r="H345" i="5" s="1"/>
  <c r="G337" i="5" a="1"/>
  <c r="G337" i="5" s="1"/>
  <c r="H337" i="5" a="1"/>
  <c r="H337" i="5" s="1"/>
  <c r="G329" i="5" a="1"/>
  <c r="G329" i="5" s="1"/>
  <c r="H329" i="5" a="1"/>
  <c r="H329" i="5" s="1"/>
  <c r="H321" i="5" a="1"/>
  <c r="H321" i="5" s="1"/>
  <c r="G305" i="5" a="1"/>
  <c r="G305" i="5" s="1"/>
  <c r="H305" i="5" a="1"/>
  <c r="H305" i="5" s="1"/>
  <c r="H490" i="5" a="1"/>
  <c r="H490" i="5" s="1"/>
  <c r="G482" i="5" a="1"/>
  <c r="G482" i="5" s="1"/>
  <c r="H482" i="5" a="1"/>
  <c r="H482" i="5" s="1"/>
  <c r="H474" i="5" a="1"/>
  <c r="H474" i="5" s="1"/>
  <c r="H466" i="5" a="1"/>
  <c r="H466" i="5" s="1"/>
  <c r="G458" i="5" a="1"/>
  <c r="G458" i="5" s="1"/>
  <c r="H458" i="5" a="1"/>
  <c r="H458" i="5" s="1"/>
  <c r="G450" i="5" a="1"/>
  <c r="G450" i="5" s="1"/>
  <c r="H450" i="5" a="1"/>
  <c r="H450" i="5" s="1"/>
  <c r="H442" i="5" a="1"/>
  <c r="H442" i="5" s="1"/>
  <c r="G434" i="5" a="1"/>
  <c r="G434" i="5" s="1"/>
  <c r="H434" i="5" a="1"/>
  <c r="H434" i="5" s="1"/>
  <c r="G418" i="5" a="1"/>
  <c r="G418" i="5" s="1"/>
  <c r="H418" i="5" a="1"/>
  <c r="H418" i="5" s="1"/>
  <c r="H410" i="5" a="1"/>
  <c r="H410" i="5" s="1"/>
  <c r="G402" i="5" a="1"/>
  <c r="G402" i="5" s="1"/>
  <c r="H402" i="5" a="1"/>
  <c r="H402" i="5" s="1"/>
  <c r="G386" i="5" a="1"/>
  <c r="G386" i="5" s="1"/>
  <c r="H386" i="5" a="1"/>
  <c r="H386" i="5" s="1"/>
  <c r="H378" i="5" a="1"/>
  <c r="H378" i="5" s="1"/>
  <c r="H370" i="5" a="1"/>
  <c r="H370" i="5" s="1"/>
  <c r="G354" i="5" a="1"/>
  <c r="G354" i="5" s="1"/>
  <c r="H354" i="5" a="1"/>
  <c r="H354" i="5" s="1"/>
  <c r="H594" i="5" a="1"/>
  <c r="H594" i="5" s="1"/>
  <c r="H585" i="5" a="1"/>
  <c r="H585" i="5" s="1"/>
  <c r="H580" i="5" a="1"/>
  <c r="H580" i="5" s="1"/>
  <c r="H575" i="5" a="1"/>
  <c r="H575" i="5" s="1"/>
  <c r="H570" i="5" a="1"/>
  <c r="H570" i="5" s="1"/>
  <c r="H564" i="5" a="1"/>
  <c r="H564" i="5" s="1"/>
  <c r="H558" i="5" a="1"/>
  <c r="H558" i="5" s="1"/>
  <c r="H551" i="5" a="1"/>
  <c r="H551" i="5" s="1"/>
  <c r="H545" i="5" a="1"/>
  <c r="H545" i="5" s="1"/>
  <c r="H532" i="5" a="1"/>
  <c r="H532" i="5" s="1"/>
  <c r="H526" i="5" a="1"/>
  <c r="H526" i="5" s="1"/>
  <c r="H519" i="5" a="1"/>
  <c r="H519" i="5" s="1"/>
  <c r="H513" i="5" a="1"/>
  <c r="H513" i="5" s="1"/>
  <c r="H500" i="5" a="1"/>
  <c r="H500" i="5" s="1"/>
  <c r="H487" i="5" a="1"/>
  <c r="H487" i="5" s="1"/>
  <c r="H399" i="5" a="1"/>
  <c r="H399" i="5" s="1"/>
  <c r="H362" i="5" a="1"/>
  <c r="H362" i="5" s="1"/>
  <c r="H357" i="5" a="1"/>
  <c r="H357" i="5" s="1"/>
  <c r="G287" i="5" a="1"/>
  <c r="G287" i="5" s="1"/>
  <c r="G238" i="5" a="1"/>
  <c r="G238" i="5" s="1"/>
  <c r="G230" i="5" a="1"/>
  <c r="G230" i="5" s="1"/>
  <c r="G222" i="5" a="1"/>
  <c r="G222" i="5" s="1"/>
  <c r="G214" i="5" a="1"/>
  <c r="G214" i="5" s="1"/>
  <c r="G198" i="5" a="1"/>
  <c r="G198" i="5" s="1"/>
  <c r="G182" i="5" a="1"/>
  <c r="G182" i="5" s="1"/>
  <c r="G166" i="5" a="1"/>
  <c r="G166" i="5" s="1"/>
  <c r="G150" i="5" a="1"/>
  <c r="G150" i="5" s="1"/>
  <c r="G134" i="5" a="1"/>
  <c r="G134" i="5" s="1"/>
  <c r="G118" i="5" a="1"/>
  <c r="G118" i="5" s="1"/>
  <c r="G102" i="5" a="1"/>
  <c r="G102" i="5" s="1"/>
  <c r="G86" i="5" a="1"/>
  <c r="G86" i="5" s="1"/>
  <c r="G70" i="5" a="1"/>
  <c r="G70" i="5" s="1"/>
  <c r="G54" i="5" a="1"/>
  <c r="G54" i="5" s="1"/>
  <c r="G38" i="5" a="1"/>
  <c r="G38" i="5" s="1"/>
  <c r="G22" i="5" a="1"/>
  <c r="G22" i="5" s="1"/>
  <c r="G4" i="5" a="1"/>
  <c r="G4" i="5" s="1"/>
  <c r="G2" i="5" a="1"/>
  <c r="G2" i="5" s="1"/>
  <c r="G293" i="5" a="1"/>
  <c r="G293" i="5" s="1"/>
  <c r="G277" i="5" a="1"/>
  <c r="G277" i="5" s="1"/>
  <c r="G269" i="5" a="1"/>
  <c r="G269" i="5" s="1"/>
  <c r="G261" i="5" a="1"/>
  <c r="G261" i="5" s="1"/>
  <c r="G245" i="5" a="1"/>
  <c r="G245" i="5" s="1"/>
  <c r="G237" i="5" a="1"/>
  <c r="G237" i="5" s="1"/>
  <c r="G229" i="5" a="1"/>
  <c r="G229" i="5" s="1"/>
  <c r="G221" i="5" a="1"/>
  <c r="G221" i="5" s="1"/>
  <c r="G213" i="5" a="1"/>
  <c r="G213" i="5" s="1"/>
  <c r="G205" i="5" a="1"/>
  <c r="G205" i="5" s="1"/>
  <c r="G197" i="5" a="1"/>
  <c r="G197" i="5" s="1"/>
  <c r="G189" i="5" a="1"/>
  <c r="G189" i="5" s="1"/>
  <c r="G181" i="5" a="1"/>
  <c r="G181" i="5" s="1"/>
  <c r="G173" i="5" a="1"/>
  <c r="G173" i="5" s="1"/>
  <c r="G165" i="5" a="1"/>
  <c r="G165" i="5" s="1"/>
  <c r="G157" i="5" a="1"/>
  <c r="G157" i="5" s="1"/>
  <c r="G149" i="5" a="1"/>
  <c r="G149" i="5" s="1"/>
  <c r="G141" i="5" a="1"/>
  <c r="G141" i="5" s="1"/>
  <c r="G133" i="5" a="1"/>
  <c r="G133" i="5" s="1"/>
  <c r="G125" i="5" a="1"/>
  <c r="G125" i="5" s="1"/>
  <c r="G117" i="5" a="1"/>
  <c r="G117" i="5" s="1"/>
  <c r="G109" i="5" a="1"/>
  <c r="G109" i="5" s="1"/>
  <c r="G101" i="5" a="1"/>
  <c r="G101" i="5" s="1"/>
  <c r="G93" i="5" a="1"/>
  <c r="G93" i="5" s="1"/>
  <c r="G85" i="5" a="1"/>
  <c r="G85" i="5" s="1"/>
  <c r="G77" i="5" a="1"/>
  <c r="G77" i="5" s="1"/>
  <c r="G69" i="5" a="1"/>
  <c r="G69" i="5" s="1"/>
  <c r="G61" i="5" a="1"/>
  <c r="G61" i="5" s="1"/>
  <c r="G53" i="5" a="1"/>
  <c r="G53" i="5" s="1"/>
  <c r="G45" i="5" a="1"/>
  <c r="G45" i="5" s="1"/>
  <c r="G37" i="5" a="1"/>
  <c r="G37" i="5" s="1"/>
  <c r="G29" i="5" a="1"/>
  <c r="G29" i="5" s="1"/>
  <c r="G21" i="5" a="1"/>
  <c r="G21" i="5" s="1"/>
  <c r="G13" i="5" a="1"/>
  <c r="G13" i="5" s="1"/>
  <c r="G313" i="5" a="1"/>
  <c r="G313" i="5" s="1"/>
  <c r="G599" i="5" a="1"/>
  <c r="G599" i="5" s="1"/>
  <c r="G595" i="5" a="1"/>
  <c r="G595" i="5" s="1"/>
  <c r="G591" i="5" a="1"/>
  <c r="G591" i="5" s="1"/>
  <c r="G587" i="5" a="1"/>
  <c r="G587" i="5" s="1"/>
  <c r="G583" i="5" a="1"/>
  <c r="G583" i="5" s="1"/>
  <c r="G579" i="5" a="1"/>
  <c r="G579" i="5" s="1"/>
  <c r="G575" i="5" a="1"/>
  <c r="G575" i="5" s="1"/>
  <c r="G571" i="5" a="1"/>
  <c r="G571" i="5" s="1"/>
  <c r="G567" i="5" a="1"/>
  <c r="G567" i="5" s="1"/>
  <c r="G563" i="5" a="1"/>
  <c r="G563" i="5" s="1"/>
  <c r="G559" i="5" a="1"/>
  <c r="G559" i="5" s="1"/>
  <c r="G555" i="5" a="1"/>
  <c r="G555" i="5" s="1"/>
  <c r="G551" i="5" a="1"/>
  <c r="G551" i="5" s="1"/>
  <c r="G547" i="5" a="1"/>
  <c r="G547" i="5" s="1"/>
  <c r="G543" i="5" a="1"/>
  <c r="G543" i="5" s="1"/>
  <c r="G539" i="5" a="1"/>
  <c r="G539" i="5" s="1"/>
  <c r="G535" i="5" a="1"/>
  <c r="G535" i="5" s="1"/>
  <c r="G531" i="5" a="1"/>
  <c r="G531" i="5" s="1"/>
  <c r="G527" i="5" a="1"/>
  <c r="G527" i="5" s="1"/>
  <c r="G523" i="5" a="1"/>
  <c r="G523" i="5" s="1"/>
  <c r="G519" i="5" a="1"/>
  <c r="G519" i="5" s="1"/>
  <c r="G515" i="5" a="1"/>
  <c r="G515" i="5" s="1"/>
  <c r="G511" i="5" a="1"/>
  <c r="G511" i="5" s="1"/>
  <c r="G507" i="5" a="1"/>
  <c r="G507" i="5" s="1"/>
  <c r="G503" i="5" a="1"/>
  <c r="G503" i="5" s="1"/>
  <c r="G499" i="5" a="1"/>
  <c r="G499" i="5" s="1"/>
  <c r="G495" i="5" a="1"/>
  <c r="G495" i="5" s="1"/>
  <c r="G491" i="5" a="1"/>
  <c r="G491" i="5" s="1"/>
  <c r="G487" i="5" a="1"/>
  <c r="G487" i="5" s="1"/>
  <c r="G479" i="5" a="1"/>
  <c r="G479" i="5" s="1"/>
  <c r="G467" i="5" a="1"/>
  <c r="G467" i="5" s="1"/>
  <c r="G425" i="5" a="1"/>
  <c r="G425" i="5" s="1"/>
  <c r="G419" i="5" a="1"/>
  <c r="G419" i="5" s="1"/>
  <c r="G387" i="5" a="1"/>
  <c r="G387" i="5" s="1"/>
  <c r="G361" i="5" a="1"/>
  <c r="G361" i="5" s="1"/>
  <c r="G355" i="5" a="1"/>
  <c r="G355" i="5" s="1"/>
  <c r="G348" i="5" a="1"/>
  <c r="G348" i="5" s="1"/>
  <c r="G335" i="5" a="1"/>
  <c r="G335" i="5" s="1"/>
  <c r="G298" i="5" a="1"/>
  <c r="G298" i="5" s="1"/>
  <c r="G295" i="5" a="1"/>
  <c r="G295" i="5" s="1"/>
  <c r="G263" i="5" a="1"/>
  <c r="G263" i="5" s="1"/>
  <c r="G255" i="5" a="1"/>
  <c r="G255" i="5" s="1"/>
  <c r="G239" i="5" a="1"/>
  <c r="G239" i="5" s="1"/>
  <c r="G223" i="5" a="1"/>
  <c r="G223" i="5" s="1"/>
  <c r="G199" i="5" a="1"/>
  <c r="G199" i="5" s="1"/>
  <c r="G167" i="5" a="1"/>
  <c r="G167" i="5" s="1"/>
  <c r="G135" i="5" a="1"/>
  <c r="G135" i="5" s="1"/>
  <c r="G95" i="5" a="1"/>
  <c r="G95" i="5" s="1"/>
  <c r="G63" i="5" a="1"/>
  <c r="G63" i="5" s="1"/>
  <c r="G39" i="5" a="1"/>
  <c r="G39" i="5" s="1"/>
  <c r="G15" i="5" a="1"/>
  <c r="G15" i="5" s="1"/>
  <c r="G292" i="5" a="1"/>
  <c r="G292" i="5" s="1"/>
  <c r="G284" i="5" a="1"/>
  <c r="G284" i="5" s="1"/>
  <c r="G276" i="5" a="1"/>
  <c r="G276" i="5" s="1"/>
  <c r="G268" i="5" a="1"/>
  <c r="G268" i="5" s="1"/>
  <c r="G252" i="5" a="1"/>
  <c r="G252" i="5" s="1"/>
  <c r="G244" i="5" a="1"/>
  <c r="G244" i="5" s="1"/>
  <c r="G236" i="5" a="1"/>
  <c r="G236" i="5" s="1"/>
  <c r="G220" i="5" a="1"/>
  <c r="G220" i="5" s="1"/>
  <c r="G212" i="5" a="1"/>
  <c r="G212" i="5" s="1"/>
  <c r="G204" i="5" a="1"/>
  <c r="G204" i="5" s="1"/>
  <c r="G188" i="5" a="1"/>
  <c r="G188" i="5" s="1"/>
  <c r="G180" i="5" a="1"/>
  <c r="G180" i="5" s="1"/>
  <c r="G172" i="5" a="1"/>
  <c r="G172" i="5" s="1"/>
  <c r="G156" i="5" a="1"/>
  <c r="G156" i="5" s="1"/>
  <c r="G148" i="5" a="1"/>
  <c r="G148" i="5" s="1"/>
  <c r="G140" i="5" a="1"/>
  <c r="G140" i="5" s="1"/>
  <c r="G124" i="5" a="1"/>
  <c r="G124" i="5" s="1"/>
  <c r="G116" i="5" a="1"/>
  <c r="G116" i="5" s="1"/>
  <c r="G108" i="5" a="1"/>
  <c r="G108" i="5" s="1"/>
  <c r="G92" i="5" a="1"/>
  <c r="G92" i="5" s="1"/>
  <c r="G84" i="5" a="1"/>
  <c r="G84" i="5" s="1"/>
  <c r="G76" i="5" a="1"/>
  <c r="G76" i="5" s="1"/>
  <c r="G68" i="5" a="1"/>
  <c r="G68" i="5" s="1"/>
  <c r="G60" i="5" a="1"/>
  <c r="G60" i="5" s="1"/>
  <c r="G52" i="5" a="1"/>
  <c r="G52" i="5" s="1"/>
  <c r="G44" i="5" a="1"/>
  <c r="G44" i="5" s="1"/>
  <c r="G28" i="5" a="1"/>
  <c r="G28" i="5" s="1"/>
  <c r="G20" i="5" a="1"/>
  <c r="G20" i="5" s="1"/>
  <c r="G12" i="5" a="1"/>
  <c r="G12" i="5" s="1"/>
  <c r="G10" i="5" a="1"/>
  <c r="G10" i="5" s="1"/>
  <c r="G336" i="5" a="1"/>
  <c r="G336" i="5" s="1"/>
  <c r="G328" i="5" a="1"/>
  <c r="G328" i="5" s="1"/>
  <c r="G320" i="5" a="1"/>
  <c r="G320" i="5" s="1"/>
  <c r="G424" i="5" a="1"/>
  <c r="G424" i="5" s="1"/>
  <c r="G405" i="5" a="1"/>
  <c r="G405" i="5" s="1"/>
  <c r="G392" i="5" a="1"/>
  <c r="G392" i="5" s="1"/>
  <c r="G373" i="5" a="1"/>
  <c r="G373" i="5" s="1"/>
  <c r="G367" i="5" a="1"/>
  <c r="G367" i="5" s="1"/>
  <c r="G360" i="5" a="1"/>
  <c r="G360" i="5" s="1"/>
  <c r="G341" i="5" a="1"/>
  <c r="G341" i="5" s="1"/>
  <c r="G334" i="5" a="1"/>
  <c r="G334" i="5" s="1"/>
  <c r="G326" i="5" a="1"/>
  <c r="G326" i="5" s="1"/>
  <c r="G312" i="5" a="1"/>
  <c r="G312" i="5" s="1"/>
  <c r="G257" i="5" a="1"/>
  <c r="G257" i="5" s="1"/>
  <c r="G598" i="5" a="1"/>
  <c r="G598" i="5" s="1"/>
  <c r="G594" i="5" a="1"/>
  <c r="G594" i="5" s="1"/>
  <c r="G590" i="5" a="1"/>
  <c r="G590" i="5" s="1"/>
  <c r="G586" i="5" a="1"/>
  <c r="G586" i="5" s="1"/>
  <c r="G582" i="5" a="1"/>
  <c r="G582" i="5" s="1"/>
  <c r="G578" i="5" a="1"/>
  <c r="G578" i="5" s="1"/>
  <c r="G574" i="5" a="1"/>
  <c r="G574" i="5" s="1"/>
  <c r="G570" i="5" a="1"/>
  <c r="G570" i="5" s="1"/>
  <c r="G566" i="5" a="1"/>
  <c r="G566" i="5" s="1"/>
  <c r="G562" i="5" a="1"/>
  <c r="G562" i="5" s="1"/>
  <c r="G558" i="5" a="1"/>
  <c r="G558" i="5" s="1"/>
  <c r="G554" i="5" a="1"/>
  <c r="G554" i="5" s="1"/>
  <c r="G550" i="5" a="1"/>
  <c r="G550" i="5" s="1"/>
  <c r="G546" i="5" a="1"/>
  <c r="G546" i="5" s="1"/>
  <c r="G542" i="5" a="1"/>
  <c r="G542" i="5" s="1"/>
  <c r="G538" i="5" a="1"/>
  <c r="G538" i="5" s="1"/>
  <c r="G534" i="5" a="1"/>
  <c r="G534" i="5" s="1"/>
  <c r="G530" i="5" a="1"/>
  <c r="G530" i="5" s="1"/>
  <c r="G526" i="5" a="1"/>
  <c r="G526" i="5" s="1"/>
  <c r="G522" i="5" a="1"/>
  <c r="G522" i="5" s="1"/>
  <c r="G518" i="5" a="1"/>
  <c r="G518" i="5" s="1"/>
  <c r="G514" i="5" a="1"/>
  <c r="G514" i="5" s="1"/>
  <c r="G510" i="5" a="1"/>
  <c r="G510" i="5" s="1"/>
  <c r="G506" i="5" a="1"/>
  <c r="G506" i="5" s="1"/>
  <c r="G502" i="5" a="1"/>
  <c r="G502" i="5" s="1"/>
  <c r="G498" i="5" a="1"/>
  <c r="G498" i="5" s="1"/>
  <c r="G494" i="5" a="1"/>
  <c r="G494" i="5" s="1"/>
  <c r="G490" i="5" a="1"/>
  <c r="G490" i="5" s="1"/>
  <c r="G486" i="5" a="1"/>
  <c r="G486" i="5" s="1"/>
  <c r="G474" i="5" a="1"/>
  <c r="G474" i="5" s="1"/>
  <c r="G466" i="5" a="1"/>
  <c r="G466" i="5" s="1"/>
  <c r="G442" i="5" a="1"/>
  <c r="G442" i="5" s="1"/>
  <c r="G436" i="5" a="1"/>
  <c r="G436" i="5" s="1"/>
  <c r="G404" i="5" a="1"/>
  <c r="G404" i="5" s="1"/>
  <c r="G372" i="5" a="1"/>
  <c r="G372" i="5" s="1"/>
  <c r="G353" i="5" a="1"/>
  <c r="G353" i="5" s="1"/>
  <c r="G340" i="5" a="1"/>
  <c r="G340" i="5" s="1"/>
  <c r="G333" i="5" a="1"/>
  <c r="G333" i="5" s="1"/>
  <c r="G318" i="5" a="1"/>
  <c r="G318" i="5" s="1"/>
  <c r="G289" i="5" a="1"/>
  <c r="G289" i="5" s="1"/>
  <c r="G279" i="5" a="1"/>
  <c r="G279" i="5" s="1"/>
  <c r="G207" i="5" a="1"/>
  <c r="G207" i="5" s="1"/>
  <c r="G175" i="5" a="1"/>
  <c r="G175" i="5" s="1"/>
  <c r="G143" i="5" a="1"/>
  <c r="G143" i="5" s="1"/>
  <c r="G103" i="5" a="1"/>
  <c r="G103" i="5" s="1"/>
  <c r="G79" i="5" a="1"/>
  <c r="G79" i="5" s="1"/>
  <c r="G47" i="5" a="1"/>
  <c r="G47" i="5" s="1"/>
  <c r="G23" i="5" a="1"/>
  <c r="G23" i="5" s="1"/>
  <c r="G5" i="5" a="1"/>
  <c r="G5" i="5" s="1"/>
  <c r="G299" i="5" a="1"/>
  <c r="G299" i="5" s="1"/>
  <c r="G275" i="5" a="1"/>
  <c r="G275" i="5" s="1"/>
  <c r="G259" i="5" a="1"/>
  <c r="G259" i="5" s="1"/>
  <c r="G235" i="5" a="1"/>
  <c r="G235" i="5" s="1"/>
  <c r="G211" i="5" a="1"/>
  <c r="G211" i="5" s="1"/>
  <c r="G187" i="5" a="1"/>
  <c r="G187" i="5" s="1"/>
  <c r="G163" i="5" a="1"/>
  <c r="G163" i="5" s="1"/>
  <c r="G139" i="5" a="1"/>
  <c r="G139" i="5" s="1"/>
  <c r="G115" i="5" a="1"/>
  <c r="G115" i="5" s="1"/>
  <c r="G91" i="5" a="1"/>
  <c r="G91" i="5" s="1"/>
  <c r="G258" i="5" a="1"/>
  <c r="G258" i="5" s="1"/>
  <c r="G250" i="5" a="1"/>
  <c r="G250" i="5" s="1"/>
  <c r="G242" i="5" a="1"/>
  <c r="G242" i="5" s="1"/>
  <c r="G234" i="5" a="1"/>
  <c r="G234" i="5" s="1"/>
  <c r="G226" i="5" a="1"/>
  <c r="G226" i="5" s="1"/>
  <c r="G218" i="5" a="1"/>
  <c r="G218" i="5" s="1"/>
  <c r="G210" i="5" a="1"/>
  <c r="G210" i="5" s="1"/>
  <c r="G202" i="5" a="1"/>
  <c r="G202" i="5" s="1"/>
  <c r="G194" i="5" a="1"/>
  <c r="G194" i="5" s="1"/>
  <c r="G186" i="5" a="1"/>
  <c r="G186" i="5" s="1"/>
  <c r="G178" i="5" a="1"/>
  <c r="G178" i="5" s="1"/>
  <c r="G170" i="5" a="1"/>
  <c r="G170" i="5" s="1"/>
  <c r="G162" i="5" a="1"/>
  <c r="G162" i="5" s="1"/>
  <c r="G154" i="5" a="1"/>
  <c r="G154" i="5" s="1"/>
  <c r="G146" i="5" a="1"/>
  <c r="G146" i="5" s="1"/>
  <c r="G138" i="5" a="1"/>
  <c r="G138" i="5" s="1"/>
  <c r="G130" i="5" a="1"/>
  <c r="G130" i="5" s="1"/>
  <c r="G122" i="5" a="1"/>
  <c r="G122" i="5" s="1"/>
  <c r="G114" i="5" a="1"/>
  <c r="G114" i="5" s="1"/>
  <c r="G106" i="5" a="1"/>
  <c r="G106" i="5" s="1"/>
  <c r="G98" i="5" a="1"/>
  <c r="G98" i="5" s="1"/>
  <c r="G90" i="5" a="1"/>
  <c r="G90" i="5" s="1"/>
  <c r="G82" i="5" a="1"/>
  <c r="G82" i="5" s="1"/>
  <c r="G74" i="5" a="1"/>
  <c r="G74" i="5" s="1"/>
  <c r="G66" i="5" a="1"/>
  <c r="G66" i="5" s="1"/>
  <c r="G58" i="5" a="1"/>
  <c r="G58" i="5" s="1"/>
  <c r="G50" i="5" a="1"/>
  <c r="G50" i="5" s="1"/>
  <c r="G42" i="5" a="1"/>
  <c r="G42" i="5" s="1"/>
  <c r="G34" i="5" a="1"/>
  <c r="G34" i="5" s="1"/>
  <c r="G26" i="5" a="1"/>
  <c r="G26" i="5" s="1"/>
  <c r="G18" i="5" a="1"/>
  <c r="G18" i="5" s="1"/>
  <c r="G8" i="5" a="1"/>
  <c r="G8" i="5" s="1"/>
  <c r="G302" i="5" a="1"/>
  <c r="G302" i="5" s="1"/>
  <c r="G423" i="5" a="1"/>
  <c r="G423" i="5" s="1"/>
  <c r="G410" i="5" a="1"/>
  <c r="G410" i="5" s="1"/>
  <c r="G391" i="5" a="1"/>
  <c r="G391" i="5" s="1"/>
  <c r="G378" i="5" a="1"/>
  <c r="G378" i="5" s="1"/>
  <c r="G359" i="5" a="1"/>
  <c r="G359" i="5" s="1"/>
  <c r="G352" i="5" a="1"/>
  <c r="G352" i="5" s="1"/>
  <c r="G346" i="5" a="1"/>
  <c r="G346" i="5" s="1"/>
  <c r="G325" i="5" a="1"/>
  <c r="G325" i="5" s="1"/>
  <c r="G247" i="5" a="1"/>
  <c r="G247" i="5" s="1"/>
  <c r="G191" i="5" a="1"/>
  <c r="G191" i="5" s="1"/>
  <c r="G159" i="5" a="1"/>
  <c r="G159" i="5" s="1"/>
  <c r="G127" i="5" a="1"/>
  <c r="G127" i="5" s="1"/>
  <c r="G87" i="5" a="1"/>
  <c r="G87" i="5" s="1"/>
  <c r="G291" i="5" a="1"/>
  <c r="G291" i="5" s="1"/>
  <c r="G267" i="5" a="1"/>
  <c r="G267" i="5" s="1"/>
  <c r="G251" i="5" a="1"/>
  <c r="G251" i="5" s="1"/>
  <c r="G227" i="5" a="1"/>
  <c r="G227" i="5" s="1"/>
  <c r="G203" i="5" a="1"/>
  <c r="G203" i="5" s="1"/>
  <c r="G179" i="5" a="1"/>
  <c r="G179" i="5" s="1"/>
  <c r="G155" i="5" a="1"/>
  <c r="G155" i="5" s="1"/>
  <c r="G131" i="5" a="1"/>
  <c r="G131" i="5" s="1"/>
  <c r="G107" i="5" a="1"/>
  <c r="G107" i="5" s="1"/>
  <c r="G83" i="5" a="1"/>
  <c r="G83" i="5" s="1"/>
  <c r="G67" i="5" a="1"/>
  <c r="G67" i="5" s="1"/>
  <c r="G51" i="5" a="1"/>
  <c r="G51" i="5" s="1"/>
  <c r="G35" i="5" a="1"/>
  <c r="G35" i="5" s="1"/>
  <c r="G19" i="5" a="1"/>
  <c r="G19" i="5" s="1"/>
  <c r="G11" i="5" a="1"/>
  <c r="G11" i="5" s="1"/>
  <c r="G327" i="5" a="1"/>
  <c r="G327" i="5" s="1"/>
  <c r="G319" i="5" a="1"/>
  <c r="G319" i="5" s="1"/>
  <c r="G311" i="5" a="1"/>
  <c r="G311" i="5" s="1"/>
  <c r="G281" i="5" a="1"/>
  <c r="G281" i="5" s="1"/>
  <c r="G249" i="5" a="1"/>
  <c r="G249" i="5" s="1"/>
  <c r="G201" i="5" a="1"/>
  <c r="G201" i="5" s="1"/>
  <c r="G193" i="5" a="1"/>
  <c r="G193" i="5" s="1"/>
  <c r="G185" i="5" a="1"/>
  <c r="G185" i="5" s="1"/>
  <c r="G169" i="5" a="1"/>
  <c r="G169" i="5" s="1"/>
  <c r="G161" i="5" a="1"/>
  <c r="G161" i="5" s="1"/>
  <c r="G153" i="5" a="1"/>
  <c r="G153" i="5" s="1"/>
  <c r="G137" i="5" a="1"/>
  <c r="G137" i="5" s="1"/>
  <c r="G129" i="5" a="1"/>
  <c r="G129" i="5" s="1"/>
  <c r="G121" i="5" a="1"/>
  <c r="G121" i="5" s="1"/>
  <c r="G113" i="5" a="1"/>
  <c r="G113" i="5" s="1"/>
  <c r="G105" i="5" a="1"/>
  <c r="G105" i="5" s="1"/>
  <c r="G97" i="5" a="1"/>
  <c r="G97" i="5" s="1"/>
  <c r="G89" i="5" a="1"/>
  <c r="G89" i="5" s="1"/>
  <c r="G73" i="5" a="1"/>
  <c r="G73" i="5" s="1"/>
  <c r="G65" i="5" a="1"/>
  <c r="G65" i="5" s="1"/>
  <c r="G57" i="5" a="1"/>
  <c r="G57" i="5" s="1"/>
  <c r="G49" i="5" a="1"/>
  <c r="G49" i="5" s="1"/>
  <c r="G41" i="5" a="1"/>
  <c r="G41" i="5" s="1"/>
  <c r="G33" i="5" a="1"/>
  <c r="G33" i="5" s="1"/>
  <c r="G25" i="5" a="1"/>
  <c r="G25" i="5" s="1"/>
  <c r="G17" i="5" a="1"/>
  <c r="G17" i="5" s="1"/>
  <c r="G7" i="5" a="1"/>
  <c r="G7" i="5" s="1"/>
  <c r="G301" i="5" a="1"/>
  <c r="G301" i="5" s="1"/>
  <c r="G597" i="5" a="1"/>
  <c r="G597" i="5" s="1"/>
  <c r="G593" i="5" a="1"/>
  <c r="G593" i="5" s="1"/>
  <c r="G589" i="5" a="1"/>
  <c r="G589" i="5" s="1"/>
  <c r="G585" i="5" a="1"/>
  <c r="G585" i="5" s="1"/>
  <c r="G581" i="5" a="1"/>
  <c r="G581" i="5" s="1"/>
  <c r="G577" i="5" a="1"/>
  <c r="G577" i="5" s="1"/>
  <c r="G573" i="5" a="1"/>
  <c r="G573" i="5" s="1"/>
  <c r="G569" i="5" a="1"/>
  <c r="G569" i="5" s="1"/>
  <c r="G565" i="5" a="1"/>
  <c r="G565" i="5" s="1"/>
  <c r="G561" i="5" a="1"/>
  <c r="G561" i="5" s="1"/>
  <c r="G557" i="5" a="1"/>
  <c r="G557" i="5" s="1"/>
  <c r="G553" i="5" a="1"/>
  <c r="G553" i="5" s="1"/>
  <c r="G549" i="5" a="1"/>
  <c r="G549" i="5" s="1"/>
  <c r="G545" i="5" a="1"/>
  <c r="G545" i="5" s="1"/>
  <c r="G541" i="5" a="1"/>
  <c r="G541" i="5" s="1"/>
  <c r="G537" i="5" a="1"/>
  <c r="G537" i="5" s="1"/>
  <c r="G533" i="5" a="1"/>
  <c r="G533" i="5" s="1"/>
  <c r="G529" i="5" a="1"/>
  <c r="G529" i="5" s="1"/>
  <c r="G525" i="5" a="1"/>
  <c r="G525" i="5" s="1"/>
  <c r="G521" i="5" a="1"/>
  <c r="G521" i="5" s="1"/>
  <c r="G517" i="5" a="1"/>
  <c r="G517" i="5" s="1"/>
  <c r="G513" i="5" a="1"/>
  <c r="G513" i="5" s="1"/>
  <c r="G509" i="5" a="1"/>
  <c r="G509" i="5" s="1"/>
  <c r="G505" i="5" a="1"/>
  <c r="G505" i="5" s="1"/>
  <c r="G501" i="5" a="1"/>
  <c r="G501" i="5" s="1"/>
  <c r="G497" i="5" a="1"/>
  <c r="G497" i="5" s="1"/>
  <c r="G493" i="5" a="1"/>
  <c r="G493" i="5" s="1"/>
  <c r="G465" i="5" a="1"/>
  <c r="G465" i="5" s="1"/>
  <c r="G449" i="5" a="1"/>
  <c r="G449" i="5" s="1"/>
  <c r="G428" i="5" a="1"/>
  <c r="G428" i="5" s="1"/>
  <c r="G409" i="5" a="1"/>
  <c r="G409" i="5" s="1"/>
  <c r="G403" i="5" a="1"/>
  <c r="G403" i="5" s="1"/>
  <c r="G396" i="5" a="1"/>
  <c r="G396" i="5" s="1"/>
  <c r="G364" i="5" a="1"/>
  <c r="G364" i="5" s="1"/>
  <c r="G345" i="5" a="1"/>
  <c r="G345" i="5" s="1"/>
  <c r="G339" i="5" a="1"/>
  <c r="G339" i="5" s="1"/>
  <c r="G331" i="5" a="1"/>
  <c r="G331" i="5" s="1"/>
  <c r="G309" i="5" a="1"/>
  <c r="G309" i="5" s="1"/>
  <c r="G280" i="5" a="1"/>
  <c r="G280" i="5" s="1"/>
  <c r="G31" i="5" a="1"/>
  <c r="G31" i="5" s="1"/>
  <c r="G283" i="5" a="1"/>
  <c r="G283" i="5" s="1"/>
  <c r="G243" i="5" a="1"/>
  <c r="G243" i="5" s="1"/>
  <c r="G219" i="5" a="1"/>
  <c r="G219" i="5" s="1"/>
  <c r="G195" i="5" a="1"/>
  <c r="G195" i="5" s="1"/>
  <c r="G171" i="5" a="1"/>
  <c r="G171" i="5" s="1"/>
  <c r="G147" i="5" a="1"/>
  <c r="G147" i="5" s="1"/>
  <c r="G123" i="5" a="1"/>
  <c r="G123" i="5" s="1"/>
  <c r="G99" i="5" a="1"/>
  <c r="G99" i="5" s="1"/>
  <c r="G75" i="5" a="1"/>
  <c r="G75" i="5" s="1"/>
  <c r="G59" i="5" a="1"/>
  <c r="G59" i="5" s="1"/>
  <c r="G43" i="5" a="1"/>
  <c r="G43" i="5" s="1"/>
  <c r="G27" i="5" a="1"/>
  <c r="G27" i="5" s="1"/>
  <c r="G9" i="5" a="1"/>
  <c r="G9" i="5" s="1"/>
  <c r="G290" i="5" a="1"/>
  <c r="G290" i="5" s="1"/>
  <c r="G282" i="5" a="1"/>
  <c r="G282" i="5" s="1"/>
  <c r="G274" i="5" a="1"/>
  <c r="G274" i="5" s="1"/>
  <c r="G297" i="5" a="1"/>
  <c r="G297" i="5" s="1"/>
  <c r="G265" i="5" a="1"/>
  <c r="G265" i="5" s="1"/>
  <c r="G233" i="5" a="1"/>
  <c r="G233" i="5" s="1"/>
  <c r="G225" i="5" a="1"/>
  <c r="G225" i="5" s="1"/>
  <c r="G217" i="5" a="1"/>
  <c r="G217" i="5" s="1"/>
  <c r="G296" i="5" a="1"/>
  <c r="G296" i="5" s="1"/>
  <c r="G288" i="5" a="1"/>
  <c r="G288" i="5" s="1"/>
  <c r="G272" i="5" a="1"/>
  <c r="G272" i="5" s="1"/>
  <c r="G264" i="5" a="1"/>
  <c r="G264" i="5" s="1"/>
  <c r="G256" i="5" a="1"/>
  <c r="G256" i="5" s="1"/>
  <c r="G248" i="5" a="1"/>
  <c r="G248" i="5" s="1"/>
  <c r="G240" i="5" a="1"/>
  <c r="G240" i="5" s="1"/>
  <c r="G232" i="5" a="1"/>
  <c r="G232" i="5" s="1"/>
  <c r="G224" i="5" a="1"/>
  <c r="G224" i="5" s="1"/>
  <c r="G216" i="5" a="1"/>
  <c r="G216" i="5" s="1"/>
  <c r="G208" i="5" a="1"/>
  <c r="G208" i="5" s="1"/>
  <c r="G200" i="5" a="1"/>
  <c r="G200" i="5" s="1"/>
  <c r="G192" i="5" a="1"/>
  <c r="G192" i="5" s="1"/>
  <c r="G184" i="5" a="1"/>
  <c r="G184" i="5" s="1"/>
  <c r="G176" i="5" a="1"/>
  <c r="G176" i="5" s="1"/>
  <c r="G168" i="5" a="1"/>
  <c r="G168" i="5" s="1"/>
  <c r="G160" i="5" a="1"/>
  <c r="G160" i="5" s="1"/>
  <c r="G152" i="5" a="1"/>
  <c r="G152" i="5" s="1"/>
  <c r="G144" i="5" a="1"/>
  <c r="G144" i="5" s="1"/>
  <c r="G136" i="5" a="1"/>
  <c r="G136" i="5" s="1"/>
  <c r="G128" i="5" a="1"/>
  <c r="G128" i="5" s="1"/>
  <c r="G120" i="5" a="1"/>
  <c r="G120" i="5" s="1"/>
  <c r="G112" i="5" a="1"/>
  <c r="G112" i="5" s="1"/>
  <c r="G104" i="5" a="1"/>
  <c r="G104" i="5" s="1"/>
  <c r="G96" i="5" a="1"/>
  <c r="G96" i="5" s="1"/>
  <c r="G88" i="5" a="1"/>
  <c r="G88" i="5" s="1"/>
  <c r="G80" i="5" a="1"/>
  <c r="G80" i="5" s="1"/>
  <c r="G72" i="5" a="1"/>
  <c r="G72" i="5" s="1"/>
  <c r="G64" i="5" a="1"/>
  <c r="G64" i="5" s="1"/>
  <c r="G56" i="5" a="1"/>
  <c r="G56" i="5" s="1"/>
  <c r="G48" i="5" a="1"/>
  <c r="G48" i="5" s="1"/>
  <c r="G40" i="5" a="1"/>
  <c r="G40" i="5" s="1"/>
  <c r="G32" i="5" a="1"/>
  <c r="G32" i="5" s="1"/>
  <c r="G24" i="5" a="1"/>
  <c r="G24" i="5" s="1"/>
  <c r="G16" i="5" a="1"/>
  <c r="G16" i="5" s="1"/>
  <c r="G6" i="5" a="1"/>
  <c r="G6" i="5" s="1"/>
  <c r="G308" i="5" a="1"/>
  <c r="G308" i="5" s="1"/>
  <c r="G300" i="5" a="1"/>
  <c r="G300" i="5" s="1"/>
  <c r="G440" i="5" a="1"/>
  <c r="G440" i="5" s="1"/>
  <c r="G415" i="5" a="1"/>
  <c r="G415" i="5" s="1"/>
  <c r="G370" i="5" a="1"/>
  <c r="G370" i="5" s="1"/>
  <c r="G351" i="5" a="1"/>
  <c r="G351" i="5" s="1"/>
  <c r="G344" i="5" a="1"/>
  <c r="G344" i="5" s="1"/>
  <c r="G316" i="5" a="1"/>
  <c r="G316" i="5" s="1"/>
  <c r="G151" i="5" a="1"/>
  <c r="G151" i="5" s="1"/>
  <c r="G111" i="5" a="1"/>
  <c r="G111" i="5" s="1"/>
  <c r="G71" i="5" a="1"/>
  <c r="G71" i="5" s="1"/>
  <c r="G307" i="5" a="1"/>
  <c r="G307" i="5" s="1"/>
  <c r="G600" i="5" a="1"/>
  <c r="G600" i="5" s="1"/>
  <c r="G596" i="5" a="1"/>
  <c r="G596" i="5" s="1"/>
  <c r="G592" i="5" a="1"/>
  <c r="G592" i="5" s="1"/>
  <c r="G588" i="5" a="1"/>
  <c r="G588" i="5" s="1"/>
  <c r="G584" i="5" a="1"/>
  <c r="G584" i="5" s="1"/>
  <c r="G580" i="5" a="1"/>
  <c r="G580" i="5" s="1"/>
  <c r="G576" i="5" a="1"/>
  <c r="G576" i="5" s="1"/>
  <c r="G572" i="5" a="1"/>
  <c r="G572" i="5" s="1"/>
  <c r="G568" i="5" a="1"/>
  <c r="G568" i="5" s="1"/>
  <c r="G564" i="5" a="1"/>
  <c r="G564" i="5" s="1"/>
  <c r="G560" i="5" a="1"/>
  <c r="G560" i="5" s="1"/>
  <c r="G556" i="5" a="1"/>
  <c r="G556" i="5" s="1"/>
  <c r="G552" i="5" a="1"/>
  <c r="G552" i="5" s="1"/>
  <c r="G548" i="5" a="1"/>
  <c r="G548" i="5" s="1"/>
  <c r="G544" i="5" a="1"/>
  <c r="G544" i="5" s="1"/>
  <c r="G540" i="5" a="1"/>
  <c r="G540" i="5" s="1"/>
  <c r="G536" i="5" a="1"/>
  <c r="G536" i="5" s="1"/>
  <c r="G532" i="5" a="1"/>
  <c r="G532" i="5" s="1"/>
  <c r="G528" i="5" a="1"/>
  <c r="G528" i="5" s="1"/>
  <c r="G524" i="5" a="1"/>
  <c r="G524" i="5" s="1"/>
  <c r="G520" i="5" a="1"/>
  <c r="G520" i="5" s="1"/>
  <c r="G516" i="5" a="1"/>
  <c r="G516" i="5" s="1"/>
  <c r="G512" i="5" a="1"/>
  <c r="G512" i="5" s="1"/>
  <c r="G508" i="5" a="1"/>
  <c r="G508" i="5" s="1"/>
  <c r="G504" i="5" a="1"/>
  <c r="G504" i="5" s="1"/>
  <c r="G500" i="5" a="1"/>
  <c r="G500" i="5" s="1"/>
  <c r="G496" i="5" a="1"/>
  <c r="G496" i="5" s="1"/>
  <c r="G492" i="5" a="1"/>
  <c r="G492" i="5" s="1"/>
  <c r="G488" i="5" a="1"/>
  <c r="G488" i="5" s="1"/>
  <c r="G484" i="5" a="1"/>
  <c r="G484" i="5" s="1"/>
  <c r="G480" i="5" a="1"/>
  <c r="G480" i="5" s="1"/>
  <c r="G476" i="5" a="1"/>
  <c r="G476" i="5" s="1"/>
  <c r="G472" i="5" a="1"/>
  <c r="G472" i="5" s="1"/>
  <c r="G468" i="5" a="1"/>
  <c r="G468" i="5" s="1"/>
  <c r="G464" i="5" a="1"/>
  <c r="G464" i="5" s="1"/>
  <c r="G460" i="5" a="1"/>
  <c r="G460" i="5" s="1"/>
  <c r="G456" i="5" a="1"/>
  <c r="G456" i="5" s="1"/>
  <c r="G452" i="5" a="1"/>
  <c r="G452" i="5" s="1"/>
  <c r="G448" i="5" a="1"/>
  <c r="G448" i="5" s="1"/>
  <c r="G444" i="5" a="1"/>
  <c r="G444" i="5" s="1"/>
  <c r="G420" i="5" a="1"/>
  <c r="G420" i="5" s="1"/>
  <c r="G414" i="5" a="1"/>
  <c r="G414" i="5" s="1"/>
  <c r="G401" i="5" a="1"/>
  <c r="G401" i="5" s="1"/>
  <c r="G382" i="5" a="1"/>
  <c r="G382" i="5" s="1"/>
  <c r="G369" i="5" a="1"/>
  <c r="G369" i="5" s="1"/>
  <c r="G350" i="5" a="1"/>
  <c r="G350" i="5" s="1"/>
  <c r="G315" i="5" a="1"/>
  <c r="G315" i="5" s="1"/>
  <c r="G271" i="5" a="1"/>
  <c r="G271" i="5" s="1"/>
  <c r="G231" i="5" a="1"/>
  <c r="G231" i="5" s="1"/>
  <c r="G294" i="5" a="1"/>
  <c r="G294" i="5" s="1"/>
  <c r="G286" i="5" a="1"/>
  <c r="G286" i="5" s="1"/>
  <c r="G278" i="5" a="1"/>
  <c r="G278" i="5" s="1"/>
  <c r="G270" i="5" a="1"/>
  <c r="G270" i="5" s="1"/>
  <c r="G262" i="5" a="1"/>
  <c r="G262" i="5" s="1"/>
  <c r="G254" i="5" a="1"/>
  <c r="G254" i="5" s="1"/>
  <c r="G206" i="5" a="1"/>
  <c r="G206" i="5" s="1"/>
  <c r="G190" i="5" a="1"/>
  <c r="G190" i="5" s="1"/>
  <c r="G174" i="5" a="1"/>
  <c r="G174" i="5" s="1"/>
  <c r="G158" i="5" a="1"/>
  <c r="G158" i="5" s="1"/>
  <c r="G142" i="5" a="1"/>
  <c r="G142" i="5" s="1"/>
  <c r="G126" i="5" a="1"/>
  <c r="G126" i="5" s="1"/>
  <c r="G110" i="5" a="1"/>
  <c r="G110" i="5" s="1"/>
  <c r="G94" i="5" a="1"/>
  <c r="G94" i="5" s="1"/>
  <c r="G78" i="5" a="1"/>
  <c r="G78" i="5" s="1"/>
  <c r="G62" i="5" a="1"/>
  <c r="G62" i="5" s="1"/>
  <c r="G46" i="5" a="1"/>
  <c r="G46" i="5" s="1"/>
  <c r="G30" i="5" a="1"/>
  <c r="G30" i="5" s="1"/>
  <c r="G14" i="5" a="1"/>
  <c r="G14" i="5" s="1"/>
  <c r="G338" i="5" a="1"/>
  <c r="G338" i="5" s="1"/>
  <c r="G314" i="5" a="1"/>
  <c r="G314" i="5" s="1"/>
  <c r="G306" i="5" a="1"/>
  <c r="G306" i="5" s="1"/>
  <c r="G432" i="5" a="1"/>
  <c r="G432" i="5" s="1"/>
  <c r="G368" i="5" a="1"/>
  <c r="G368" i="5" s="1"/>
  <c r="G349" i="5" a="1"/>
  <c r="G349" i="5" s="1"/>
  <c r="G321" i="5" a="1"/>
  <c r="G321" i="5" s="1"/>
  <c r="G303" i="5" a="1"/>
  <c r="G303" i="5" s="1"/>
  <c r="G266" i="5" a="1"/>
  <c r="G266" i="5" s="1"/>
  <c r="F10" i="5" a="1"/>
  <c r="F10" i="5" s="1"/>
  <c r="F243" i="5" a="1"/>
  <c r="F243" i="5" s="1"/>
  <c r="F157" i="5" a="1"/>
  <c r="F157" i="5" s="1"/>
  <c r="F161" i="5" a="1"/>
  <c r="F161" i="5" s="1"/>
  <c r="F113" i="5" a="1"/>
  <c r="F113" i="5" s="1"/>
  <c r="F240" i="5" a="1"/>
  <c r="F240" i="5" s="1"/>
  <c r="F260" i="5" a="1"/>
  <c r="F260" i="5" s="1"/>
  <c r="F78" i="5" a="1"/>
  <c r="F78" i="5" s="1"/>
  <c r="F290" i="5" a="1"/>
  <c r="F290" i="5" s="1"/>
  <c r="F235" i="5" a="1"/>
  <c r="F235" i="5" s="1"/>
  <c r="F209" i="5" a="1"/>
  <c r="F209" i="5" s="1"/>
  <c r="F105" i="5" a="1"/>
  <c r="F105" i="5" s="1"/>
  <c r="Y789" i="11"/>
  <c r="AC789" i="11"/>
  <c r="AB788" i="11"/>
  <c r="AF788" i="11"/>
  <c r="Z789" i="11"/>
  <c r="AD789" i="11"/>
  <c r="AC788" i="11"/>
  <c r="W789" i="11"/>
  <c r="AA789" i="11"/>
  <c r="AE789" i="11"/>
  <c r="AD788" i="11"/>
  <c r="X789" i="11"/>
  <c r="AB789" i="11"/>
  <c r="AF789" i="11"/>
  <c r="AE788" i="11"/>
  <c r="AE775" i="11"/>
  <c r="AF781" i="11"/>
  <c r="AF734" i="11"/>
  <c r="AB773" i="11"/>
  <c r="AC779" i="11"/>
  <c r="AD785" i="11"/>
  <c r="AE767" i="11"/>
  <c r="AF773" i="11"/>
  <c r="AD777" i="11"/>
  <c r="AE783" i="11"/>
  <c r="AB781" i="11"/>
  <c r="AC787" i="11"/>
  <c r="AF754" i="11"/>
  <c r="AF762" i="11"/>
  <c r="AB770" i="11"/>
  <c r="AF770" i="11"/>
  <c r="AE772" i="11"/>
  <c r="AB778" i="11"/>
  <c r="AF778" i="11"/>
  <c r="AE780" i="11"/>
  <c r="AD782" i="11"/>
  <c r="Y784" i="11"/>
  <c r="AC784" i="11"/>
  <c r="AB786" i="11"/>
  <c r="AF786" i="11"/>
  <c r="AF767" i="11"/>
  <c r="AD771" i="11"/>
  <c r="AC773" i="11"/>
  <c r="AB775" i="11"/>
  <c r="AF775" i="11"/>
  <c r="AE777" i="11"/>
  <c r="AD779" i="11"/>
  <c r="AC781" i="11"/>
  <c r="AB783" i="11"/>
  <c r="AF783" i="11"/>
  <c r="AE785" i="11"/>
  <c r="AD787" i="11"/>
  <c r="AF756" i="11"/>
  <c r="AD760" i="11"/>
  <c r="AC762" i="11"/>
  <c r="AF764" i="11"/>
  <c r="AD768" i="11"/>
  <c r="AC770" i="11"/>
  <c r="AF772" i="11"/>
  <c r="AD776" i="11"/>
  <c r="AC778" i="11"/>
  <c r="AF780" i="11"/>
  <c r="AA782" i="11"/>
  <c r="AE782" i="11"/>
  <c r="AD784" i="11"/>
  <c r="AC786" i="11"/>
  <c r="AF761" i="11"/>
  <c r="AE763" i="11"/>
  <c r="AD765" i="11"/>
  <c r="AF769" i="11"/>
  <c r="AE771" i="11"/>
  <c r="AD773" i="11"/>
  <c r="AC775" i="11"/>
  <c r="AF777" i="11"/>
  <c r="AE779" i="11"/>
  <c r="AD781" i="11"/>
  <c r="AC783" i="11"/>
  <c r="AF785" i="11"/>
  <c r="AA787" i="11"/>
  <c r="AE787" i="11"/>
  <c r="AD754" i="11"/>
  <c r="AF758" i="11"/>
  <c r="AE760" i="11"/>
  <c r="AD762" i="11"/>
  <c r="AF766" i="11"/>
  <c r="AE768" i="11"/>
  <c r="AD770" i="11"/>
  <c r="AF774" i="11"/>
  <c r="AE776" i="11"/>
  <c r="AD778" i="11"/>
  <c r="AF782" i="11"/>
  <c r="AE784" i="11"/>
  <c r="AD786" i="11"/>
  <c r="AF763" i="11"/>
  <c r="AD767" i="11"/>
  <c r="AF771" i="11"/>
  <c r="AE773" i="11"/>
  <c r="AD775" i="11"/>
  <c r="AF779" i="11"/>
  <c r="AA781" i="11"/>
  <c r="AE781" i="11"/>
  <c r="AD783" i="11"/>
  <c r="AF787" i="11"/>
  <c r="AF752" i="11"/>
  <c r="AE754" i="11"/>
  <c r="AF760" i="11"/>
  <c r="AE762" i="11"/>
  <c r="AF768" i="11"/>
  <c r="AE770" i="11"/>
  <c r="AD772" i="11"/>
  <c r="AF776" i="11"/>
  <c r="AE778" i="11"/>
  <c r="AD780" i="11"/>
  <c r="AC782" i="11"/>
  <c r="AB784" i="11"/>
  <c r="AF784" i="11"/>
  <c r="AA786" i="11"/>
  <c r="AE786" i="11"/>
  <c r="F303" i="5" a="1"/>
  <c r="F303" i="5" s="1"/>
  <c r="F307" i="5" a="1"/>
  <c r="F307" i="5" s="1"/>
  <c r="F311" i="5" a="1"/>
  <c r="F311" i="5" s="1"/>
  <c r="F315" i="5" a="1"/>
  <c r="F315" i="5" s="1"/>
  <c r="F319" i="5" a="1"/>
  <c r="F319" i="5" s="1"/>
  <c r="F323" i="5" a="1"/>
  <c r="F323" i="5" s="1"/>
  <c r="F327" i="5" a="1"/>
  <c r="F327" i="5" s="1"/>
  <c r="F331" i="5" a="1"/>
  <c r="F331" i="5" s="1"/>
  <c r="F335" i="5" a="1"/>
  <c r="F335" i="5" s="1"/>
  <c r="F339" i="5" a="1"/>
  <c r="F339" i="5" s="1"/>
  <c r="F343" i="5" a="1"/>
  <c r="F343" i="5" s="1"/>
  <c r="F347" i="5" a="1"/>
  <c r="F347" i="5" s="1"/>
  <c r="F300" i="5" a="1"/>
  <c r="F300" i="5" s="1"/>
  <c r="F304" i="5" a="1"/>
  <c r="F304" i="5" s="1"/>
  <c r="F308" i="5" a="1"/>
  <c r="F308" i="5" s="1"/>
  <c r="F312" i="5" a="1"/>
  <c r="F312" i="5" s="1"/>
  <c r="F316" i="5" a="1"/>
  <c r="F316" i="5" s="1"/>
  <c r="F320" i="5" a="1"/>
  <c r="F320" i="5" s="1"/>
  <c r="F324" i="5" a="1"/>
  <c r="F324" i="5" s="1"/>
  <c r="F328" i="5" a="1"/>
  <c r="F328" i="5" s="1"/>
  <c r="F332" i="5" a="1"/>
  <c r="F332" i="5" s="1"/>
  <c r="F336" i="5" a="1"/>
  <c r="F336" i="5" s="1"/>
  <c r="F340" i="5" a="1"/>
  <c r="F340" i="5" s="1"/>
  <c r="F344" i="5" a="1"/>
  <c r="F344" i="5" s="1"/>
  <c r="F348" i="5" a="1"/>
  <c r="F348" i="5" s="1"/>
  <c r="F301" i="5" a="1"/>
  <c r="F301" i="5" s="1"/>
  <c r="F305" i="5" a="1"/>
  <c r="F305" i="5" s="1"/>
  <c r="F309" i="5" a="1"/>
  <c r="F309" i="5" s="1"/>
  <c r="F313" i="5" a="1"/>
  <c r="F313" i="5" s="1"/>
  <c r="F317" i="5" a="1"/>
  <c r="F317" i="5" s="1"/>
  <c r="F321" i="5" a="1"/>
  <c r="F321" i="5" s="1"/>
  <c r="F325" i="5" a="1"/>
  <c r="F325" i="5" s="1"/>
  <c r="F329" i="5" a="1"/>
  <c r="F329" i="5" s="1"/>
  <c r="F333" i="5" a="1"/>
  <c r="F333" i="5" s="1"/>
  <c r="F337" i="5" a="1"/>
  <c r="F337" i="5" s="1"/>
  <c r="F341" i="5" a="1"/>
  <c r="F341" i="5" s="1"/>
  <c r="F345" i="5" a="1"/>
  <c r="F345" i="5" s="1"/>
  <c r="F349" i="5" a="1"/>
  <c r="F349" i="5" s="1"/>
  <c r="F302" i="5" a="1"/>
  <c r="F302" i="5" s="1"/>
  <c r="F306" i="5" a="1"/>
  <c r="F306" i="5" s="1"/>
  <c r="F310" i="5" a="1"/>
  <c r="F310" i="5" s="1"/>
  <c r="F314" i="5" a="1"/>
  <c r="F314" i="5" s="1"/>
  <c r="F318" i="5" a="1"/>
  <c r="F318" i="5" s="1"/>
  <c r="F322" i="5" a="1"/>
  <c r="F322" i="5" s="1"/>
  <c r="F326" i="5" a="1"/>
  <c r="F326" i="5" s="1"/>
  <c r="F330" i="5" a="1"/>
  <c r="F330" i="5" s="1"/>
  <c r="F334" i="5" a="1"/>
  <c r="F334" i="5" s="1"/>
  <c r="F338" i="5" a="1"/>
  <c r="F338" i="5" s="1"/>
  <c r="F342" i="5" a="1"/>
  <c r="F342" i="5" s="1"/>
  <c r="F346" i="5" a="1"/>
  <c r="F346" i="5" s="1"/>
  <c r="F350" i="5" a="1"/>
  <c r="F350" i="5" s="1"/>
  <c r="F296" i="5" a="1"/>
  <c r="F296" i="5" s="1"/>
  <c r="F266" i="5" a="1"/>
  <c r="F266" i="5" s="1"/>
  <c r="F90" i="5" a="1"/>
  <c r="F90" i="5" s="1"/>
  <c r="F8" i="5" a="1"/>
  <c r="F8" i="5" s="1"/>
  <c r="F24" i="5" a="1"/>
  <c r="F24" i="5" s="1"/>
  <c r="F5" i="5" a="1"/>
  <c r="F5" i="5" s="1"/>
  <c r="Z1079" i="11"/>
  <c r="AA1076" i="11"/>
  <c r="AD1075" i="11"/>
  <c r="AB1073" i="11"/>
  <c r="AF1069" i="11"/>
  <c r="X1069" i="11"/>
  <c r="AE1064" i="11"/>
  <c r="W1064" i="11"/>
  <c r="AC1062" i="11"/>
  <c r="AA1060" i="11"/>
  <c r="AD1059" i="11"/>
  <c r="AE1056" i="11"/>
  <c r="AC1054" i="11"/>
  <c r="X1053" i="11"/>
  <c r="X1052" i="11"/>
  <c r="AA1048" i="11"/>
  <c r="AE1077" i="11"/>
  <c r="AC1075" i="11"/>
  <c r="AF1066" i="11"/>
  <c r="Y1063" i="11"/>
  <c r="X1058" i="11"/>
  <c r="AD1056" i="11"/>
  <c r="AE1053" i="11"/>
  <c r="AC1049" i="11"/>
  <c r="AD1077" i="11"/>
  <c r="Y1076" i="11"/>
  <c r="AE1074" i="11"/>
  <c r="W1074" i="11"/>
  <c r="AC1072" i="11"/>
  <c r="AF1071" i="11"/>
  <c r="AA1070" i="11"/>
  <c r="Y1068" i="11"/>
  <c r="W1066" i="11"/>
  <c r="Z1065" i="11"/>
  <c r="W1058" i="11"/>
  <c r="Z1057" i="11"/>
  <c r="AC1056" i="11"/>
  <c r="AF1076" i="11"/>
  <c r="X1076" i="11"/>
  <c r="AA1075" i="11"/>
  <c r="Z1070" i="11"/>
  <c r="AA1067" i="11"/>
  <c r="Y1065" i="11"/>
  <c r="Z1062" i="11"/>
  <c r="AA1059" i="11"/>
  <c r="Z1054" i="11"/>
  <c r="AE1051" i="11"/>
  <c r="AE1047" i="11"/>
  <c r="AE1076" i="11"/>
  <c r="W1076" i="11"/>
  <c r="AA1072" i="11"/>
  <c r="Y1062" i="11"/>
  <c r="AA1056" i="11"/>
  <c r="Y1054" i="11"/>
  <c r="AC1050" i="11"/>
  <c r="AC1079" i="11"/>
  <c r="AB1074" i="11"/>
  <c r="AB1066" i="11"/>
  <c r="Z1064" i="11"/>
  <c r="AF1062" i="11"/>
  <c r="W1057" i="11"/>
  <c r="AF1054" i="11"/>
  <c r="AC1051" i="11"/>
  <c r="AF1045" i="11"/>
  <c r="Z1069" i="11"/>
  <c r="X1067" i="11"/>
  <c r="AB1063" i="11"/>
  <c r="X1059" i="11"/>
  <c r="Z1053" i="11"/>
  <c r="AB1045" i="11"/>
  <c r="Y1077" i="11"/>
  <c r="AF1072" i="11"/>
  <c r="X1072" i="11"/>
  <c r="AA1071" i="11"/>
  <c r="AB1060" i="11"/>
  <c r="AC1057" i="11"/>
  <c r="AF1056" i="11"/>
  <c r="AB1044" i="11"/>
  <c r="AA1043" i="11"/>
  <c r="AC1041" i="11"/>
  <c r="AA1039" i="11"/>
  <c r="X1036" i="11"/>
  <c r="AC1033" i="11"/>
  <c r="AB1032" i="11"/>
  <c r="X1032" i="11"/>
  <c r="AA1031" i="11"/>
  <c r="Z1030" i="11"/>
  <c r="Y1029" i="11"/>
  <c r="X1028" i="11"/>
  <c r="Y1025" i="11"/>
  <c r="W1023" i="11"/>
  <c r="Y1021" i="11"/>
  <c r="AF1020" i="11"/>
  <c r="AB1020" i="11"/>
  <c r="X1020" i="11"/>
  <c r="AA1019" i="11"/>
  <c r="W1019" i="11"/>
  <c r="AD1018" i="11"/>
  <c r="Z1018" i="11"/>
  <c r="AE1015" i="11"/>
  <c r="AA1015" i="11"/>
  <c r="W1015" i="11"/>
  <c r="Z1014" i="11"/>
  <c r="Y1013" i="11"/>
  <c r="AF1012" i="11"/>
  <c r="AB1012" i="11"/>
  <c r="W1011" i="11"/>
  <c r="Z1010" i="11"/>
  <c r="AD1006" i="11"/>
  <c r="AB1004" i="11"/>
  <c r="AA1003" i="11"/>
  <c r="AC1001" i="11"/>
  <c r="AF1000" i="11"/>
  <c r="X1000" i="11"/>
  <c r="AD998" i="11"/>
  <c r="Y997" i="11"/>
  <c r="AF996" i="11"/>
  <c r="X996" i="11"/>
  <c r="AA995" i="11"/>
  <c r="W995" i="11"/>
  <c r="AA991" i="11"/>
  <c r="AD970" i="11"/>
  <c r="AE981" i="11"/>
  <c r="AC971" i="11"/>
  <c r="Y944" i="11"/>
  <c r="AF1041" i="11"/>
  <c r="W1040" i="11"/>
  <c r="AC1038" i="11"/>
  <c r="Y1038" i="11"/>
  <c r="AF1037" i="11"/>
  <c r="AE1036" i="11"/>
  <c r="Y1034" i="11"/>
  <c r="AF1033" i="11"/>
  <c r="AB1033" i="11"/>
  <c r="AD1031" i="11"/>
  <c r="Z1031" i="11"/>
  <c r="AC1030" i="11"/>
  <c r="AB1029" i="11"/>
  <c r="X1029" i="11"/>
  <c r="AE1028" i="11"/>
  <c r="AA1028" i="11"/>
  <c r="Y1026" i="11"/>
  <c r="AF1025" i="11"/>
  <c r="AB1025" i="11"/>
  <c r="AA1024" i="11"/>
  <c r="AC1022" i="11"/>
  <c r="AB1021" i="11"/>
  <c r="AA1020" i="11"/>
  <c r="W1020" i="11"/>
  <c r="AB1017" i="11"/>
  <c r="W1016" i="11"/>
  <c r="Y1014" i="11"/>
  <c r="AF1009" i="11"/>
  <c r="X1009" i="11"/>
  <c r="AD1007" i="11"/>
  <c r="Z1007" i="11"/>
  <c r="AB1005" i="11"/>
  <c r="X1005" i="11"/>
  <c r="AA1004" i="11"/>
  <c r="AD1003" i="11"/>
  <c r="Y1002" i="11"/>
  <c r="AE1000" i="11"/>
  <c r="AD999" i="11"/>
  <c r="Z999" i="11"/>
  <c r="Y998" i="11"/>
  <c r="AD995" i="11"/>
  <c r="AC994" i="11"/>
  <c r="AC967" i="11"/>
  <c r="X1050" i="11"/>
  <c r="W1049" i="11"/>
  <c r="AD1048" i="11"/>
  <c r="X1046" i="11"/>
  <c r="AA1045" i="11"/>
  <c r="AF1042" i="11"/>
  <c r="AC1039" i="11"/>
  <c r="AB1038" i="11"/>
  <c r="W1037" i="11"/>
  <c r="AD1036" i="11"/>
  <c r="Z1036" i="11"/>
  <c r="Y1035" i="11"/>
  <c r="AF1034" i="11"/>
  <c r="X1034" i="11"/>
  <c r="W1033" i="11"/>
  <c r="Z1032" i="11"/>
  <c r="AC1031" i="11"/>
  <c r="AF1030" i="11"/>
  <c r="Y1027" i="11"/>
  <c r="AF1026" i="11"/>
  <c r="AB1026" i="11"/>
  <c r="X1026" i="11"/>
  <c r="AA1025" i="11"/>
  <c r="AD1024" i="11"/>
  <c r="AC1023" i="11"/>
  <c r="AB1022" i="11"/>
  <c r="X1022" i="11"/>
  <c r="X1018" i="11"/>
  <c r="AD1016" i="11"/>
  <c r="Y1015" i="11"/>
  <c r="AE1013" i="11"/>
  <c r="AD1012" i="11"/>
  <c r="Y1011" i="11"/>
  <c r="W1009" i="11"/>
  <c r="X1006" i="11"/>
  <c r="AA1005" i="11"/>
  <c r="W1005" i="11"/>
  <c r="Y1003" i="11"/>
  <c r="X1002" i="11"/>
  <c r="AD1000" i="11"/>
  <c r="Z1000" i="11"/>
  <c r="AC999" i="11"/>
  <c r="AF998" i="11"/>
  <c r="AC946" i="11"/>
  <c r="AB953" i="11"/>
  <c r="Y1052" i="11"/>
  <c r="X1051" i="11"/>
  <c r="AE1050" i="11"/>
  <c r="W1050" i="11"/>
  <c r="Z1049" i="11"/>
  <c r="AC1048" i="11"/>
  <c r="AF1047" i="11"/>
  <c r="AA1046" i="11"/>
  <c r="AD1045" i="11"/>
  <c r="AB1043" i="11"/>
  <c r="Z1041" i="11"/>
  <c r="Y1040" i="11"/>
  <c r="AB1039" i="11"/>
  <c r="AD1037" i="11"/>
  <c r="AF1035" i="11"/>
  <c r="AD1033" i="11"/>
  <c r="AC1032" i="11"/>
  <c r="Y1032" i="11"/>
  <c r="AB1031" i="11"/>
  <c r="X1031" i="11"/>
  <c r="AA1030" i="11"/>
  <c r="AE1022" i="11"/>
  <c r="AA1022" i="11"/>
  <c r="W1022" i="11"/>
  <c r="AD1021" i="11"/>
  <c r="Z1021" i="11"/>
  <c r="AC1020" i="11"/>
  <c r="AB1019" i="11"/>
  <c r="W1018" i="11"/>
  <c r="X1015" i="11"/>
  <c r="Z1013" i="11"/>
  <c r="AC1012" i="11"/>
  <c r="AB1007" i="11"/>
  <c r="AE1006" i="11"/>
  <c r="AA1006" i="11"/>
  <c r="W1006" i="11"/>
  <c r="AF1003" i="11"/>
  <c r="X1003" i="11"/>
  <c r="AA1002" i="11"/>
  <c r="AD1001" i="11"/>
  <c r="AC1000" i="11"/>
  <c r="AF999" i="11"/>
  <c r="AB999" i="11"/>
  <c r="AD997" i="11"/>
  <c r="Y996" i="11"/>
  <c r="W994" i="11"/>
  <c r="AD993" i="11"/>
  <c r="AB957" i="11"/>
  <c r="AF956" i="11"/>
  <c r="AC939" i="11"/>
  <c r="Y914" i="11"/>
  <c r="AF893" i="11"/>
  <c r="AE901" i="11"/>
  <c r="AC912" i="11"/>
  <c r="AE898" i="11"/>
  <c r="AE895" i="11"/>
  <c r="Y941" i="11"/>
  <c r="Y910" i="11"/>
  <c r="W908" i="11"/>
  <c r="AF897" i="11"/>
  <c r="Z928" i="11"/>
  <c r="Z920" i="11"/>
  <c r="Y938" i="11"/>
  <c r="AF937" i="11"/>
  <c r="Y904" i="11"/>
  <c r="F70" i="5" a="1"/>
  <c r="F70" i="5" s="1"/>
  <c r="F128" i="5" a="1"/>
  <c r="F128" i="5" s="1"/>
  <c r="F198" i="5" a="1"/>
  <c r="F198" i="5" s="1"/>
  <c r="F230" i="5" a="1"/>
  <c r="F230" i="5" s="1"/>
  <c r="F124" i="5" a="1"/>
  <c r="F124" i="5" s="1"/>
  <c r="F101" i="5" a="1"/>
  <c r="F101" i="5" s="1"/>
  <c r="F61" i="5" a="1"/>
  <c r="F61" i="5" s="1"/>
  <c r="F280" i="5" a="1"/>
  <c r="F280" i="5" s="1"/>
  <c r="F192" i="5" a="1"/>
  <c r="F192" i="5" s="1"/>
  <c r="F127" i="5" a="1"/>
  <c r="F127" i="5" s="1"/>
  <c r="F238" i="5" a="1"/>
  <c r="F238" i="5" s="1"/>
  <c r="F152" i="5" a="1"/>
  <c r="F152" i="5" s="1"/>
  <c r="F106" i="5" a="1"/>
  <c r="F106" i="5" s="1"/>
  <c r="F205" i="5" a="1"/>
  <c r="F205" i="5" s="1"/>
  <c r="F6" i="5" a="1"/>
  <c r="F6" i="5" s="1"/>
  <c r="F12" i="5" a="1"/>
  <c r="F12" i="5" s="1"/>
  <c r="F34" i="5" a="1"/>
  <c r="F34" i="5" s="1"/>
  <c r="F272" i="5" a="1"/>
  <c r="F272" i="5" s="1"/>
  <c r="F89" i="5" a="1"/>
  <c r="F89" i="5" s="1"/>
  <c r="F9" i="5" a="1"/>
  <c r="F9" i="5" s="1"/>
  <c r="F50" i="5" a="1"/>
  <c r="F50" i="5" s="1"/>
  <c r="F158" i="5" a="1"/>
  <c r="F158" i="5" s="1"/>
  <c r="F173" i="5" a="1"/>
  <c r="F173" i="5" s="1"/>
  <c r="F65" i="5" a="1"/>
  <c r="F65" i="5" s="1"/>
  <c r="F283" i="5" a="1"/>
  <c r="F283" i="5" s="1"/>
  <c r="F13" i="5" a="1"/>
  <c r="F13" i="5" s="1"/>
  <c r="F18" i="5" a="1"/>
  <c r="F18" i="5" s="1"/>
  <c r="F57" i="5" a="1"/>
  <c r="F57" i="5" s="1"/>
  <c r="F58" i="5" a="1"/>
  <c r="F58" i="5" s="1"/>
  <c r="F82" i="5" a="1"/>
  <c r="F82" i="5" s="1"/>
  <c r="F186" i="5" a="1"/>
  <c r="F186" i="5" s="1"/>
  <c r="F224" i="5" a="1"/>
  <c r="F224" i="5" s="1"/>
  <c r="F168" i="5" a="1"/>
  <c r="F168" i="5" s="1"/>
  <c r="F111" i="5" a="1"/>
  <c r="F111" i="5" s="1"/>
  <c r="F146" i="5" a="1"/>
  <c r="F146" i="5" s="1"/>
  <c r="F150" i="5" a="1"/>
  <c r="F150" i="5" s="1"/>
  <c r="F22" i="5" a="1"/>
  <c r="F22" i="5" s="1"/>
  <c r="F42" i="5" a="1"/>
  <c r="F42" i="5" s="1"/>
  <c r="F116" i="5" a="1"/>
  <c r="F116" i="5" s="1"/>
  <c r="F141" i="5" a="1"/>
  <c r="F141" i="5" s="1"/>
  <c r="F206" i="5" a="1"/>
  <c r="F206" i="5" s="1"/>
  <c r="F110" i="5" a="1"/>
  <c r="F110" i="5" s="1"/>
  <c r="F142" i="5" a="1"/>
  <c r="F142" i="5" s="1"/>
  <c r="F145" i="5" a="1"/>
  <c r="F145" i="5" s="1"/>
  <c r="F182" i="5" a="1"/>
  <c r="F182" i="5" s="1"/>
  <c r="F207" i="5" a="1"/>
  <c r="F207" i="5" s="1"/>
  <c r="F21" i="5" a="1"/>
  <c r="F21" i="5" s="1"/>
  <c r="F102" i="5" a="1"/>
  <c r="F102" i="5" s="1"/>
  <c r="F140" i="5" a="1"/>
  <c r="F140" i="5" s="1"/>
  <c r="F199" i="5" a="1"/>
  <c r="F199" i="5" s="1"/>
  <c r="F46" i="5" a="1"/>
  <c r="F46" i="5" s="1"/>
  <c r="F97" i="5" a="1"/>
  <c r="F97" i="5" s="1"/>
  <c r="F154" i="5" a="1"/>
  <c r="F154" i="5" s="1"/>
  <c r="F178" i="5" a="1"/>
  <c r="F178" i="5" s="1"/>
  <c r="F210" i="5" a="1"/>
  <c r="F210" i="5" s="1"/>
  <c r="F234" i="5" a="1"/>
  <c r="F234" i="5" s="1"/>
  <c r="F294" i="5" a="1"/>
  <c r="F294" i="5" s="1"/>
  <c r="F211" i="5" a="1"/>
  <c r="F211" i="5" s="1"/>
  <c r="F270" i="5" a="1"/>
  <c r="F270" i="5" s="1"/>
  <c r="F299" i="5" a="1"/>
  <c r="F299" i="5" s="1"/>
  <c r="F203" i="5" a="1"/>
  <c r="F203" i="5" s="1"/>
  <c r="F212" i="5" a="1"/>
  <c r="F212" i="5" s="1"/>
  <c r="F17" i="5" a="1"/>
  <c r="F17" i="5" s="1"/>
  <c r="F54" i="5" a="1"/>
  <c r="F54" i="5" s="1"/>
  <c r="F62" i="5" a="1"/>
  <c r="F62" i="5" s="1"/>
  <c r="F77" i="5" a="1"/>
  <c r="F77" i="5" s="1"/>
  <c r="F86" i="5" a="1"/>
  <c r="F86" i="5" s="1"/>
  <c r="F109" i="5" a="1"/>
  <c r="F109" i="5" s="1"/>
  <c r="F115" i="5" a="1"/>
  <c r="F115" i="5" s="1"/>
  <c r="F126" i="5" a="1"/>
  <c r="F126" i="5" s="1"/>
  <c r="F2" i="5" a="1"/>
  <c r="F2" i="5" s="1"/>
  <c r="F45" i="5" a="1"/>
  <c r="F45" i="5" s="1"/>
  <c r="F49" i="5" a="1"/>
  <c r="F49" i="5" s="1"/>
  <c r="F66" i="5" a="1"/>
  <c r="F66" i="5" s="1"/>
  <c r="F69" i="5" a="1"/>
  <c r="F69" i="5" s="1"/>
  <c r="F85" i="5" a="1"/>
  <c r="F85" i="5" s="1"/>
  <c r="F120" i="5" a="1"/>
  <c r="F120" i="5" s="1"/>
  <c r="F174" i="5" a="1"/>
  <c r="F174" i="5" s="1"/>
  <c r="F193" i="5" a="1"/>
  <c r="F193" i="5" s="1"/>
  <c r="F143" i="5" a="1"/>
  <c r="F143" i="5" s="1"/>
  <c r="F159" i="5" a="1"/>
  <c r="F159" i="5" s="1"/>
  <c r="F195" i="5" a="1"/>
  <c r="F195" i="5" s="1"/>
  <c r="F81" i="5" a="1"/>
  <c r="F81" i="5" s="1"/>
  <c r="F112" i="5" a="1"/>
  <c r="F112" i="5" s="1"/>
  <c r="F125" i="5" a="1"/>
  <c r="F125" i="5" s="1"/>
  <c r="F33" i="5" a="1"/>
  <c r="F33" i="5" s="1"/>
  <c r="F38" i="5" a="1"/>
  <c r="F38" i="5" s="1"/>
  <c r="F73" i="5" a="1"/>
  <c r="F73" i="5" s="1"/>
  <c r="F98" i="5" a="1"/>
  <c r="F98" i="5" s="1"/>
  <c r="F122" i="5" a="1"/>
  <c r="F122" i="5" s="1"/>
  <c r="F130" i="5" a="1"/>
  <c r="F130" i="5" s="1"/>
  <c r="F162" i="5" a="1"/>
  <c r="F162" i="5" s="1"/>
  <c r="F114" i="5" a="1"/>
  <c r="F114" i="5" s="1"/>
  <c r="F118" i="5" a="1"/>
  <c r="F118" i="5" s="1"/>
  <c r="F121" i="5" a="1"/>
  <c r="F121" i="5" s="1"/>
  <c r="F170" i="5" a="1"/>
  <c r="F170" i="5" s="1"/>
  <c r="F29" i="5" a="1"/>
  <c r="F29" i="5" s="1"/>
  <c r="F93" i="5" a="1"/>
  <c r="F93" i="5" s="1"/>
  <c r="F94" i="5" a="1"/>
  <c r="F94" i="5" s="1"/>
  <c r="F129" i="5" a="1"/>
  <c r="F129" i="5" s="1"/>
  <c r="F134" i="5" a="1"/>
  <c r="F134" i="5" s="1"/>
  <c r="F138" i="5" a="1"/>
  <c r="F138" i="5" s="1"/>
  <c r="F147" i="5" a="1"/>
  <c r="F147" i="5" s="1"/>
  <c r="F175" i="5" a="1"/>
  <c r="F175" i="5" s="1"/>
  <c r="F184" i="5" a="1"/>
  <c r="F184" i="5" s="1"/>
  <c r="F223" i="5" a="1"/>
  <c r="F223" i="5" s="1"/>
  <c r="F191" i="5" a="1"/>
  <c r="F191" i="5" s="1"/>
  <c r="F215" i="5" a="1"/>
  <c r="F215" i="5" s="1"/>
  <c r="F166" i="5" a="1"/>
  <c r="F166" i="5" s="1"/>
  <c r="F179" i="5" a="1"/>
  <c r="F179" i="5" s="1"/>
  <c r="F219" i="5" a="1"/>
  <c r="F219" i="5" s="1"/>
  <c r="F196" i="5" a="1"/>
  <c r="F196" i="5" s="1"/>
  <c r="F220" i="5" a="1"/>
  <c r="F220" i="5" s="1"/>
  <c r="F254" i="5" a="1"/>
  <c r="F254" i="5" s="1"/>
  <c r="F287" i="5" a="1"/>
  <c r="F287" i="5" s="1"/>
  <c r="F226" i="5" a="1"/>
  <c r="F226" i="5" s="1"/>
  <c r="F250" i="5" a="1"/>
  <c r="F250" i="5" s="1"/>
  <c r="F214" i="5" a="1"/>
  <c r="F214" i="5" s="1"/>
  <c r="F286" i="5" a="1"/>
  <c r="F286" i="5" s="1"/>
  <c r="F274" i="5" a="1"/>
  <c r="F274" i="5" s="1"/>
  <c r="F30" i="5" a="1"/>
  <c r="F30" i="5" s="1"/>
  <c r="F44" i="5" a="1"/>
  <c r="F44" i="5" s="1"/>
  <c r="F64" i="5" a="1"/>
  <c r="F64" i="5" s="1"/>
  <c r="F80" i="5" a="1"/>
  <c r="F80" i="5" s="1"/>
  <c r="F84" i="5" a="1"/>
  <c r="F84" i="5" s="1"/>
  <c r="F88" i="5" a="1"/>
  <c r="F88" i="5" s="1"/>
  <c r="F92" i="5" a="1"/>
  <c r="F92" i="5" s="1"/>
  <c r="F32" i="5" a="1"/>
  <c r="F32" i="5" s="1"/>
  <c r="F35" i="5" a="1"/>
  <c r="F35" i="5" s="1"/>
  <c r="F36" i="5" a="1"/>
  <c r="F36" i="5" s="1"/>
  <c r="F48" i="5" a="1"/>
  <c r="F48" i="5" s="1"/>
  <c r="F63" i="5" a="1"/>
  <c r="F63" i="5" s="1"/>
  <c r="F3" i="5" a="1"/>
  <c r="F3" i="5" s="1"/>
  <c r="F72" i="5" a="1"/>
  <c r="F72" i="5" s="1"/>
  <c r="F76" i="5" a="1"/>
  <c r="F76" i="5" s="1"/>
  <c r="F4" i="5" a="1"/>
  <c r="F4" i="5" s="1"/>
  <c r="F15" i="5" a="1"/>
  <c r="F15" i="5" s="1"/>
  <c r="F25" i="5" a="1"/>
  <c r="F25" i="5" s="1"/>
  <c r="F28" i="5" a="1"/>
  <c r="F28" i="5" s="1"/>
  <c r="F47" i="5" a="1"/>
  <c r="F47" i="5" s="1"/>
  <c r="F68" i="5" a="1"/>
  <c r="F68" i="5" s="1"/>
  <c r="F14" i="5" a="1"/>
  <c r="F14" i="5" s="1"/>
  <c r="F56" i="5" a="1"/>
  <c r="F56" i="5" s="1"/>
  <c r="F96" i="5" a="1"/>
  <c r="F96" i="5" s="1"/>
  <c r="F104" i="5" a="1"/>
  <c r="F104" i="5" s="1"/>
  <c r="F16" i="5" a="1"/>
  <c r="F16" i="5" s="1"/>
  <c r="F19" i="5" a="1"/>
  <c r="F19" i="5" s="1"/>
  <c r="F26" i="5" a="1"/>
  <c r="F26" i="5" s="1"/>
  <c r="F37" i="5" a="1"/>
  <c r="F37" i="5" s="1"/>
  <c r="F40" i="5" a="1"/>
  <c r="F40" i="5" s="1"/>
  <c r="F52" i="5" a="1"/>
  <c r="F52" i="5" s="1"/>
  <c r="F53" i="5" a="1"/>
  <c r="F53" i="5" s="1"/>
  <c r="F60" i="5" a="1"/>
  <c r="F60" i="5" s="1"/>
  <c r="F20" i="5" a="1"/>
  <c r="F20" i="5" s="1"/>
  <c r="F31" i="5" a="1"/>
  <c r="F31" i="5" s="1"/>
  <c r="F41" i="5" a="1"/>
  <c r="F41" i="5" s="1"/>
  <c r="F74" i="5" a="1"/>
  <c r="F74" i="5" s="1"/>
  <c r="F11" i="5" a="1"/>
  <c r="F11" i="5" s="1"/>
  <c r="F27" i="5" a="1"/>
  <c r="F27" i="5" s="1"/>
  <c r="F43" i="5" a="1"/>
  <c r="F43" i="5" s="1"/>
  <c r="F59" i="5" a="1"/>
  <c r="F59" i="5" s="1"/>
  <c r="F75" i="5" a="1"/>
  <c r="F75" i="5" s="1"/>
  <c r="F91" i="5" a="1"/>
  <c r="F91" i="5" s="1"/>
  <c r="F100" i="5" a="1"/>
  <c r="F100" i="5" s="1"/>
  <c r="F107" i="5" a="1"/>
  <c r="F107" i="5" s="1"/>
  <c r="F136" i="5" a="1"/>
  <c r="F136" i="5" s="1"/>
  <c r="F167" i="5" a="1"/>
  <c r="F167" i="5" s="1"/>
  <c r="F177" i="5" a="1"/>
  <c r="F177" i="5" s="1"/>
  <c r="F7" i="5" a="1"/>
  <c r="F7" i="5" s="1"/>
  <c r="F23" i="5" a="1"/>
  <c r="F23" i="5" s="1"/>
  <c r="F39" i="5" a="1"/>
  <c r="F39" i="5" s="1"/>
  <c r="F55" i="5" a="1"/>
  <c r="F55" i="5" s="1"/>
  <c r="F71" i="5" a="1"/>
  <c r="F71" i="5" s="1"/>
  <c r="F87" i="5" a="1"/>
  <c r="F87" i="5" s="1"/>
  <c r="F103" i="5" a="1"/>
  <c r="F103" i="5" s="1"/>
  <c r="F131" i="5" a="1"/>
  <c r="F131" i="5" s="1"/>
  <c r="F148" i="5" a="1"/>
  <c r="F148" i="5" s="1"/>
  <c r="F151" i="5" a="1"/>
  <c r="F151" i="5" s="1"/>
  <c r="F172" i="5" a="1"/>
  <c r="F172" i="5" s="1"/>
  <c r="F117" i="5" a="1"/>
  <c r="F117" i="5" s="1"/>
  <c r="F135" i="5" a="1"/>
  <c r="F135" i="5" s="1"/>
  <c r="F165" i="5" a="1"/>
  <c r="F165" i="5" s="1"/>
  <c r="F51" i="5" a="1"/>
  <c r="F51" i="5" s="1"/>
  <c r="F67" i="5" a="1"/>
  <c r="F67" i="5" s="1"/>
  <c r="F83" i="5" a="1"/>
  <c r="F83" i="5" s="1"/>
  <c r="F99" i="5" a="1"/>
  <c r="F99" i="5" s="1"/>
  <c r="F119" i="5" a="1"/>
  <c r="F119" i="5" s="1"/>
  <c r="F139" i="5" a="1"/>
  <c r="F139" i="5" s="1"/>
  <c r="F144" i="5" a="1"/>
  <c r="F144" i="5" s="1"/>
  <c r="F160" i="5" a="1"/>
  <c r="F160" i="5" s="1"/>
  <c r="F163" i="5" a="1"/>
  <c r="F163" i="5" s="1"/>
  <c r="F79" i="5" a="1"/>
  <c r="F79" i="5" s="1"/>
  <c r="F95" i="5" a="1"/>
  <c r="F95" i="5" s="1"/>
  <c r="F108" i="5" a="1"/>
  <c r="F108" i="5" s="1"/>
  <c r="F133" i="5" a="1"/>
  <c r="F133" i="5" s="1"/>
  <c r="F153" i="5" a="1"/>
  <c r="F153" i="5" s="1"/>
  <c r="F156" i="5" a="1"/>
  <c r="F156" i="5" s="1"/>
  <c r="F149" i="5" a="1"/>
  <c r="F149" i="5" s="1"/>
  <c r="F176" i="5" a="1"/>
  <c r="F176" i="5" s="1"/>
  <c r="F181" i="5" a="1"/>
  <c r="F181" i="5" s="1"/>
  <c r="F189" i="5" a="1"/>
  <c r="F189" i="5" s="1"/>
  <c r="F201" i="5" a="1"/>
  <c r="F201" i="5" s="1"/>
  <c r="F244" i="5" a="1"/>
  <c r="F244" i="5" s="1"/>
  <c r="F222" i="5" a="1"/>
  <c r="F222" i="5" s="1"/>
  <c r="F123" i="5" a="1"/>
  <c r="F123" i="5" s="1"/>
  <c r="F132" i="5" a="1"/>
  <c r="F132" i="5" s="1"/>
  <c r="F137" i="5" a="1"/>
  <c r="F137" i="5" s="1"/>
  <c r="F155" i="5" a="1"/>
  <c r="F155" i="5" s="1"/>
  <c r="F164" i="5" a="1"/>
  <c r="F164" i="5" s="1"/>
  <c r="F169" i="5" a="1"/>
  <c r="F169" i="5" s="1"/>
  <c r="F187" i="5" a="1"/>
  <c r="F187" i="5" s="1"/>
  <c r="F188" i="5" a="1"/>
  <c r="F188" i="5" s="1"/>
  <c r="F190" i="5" a="1"/>
  <c r="F190" i="5" s="1"/>
  <c r="F202" i="5" a="1"/>
  <c r="F202" i="5" s="1"/>
  <c r="F221" i="5" a="1"/>
  <c r="F221" i="5" s="1"/>
  <c r="F246" i="5" a="1"/>
  <c r="F246" i="5" s="1"/>
  <c r="F183" i="5" a="1"/>
  <c r="F183" i="5" s="1"/>
  <c r="F194" i="5" a="1"/>
  <c r="F194" i="5" s="1"/>
  <c r="F197" i="5" a="1"/>
  <c r="F197" i="5" s="1"/>
  <c r="F204" i="5" a="1"/>
  <c r="F204" i="5" s="1"/>
  <c r="F208" i="5" a="1"/>
  <c r="F208" i="5" s="1"/>
  <c r="F213" i="5" a="1"/>
  <c r="F213" i="5" s="1"/>
  <c r="F225" i="5" a="1"/>
  <c r="F225" i="5" s="1"/>
  <c r="F227" i="5" a="1"/>
  <c r="F227" i="5" s="1"/>
  <c r="F171" i="5" a="1"/>
  <c r="F171" i="5" s="1"/>
  <c r="F180" i="5" a="1"/>
  <c r="F180" i="5" s="1"/>
  <c r="F185" i="5" a="1"/>
  <c r="F185" i="5" s="1"/>
  <c r="F200" i="5" a="1"/>
  <c r="F200" i="5" s="1"/>
  <c r="F255" i="5" a="1"/>
  <c r="F255" i="5" s="1"/>
  <c r="F251" i="5" a="1"/>
  <c r="F251" i="5" s="1"/>
  <c r="F259" i="5" a="1"/>
  <c r="F259" i="5" s="1"/>
  <c r="F267" i="5" a="1"/>
  <c r="F267" i="5" s="1"/>
  <c r="F273" i="5" a="1"/>
  <c r="F273" i="5" s="1"/>
  <c r="F276" i="5" a="1"/>
  <c r="F276" i="5" s="1"/>
  <c r="F281" i="5" a="1"/>
  <c r="F281" i="5" s="1"/>
  <c r="F295" i="5" a="1"/>
  <c r="F295" i="5" s="1"/>
  <c r="F265" i="5" a="1"/>
  <c r="F265" i="5" s="1"/>
  <c r="F279" i="5" a="1"/>
  <c r="F279" i="5" s="1"/>
  <c r="F293" i="5" a="1"/>
  <c r="F293" i="5" s="1"/>
  <c r="F217" i="5" a="1"/>
  <c r="F217" i="5" s="1"/>
  <c r="F218" i="5" a="1"/>
  <c r="F218" i="5" s="1"/>
  <c r="F231" i="5" a="1"/>
  <c r="F231" i="5" s="1"/>
  <c r="F241" i="5" a="1"/>
  <c r="F241" i="5" s="1"/>
  <c r="F248" i="5" a="1"/>
  <c r="F248" i="5" s="1"/>
  <c r="F252" i="5" a="1"/>
  <c r="F252" i="5" s="1"/>
  <c r="F256" i="5" a="1"/>
  <c r="F256" i="5" s="1"/>
  <c r="F282" i="5" a="1"/>
  <c r="F282" i="5" s="1"/>
  <c r="F269" i="5" a="1"/>
  <c r="F269" i="5" s="1"/>
  <c r="F271" i="5" a="1"/>
  <c r="F271" i="5" s="1"/>
  <c r="F278" i="5" a="1"/>
  <c r="F278" i="5" s="1"/>
  <c r="F292" i="5" a="1"/>
  <c r="F292" i="5" s="1"/>
  <c r="F228" i="5" a="1"/>
  <c r="F228" i="5" s="1"/>
  <c r="F236" i="5" a="1"/>
  <c r="F236" i="5" s="1"/>
  <c r="F245" i="5" a="1"/>
  <c r="F245" i="5" s="1"/>
  <c r="F249" i="5" a="1"/>
  <c r="F249" i="5" s="1"/>
  <c r="F253" i="5" a="1"/>
  <c r="F253" i="5" s="1"/>
  <c r="F261" i="5" a="1"/>
  <c r="F261" i="5" s="1"/>
  <c r="F264" i="5" a="1"/>
  <c r="F264" i="5" s="1"/>
  <c r="F268" i="5" a="1"/>
  <c r="F268" i="5" s="1"/>
  <c r="F284" i="5" a="1"/>
  <c r="F284" i="5" s="1"/>
  <c r="F285" i="5" a="1"/>
  <c r="F285" i="5" s="1"/>
  <c r="F289" i="5" a="1"/>
  <c r="F289" i="5" s="1"/>
  <c r="F298" i="5" a="1"/>
  <c r="F298" i="5" s="1"/>
  <c r="F229" i="5" a="1"/>
  <c r="F229" i="5" s="1"/>
  <c r="F233" i="5" a="1"/>
  <c r="F233" i="5" s="1"/>
  <c r="F262" i="5" a="1"/>
  <c r="F262" i="5" s="1"/>
  <c r="F288" i="5" a="1"/>
  <c r="F288" i="5" s="1"/>
  <c r="F291" i="5" a="1"/>
  <c r="F291" i="5" s="1"/>
  <c r="F216" i="5" a="1"/>
  <c r="F216" i="5" s="1"/>
  <c r="F232" i="5" a="1"/>
  <c r="F232" i="5" s="1"/>
  <c r="F237" i="5" a="1"/>
  <c r="F237" i="5" s="1"/>
  <c r="F239" i="5" a="1"/>
  <c r="F239" i="5" s="1"/>
  <c r="F242" i="5" a="1"/>
  <c r="F242" i="5" s="1"/>
  <c r="F247" i="5" a="1"/>
  <c r="F247" i="5" s="1"/>
  <c r="F258" i="5" a="1"/>
  <c r="F258" i="5" s="1"/>
  <c r="F275" i="5" a="1"/>
  <c r="F275" i="5" s="1"/>
  <c r="F257" i="5" a="1"/>
  <c r="F257" i="5" s="1"/>
  <c r="F263" i="5" a="1"/>
  <c r="F263" i="5" s="1"/>
  <c r="F277" i="5" a="1"/>
  <c r="F277" i="5" s="1"/>
  <c r="F297" i="5" a="1"/>
  <c r="F297" i="5" s="1"/>
  <c r="AE54" i="11" a="1"/>
  <c r="Z465" i="11" a="1"/>
  <c r="AC654" i="11" a="1"/>
  <c r="X1001" i="11" a="1"/>
  <c r="Y939" i="11" a="1"/>
  <c r="AC337" i="11" a="1"/>
  <c r="AE1007" i="11" a="1"/>
  <c r="W816" i="11" a="1"/>
  <c r="W795" i="11" a="1"/>
  <c r="AF384" i="11" a="1"/>
  <c r="AC443" i="11" a="1"/>
  <c r="AF757" i="11" a="1"/>
  <c r="AD363" i="11" a="1"/>
  <c r="AA736" i="11" a="1"/>
  <c r="AB585" i="11" a="1"/>
  <c r="AE797" i="11" a="1"/>
  <c r="AD439" i="11" a="1"/>
  <c r="W395" i="11" a="1"/>
  <c r="V714" i="11"/>
  <c r="AC177" i="11" a="1"/>
  <c r="Y1050" i="11" a="1"/>
  <c r="AA402" i="11" a="1"/>
  <c r="AA370" i="11" a="1"/>
  <c r="AF366" i="11" a="1"/>
  <c r="X353" i="11" a="1"/>
  <c r="Y139" i="11" a="1"/>
  <c r="W409" i="11" a="1"/>
  <c r="Y548" i="11" a="1"/>
  <c r="AA523" i="11" a="1"/>
  <c r="AA89" i="11" a="1"/>
  <c r="AC41" i="11" a="1"/>
  <c r="AC655" i="11" a="1"/>
  <c r="Y550" i="11" a="1"/>
  <c r="AF319" i="11" a="1"/>
  <c r="AE647" i="11" a="1"/>
  <c r="W222" i="11" a="1"/>
  <c r="X319" i="11" a="1"/>
  <c r="AE6" i="11" a="1"/>
  <c r="AE845" i="11" a="1"/>
  <c r="AF57" i="11" a="1"/>
  <c r="AB192" i="11" a="1"/>
  <c r="AC8" i="11" a="1"/>
  <c r="W249" i="11" a="1"/>
  <c r="Y256" i="11" a="1"/>
  <c r="AC188" i="11" a="1"/>
  <c r="W1030" i="11" a="1"/>
  <c r="AD115" i="11" a="1"/>
  <c r="AF175" i="11" a="1"/>
  <c r="AC33" i="11" a="1"/>
  <c r="AE996" i="11" a="1"/>
  <c r="AE520" i="11" a="1"/>
  <c r="AC4" i="11" a="1"/>
  <c r="AC350" i="11" a="1"/>
  <c r="AE163" i="11" a="1"/>
  <c r="W958" i="11" a="1"/>
  <c r="AC278" i="11" a="1"/>
  <c r="Y240" i="11" a="1"/>
  <c r="AF68" i="11" a="1"/>
  <c r="W10" i="11" a="1"/>
  <c r="X215" i="11" a="1"/>
  <c r="X105" i="11" a="1"/>
  <c r="AE367" i="11" a="1"/>
  <c r="AE655" i="11" a="1"/>
  <c r="AC902" i="11" a="1"/>
  <c r="Y603" i="11" a="1"/>
  <c r="AD900" i="11" a="1"/>
  <c r="AA309" i="11" a="1"/>
  <c r="W117" i="11" a="1"/>
  <c r="Z420" i="11" a="1"/>
  <c r="AD454" i="11" a="1"/>
  <c r="AB10" i="11" a="1"/>
  <c r="X324" i="11" a="1"/>
  <c r="AB530" i="11" a="1"/>
  <c r="AE1054" i="11" a="1"/>
  <c r="Y711" i="11" a="1"/>
  <c r="W248" i="11" a="1"/>
  <c r="AF1027" i="11" a="1"/>
  <c r="V565" i="11"/>
  <c r="Y705" i="11" a="1"/>
  <c r="Y1022" i="11" a="1"/>
  <c r="Y106" i="11" a="1"/>
  <c r="Y600" i="11" a="1"/>
  <c r="X116" i="11" a="1"/>
  <c r="Z965" i="11" a="1"/>
  <c r="AB428" i="11" a="1"/>
  <c r="AE836" i="11" a="1"/>
  <c r="W828" i="11" a="1"/>
  <c r="W519" i="11" a="1"/>
  <c r="AD127" i="11" a="1"/>
  <c r="W109" i="11" a="1"/>
  <c r="Z432" i="11" a="1"/>
  <c r="AE598" i="11" a="1"/>
  <c r="AE371" i="11" a="1"/>
  <c r="Y363" i="11" a="1"/>
  <c r="AE7" i="11" a="1"/>
  <c r="AC28" i="11" a="1"/>
  <c r="AC863" i="11" a="1"/>
  <c r="AA339" i="11" a="1"/>
  <c r="AF439" i="11" a="1"/>
  <c r="W705" i="11" a="1"/>
  <c r="W774" i="11" a="1"/>
  <c r="Z111" i="11" a="1"/>
  <c r="Z104" i="11" a="1"/>
  <c r="AB232" i="11" a="1"/>
  <c r="AD629" i="11" a="1"/>
  <c r="W232" i="11" a="1"/>
  <c r="X742" i="11" a="1"/>
  <c r="X420" i="11" a="1"/>
  <c r="Y67" i="11" a="1"/>
  <c r="AF745" i="11" a="1"/>
  <c r="AD211" i="11" a="1"/>
  <c r="AF521" i="11" a="1"/>
  <c r="AE139" i="11" a="1"/>
  <c r="AA853" i="11" a="1"/>
  <c r="AF583" i="11" a="1"/>
  <c r="Z166" i="11" a="1"/>
  <c r="AE817" i="11" a="1"/>
  <c r="AA150" i="11" a="1"/>
  <c r="Y74" i="11" a="1"/>
  <c r="AF142" i="11" a="1"/>
  <c r="Y226" i="11" a="1"/>
  <c r="AC153" i="11" a="1"/>
  <c r="X65" i="11" a="1"/>
  <c r="Y366" i="11" a="1"/>
  <c r="AC854" i="11" a="1"/>
  <c r="AF592" i="11" a="1"/>
  <c r="AA602" i="11" a="1"/>
  <c r="AD878" i="11" a="1"/>
  <c r="Z722" i="11" a="1"/>
  <c r="V291" i="11"/>
  <c r="Z605" i="11" a="1"/>
  <c r="Y388" i="11" a="1"/>
  <c r="X769" i="11" a="1"/>
  <c r="AF624" i="11" a="1"/>
  <c r="X204" i="11" a="1"/>
  <c r="Y661" i="11" a="1"/>
  <c r="AC619" i="11" a="1"/>
  <c r="AE267" i="11" a="1"/>
  <c r="AF677" i="11" a="1"/>
  <c r="AE409" i="11" a="1"/>
  <c r="AA936" i="11" a="1"/>
  <c r="Z858" i="11" a="1"/>
  <c r="X55" i="11" a="1"/>
  <c r="AA901" i="11" a="1"/>
  <c r="W505" i="11" a="1"/>
  <c r="AA878" i="11" a="1"/>
  <c r="AD932" i="11" a="1"/>
  <c r="Y577" i="11" a="1"/>
  <c r="AC344" i="11" a="1"/>
  <c r="AE62" i="11" a="1"/>
  <c r="AA702" i="11" a="1"/>
  <c r="AA758" i="11" a="1"/>
  <c r="AC860" i="11" a="1"/>
  <c r="AE793" i="11" a="1"/>
  <c r="AA793" i="11" a="1"/>
  <c r="AA791" i="11" a="1"/>
  <c r="AB553" i="11" a="1"/>
  <c r="AE668" i="11" a="1"/>
  <c r="AA494" i="11" a="1"/>
  <c r="AE419" i="11" a="1"/>
  <c r="AE142" i="11" a="1"/>
  <c r="AD952" i="11" a="1"/>
  <c r="V335" i="11"/>
  <c r="X485" i="11" a="1"/>
  <c r="AB607" i="11" a="1"/>
  <c r="V355" i="11"/>
  <c r="AB516" i="11" a="1"/>
  <c r="AA367" i="11" a="1"/>
  <c r="AB493" i="11" a="1"/>
  <c r="AD563" i="11" a="1"/>
  <c r="AA817" i="11" a="1"/>
  <c r="Y841" i="11" a="1"/>
  <c r="AE890" i="11" a="1"/>
  <c r="AA442" i="11" a="1"/>
  <c r="AF484" i="11" a="1"/>
  <c r="AF515" i="11" a="1"/>
  <c r="Y485" i="11" a="1"/>
  <c r="Z171" i="11" a="1"/>
  <c r="AE35" i="11" a="1"/>
  <c r="AD1044" i="11" a="1"/>
  <c r="W895" i="11" a="1"/>
  <c r="AA843" i="11" a="1"/>
  <c r="V598" i="11"/>
  <c r="X796" i="11" a="1"/>
  <c r="Z868" i="11" a="1"/>
  <c r="Z541" i="11" a="1"/>
  <c r="AC414" i="11" a="1"/>
  <c r="Z706" i="11" a="1"/>
  <c r="AA892" i="11" a="1"/>
  <c r="AA568" i="11" a="1"/>
  <c r="AE354" i="11" a="1"/>
  <c r="AA621" i="11" a="1"/>
  <c r="Y657" i="11" a="1"/>
  <c r="AF388" i="11" a="1"/>
  <c r="X899" i="11" a="1"/>
  <c r="W1072" i="11" a="1"/>
  <c r="AE888" i="11" a="1"/>
  <c r="AC425" i="11" a="1"/>
  <c r="AC318" i="11" a="1"/>
  <c r="W44" i="11" a="1"/>
  <c r="AF537" i="11" a="1"/>
  <c r="AC36" i="11" a="1"/>
  <c r="AA110" i="11" a="1"/>
  <c r="AA390" i="11" a="1"/>
  <c r="Z852" i="11" a="1"/>
  <c r="AA546" i="11" a="1"/>
  <c r="Z302" i="11" a="1"/>
  <c r="AE192" i="11" a="1"/>
  <c r="Y10" i="11" a="1"/>
  <c r="AC124" i="11" a="1"/>
  <c r="Y507" i="11" a="1"/>
  <c r="Z877" i="11" a="1"/>
  <c r="W518" i="11" a="1"/>
  <c r="Z860" i="11" a="1"/>
  <c r="X707" i="11" a="1"/>
  <c r="X1063" i="11" a="1"/>
  <c r="AF870" i="11" a="1"/>
  <c r="AE147" i="11" a="1"/>
  <c r="AE473" i="11" a="1"/>
  <c r="AC354" i="11" a="1"/>
  <c r="Z95" i="11" a="1"/>
  <c r="Z718" i="11" a="1"/>
  <c r="Y607" i="11" a="1"/>
  <c r="AB981" i="11" a="1"/>
  <c r="Y609" i="11" a="1"/>
  <c r="Y282" i="11" a="1"/>
  <c r="Y1017" i="11" a="1"/>
  <c r="Y396" i="11" a="1"/>
  <c r="AB814" i="11" a="1"/>
  <c r="AA282" i="11" a="1"/>
  <c r="AB100" i="11" a="1"/>
  <c r="AA231" i="11" a="1"/>
  <c r="AF52" i="11" a="1"/>
  <c r="AD324" i="11" a="1"/>
  <c r="W430" i="11" a="1"/>
  <c r="Z543" i="11" a="1"/>
  <c r="AD891" i="11" a="1"/>
  <c r="Y617" i="11" a="1"/>
  <c r="AF1053" i="11" a="1"/>
  <c r="AF143" i="11" a="1"/>
  <c r="AC682" i="11" a="1"/>
  <c r="Z837" i="11" a="1"/>
  <c r="Z144" i="11" a="1"/>
  <c r="Y817" i="11" a="1"/>
  <c r="AF947" i="11" a="1"/>
  <c r="X594" i="11" a="1"/>
  <c r="Y66" i="11" a="1"/>
  <c r="AD25" i="11" a="1"/>
  <c r="AA864" i="11" a="1"/>
  <c r="AA322" i="11" a="1"/>
  <c r="W217" i="11" a="1"/>
  <c r="Z1071" i="11" a="1"/>
  <c r="Z510" i="11" a="1"/>
  <c r="Y294" i="11" a="1"/>
  <c r="Z331" i="11" a="1"/>
  <c r="V232" i="11"/>
  <c r="V260" i="11"/>
  <c r="Z890" i="11" a="1"/>
  <c r="AD602" i="11" a="1"/>
  <c r="AC1007" i="11" a="1"/>
  <c r="V202" i="11"/>
  <c r="V312" i="11"/>
  <c r="AE653" i="11" a="1"/>
  <c r="X234" i="11" a="1"/>
  <c r="X846" i="11" a="1"/>
  <c r="Z662" i="11" a="1"/>
  <c r="AD434" i="11" a="1"/>
  <c r="AB852" i="11" a="1"/>
  <c r="AF736" i="11" a="1"/>
  <c r="AE876" i="11" a="1"/>
  <c r="Z897" i="11" a="1"/>
  <c r="AE742" i="11" a="1"/>
  <c r="AF517" i="11" a="1"/>
  <c r="AE656" i="11" a="1"/>
  <c r="Y843" i="11" a="1"/>
  <c r="Z839" i="11" a="1"/>
  <c r="AA1051" i="11" a="1"/>
  <c r="AE130" i="11" a="1"/>
  <c r="AB156" i="11" a="1"/>
  <c r="AE554" i="11" a="1"/>
  <c r="X935" i="11" a="1"/>
  <c r="AA832" i="11" a="1"/>
  <c r="X601" i="11" a="1"/>
  <c r="AC251" i="11" a="1"/>
  <c r="AC230" i="11" a="1"/>
  <c r="AA414" i="11" a="1"/>
  <c r="AC877" i="11" a="1"/>
  <c r="AD570" i="11" a="1"/>
  <c r="AD442" i="11" a="1"/>
  <c r="AD365" i="11" a="1"/>
  <c r="Z303" i="11" a="1"/>
  <c r="AB920" i="11" a="1"/>
  <c r="W909" i="11" a="1"/>
  <c r="X1027" i="11" a="1"/>
  <c r="AF575" i="11" a="1"/>
  <c r="Y650" i="11" a="1"/>
  <c r="V753" i="11"/>
  <c r="W641" i="11" a="1"/>
  <c r="AE586" i="11" a="1"/>
  <c r="Z513" i="11" a="1"/>
  <c r="Z58" i="11" a="1"/>
  <c r="Z231" i="11" a="1"/>
  <c r="AF225" i="11" a="1"/>
  <c r="AC758" i="11" a="1"/>
  <c r="AF283" i="11" a="1"/>
  <c r="W96" i="11" a="1"/>
  <c r="AE362" i="11" a="1"/>
  <c r="AA656" i="11" a="1"/>
  <c r="Y488" i="11" a="1"/>
  <c r="W380" i="11" a="1"/>
  <c r="AD168" i="11" a="1"/>
  <c r="AE633" i="11" a="1"/>
  <c r="AC805" i="11" a="1"/>
  <c r="W401" i="11" a="1"/>
  <c r="AD735" i="11" a="1"/>
  <c r="X1019" i="11" a="1"/>
  <c r="AA607" i="11" a="1"/>
  <c r="AB720" i="11" a="1"/>
  <c r="AF137" i="11" a="1"/>
  <c r="AC200" i="11" a="1"/>
  <c r="X217" i="11" a="1"/>
  <c r="AC205" i="11" a="1"/>
  <c r="AE922" i="11" a="1"/>
  <c r="AF261" i="11" a="1"/>
  <c r="AA107" i="11" a="1"/>
  <c r="AD522" i="11" a="1"/>
  <c r="Z463" i="11" a="1"/>
  <c r="Z981" i="11" a="1"/>
  <c r="AE393" i="11" a="1"/>
  <c r="AD679" i="11" a="1"/>
  <c r="Y803" i="11" a="1"/>
  <c r="V554" i="11"/>
  <c r="W796" i="11" a="1"/>
  <c r="AC634" i="11" a="1"/>
  <c r="Z985" i="11" a="1"/>
  <c r="AE634" i="11" a="1"/>
  <c r="AD376" i="11" a="1"/>
  <c r="AF229" i="11" a="1"/>
  <c r="AC1073" i="11" a="1"/>
  <c r="AC893" i="11" a="1"/>
  <c r="AD1068" i="11" a="1"/>
  <c r="X179" i="11" a="1"/>
  <c r="W824" i="11" a="1"/>
  <c r="X687" i="11" a="1"/>
  <c r="W334" i="11" a="1"/>
  <c r="AD813" i="11" a="1"/>
  <c r="Y870" i="11" a="1"/>
  <c r="AD648" i="11" a="1"/>
  <c r="AD59" i="11" a="1"/>
  <c r="W971" i="11" a="1"/>
  <c r="AE561" i="11" a="1"/>
  <c r="W408" i="11" a="1"/>
  <c r="Y544" i="11" a="1"/>
  <c r="AD983" i="11" a="1"/>
  <c r="AE305" i="11" a="1"/>
  <c r="X185" i="11" a="1"/>
  <c r="Z798" i="11" a="1"/>
  <c r="Z645" i="11" a="1"/>
  <c r="AF10" i="11" a="1"/>
  <c r="Z409" i="11" a="1"/>
  <c r="AB268" i="11" a="1"/>
  <c r="Y305" i="11" a="1"/>
  <c r="Z651" i="11" a="1"/>
  <c r="AE81" i="11" a="1"/>
  <c r="X898" i="11" a="1"/>
  <c r="Y1018" i="11" a="1"/>
  <c r="AD359" i="11" a="1"/>
  <c r="AB381" i="11" a="1"/>
  <c r="AC674" i="11" a="1"/>
  <c r="AC456" i="11" a="1"/>
  <c r="Y601" i="11" a="1"/>
  <c r="AD219" i="11" a="1"/>
  <c r="AC646" i="11" a="1"/>
  <c r="AE737" i="11" a="1"/>
  <c r="AA879" i="11" a="1"/>
  <c r="AA815" i="11" a="1"/>
  <c r="AB854" i="11" a="1"/>
  <c r="AD506" i="11" a="1"/>
  <c r="AE382" i="11" a="1"/>
  <c r="AF651" i="11" a="1"/>
  <c r="AD581" i="11" a="1"/>
  <c r="AF535" i="11" a="1"/>
  <c r="V618" i="11"/>
  <c r="AA823" i="11" a="1"/>
  <c r="Z871" i="11" a="1"/>
  <c r="W356" i="11" a="1"/>
  <c r="AD177" i="11" a="1"/>
  <c r="X821" i="11" a="1"/>
  <c r="Z838" i="11" a="1"/>
  <c r="AF232" i="11" a="1"/>
  <c r="Z1040" i="11" a="1"/>
  <c r="Z828" i="11" a="1"/>
  <c r="Y967" i="11" a="1"/>
  <c r="AD721" i="11" a="1"/>
  <c r="AB209" i="11" a="1"/>
  <c r="AA596" i="11" a="1"/>
  <c r="Z1044" i="11" a="1"/>
  <c r="AA1016" i="11" a="1"/>
  <c r="AF834" i="11" a="1"/>
  <c r="AC830" i="11" a="1"/>
  <c r="V699" i="11"/>
  <c r="AB798" i="11" a="1"/>
  <c r="W111" i="11" a="1"/>
  <c r="Y649" i="11" a="1"/>
  <c r="AF100" i="11" a="1"/>
  <c r="Y541" i="11" a="1"/>
  <c r="AB704" i="11" a="1"/>
  <c r="AC468" i="11" a="1"/>
  <c r="X571" i="11" a="1"/>
  <c r="AD22" i="11" a="1"/>
  <c r="AA620" i="11" a="1"/>
  <c r="AE180" i="11" a="1"/>
  <c r="AD858" i="11" a="1"/>
  <c r="X171" i="11" a="1"/>
  <c r="V122" i="11"/>
  <c r="AF184" i="11" a="1"/>
  <c r="V725" i="11"/>
  <c r="Z716" i="11" a="1"/>
  <c r="Z794" i="11" a="1"/>
  <c r="AF34" i="11" a="1"/>
  <c r="AB979" i="11" a="1"/>
  <c r="W742" i="11" a="1"/>
  <c r="Y113" i="11" a="1"/>
  <c r="W1047" i="11" a="1"/>
  <c r="Z404" i="11" a="1"/>
  <c r="AA55" i="11" a="1"/>
  <c r="V358" i="11"/>
  <c r="X286" i="11" a="1"/>
  <c r="AB513" i="11" a="1"/>
  <c r="X941" i="11" a="1"/>
  <c r="AD430" i="11" a="1"/>
  <c r="W230" i="11" a="1"/>
  <c r="X54" i="11" a="1"/>
  <c r="AB473" i="11" a="1"/>
  <c r="W965" i="11" a="1"/>
  <c r="AB312" i="11" a="1"/>
  <c r="W122" i="11" a="1"/>
  <c r="AE63" i="11" a="1"/>
  <c r="AA728" i="11" a="1"/>
  <c r="X352" i="11" a="1"/>
  <c r="Z383" i="11" a="1"/>
  <c r="AB99" i="11" a="1"/>
  <c r="Z1002" i="11" a="1"/>
  <c r="W307" i="11" a="1"/>
  <c r="AD251" i="11" a="1"/>
  <c r="W156" i="11" a="1"/>
  <c r="AD1060" i="11" a="1"/>
  <c r="AD914" i="11" a="1"/>
  <c r="AB130" i="11" a="1"/>
  <c r="AC600" i="11" a="1"/>
  <c r="V327" i="11"/>
  <c r="AE288" i="11" a="1"/>
  <c r="AA168" i="11" a="1"/>
  <c r="X1011" i="11" a="1"/>
  <c r="AD298" i="11" a="1"/>
  <c r="AD180" i="11" a="1"/>
  <c r="AE489" i="11" a="1"/>
  <c r="X795" i="11" a="1"/>
  <c r="Y563" i="11" a="1"/>
  <c r="AC709" i="11" a="1"/>
  <c r="X813" i="11" a="1"/>
  <c r="W397" i="11" a="1"/>
  <c r="AA253" i="11" a="1"/>
  <c r="V620" i="11"/>
  <c r="Z878" i="11" a="1"/>
  <c r="X799" i="11" a="1"/>
  <c r="X258" i="11" a="1"/>
  <c r="X110" i="11" a="1"/>
  <c r="W400" i="11" a="1"/>
  <c r="Z39" i="11" a="1"/>
  <c r="V517" i="11"/>
  <c r="V578" i="11"/>
  <c r="Y306" i="11" a="1"/>
  <c r="Y628" i="11" a="1"/>
  <c r="Z245" i="11" a="1"/>
  <c r="X431" i="11" a="1"/>
  <c r="W507" i="11" a="1"/>
  <c r="AB142" i="11" a="1"/>
  <c r="AB362" i="11" a="1"/>
  <c r="W56" i="11" a="1"/>
  <c r="Z139" i="11" a="1"/>
  <c r="V112" i="11"/>
  <c r="W238" i="11" a="1"/>
  <c r="Y992" i="11" a="1"/>
  <c r="AF541" i="11" a="1"/>
  <c r="W792" i="11" a="1"/>
  <c r="AC838" i="11" a="1"/>
  <c r="W595" i="11" a="1"/>
  <c r="AE341" i="11" a="1"/>
  <c r="W1017" i="11" a="1"/>
  <c r="AC445" i="11" a="1"/>
  <c r="AE309" i="11" a="1"/>
  <c r="W744" i="11" a="1"/>
  <c r="Z357" i="11" a="1"/>
  <c r="AE637" i="11" a="1"/>
  <c r="AC1076" i="11" a="1"/>
  <c r="AE187" i="11" a="1"/>
  <c r="AF1004" i="11" a="1"/>
  <c r="AC725" i="11" a="1"/>
  <c r="AC157" i="11" a="1"/>
  <c r="W468" i="11" a="1"/>
  <c r="W305" i="11" a="1"/>
  <c r="Z885" i="11" a="1"/>
  <c r="V269" i="11"/>
  <c r="V439" i="11"/>
  <c r="AE514" i="11" a="1"/>
  <c r="Z949" i="11" a="1"/>
  <c r="AA185" i="11" a="1"/>
  <c r="W348" i="11" a="1"/>
  <c r="Y984" i="11" a="1"/>
  <c r="X673" i="11" a="1"/>
  <c r="X66" i="11" a="1"/>
  <c r="AD844" i="11" a="1"/>
  <c r="W538" i="11" a="1"/>
  <c r="X658" i="11" a="1"/>
  <c r="V396" i="11"/>
  <c r="AD290" i="11" a="1"/>
  <c r="AB477" i="11" a="1"/>
  <c r="Y572" i="11" a="1"/>
  <c r="Y1041" i="11" a="1"/>
  <c r="AC401" i="11" a="1"/>
  <c r="AD166" i="11" a="1"/>
  <c r="AC190" i="11" a="1"/>
  <c r="AF115" i="11" a="1"/>
  <c r="AD307" i="11" a="1"/>
  <c r="X126" i="11" a="1"/>
  <c r="AF469" i="11" a="1"/>
  <c r="AE59" i="11" a="1"/>
  <c r="AC466" i="11" a="1"/>
  <c r="AA73" i="11" a="1"/>
  <c r="V179" i="11"/>
  <c r="W455" i="11" a="1"/>
  <c r="AD181" i="11" a="1"/>
  <c r="AD217" i="11" a="1"/>
  <c r="AD955" i="11" a="1"/>
  <c r="V52" i="11"/>
  <c r="W342" i="11" a="1"/>
  <c r="X199" i="11" a="1"/>
  <c r="W962" i="11" a="1"/>
  <c r="AF177" i="11" a="1"/>
  <c r="X125" i="11" a="1"/>
  <c r="AB970" i="11" a="1"/>
  <c r="X394" i="11" a="1"/>
  <c r="AC375" i="11" a="1"/>
  <c r="W370" i="11" a="1"/>
  <c r="AE869" i="11" a="1"/>
  <c r="Y145" i="11" a="1"/>
  <c r="Y844" i="11" a="1"/>
  <c r="AB899" i="11" a="1"/>
  <c r="AC522" i="11" a="1"/>
  <c r="AA11" i="11" a="1"/>
  <c r="AB452" i="11" a="1"/>
  <c r="AA443" i="11" a="1"/>
  <c r="Z481" i="11" a="1"/>
  <c r="AA154" i="11" a="1"/>
  <c r="W53" i="11" a="1"/>
  <c r="Y307" i="11" a="1"/>
  <c r="AC924" i="11" a="1"/>
  <c r="W1014" i="11" a="1"/>
  <c r="AF1005" i="11" a="1"/>
  <c r="AE280" i="11" a="1"/>
  <c r="W941" i="11" a="1"/>
  <c r="W950" i="11" a="1"/>
  <c r="X914" i="11" a="1"/>
  <c r="Z808" i="11" a="1"/>
  <c r="AF59" i="11" a="1"/>
  <c r="AD709" i="11" a="1"/>
  <c r="Y658" i="11" a="1"/>
  <c r="AC690" i="11" a="1"/>
  <c r="AF746" i="11" a="1"/>
  <c r="Z1025" i="11" a="1"/>
  <c r="AD573" i="11" a="1"/>
  <c r="AF383" i="11" a="1"/>
  <c r="Z457" i="11" a="1"/>
  <c r="AB612" i="11" a="1"/>
  <c r="W610" i="11" a="1"/>
  <c r="Z841" i="11" a="1"/>
  <c r="Z455" i="11" a="1"/>
  <c r="AC965" i="11" a="1"/>
  <c r="AC828" i="11" a="1"/>
  <c r="X308" i="11" a="1"/>
  <c r="AC384" i="11" a="1"/>
  <c r="V320" i="11"/>
  <c r="Z400" i="11" a="1"/>
  <c r="X851" i="11" a="1"/>
  <c r="AD938" i="11" a="1"/>
  <c r="Z514" i="11" a="1"/>
  <c r="AF407" i="11" a="1"/>
  <c r="X521" i="11" a="1"/>
  <c r="AC86" i="11" a="1"/>
  <c r="AF960" i="11" a="1"/>
  <c r="AC268" i="11" a="1"/>
  <c r="AF670" i="11" a="1"/>
  <c r="AA67" i="11" a="1"/>
  <c r="X429" i="11" a="1"/>
  <c r="W915" i="11" a="1"/>
  <c r="W660" i="11" a="1"/>
  <c r="AE868" i="11" a="1"/>
  <c r="AA903" i="11" a="1"/>
  <c r="X315" i="11" a="1"/>
  <c r="AD1052" i="11" a="1"/>
  <c r="V773" i="11"/>
  <c r="AE677" i="11" a="1"/>
  <c r="AC6" i="11" a="1"/>
  <c r="AC424" i="11" a="1"/>
  <c r="Z138" i="11" a="1"/>
  <c r="W520" i="11" a="1"/>
  <c r="AD1049" i="11" a="1"/>
  <c r="W957" i="11" a="1"/>
  <c r="V418" i="11"/>
  <c r="W649" i="11" a="1"/>
  <c r="AF296" i="11" a="1"/>
  <c r="AF64" i="11" a="1"/>
  <c r="AF460" i="11" a="1"/>
  <c r="X393" i="11" a="1"/>
  <c r="AD547" i="11" a="1"/>
  <c r="AF91" i="11" a="1"/>
  <c r="AB810" i="11" a="1"/>
  <c r="AC678" i="11" a="1"/>
  <c r="AB418" i="11" a="1"/>
  <c r="W820" i="11" a="1"/>
  <c r="W798" i="11" a="1"/>
  <c r="AF553" i="11" a="1"/>
  <c r="AB974" i="11" a="1"/>
  <c r="W709" i="11" a="1"/>
  <c r="AD558" i="11" a="1"/>
  <c r="AE795" i="11" a="1"/>
  <c r="AD451" i="11" a="1"/>
  <c r="W529" i="11" a="1"/>
  <c r="Y776" i="11" a="1"/>
  <c r="AE822" i="11" a="1"/>
  <c r="AD193" i="11" a="1"/>
  <c r="AF580" i="11" a="1"/>
  <c r="Y344" i="11" a="1"/>
  <c r="AE673" i="11" a="1"/>
  <c r="AF185" i="11" a="1"/>
  <c r="AB804" i="11" a="1"/>
  <c r="W898" i="11" a="1"/>
  <c r="Y945" i="11" a="1"/>
  <c r="AE531" i="11" a="1"/>
  <c r="W803" i="11" a="1"/>
  <c r="AF836" i="11" a="1"/>
  <c r="AE638" i="11" a="1"/>
  <c r="Y319" i="11" a="1"/>
  <c r="W998" i="11" a="1"/>
  <c r="W918" i="11" a="1"/>
  <c r="Z210" i="11" a="1"/>
  <c r="AC368" i="11" a="1"/>
  <c r="AE1016" i="11" a="1"/>
  <c r="AC712" i="11" a="1"/>
  <c r="AC837" i="11" a="1"/>
  <c r="AD13" i="11" a="1"/>
  <c r="V198" i="11"/>
  <c r="Y299" i="11" a="1"/>
  <c r="AB243" i="11" a="1"/>
  <c r="AA182" i="11" a="1"/>
  <c r="AB632" i="11" a="1"/>
  <c r="AE496" i="11" a="1"/>
  <c r="W542" i="11" a="1"/>
  <c r="AD199" i="11" a="1"/>
  <c r="AB451" i="11" a="1"/>
  <c r="Y88" i="11" a="1"/>
  <c r="AA761" i="11" a="1"/>
  <c r="AC676" i="11" a="1"/>
  <c r="AB862" i="11" a="1"/>
  <c r="AD598" i="11" a="1"/>
  <c r="Z806" i="11" a="1"/>
  <c r="AB850" i="11" a="1"/>
  <c r="AA483" i="11" a="1"/>
  <c r="Y641" i="11" a="1"/>
  <c r="AF718" i="11" a="1"/>
  <c r="AE331" i="11" a="1"/>
  <c r="AA1069" i="11" a="1"/>
  <c r="W134" i="11" a="1"/>
  <c r="AA228" i="11" a="1"/>
  <c r="Z29" i="11" a="1"/>
  <c r="Z382" i="11" a="1"/>
  <c r="AA796" i="11" a="1"/>
  <c r="AC204" i="11" a="1"/>
  <c r="AA588" i="11" a="1"/>
  <c r="AE452" i="11" a="1"/>
  <c r="AF694" i="11" a="1"/>
  <c r="AF60" i="11" a="1"/>
  <c r="AD94" i="11" a="1"/>
  <c r="X266" i="11" a="1"/>
  <c r="AF903" i="11" a="1"/>
  <c r="AC297" i="11" a="1"/>
  <c r="AD975" i="11" a="1"/>
  <c r="X239" i="11" a="1"/>
  <c r="Z690" i="11" a="1"/>
  <c r="AB162" i="11" a="1"/>
  <c r="AA373" i="11" a="1"/>
  <c r="V4" i="11"/>
  <c r="AD822" i="11" a="1"/>
  <c r="AD764" i="11" a="1"/>
  <c r="AA131" i="11" a="1"/>
  <c r="V529" i="11"/>
  <c r="AD821" i="11" a="1"/>
  <c r="AC1044" i="11" a="1"/>
  <c r="X230" i="11" a="1"/>
  <c r="AB743" i="11" a="1"/>
  <c r="AD860" i="11" a="1"/>
  <c r="AE320" i="11" a="1"/>
  <c r="Z152" i="11" a="1"/>
  <c r="Y943" i="11" a="1"/>
  <c r="AF885" i="11" a="1"/>
  <c r="V515" i="11"/>
  <c r="Z520" i="11" a="1"/>
  <c r="V490" i="11"/>
  <c r="AE112" i="11" a="1"/>
  <c r="AB876" i="11" a="1"/>
  <c r="W544" i="11" a="1"/>
  <c r="Z916" i="11" a="1"/>
  <c r="AA969" i="11" a="1"/>
  <c r="V12" i="11"/>
  <c r="AD603" i="11" a="1"/>
  <c r="V748" i="11"/>
  <c r="AE61" i="11" a="1"/>
  <c r="AA306" i="11" a="1"/>
  <c r="AB936" i="11" a="1"/>
  <c r="V586" i="11"/>
  <c r="X961" i="11" a="1"/>
  <c r="AF133" i="11" a="1"/>
  <c r="AC891" i="11" a="1"/>
  <c r="X499" i="11" a="1"/>
  <c r="AE289" i="11" a="1"/>
  <c r="AC696" i="11" a="1"/>
  <c r="AD650" i="11" a="1"/>
  <c r="V763" i="11"/>
  <c r="AD401" i="11" a="1"/>
  <c r="AC130" i="11" a="1"/>
  <c r="AA880" i="11" a="1"/>
  <c r="AF5" i="11" a="1"/>
  <c r="AB439" i="11" a="1"/>
  <c r="AE92" i="11" a="1"/>
  <c r="AD973" i="11" a="1"/>
  <c r="Z315" i="11" a="1"/>
  <c r="V636" i="11"/>
  <c r="AA937" i="11" a="1"/>
  <c r="AD1053" i="11" a="1"/>
  <c r="Z123" i="11" a="1"/>
  <c r="AF792" i="11" a="1"/>
  <c r="AB375" i="11" a="1"/>
  <c r="W805" i="11" a="1"/>
  <c r="Y993" i="11" a="1"/>
  <c r="AF470" i="11" a="1"/>
  <c r="AA455" i="11" a="1"/>
  <c r="Y829" i="11" a="1"/>
  <c r="AD791" i="11" a="1"/>
  <c r="Y386" i="11" a="1"/>
  <c r="X473" i="11" a="1"/>
  <c r="Z508" i="11" a="1"/>
  <c r="X21" i="11" a="1"/>
  <c r="Y689" i="11" a="1"/>
  <c r="AD344" i="11" a="1"/>
  <c r="Z121" i="11" a="1"/>
  <c r="V498" i="11"/>
  <c r="AC77" i="11" a="1"/>
  <c r="X112" i="11" a="1"/>
  <c r="W963" i="11" a="1"/>
  <c r="AA417" i="11" a="1"/>
  <c r="AE483" i="11" a="1"/>
  <c r="AE1068" i="11" a="1"/>
  <c r="AB131" i="11" a="1"/>
  <c r="X849" i="11" a="1"/>
  <c r="W711" i="11" a="1"/>
  <c r="Z261" i="11" a="1"/>
  <c r="X13" i="11" a="1"/>
  <c r="AF843" i="11" a="1"/>
  <c r="AE154" i="11" a="1"/>
  <c r="AB265" i="11" a="1"/>
  <c r="AE949" i="11" a="1"/>
  <c r="W131" i="11" a="1"/>
  <c r="AA727" i="11" a="1"/>
  <c r="W916" i="11" a="1"/>
  <c r="Y201" i="11" a="1"/>
  <c r="X359" i="11" a="1"/>
  <c r="Z1027" i="11" a="1"/>
  <c r="AA203" i="11" a="1"/>
  <c r="W125" i="11" a="1"/>
  <c r="AD1047" i="11" a="1"/>
  <c r="AB732" i="11" a="1"/>
  <c r="V253" i="11"/>
  <c r="V318" i="11"/>
  <c r="W98" i="11" a="1"/>
  <c r="AD1079" i="11" a="1"/>
  <c r="Y467" i="11" a="1"/>
  <c r="AB22" i="11" a="1"/>
  <c r="Y625" i="11" a="1"/>
  <c r="Z15" i="11" a="1"/>
  <c r="AF157" i="11" a="1"/>
  <c r="AE307" i="11" a="1"/>
  <c r="V148" i="11"/>
  <c r="AE649" i="11" a="1"/>
  <c r="V485" i="11"/>
  <c r="AF968" i="11" a="1"/>
  <c r="AF995" i="11" a="1"/>
  <c r="AA548" i="11" a="1"/>
  <c r="Z621" i="11" a="1"/>
  <c r="Z286" i="11" a="1"/>
  <c r="Z477" i="11" a="1"/>
  <c r="AF413" i="11" a="1"/>
  <c r="Z376" i="11" a="1"/>
  <c r="X736" i="11" a="1"/>
  <c r="X348" i="11" a="1"/>
  <c r="AB252" i="11" a="1"/>
  <c r="W733" i="11" a="1"/>
  <c r="AA1062" i="11" a="1"/>
  <c r="AD111" i="11" a="1"/>
  <c r="AB414" i="11" a="1"/>
  <c r="AB450" i="11" a="1"/>
  <c r="X856" i="11" a="1"/>
  <c r="AF585" i="11" a="1"/>
  <c r="Z1042" i="11" a="1"/>
  <c r="AB51" i="11" a="1"/>
  <c r="AB656" i="11" a="1"/>
  <c r="AA142" i="11" a="1"/>
  <c r="Z310" i="11" a="1"/>
  <c r="Y814" i="11" a="1"/>
  <c r="X1016" i="11" a="1"/>
  <c r="AD991" i="11" a="1"/>
  <c r="AE1075" i="11" a="1"/>
  <c r="AA774" i="11" a="1"/>
  <c r="AF126" i="11" a="1"/>
  <c r="X523" i="11" a="1"/>
  <c r="AC279" i="11" a="1"/>
  <c r="W904" i="11" a="1"/>
  <c r="AE861" i="11" a="1"/>
  <c r="V558" i="11"/>
  <c r="AC335" i="11" a="1"/>
  <c r="AD488" i="11" a="1"/>
  <c r="X464" i="11" a="1"/>
  <c r="Z700" i="11" a="1"/>
  <c r="AE881" i="11" a="1"/>
  <c r="AD726" i="11" a="1"/>
  <c r="AE558" i="11" a="1"/>
  <c r="AA985" i="11" a="1"/>
  <c r="W1048" i="11" a="1"/>
  <c r="V453" i="11"/>
  <c r="AB566" i="11" a="1"/>
  <c r="V599" i="11"/>
  <c r="X69" i="11" a="1"/>
  <c r="AE959" i="11" a="1"/>
  <c r="Z539" i="11" a="1"/>
  <c r="AB637" i="11" a="1"/>
  <c r="V428" i="11"/>
  <c r="AF880" i="11" a="1"/>
  <c r="AA610" i="11" a="1"/>
  <c r="AA125" i="11" a="1"/>
  <c r="AC119" i="11" a="1"/>
  <c r="Y947" i="11" a="1"/>
  <c r="X72" i="11" a="1"/>
  <c r="X843" i="11" a="1"/>
  <c r="AA129" i="11" a="1"/>
  <c r="AD600" i="11" a="1"/>
  <c r="AF112" i="11" a="1"/>
  <c r="Z977" i="11" a="1"/>
  <c r="W159" i="11" a="1"/>
  <c r="AA797" i="11" a="1"/>
  <c r="V469" i="11"/>
  <c r="AC901" i="11" a="1"/>
  <c r="Z921" i="11" a="1"/>
  <c r="AA777" i="11" a="1"/>
  <c r="X826" i="11" a="1"/>
  <c r="Z1074" i="11" a="1"/>
  <c r="Z559" i="11" a="1"/>
  <c r="V394" i="11"/>
  <c r="AE906" i="11" a="1"/>
  <c r="AE532" i="11" a="1"/>
  <c r="AD663" i="11" a="1"/>
  <c r="Z659" i="11" a="1"/>
  <c r="Z480" i="11" a="1"/>
  <c r="Y47" i="11" a="1"/>
  <c r="AD670" i="11" a="1"/>
  <c r="AC93" i="11" a="1"/>
  <c r="W817" i="11" a="1"/>
  <c r="AE800" i="11" a="1"/>
  <c r="X677" i="11" a="1"/>
  <c r="AE626" i="11" a="1"/>
  <c r="Z1012" i="11" a="1"/>
  <c r="AF929" i="11" a="1"/>
  <c r="AB779" i="11" a="1"/>
  <c r="W452" i="11" a="1"/>
  <c r="Z654" i="11" a="1"/>
  <c r="Z362" i="11" a="1"/>
  <c r="Z199" i="11" a="1"/>
  <c r="X686" i="11" a="1"/>
  <c r="AF699" i="11" a="1"/>
  <c r="Z260" i="11" a="1"/>
  <c r="AA58" i="11" a="1"/>
  <c r="AC953" i="11" a="1"/>
  <c r="V673" i="11"/>
  <c r="AF192" i="11" a="1"/>
  <c r="AD534" i="11" a="1"/>
  <c r="AE1033" i="11" a="1"/>
  <c r="AE64" i="11" a="1"/>
  <c r="X404" i="11" a="1"/>
  <c r="AE846" i="11" a="1"/>
  <c r="W577" i="11" a="1"/>
  <c r="W147" i="11" a="1"/>
  <c r="AC716" i="11" a="1"/>
  <c r="X474" i="11" a="1"/>
  <c r="V105" i="11"/>
  <c r="AA444" i="11" a="1"/>
  <c r="W818" i="11" a="1"/>
  <c r="W496" i="11" a="1"/>
  <c r="Z236" i="11" a="1"/>
  <c r="Y96" i="11" a="1"/>
  <c r="AD964" i="11" a="1"/>
  <c r="AD329" i="11" a="1"/>
  <c r="AA216" i="11" a="1"/>
  <c r="AC642" i="11" a="1"/>
  <c r="W351" i="11" a="1"/>
  <c r="AB394" i="11" a="1"/>
  <c r="AB304" i="11" a="1"/>
  <c r="X277" i="11" a="1"/>
  <c r="AC447" i="11" a="1"/>
  <c r="Z1035" i="11" a="1"/>
  <c r="AC1078" i="11" a="1"/>
  <c r="Y39" i="11" a="1"/>
  <c r="X206" i="11" a="1"/>
  <c r="W358" i="11" a="1"/>
  <c r="AC306" i="11" a="1"/>
  <c r="AD954" i="11" a="1"/>
  <c r="Z792" i="11" a="1"/>
  <c r="X839" i="11" a="1"/>
  <c r="W596" i="11" a="1"/>
  <c r="Z1011" i="11" a="1"/>
  <c r="V334" i="11"/>
  <c r="AE979" i="11" a="1"/>
  <c r="AA768" i="11" a="1"/>
  <c r="Y430" i="11" a="1"/>
  <c r="AC825" i="11" a="1"/>
  <c r="V7" i="11"/>
  <c r="AA148" i="11" a="1"/>
  <c r="AB1023" i="11" a="1"/>
  <c r="V412" i="11"/>
  <c r="AA648" i="11" a="1"/>
  <c r="AD29" i="11" a="1"/>
  <c r="Y352" i="11" a="1"/>
  <c r="V273" i="11"/>
  <c r="AE449" i="11" a="1"/>
  <c r="W654" i="11" a="1"/>
  <c r="W615" i="11" a="1"/>
  <c r="W966" i="11" a="1"/>
  <c r="V345" i="11"/>
  <c r="AC672" i="11" a="1"/>
  <c r="AD857" i="11" a="1"/>
  <c r="AF392" i="11" a="1"/>
  <c r="Y123" i="11" a="1"/>
  <c r="Z66" i="11" a="1"/>
  <c r="Z338" i="11" a="1"/>
  <c r="Z160" i="11" a="1"/>
  <c r="W291" i="11" a="1"/>
  <c r="AB87" i="11" a="1"/>
  <c r="X667" i="11" a="1"/>
  <c r="Z233" i="11" a="1"/>
  <c r="AF814" i="11" a="1"/>
  <c r="X411" i="11" a="1"/>
  <c r="W727" i="11" a="1"/>
  <c r="AC968" i="11" a="1"/>
  <c r="V249" i="11"/>
  <c r="AD933" i="11" a="1"/>
  <c r="AF524" i="11" a="1"/>
  <c r="AD68" i="11" a="1"/>
  <c r="AF645" i="11" a="1"/>
  <c r="V110" i="11"/>
  <c r="AC867" i="11" a="1"/>
  <c r="Y911" i="11" a="1"/>
  <c r="Y158" i="11" a="1"/>
  <c r="Y62" i="11" a="1"/>
  <c r="AC913" i="11" a="1"/>
  <c r="AF354" i="11" a="1"/>
  <c r="X794" i="11" a="1"/>
  <c r="AA986" i="11" a="1"/>
  <c r="AC741" i="11" a="1"/>
  <c r="AD63" i="11" a="1"/>
  <c r="Z769" i="11" a="1"/>
  <c r="V752" i="11"/>
  <c r="W418" i="11" a="1"/>
  <c r="Y774" i="11" a="1"/>
  <c r="Y549" i="11" a="1"/>
  <c r="Z1047" i="11" a="1"/>
  <c r="AB253" i="11" a="1"/>
  <c r="AB346" i="11" a="1"/>
  <c r="Z666" i="11" a="1"/>
  <c r="AE345" i="11" a="1"/>
  <c r="AA510" i="11" a="1"/>
  <c r="AE616" i="11" a="1"/>
  <c r="V712" i="11"/>
  <c r="AD856" i="11" a="1"/>
  <c r="W495" i="11" a="1"/>
  <c r="X983" i="11" a="1"/>
  <c r="AA943" i="11" a="1"/>
  <c r="AE925" i="11" a="1"/>
  <c r="AC280" i="11" a="1"/>
  <c r="X121" i="11" a="1"/>
  <c r="Y301" i="11" a="1"/>
  <c r="Z719" i="11" a="1"/>
  <c r="AB752" i="11" a="1"/>
  <c r="Y748" i="11" a="1"/>
  <c r="Z288" i="11" a="1"/>
  <c r="AB333" i="11" a="1"/>
  <c r="V154" i="11"/>
  <c r="AE719" i="11" a="1"/>
  <c r="AA239" i="11" a="1"/>
  <c r="AD674" i="11" a="1"/>
  <c r="AF728" i="11" a="1"/>
  <c r="AB436" i="11" a="1"/>
  <c r="W95" i="11" a="1"/>
  <c r="AE625" i="11" a="1"/>
  <c r="AF663" i="11" a="1"/>
  <c r="W726" i="11" a="1"/>
  <c r="AB246" i="11" a="1"/>
  <c r="W592" i="11" a="1"/>
  <c r="Y147" i="11" a="1"/>
  <c r="V660" i="11"/>
  <c r="AC1018" i="11" a="1"/>
  <c r="AD304" i="11" a="1"/>
  <c r="V708" i="11"/>
  <c r="X24" i="11" a="1"/>
  <c r="AA772" i="11" a="1"/>
  <c r="AA440" i="11" a="1"/>
  <c r="AB306" i="11" a="1"/>
  <c r="Z365" i="11" a="1"/>
  <c r="AA372" i="11" a="1"/>
  <c r="AE993" i="11" a="1"/>
  <c r="W516" i="11" a="1"/>
  <c r="AB636" i="11" a="1"/>
  <c r="Y532" i="11" a="1"/>
  <c r="AB813" i="11" a="1"/>
  <c r="Y1004" i="11" a="1"/>
  <c r="X701" i="11" a="1"/>
  <c r="AF503" i="11" a="1"/>
  <c r="X920" i="11" a="1"/>
  <c r="AA647" i="11" a="1"/>
  <c r="AB37" i="11" a="1"/>
  <c r="AE519" i="11" a="1"/>
  <c r="AF190" i="11" a="1"/>
  <c r="W255" i="11" a="1"/>
  <c r="AD351" i="11" a="1"/>
  <c r="Y613" i="11" a="1"/>
  <c r="V261" i="11"/>
  <c r="AE370" i="11" a="1"/>
  <c r="Y190" i="11" a="1"/>
  <c r="W968" i="11" a="1"/>
  <c r="AE339" i="11" a="1"/>
  <c r="X293" i="11" a="1"/>
  <c r="W952" i="11" a="1"/>
  <c r="W253" i="11" a="1"/>
  <c r="AD651" i="11" a="1"/>
  <c r="AC117" i="11" a="1"/>
  <c r="AA644" i="11" a="1"/>
  <c r="Y915" i="11" a="1"/>
  <c r="W949" i="11" a="1"/>
  <c r="Y350" i="11" a="1"/>
  <c r="Z253" i="11" a="1"/>
  <c r="AF61" i="11" a="1"/>
  <c r="X186" i="11" a="1"/>
  <c r="AE704" i="11" a="1"/>
  <c r="AC480" i="11" a="1"/>
  <c r="Y696" i="11" a="1"/>
  <c r="Y806" i="11" a="1"/>
  <c r="Z385" i="11" a="1"/>
  <c r="V727" i="11"/>
  <c r="W62" i="11" a="1"/>
  <c r="AE1072" i="11" a="1"/>
  <c r="AD544" i="11" a="1"/>
  <c r="Y675" i="11" a="1"/>
  <c r="V100" i="11"/>
  <c r="Z564" i="11" a="1"/>
  <c r="AB384" i="11" a="1"/>
  <c r="AB527" i="11" a="1"/>
  <c r="AC244" i="11" a="1"/>
  <c r="Z889" i="11" a="1"/>
  <c r="X651" i="11" a="1"/>
  <c r="V125" i="11"/>
  <c r="Z279" i="11" a="1"/>
  <c r="X213" i="11" a="1"/>
  <c r="AB376" i="11" a="1"/>
  <c r="AF183" i="11" a="1"/>
  <c r="AA998" i="11" a="1"/>
  <c r="AE241" i="11" a="1"/>
  <c r="AA942" i="11" a="1"/>
  <c r="V342" i="11"/>
  <c r="AE480" i="11" a="1"/>
  <c r="Y515" i="11" a="1"/>
  <c r="Y360" i="11" a="1"/>
  <c r="Y704" i="11" a="1"/>
  <c r="Z653" i="11" a="1"/>
  <c r="AE988" i="11" a="1"/>
  <c r="AB454" i="11" a="1"/>
  <c r="AE479" i="11" a="1"/>
  <c r="AE724" i="11" a="1"/>
  <c r="AD755" i="11" a="1"/>
  <c r="Z936" i="11" a="1"/>
  <c r="Z743" i="11" a="1"/>
  <c r="AF496" i="11" a="1"/>
  <c r="Z834" i="11" a="1"/>
  <c r="AF402" i="11" a="1"/>
  <c r="Z307" i="11" a="1"/>
  <c r="AE536" i="11" a="1"/>
  <c r="AA913" i="11" a="1"/>
  <c r="AA840" i="11" a="1"/>
  <c r="W382" i="11" a="1"/>
  <c r="Y875" i="11" a="1"/>
  <c r="AA590" i="11" a="1"/>
  <c r="AA490" i="11" a="1"/>
  <c r="Y109" i="11" a="1"/>
  <c r="V720" i="11"/>
  <c r="W355" i="11" a="1"/>
  <c r="V587" i="11"/>
  <c r="Z570" i="11" a="1"/>
  <c r="AB960" i="11" a="1"/>
  <c r="Y477" i="11" a="1"/>
  <c r="AE555" i="11" a="1"/>
  <c r="AA571" i="11" a="1"/>
  <c r="W628" i="11" a="1"/>
  <c r="Z44" i="11" a="1"/>
  <c r="Y159" i="11" a="1"/>
  <c r="X924" i="11" a="1"/>
  <c r="AE702" i="11" a="1"/>
  <c r="X502" i="11" a="1"/>
  <c r="AD1051" i="11" a="1"/>
  <c r="W419" i="11" a="1"/>
  <c r="Z631" i="11" a="1"/>
  <c r="AA775" i="11" a="1"/>
  <c r="AD362" i="11" a="1"/>
  <c r="AF468" i="11" a="1"/>
  <c r="Z474" i="11" a="1"/>
  <c r="W987" i="11" a="1"/>
  <c r="Z414" i="11" a="1"/>
  <c r="AA189" i="11" a="1"/>
  <c r="X1065" i="11" a="1"/>
  <c r="V653" i="11"/>
  <c r="W361" i="11" a="1"/>
  <c r="X670" i="11" a="1"/>
  <c r="W710" i="11" a="1"/>
  <c r="AB610" i="11" a="1"/>
  <c r="V663" i="11"/>
  <c r="AE239" i="11" a="1"/>
  <c r="W894" i="11" a="1"/>
  <c r="Y101" i="11" a="1"/>
  <c r="AC963" i="11" a="1"/>
  <c r="W844" i="11" a="1"/>
  <c r="AA820" i="11" a="1"/>
  <c r="V779" i="11"/>
  <c r="W983" i="11" a="1"/>
  <c r="W254" i="11" a="1"/>
  <c r="Y472" i="11" a="1"/>
  <c r="AB455" i="11" a="1"/>
  <c r="Z905" i="11" a="1"/>
  <c r="AB917" i="11" a="1"/>
  <c r="AC941" i="11" a="1"/>
  <c r="AB1015" i="11" a="1"/>
  <c r="AC650" i="11" a="1"/>
  <c r="AF845" i="11" a="1"/>
  <c r="AF623" i="11" a="1"/>
  <c r="AD263" i="11" a="1"/>
  <c r="Y765" i="11" a="1"/>
  <c r="X873" i="11" a="1"/>
  <c r="AA1038" i="11" a="1"/>
  <c r="X964" i="11" a="1"/>
  <c r="AF241" i="11" a="1"/>
  <c r="AC228" i="11" a="1"/>
  <c r="W556" i="11" a="1"/>
  <c r="W626" i="11" a="1"/>
  <c r="AB716" i="11" a="1"/>
  <c r="Y98" i="11" a="1"/>
  <c r="AE799" i="11" a="1"/>
  <c r="AE238" i="11" a="1"/>
  <c r="AB533" i="11" a="1"/>
  <c r="AB313" i="11" a="1"/>
  <c r="AC140" i="11" a="1"/>
  <c r="AE271" i="11" a="1"/>
  <c r="AA660" i="11" a="1"/>
  <c r="AF934" i="11" a="1"/>
  <c r="Y960" i="11" a="1"/>
  <c r="W763" i="11" a="1"/>
  <c r="AE734" i="11" a="1"/>
  <c r="Y197" i="11" a="1"/>
  <c r="AA344" i="11" a="1"/>
  <c r="X409" i="11" a="1"/>
  <c r="W580" i="11" a="1"/>
  <c r="Z712" i="11" a="1"/>
  <c r="W993" i="11" a="1"/>
  <c r="AD928" i="11" a="1"/>
  <c r="AF277" i="11" a="1"/>
  <c r="AB468" i="11" a="1"/>
  <c r="AF657" i="11" a="1"/>
  <c r="AA971" i="11" a="1"/>
  <c r="AF901" i="11" a="1"/>
  <c r="V426" i="11"/>
  <c r="AB860" i="11" a="1"/>
  <c r="AC835" i="11" a="1"/>
  <c r="AF910" i="11" a="1"/>
  <c r="AD360" i="11" a="1"/>
  <c r="AC12" i="11" a="1"/>
  <c r="AF548" i="11" a="1"/>
  <c r="AC160" i="11" a="1"/>
  <c r="Z7" i="11" a="1"/>
  <c r="Z79" i="11" a="1"/>
  <c r="W292" i="11" a="1"/>
  <c r="AC246" i="11" a="1"/>
  <c r="AF613" i="11" a="1"/>
  <c r="V462" i="11"/>
  <c r="AE140" i="11" a="1"/>
  <c r="X671" i="11" a="1"/>
  <c r="Y247" i="11" a="1"/>
  <c r="V674" i="11"/>
  <c r="Z817" i="11" a="1"/>
  <c r="X950" i="11" a="1"/>
  <c r="W807" i="11" a="1"/>
  <c r="AB694" i="11" a="1"/>
  <c r="AC1068" i="11" a="1"/>
  <c r="Z984" i="11" a="1"/>
  <c r="AB841" i="11" a="1"/>
  <c r="AA956" i="11" a="1"/>
  <c r="Y873" i="11" a="1"/>
  <c r="AB322" i="11" a="1"/>
  <c r="AB1024" i="11" a="1"/>
  <c r="Z207" i="11" a="1"/>
  <c r="W694" i="11" a="1"/>
  <c r="Z229" i="11" a="1"/>
  <c r="AD609" i="11" a="1"/>
  <c r="AA555" i="11" a="1"/>
  <c r="AC643" i="11" a="1"/>
  <c r="AE1062" i="11" a="1"/>
  <c r="AA641" i="11" a="1"/>
  <c r="X285" i="11" a="1"/>
  <c r="AE1048" i="11" a="1"/>
  <c r="X756" i="11" a="1"/>
  <c r="W842" i="11" a="1"/>
  <c r="Y556" i="11" a="1"/>
  <c r="X520" i="11" a="1"/>
  <c r="V431" i="11"/>
  <c r="W911" i="11" a="1"/>
  <c r="AC961" i="11" a="1"/>
  <c r="AB582" i="11" a="1"/>
  <c r="AA174" i="11" a="1"/>
  <c r="AE259" i="11" a="1"/>
  <c r="AC551" i="11" a="1"/>
  <c r="AB801" i="11" a="1"/>
  <c r="Z158" i="11" a="1"/>
  <c r="V527" i="11"/>
  <c r="AD184" i="11" a="1"/>
  <c r="AA900" i="11" a="1"/>
  <c r="AD81" i="11" a="1"/>
  <c r="AC875" i="11" a="1"/>
  <c r="AA479" i="11" a="1"/>
  <c r="AD736" i="11" a="1"/>
  <c r="X267" i="11" a="1"/>
  <c r="AC1070" i="11" a="1"/>
  <c r="AC976" i="11" a="1"/>
  <c r="AE477" i="11" a="1"/>
  <c r="Z953" i="11" a="1"/>
  <c r="AB397" i="11" a="1"/>
  <c r="Z851" i="11" a="1"/>
  <c r="AF335" i="11" a="1"/>
  <c r="V299" i="11"/>
  <c r="AF131" i="11" a="1"/>
  <c r="X454" i="11" a="1"/>
  <c r="AD381" i="11" a="1"/>
  <c r="Y621" i="11" a="1"/>
  <c r="AB379" i="11" a="1"/>
  <c r="Z204" i="11" a="1"/>
  <c r="V367" i="11"/>
  <c r="X212" i="11" a="1"/>
  <c r="AD886" i="11" a="1"/>
  <c r="Z667" i="11" a="1"/>
  <c r="AF700" i="11" a="1"/>
  <c r="AD512" i="11" a="1"/>
  <c r="AD978" i="11" a="1"/>
  <c r="AC541" i="11" a="1"/>
  <c r="Y687" i="11" a="1"/>
  <c r="AC513" i="11" a="1"/>
  <c r="AB294" i="11" a="1"/>
  <c r="AB543" i="11" a="1"/>
  <c r="AD638" i="11" a="1"/>
  <c r="X709" i="11" a="1"/>
  <c r="AF286" i="11" a="1"/>
  <c r="AC501" i="11" a="1"/>
  <c r="AE31" i="11" a="1"/>
  <c r="AB767" i="11" a="1"/>
  <c r="AE447" i="11" a="1"/>
  <c r="AA227" i="11" a="1"/>
  <c r="AD1002" i="11" a="1"/>
  <c r="Y460" i="11" a="1"/>
  <c r="Y975" i="11" a="1"/>
  <c r="Y867" i="11" a="1"/>
  <c r="AC866" i="11" a="1"/>
  <c r="V592" i="11"/>
  <c r="AF840" i="11" a="1"/>
  <c r="AD984" i="11" a="1"/>
  <c r="AF47" i="11" a="1"/>
  <c r="AF978" i="11" a="1"/>
  <c r="Z415" i="11" a="1"/>
  <c r="AF967" i="11" a="1"/>
  <c r="AE600" i="11" a="1"/>
  <c r="X450" i="11" a="1"/>
  <c r="Z587" i="11" a="1"/>
  <c r="Z13" i="11" a="1"/>
  <c r="Y370" i="11" a="1"/>
  <c r="W144" i="11" a="1"/>
  <c r="Y665" i="11" a="1"/>
  <c r="AA60" i="11" a="1"/>
  <c r="Z328" i="11" a="1"/>
  <c r="Y598" i="11" a="1"/>
  <c r="AE669" i="11" a="1"/>
  <c r="AA518" i="11" a="1"/>
  <c r="AA608" i="11" a="1"/>
  <c r="AC330" i="11" a="1"/>
  <c r="Y616" i="11" a="1"/>
  <c r="AE5" i="11" a="1"/>
  <c r="Y362" i="11" a="1"/>
  <c r="W868" i="11" a="1"/>
  <c r="Z209" i="11" a="1"/>
  <c r="Z172" i="11" a="1"/>
  <c r="AD917" i="11" a="1"/>
  <c r="AE824" i="11" a="1"/>
  <c r="V476" i="11"/>
  <c r="AF984" i="11" a="1"/>
  <c r="AB902" i="11" a="1"/>
  <c r="AA842" i="11" a="1"/>
  <c r="Y977" i="11" a="1"/>
  <c r="AE566" i="11" a="1"/>
  <c r="W667" i="11" a="1"/>
  <c r="X900" i="11" a="1"/>
  <c r="AA902" i="11" a="1"/>
  <c r="AE333" i="11" a="1"/>
  <c r="AB555" i="11" a="1"/>
  <c r="Z34" i="11" a="1"/>
  <c r="AB673" i="11" a="1"/>
  <c r="AA862" i="11" a="1"/>
  <c r="AC413" i="11" a="1"/>
  <c r="W73" i="11" a="1"/>
  <c r="V286" i="11"/>
  <c r="AD397" i="11" a="1"/>
  <c r="AA326" i="11" a="1"/>
  <c r="AC253" i="11" a="1"/>
  <c r="AF917" i="11" a="1"/>
  <c r="Y296" i="11" a="1"/>
  <c r="AA667" i="11" a="1"/>
  <c r="AD244" i="11" a="1"/>
  <c r="AC261" i="11" a="1"/>
  <c r="AA466" i="11" a="1"/>
  <c r="X650" i="11" a="1"/>
  <c r="Y58" i="11" a="1"/>
  <c r="Z785" i="11" a="1"/>
  <c r="AF243" i="11" a="1"/>
  <c r="AC711" i="11" a="1"/>
  <c r="X822" i="11" a="1"/>
  <c r="AF512" i="11" a="1"/>
  <c r="X845" i="11" a="1"/>
  <c r="V595" i="11"/>
  <c r="AB588" i="11" a="1"/>
  <c r="AF303" i="11" a="1"/>
  <c r="AC476" i="11" a="1"/>
  <c r="V499" i="11"/>
  <c r="AA1050" i="11" a="1"/>
  <c r="AF408" i="11" a="1"/>
  <c r="AA410" i="11" a="1"/>
  <c r="Z1019" i="11" a="1"/>
  <c r="AA317" i="11" a="1"/>
  <c r="AE10" i="11" a="1"/>
  <c r="X57" i="11" a="1"/>
  <c r="AE587" i="11" a="1"/>
  <c r="AB275" i="11" a="1"/>
  <c r="Z678" i="11" a="1"/>
  <c r="AD527" i="11" a="1"/>
  <c r="AC1065" i="11" a="1"/>
  <c r="Y908" i="11" a="1"/>
  <c r="AC630" i="11" a="1"/>
  <c r="AB486" i="11" a="1"/>
  <c r="AE502" i="11" a="1"/>
  <c r="AC366" i="11" a="1"/>
  <c r="AF231" i="11" a="1"/>
  <c r="V568" i="11"/>
  <c r="AF986" i="11" a="1"/>
  <c r="AE319" i="11" a="1"/>
  <c r="Z546" i="11" a="1"/>
  <c r="W457" i="11" a="1"/>
  <c r="AF605" i="11" a="1"/>
  <c r="AC1066" i="11" a="1"/>
  <c r="AB978" i="11" a="1"/>
  <c r="Y872" i="11" a="1"/>
  <c r="X168" i="11" a="1"/>
  <c r="AD845" i="11" a="1"/>
  <c r="X597" i="11" a="1"/>
  <c r="AE692" i="11" a="1"/>
  <c r="V737" i="11"/>
  <c r="Y53" i="11" a="1"/>
  <c r="Y529" i="11" a="1"/>
  <c r="Z387" i="11" a="1"/>
  <c r="AE323" i="11" a="1"/>
  <c r="AE504" i="11" a="1"/>
  <c r="AE338" i="11" a="1"/>
  <c r="V395" i="11"/>
  <c r="AC972" i="11" a="1"/>
  <c r="AF334" i="11" a="1"/>
  <c r="AA480" i="11" a="1"/>
  <c r="AF369" i="11" a="1"/>
  <c r="Z933" i="11" a="1"/>
  <c r="Y722" i="11" a="1"/>
  <c r="X207" i="11" a="1"/>
  <c r="AE1037" i="11" a="1"/>
  <c r="AE644" i="11" a="1"/>
  <c r="W345" i="11" a="1"/>
  <c r="Z735" i="11" a="1"/>
  <c r="AF908" i="11" a="1"/>
  <c r="AE476" i="11" a="1"/>
  <c r="Y639" i="11" a="1"/>
  <c r="Y236" i="11" a="1"/>
  <c r="AB385" i="11" a="1"/>
  <c r="X380" i="11" a="1"/>
  <c r="Y767" i="11" a="1"/>
  <c r="AC133" i="11" a="1"/>
  <c r="AF1017" i="11" a="1"/>
  <c r="AE494" i="11" a="1"/>
  <c r="X771" i="11" a="1"/>
  <c r="W243" i="11" a="1"/>
  <c r="X841" i="11" a="1"/>
  <c r="AD958" i="11" a="1"/>
  <c r="AA715" i="11" a="1"/>
  <c r="AB971" i="11" a="1"/>
  <c r="Y108" i="11" a="1"/>
  <c r="W970" i="11" a="1"/>
  <c r="AB836" i="11" a="1"/>
  <c r="X861" i="11" a="1"/>
  <c r="AA117" i="11" a="1"/>
  <c r="Y1028" i="11" a="1"/>
  <c r="V482" i="11"/>
  <c r="W381" i="11" a="1"/>
  <c r="Z669" i="11" a="1"/>
  <c r="AC1024" i="11" a="1"/>
  <c r="Z141" i="11" a="1"/>
  <c r="AC916" i="11" a="1"/>
  <c r="AA860" i="11" a="1"/>
  <c r="Y238" i="11" a="1"/>
  <c r="AD346" i="11" a="1"/>
  <c r="V267" i="11"/>
  <c r="Z894" i="11" a="1"/>
  <c r="V14" i="11"/>
  <c r="AA288" i="11" a="1"/>
  <c r="AA497" i="11" a="1"/>
  <c r="W613" i="11" a="1"/>
  <c r="AD543" i="11" a="1"/>
  <c r="Z345" i="11" a="1"/>
  <c r="AB506" i="11" a="1"/>
  <c r="Y664" i="11" a="1"/>
  <c r="AC713" i="11" a="1"/>
  <c r="AB449" i="11" a="1"/>
  <c r="W722" i="11" a="1"/>
  <c r="AA487" i="11" a="1"/>
  <c r="AA737" i="11" a="1"/>
  <c r="AF622" i="11" a="1"/>
  <c r="AD96" i="11" a="1"/>
  <c r="AB227" i="11" a="1"/>
  <c r="AF737" i="11" a="1"/>
  <c r="X67" i="11" a="1"/>
  <c r="AB908" i="11" a="1"/>
  <c r="AE274" i="11" a="1"/>
  <c r="AC1006" i="11" a="1"/>
  <c r="Z272" i="11" a="1"/>
  <c r="AD246" i="11" a="1"/>
  <c r="AA711" i="11" a="1"/>
  <c r="Z299" i="11" a="1"/>
  <c r="AA661" i="11" a="1"/>
  <c r="AC455" i="11" a="1"/>
  <c r="AB218" i="11" a="1"/>
  <c r="AB507" i="11" a="1"/>
  <c r="Y1055" i="11" a="1"/>
  <c r="X823" i="11" a="1"/>
  <c r="AA617" i="11" a="1"/>
  <c r="W799" i="11" a="1"/>
  <c r="AD561" i="11" a="1"/>
  <c r="W695" i="11" a="1"/>
  <c r="AA133" i="11" a="1"/>
  <c r="AB867" i="11" a="1"/>
  <c r="AC1026" i="11" a="1"/>
  <c r="AF751" i="11" a="1"/>
  <c r="AD815" i="11" a="1"/>
  <c r="AB478" i="11" a="1"/>
  <c r="Z800" i="11" a="1"/>
  <c r="AD245" i="11" a="1"/>
  <c r="Z680" i="11" a="1"/>
  <c r="X309" i="11" a="1"/>
  <c r="AB502" i="11" a="1"/>
  <c r="W1075" i="11" a="1"/>
  <c r="AE965" i="11" a="1"/>
  <c r="W126" i="11" a="1"/>
  <c r="AA564" i="11" a="1"/>
  <c r="V55" i="11"/>
  <c r="V293" i="11"/>
  <c r="W689" i="11" a="1"/>
  <c r="AA895" i="11" a="1"/>
  <c r="Z939" i="11" a="1"/>
  <c r="AD1042" i="11" a="1"/>
  <c r="W393" i="11" a="1"/>
  <c r="V484" i="11"/>
  <c r="Z212" i="11" a="1"/>
  <c r="X1021" i="11" a="1"/>
  <c r="X76" i="11" a="1"/>
  <c r="W490" i="11" a="1"/>
  <c r="AC719" i="11" a="1"/>
  <c r="AF77" i="11" a="1"/>
  <c r="AC509" i="11" a="1"/>
  <c r="AC791" i="11" a="1"/>
  <c r="AC139" i="11" a="1"/>
  <c r="AD140" i="11" a="1"/>
  <c r="AF75" i="11" a="1"/>
  <c r="AD850" i="11" a="1"/>
  <c r="AA1044" i="11" a="1"/>
  <c r="Z578" i="11" a="1"/>
  <c r="W801" i="11" a="1"/>
  <c r="AE291" i="11" a="1"/>
  <c r="AB69" i="11" a="1"/>
  <c r="Y632" i="11" a="1"/>
  <c r="Y925" i="11" a="1"/>
  <c r="Z234" i="11" a="1"/>
  <c r="Z773" i="11" a="1"/>
  <c r="X169" i="11" a="1"/>
  <c r="AC60" i="11" a="1"/>
  <c r="Z786" i="11" a="1"/>
  <c r="Z179" i="11" a="1"/>
  <c r="AA1007" i="11" a="1"/>
  <c r="AA423" i="11" a="1"/>
  <c r="AD658" i="11" a="1"/>
  <c r="AF97" i="11" a="1"/>
  <c r="AB183" i="11" a="1"/>
  <c r="AD1011" i="11" a="1"/>
  <c r="W745" i="11" a="1"/>
  <c r="Z258" i="11" a="1"/>
  <c r="X731" i="11" a="1"/>
  <c r="AD940" i="11" a="1"/>
  <c r="V10" i="11"/>
  <c r="X314" i="11" a="1"/>
  <c r="Z563" i="11" a="1"/>
  <c r="W182" i="11" a="1"/>
  <c r="W140" i="11" a="1"/>
  <c r="AE391" i="11" a="1"/>
  <c r="AC463" i="11" a="1"/>
  <c r="AA315" i="11" a="1"/>
  <c r="AE143" i="11" a="1"/>
  <c r="AE1026" i="11" a="1"/>
  <c r="X469" i="11" a="1"/>
  <c r="Z396" i="11" a="1"/>
  <c r="AD641" i="11" a="1"/>
  <c r="AA887" i="11" a="1"/>
  <c r="Z658" i="11" a="1"/>
  <c r="AF906" i="11" a="1"/>
  <c r="AE672" i="11" a="1"/>
  <c r="Y580" i="11" a="1"/>
  <c r="AA578" i="11" a="1"/>
  <c r="AD471" i="11" a="1"/>
  <c r="AF219" i="11" a="1"/>
  <c r="AE863" i="11" a="1"/>
  <c r="AC710" i="11" a="1"/>
  <c r="Z505" i="11" a="1"/>
  <c r="AC873" i="11" a="1"/>
  <c r="AC408" i="11" a="1"/>
  <c r="Z349" i="11" a="1"/>
  <c r="AB678" i="11" a="1"/>
  <c r="AD254" i="11" a="1"/>
  <c r="AA544" i="11" a="1"/>
  <c r="W942" i="11" a="1"/>
  <c r="AA34" i="11" a="1"/>
  <c r="AE907" i="11" a="1"/>
  <c r="AF1046" i="11" a="1"/>
  <c r="AB434" i="11" a="1"/>
  <c r="AF930" i="11" a="1"/>
  <c r="AF318" i="11" a="1"/>
  <c r="Y334" i="11" a="1"/>
  <c r="Z24" i="11" a="1"/>
  <c r="AD194" i="11" a="1"/>
  <c r="AF486" i="11" a="1"/>
  <c r="AC668" i="11" a="1"/>
  <c r="AB669" i="11" a="1"/>
  <c r="X607" i="11" a="1"/>
  <c r="AE522" i="11" a="1"/>
  <c r="AB719" i="11" a="1"/>
  <c r="AA446" i="11" a="1"/>
  <c r="AA314" i="11" a="1"/>
  <c r="AF706" i="11" a="1"/>
  <c r="AD167" i="11" a="1"/>
  <c r="AE713" i="11" a="1"/>
  <c r="AB72" i="11" a="1"/>
  <c r="W54" i="11" a="1"/>
  <c r="V211" i="11"/>
  <c r="AD248" i="11" a="1"/>
  <c r="AE467" i="11" a="1"/>
  <c r="X655" i="11" a="1"/>
  <c r="AC402" i="11" a="1"/>
  <c r="X955" i="11" a="1"/>
  <c r="AB498" i="11" a="1"/>
  <c r="AD286" i="11" a="1"/>
  <c r="AE290" i="11" a="1"/>
  <c r="AC30" i="11" a="1"/>
  <c r="X907" i="11" a="1"/>
  <c r="AF254" i="11" a="1"/>
  <c r="AF809" i="11" a="1"/>
  <c r="X83" i="11" a="1"/>
  <c r="AC524" i="11" a="1"/>
  <c r="Z46" i="11" a="1"/>
  <c r="Y542" i="11" a="1"/>
  <c r="AD483" i="11" a="1"/>
  <c r="X925" i="11" a="1"/>
  <c r="AA538" i="11" a="1"/>
  <c r="AD103" i="11" a="1"/>
  <c r="AA355" i="11" a="1"/>
  <c r="Y881" i="11" a="1"/>
  <c r="AA22" i="11" a="1"/>
  <c r="Y608" i="11" a="1"/>
  <c r="AC439" i="11" a="1"/>
  <c r="AD477" i="11" a="1"/>
  <c r="AA324" i="11" a="1"/>
  <c r="AA1013" i="11" a="1"/>
  <c r="X573" i="11" a="1"/>
  <c r="AD281" i="11" a="1"/>
  <c r="AA70" i="11" a="1"/>
  <c r="AD903" i="11" a="1"/>
  <c r="AB119" i="11" a="1"/>
  <c r="V590" i="11"/>
  <c r="W1043" i="11" a="1"/>
  <c r="V53" i="11"/>
  <c r="AA828" i="11" a="1"/>
  <c r="AB722" i="11" a="1"/>
  <c r="AE997" i="11" a="1"/>
  <c r="AC147" i="11" a="1"/>
  <c r="AB611" i="11" a="1"/>
  <c r="Z484" i="11" a="1"/>
  <c r="AB539" i="11" a="1"/>
  <c r="AB730" i="11" a="1"/>
  <c r="X367" i="11" a="1"/>
  <c r="AF501" i="11" a="1"/>
  <c r="V229" i="11"/>
  <c r="Z683" i="11" a="1"/>
  <c r="X782" i="11" a="1"/>
  <c r="AE407" i="11" a="1"/>
  <c r="Z397" i="11" a="1"/>
  <c r="AE83" i="11" a="1"/>
  <c r="V251" i="11"/>
  <c r="AB433" i="11" a="1"/>
  <c r="W617" i="11" a="1"/>
  <c r="Z482" i="11" a="1"/>
  <c r="V180" i="11"/>
  <c r="Z646" i="11" a="1"/>
  <c r="V460" i="11"/>
  <c r="AA158" i="11" a="1"/>
  <c r="AF815" i="11" a="1"/>
  <c r="W960" i="11" a="1"/>
  <c r="AD146" i="11" a="1"/>
  <c r="AC850" i="11" a="1"/>
  <c r="AA714" i="11" a="1"/>
  <c r="AF421" i="11" a="1"/>
  <c r="AD1063" i="11" a="1"/>
  <c r="Z225" i="11" a="1"/>
  <c r="X548" i="11" a="1"/>
  <c r="AB590" i="11" a="1"/>
  <c r="AB546" i="11" a="1"/>
  <c r="AB717" i="11" a="1"/>
  <c r="AF280" i="11" a="1"/>
  <c r="AC743" i="11" a="1"/>
  <c r="AE456" i="11" a="1"/>
  <c r="AB923" i="11" a="1"/>
  <c r="W353" i="11" a="1"/>
  <c r="AD417" i="11" a="1"/>
  <c r="W458" i="11" a="1"/>
  <c r="AB325" i="11" a="1"/>
  <c r="X850" i="11" a="1"/>
  <c r="V493" i="11"/>
  <c r="AD906" i="11" a="1"/>
  <c r="AA245" i="11" a="1"/>
  <c r="AC975" i="11" a="1"/>
  <c r="AC1025" i="11" a="1"/>
  <c r="AE884" i="11" a="1"/>
  <c r="V697" i="11"/>
  <c r="Y847" i="11" a="1"/>
  <c r="Z589" i="11" a="1"/>
  <c r="AA252" i="11" a="1"/>
  <c r="Z371" i="11" a="1"/>
  <c r="W990" i="11" a="1"/>
  <c r="AC333" i="11" a="1"/>
  <c r="Y596" i="11" a="1"/>
  <c r="X101" i="11" a="1"/>
  <c r="AB105" i="11" a="1"/>
  <c r="AB664" i="11" a="1"/>
  <c r="Y779" i="11" a="1"/>
  <c r="AE859" i="11" a="1"/>
  <c r="AA534" i="11" a="1"/>
  <c r="AF940" i="11" a="1"/>
  <c r="AC9" i="11" a="1"/>
  <c r="AF78" i="11" a="1"/>
  <c r="AC542" i="11" a="1"/>
  <c r="W236" i="11" a="1"/>
  <c r="V87" i="11"/>
  <c r="W492" i="11" a="1"/>
  <c r="AF53" i="11" a="1"/>
  <c r="AA993" i="11" a="1"/>
  <c r="AB824" i="11" a="1"/>
  <c r="AB497" i="11" a="1"/>
  <c r="V117" i="11"/>
  <c r="W759" i="11" a="1"/>
  <c r="X530" i="11" a="1"/>
  <c r="AB811" i="11" a="1"/>
  <c r="AC63" i="11" a="1"/>
  <c r="Y26" i="11" a="1"/>
  <c r="AE80" i="11" a="1"/>
  <c r="AF1074" i="11" a="1"/>
  <c r="Z822" i="11" a="1"/>
  <c r="AC180" i="11" a="1"/>
  <c r="X197" i="11" a="1"/>
  <c r="AF209" i="11" a="1"/>
  <c r="AF621" i="11" a="1"/>
  <c r="Y611" i="11" a="1"/>
  <c r="W1036" i="11" a="1"/>
  <c r="AC411" i="11" a="1"/>
  <c r="AA713" i="11" a="1"/>
  <c r="Y860" i="11" a="1"/>
  <c r="AA1064" i="11" a="1"/>
  <c r="AF853" i="11" a="1"/>
  <c r="AE94" i="11" a="1"/>
  <c r="X484" i="11" a="1"/>
  <c r="AA360" i="11" a="1"/>
  <c r="AF536" i="11" a="1"/>
  <c r="Z344" i="11" a="1"/>
  <c r="AC49" i="11" a="1"/>
  <c r="Z996" i="11" a="1"/>
  <c r="Y800" i="11" a="1"/>
  <c r="AE978" i="11" a="1"/>
  <c r="AC254" i="11" a="1"/>
  <c r="Z801" i="11" a="1"/>
  <c r="V77" i="11"/>
  <c r="V337" i="11"/>
  <c r="AC95" i="11" a="1"/>
  <c r="AB366" i="11" a="1"/>
  <c r="Y551" i="11" a="1"/>
  <c r="AA583" i="11" a="1"/>
  <c r="AC1017" i="11" a="1"/>
  <c r="X95" i="11" a="1"/>
  <c r="V46" i="11"/>
  <c r="Y14" i="11" a="1"/>
  <c r="AA428" i="11" a="1"/>
  <c r="Z391" i="11" a="1"/>
  <c r="AB532" i="11" a="1"/>
  <c r="W738" i="11" a="1"/>
  <c r="W178" i="11" a="1"/>
  <c r="AD55" i="11" a="1"/>
  <c r="AC715" i="11" a="1"/>
  <c r="X500" i="11" a="1"/>
  <c r="AD101" i="11" a="1"/>
  <c r="AD912" i="11" a="1"/>
  <c r="W262" i="11" a="1"/>
  <c r="W841" i="11" a="1"/>
  <c r="Y61" i="11" a="1"/>
  <c r="AE410" i="11" a="1"/>
  <c r="AE936" i="11" a="1"/>
  <c r="AE733" i="11" a="1"/>
  <c r="AE237" i="11" a="1"/>
  <c r="X378" i="11" a="1"/>
  <c r="V362" i="11"/>
  <c r="X64" i="11" a="1"/>
  <c r="AE252" i="11" a="1"/>
  <c r="AB1065" i="11" a="1"/>
  <c r="AD322" i="11" a="1"/>
  <c r="AF274" i="11" a="1"/>
  <c r="AE210" i="11" a="1"/>
  <c r="X715" i="11" a="1"/>
  <c r="V193" i="11"/>
  <c r="V608" i="11"/>
  <c r="AE505" i="11" a="1"/>
  <c r="Z228" i="11" a="1"/>
  <c r="W197" i="11" a="1"/>
  <c r="AC167" i="11" a="1"/>
  <c r="AD703" i="11" a="1"/>
  <c r="X878" i="11" a="1"/>
  <c r="AF653" i="11" a="1"/>
  <c r="AA701" i="11" a="1"/>
  <c r="AE493" i="11" a="1"/>
  <c r="AE709" i="11" a="1"/>
  <c r="AE398" i="11" a="1"/>
  <c r="AA970" i="11" a="1"/>
  <c r="AB152" i="11" a="1"/>
  <c r="AB20" i="11" a="1"/>
  <c r="Z715" i="11" a="1"/>
  <c r="X896" i="11" a="1"/>
  <c r="X934" i="11" a="1"/>
  <c r="W70" i="11" a="1"/>
  <c r="AF581" i="11" a="1"/>
  <c r="Y918" i="11" a="1"/>
  <c r="X892" i="11" a="1"/>
  <c r="AA545" i="11" a="1"/>
  <c r="AD299" i="11" a="1"/>
  <c r="X108" i="11" a="1"/>
  <c r="Z147" i="11" a="1"/>
  <c r="AB952" i="11" a="1"/>
  <c r="Y752" i="11" a="1"/>
  <c r="AE195" i="11" a="1"/>
  <c r="AE193" i="11" a="1"/>
  <c r="Y231" i="11" a="1"/>
  <c r="AA61" i="11" a="1"/>
  <c r="W364" i="11" a="1"/>
  <c r="Z419" i="11" a="1"/>
  <c r="AB870" i="11" a="1"/>
  <c r="V677" i="11"/>
  <c r="W865" i="11" a="1"/>
  <c r="AD520" i="11" a="1"/>
  <c r="Y724" i="11" a="1"/>
  <c r="Z611" i="11" a="1"/>
  <c r="AB427" i="11" a="1"/>
  <c r="AB991" i="11" a="1"/>
  <c r="AB1053" i="11" a="1"/>
  <c r="Z201" i="11" a="1"/>
  <c r="V266" i="11"/>
  <c r="Y597" i="11" a="1"/>
  <c r="V760" i="11"/>
  <c r="AC394" i="11" a="1"/>
  <c r="AB950" i="11" a="1"/>
  <c r="AC950" i="11" a="1"/>
  <c r="AE91" i="11" a="1"/>
  <c r="AF631" i="11" a="1"/>
  <c r="AF713" i="11" a="1"/>
  <c r="Y1072" i="11" a="1"/>
  <c r="AF31" i="11" a="1"/>
  <c r="V82" i="11"/>
  <c r="W749" i="11" a="1"/>
  <c r="AF427" i="11" a="1"/>
  <c r="AA848" i="11" a="1"/>
  <c r="AB1037" i="11" a="1"/>
  <c r="Z354" i="11" a="1"/>
  <c r="Y234" i="11" a="1"/>
  <c r="W433" i="11" a="1"/>
  <c r="AE880" i="11" a="1"/>
  <c r="AF304" i="11" a="1"/>
  <c r="Z289" i="11" a="1"/>
  <c r="AD428" i="11" a="1"/>
  <c r="AD868" i="11" a="1"/>
  <c r="X602" i="11" a="1"/>
  <c r="AF417" i="11" a="1"/>
  <c r="AB659" i="11" a="1"/>
  <c r="AA769" i="11" a="1"/>
  <c r="X517" i="11" a="1"/>
  <c r="X59" i="11" a="1"/>
  <c r="Y140" i="11" a="1"/>
  <c r="W83" i="11" a="1"/>
  <c r="W756" i="11" a="1"/>
  <c r="AD216" i="11" a="1"/>
  <c r="AF161" i="11" a="1"/>
  <c r="AD408" i="11" a="1"/>
  <c r="Y194" i="11" a="1"/>
  <c r="V149" i="11"/>
  <c r="AC1055" i="11" a="1"/>
  <c r="AB46" i="11" a="1"/>
  <c r="AE823" i="11" a="1"/>
  <c r="W285" i="11" a="1"/>
  <c r="AF196" i="11" a="1"/>
  <c r="V658" i="11"/>
  <c r="AC1034" i="11" a="1"/>
  <c r="AD1015" i="11" a="1"/>
  <c r="AE509" i="11" a="1"/>
  <c r="X182" i="11" a="1"/>
  <c r="AF636" i="11" a="1"/>
  <c r="Z548" i="11" a="1"/>
  <c r="AB421" i="11" a="1"/>
  <c r="V76" i="11"/>
  <c r="AD222" i="11" a="1"/>
  <c r="AD799" i="11" a="1"/>
  <c r="X721" i="11" a="1"/>
  <c r="AD923" i="11" a="1"/>
  <c r="AE93" i="11" a="1"/>
  <c r="AF902" i="11" a="1"/>
  <c r="AD200" i="11" a="1"/>
  <c r="AD687" i="11" a="1"/>
  <c r="X774" i="11" a="1"/>
  <c r="Z714" i="11" a="1"/>
  <c r="AA243" i="11" a="1"/>
  <c r="AE68" i="11" a="1"/>
  <c r="AF1010" i="11" a="1"/>
  <c r="Z102" i="11" a="1"/>
  <c r="Y45" i="11" a="1"/>
  <c r="X672" i="11" a="1"/>
  <c r="Y874" i="11" a="1"/>
  <c r="AA76" i="11" a="1"/>
  <c r="AF1024" i="11" a="1"/>
  <c r="Y812" i="11" a="1"/>
  <c r="AA707" i="11" a="1"/>
  <c r="AC203" i="11" a="1"/>
  <c r="X962" i="11" a="1"/>
  <c r="AA958" i="11" a="1"/>
  <c r="AD252" i="11" a="1"/>
  <c r="AF888" i="11" a="1"/>
  <c r="Y964" i="11" a="1"/>
  <c r="W1031" i="11" a="1"/>
  <c r="AB155" i="11" a="1"/>
  <c r="AE299" i="11" a="1"/>
  <c r="AC320" i="11" a="1"/>
  <c r="AA594" i="11" a="1"/>
  <c r="V85" i="11"/>
  <c r="Y742" i="11" a="1"/>
  <c r="AC125" i="11" a="1"/>
  <c r="AB777" i="11" a="1"/>
  <c r="AD604" i="11" a="1"/>
  <c r="X551" i="11" a="1"/>
  <c r="AE941" i="11" a="1"/>
  <c r="AD348" i="11" a="1"/>
  <c r="Y182" i="11" a="1"/>
  <c r="V413" i="11"/>
  <c r="Z292" i="11" a="1"/>
  <c r="Z136" i="11" a="1"/>
  <c r="AA94" i="11" a="1"/>
  <c r="AE703" i="11" a="1"/>
  <c r="AB748" i="11" a="1"/>
  <c r="X407" i="11" a="1"/>
  <c r="AC37" i="11" a="1"/>
  <c r="X1060" i="11" a="1"/>
  <c r="X1007" i="11" a="1"/>
  <c r="Z459" i="11" a="1"/>
  <c r="AE204" i="11" a="1"/>
  <c r="AF900" i="11" a="1"/>
  <c r="W1062" i="11" a="1"/>
  <c r="X618" i="11" a="1"/>
  <c r="W859" i="11" a="1"/>
  <c r="W1065" i="11" a="1"/>
  <c r="Z803" i="11" a="1"/>
  <c r="AE971" i="11" a="1"/>
  <c r="AD388" i="11" a="1"/>
  <c r="AC974" i="11" a="1"/>
  <c r="AA96" i="11" a="1"/>
  <c r="AE580" i="11" a="1"/>
  <c r="Z1073" i="11" a="1"/>
  <c r="V15" i="11"/>
  <c r="AA224" i="11" a="1"/>
  <c r="X539" i="11" a="1"/>
  <c r="Z639" i="11" a="1"/>
  <c r="AC705" i="11" a="1"/>
  <c r="AC427" i="11" a="1"/>
  <c r="AB159" i="11" a="1"/>
  <c r="AB188" i="11" a="1"/>
  <c r="AB963" i="11" a="1"/>
  <c r="Z161" i="11" a="1"/>
  <c r="AD712" i="11" a="1"/>
  <c r="AC498" i="11" a="1"/>
  <c r="Z815" i="11" a="1"/>
  <c r="AB596" i="11" a="1"/>
  <c r="AC467" i="11" a="1"/>
  <c r="AD144" i="11" a="1"/>
  <c r="AB54" i="11" a="1"/>
  <c r="Z54" i="11" a="1"/>
  <c r="AC186" i="11" a="1"/>
  <c r="Y82" i="11" a="1"/>
  <c r="AE991" i="11" a="1"/>
  <c r="AC100" i="11" a="1"/>
  <c r="X361" i="11" a="1"/>
  <c r="AD550" i="11" a="1"/>
  <c r="W612" i="11" a="1"/>
  <c r="Z647" i="11" a="1"/>
  <c r="AD976" i="11" a="1"/>
  <c r="AF1077" i="11" a="1"/>
  <c r="V351" i="11"/>
  <c r="Z108" i="11" a="1"/>
  <c r="V13" i="11"/>
  <c r="W564" i="11" a="1"/>
  <c r="V216" i="11"/>
  <c r="AE384" i="11" a="1"/>
  <c r="X665" i="11" a="1"/>
  <c r="AE127" i="11" a="1"/>
  <c r="Y957" i="11" a="1"/>
  <c r="AA340" i="11" a="1"/>
  <c r="AB371" i="11" a="1"/>
  <c r="X325" i="11" a="1"/>
  <c r="Y720" i="11" a="1"/>
  <c r="AE527" i="11" a="1"/>
  <c r="V302" i="11"/>
  <c r="W502" i="11" a="1"/>
  <c r="AC686" i="11" a="1"/>
  <c r="X627" i="11" a="1"/>
  <c r="W776" i="11" a="1"/>
  <c r="AB674" i="11" a="1"/>
  <c r="Z293" i="11" a="1"/>
  <c r="AD319" i="11" a="1"/>
  <c r="X114" i="11" a="1"/>
  <c r="AE590" i="11" a="1"/>
  <c r="AB869" i="11" a="1"/>
  <c r="AC756" i="11" a="1"/>
  <c r="AD171" i="11" a="1"/>
  <c r="AB170" i="11" a="1"/>
  <c r="AC390" i="11" a="1"/>
  <c r="AD150" i="11" a="1"/>
  <c r="AC35" i="11" a="1"/>
  <c r="AC313" i="11" a="1"/>
  <c r="AE841" i="11" a="1"/>
  <c r="AB614" i="11" a="1"/>
  <c r="AE223" i="11" a="1"/>
  <c r="AE738" i="11" a="1"/>
  <c r="AD134" i="11" a="1"/>
  <c r="X528" i="11" a="1"/>
  <c r="AA278" i="11" a="1"/>
  <c r="AE1004" i="11" a="1"/>
  <c r="AB604" i="11" a="1"/>
  <c r="V101" i="11"/>
  <c r="AE69" i="11" a="1"/>
  <c r="AF982" i="11" a="1"/>
  <c r="W1054" i="11" a="1"/>
  <c r="Z165" i="11" a="1"/>
  <c r="X801" i="11" a="1"/>
  <c r="Z55" i="11" a="1"/>
  <c r="W880" i="11" a="1"/>
  <c r="AE185" i="11" a="1"/>
  <c r="Y642" i="11" a="1"/>
  <c r="Z526" i="11" a="1"/>
  <c r="Z887" i="11" a="1"/>
  <c r="W530" i="11" a="1"/>
  <c r="AB755" i="11" a="1"/>
  <c r="AC831" i="11" a="1"/>
  <c r="Y1033" i="11" a="1"/>
  <c r="AD407" i="11" a="1"/>
  <c r="X749" i="11" a="1"/>
  <c r="AA366" i="11" a="1"/>
  <c r="AA847" i="11" a="1"/>
  <c r="AF425" i="11" a="1"/>
  <c r="AF506" i="11" a="1"/>
  <c r="X326" i="11" a="1"/>
  <c r="V642" i="11"/>
  <c r="AA29" i="11" a="1"/>
  <c r="W85" i="11" a="1"/>
  <c r="Z440" i="11" a="1"/>
  <c r="Z501" i="11" a="1"/>
  <c r="W972" i="11" a="1"/>
  <c r="V114" i="11"/>
  <c r="AD935" i="11" a="1"/>
  <c r="Z451" i="11" a="1"/>
  <c r="AF562" i="11" a="1"/>
  <c r="AB151" i="11" a="1"/>
  <c r="Y750" i="11" a="1"/>
  <c r="W913" i="11" a="1"/>
  <c r="AE401" i="11" a="1"/>
  <c r="V230" i="11"/>
  <c r="AB62" i="11" a="1"/>
  <c r="W945" i="11" a="1"/>
  <c r="AE521" i="11" a="1"/>
  <c r="AF256" i="11" a="1"/>
  <c r="Z1063" i="11" a="1"/>
  <c r="Y771" i="11" a="1"/>
  <c r="Z255" i="11" a="1"/>
  <c r="AD588" i="11" a="1"/>
  <c r="Z765" i="11" a="1"/>
  <c r="AE651" i="11" a="1"/>
  <c r="W13" i="11" a="1"/>
  <c r="AE122" i="11" a="1"/>
  <c r="Z124" i="11" a="1"/>
  <c r="AE67" i="11" a="1"/>
  <c r="AD272" i="11" a="1"/>
  <c r="Z358" i="11" a="1"/>
  <c r="AE234" i="11" a="1"/>
  <c r="W181" i="11" a="1"/>
  <c r="Z450" i="11" a="1"/>
  <c r="Z596" i="11" a="1"/>
  <c r="AD741" i="11" a="1"/>
  <c r="X294" i="11" a="1"/>
  <c r="V755" i="11"/>
  <c r="Z220" i="11" a="1"/>
  <c r="AB272" i="11" a="1"/>
  <c r="Z393" i="11" a="1"/>
  <c r="X51" i="11" a="1"/>
  <c r="W185" i="11" a="1"/>
  <c r="AA319" i="11" a="1"/>
  <c r="Z758" i="11" a="1"/>
  <c r="AA320" i="11" a="1"/>
  <c r="X358" i="11" a="1"/>
  <c r="AF573" i="11" a="1"/>
  <c r="Y521" i="11" a="1"/>
  <c r="Y673" i="11" a="1"/>
  <c r="Y148" i="11" a="1"/>
  <c r="Z903" i="11" a="1"/>
  <c r="AF288" i="11" a="1"/>
  <c r="AF922" i="11" a="1"/>
  <c r="AC345" i="11" a="1"/>
  <c r="V145" i="11"/>
  <c r="AB746" i="11" a="1"/>
  <c r="V698" i="11"/>
  <c r="AC148" i="11" a="1"/>
  <c r="X61" i="11" a="1"/>
  <c r="W138" i="11" a="1"/>
  <c r="AA697" i="11" a="1"/>
  <c r="AD539" i="11" a="1"/>
  <c r="AD122" i="11" a="1"/>
  <c r="AF228" i="11" a="1"/>
  <c r="AC85" i="11" a="1"/>
  <c r="W706" i="11" a="1"/>
  <c r="Y766" i="11" a="1"/>
  <c r="W524" i="11" a="1"/>
  <c r="AE612" i="11" a="1"/>
  <c r="AF4" i="11" a="1"/>
  <c r="Z857" i="11" a="1"/>
  <c r="X581" i="11" a="1"/>
  <c r="X586" i="11" a="1"/>
  <c r="AD463" i="11" a="1"/>
  <c r="X503" i="11" a="1"/>
  <c r="Z320" i="11" a="1"/>
  <c r="AE885" i="11" a="1"/>
  <c r="AB733" i="11" a="1"/>
  <c r="AF652" i="11" a="1"/>
  <c r="AF738" i="11" a="1"/>
  <c r="Y160" i="11" a="1"/>
  <c r="AD8" i="11" a="1"/>
  <c r="AE405" i="11" a="1"/>
  <c r="W1079" i="11" a="1"/>
  <c r="AE623" i="11" a="1"/>
  <c r="AE635" i="11" a="1"/>
  <c r="AF639" i="11" a="1"/>
  <c r="AE482" i="11" a="1"/>
  <c r="AA134" i="11" a="1"/>
  <c r="AC595" i="11" a="1"/>
  <c r="Z154" i="11" a="1"/>
  <c r="AA592" i="11" a="1"/>
  <c r="X15" i="11" a="1"/>
  <c r="W256" i="11" a="1"/>
  <c r="AC774" i="11" a="1"/>
  <c r="AC810" i="11" a="1"/>
  <c r="Z275" i="11" a="1"/>
  <c r="Y378" i="11" a="1"/>
  <c r="V685" i="11"/>
  <c r="AC437" i="11" a="1"/>
  <c r="AF690" i="11" a="1"/>
  <c r="Z809" i="11" a="1"/>
  <c r="AF646" i="11" a="1"/>
  <c r="W735" i="11" a="1"/>
  <c r="AF858" i="11" a="1"/>
  <c r="Z608" i="11" a="1"/>
  <c r="Y51" i="11" a="1"/>
  <c r="AD626" i="11" a="1"/>
  <c r="Z825" i="11" a="1"/>
  <c r="X890" i="11" a="1"/>
  <c r="AA633" i="11" a="1"/>
  <c r="X8" i="11" a="1"/>
  <c r="AB289" i="11" a="1"/>
  <c r="AC349" i="11" a="1"/>
  <c r="Y820" i="11" a="1"/>
  <c r="V533" i="11"/>
  <c r="AE243" i="11" a="1"/>
  <c r="AC465" i="11" a="1"/>
  <c r="AF182" i="11" a="1"/>
  <c r="X1043" i="11" a="1"/>
  <c r="Z568" i="11" a="1"/>
  <c r="Z408" i="11" a="1"/>
  <c r="AD224" i="11" a="1"/>
  <c r="AC364" i="11" a="1"/>
  <c r="AF1070" i="11" a="1"/>
  <c r="AF357" i="11" a="1"/>
  <c r="Y726" i="11" a="1"/>
  <c r="Z488" i="11" a="1"/>
  <c r="AA628" i="11" a="1"/>
  <c r="AD264" i="11" a="1"/>
  <c r="W252" i="11" a="1"/>
  <c r="Y38" i="11" a="1"/>
  <c r="AB941" i="11" a="1"/>
  <c r="AB39" i="11" a="1"/>
  <c r="V79" i="11"/>
  <c r="AE446" i="11" a="1"/>
  <c r="Z1033" i="11" a="1"/>
  <c r="AE987" i="11" a="1"/>
  <c r="V31" i="11"/>
  <c r="X647" i="11" a="1"/>
  <c r="V721" i="11"/>
  <c r="AB626" i="11" a="1"/>
  <c r="AA21" i="11" a="1"/>
  <c r="AE569" i="11" a="1"/>
  <c r="AA380" i="11" a="1"/>
  <c r="W60" i="11" a="1"/>
  <c r="AB1030" i="11" a="1"/>
  <c r="AD584" i="11" a="1"/>
  <c r="AA929" i="11" a="1"/>
  <c r="AC277" i="11" a="1"/>
  <c r="AD750" i="11" a="1"/>
  <c r="Z688" i="11" a="1"/>
  <c r="W86" i="11" a="1"/>
  <c r="V36" i="11"/>
  <c r="AA979" i="11" a="1"/>
  <c r="AD77" i="11" a="1"/>
  <c r="AE700" i="11" a="1"/>
  <c r="V541" i="11"/>
  <c r="AA181" i="11" a="1"/>
  <c r="Z473" i="11" a="1"/>
  <c r="AB523" i="11" a="1"/>
  <c r="X708" i="11" a="1"/>
  <c r="W598" i="11" a="1"/>
  <c r="AF44" i="11" a="1"/>
  <c r="V594" i="11"/>
  <c r="AE170" i="11" a="1"/>
  <c r="Y457" i="11" a="1"/>
  <c r="AF255" i="11" a="1"/>
  <c r="Z957" i="11" a="1"/>
  <c r="W120" i="11" a="1"/>
  <c r="Z169" i="11" a="1"/>
  <c r="Z280" i="11" a="1"/>
  <c r="W875" i="11" a="1"/>
  <c r="W666" i="11" a="1"/>
  <c r="W872" i="11" a="1"/>
  <c r="Y840" i="11" a="1"/>
  <c r="W454" i="11" a="1"/>
  <c r="Z983" i="11" a="1"/>
  <c r="AF107" i="11" a="1"/>
  <c r="Z620" i="11" a="1"/>
  <c r="X997" i="11" a="1"/>
  <c r="W973" i="11" a="1"/>
  <c r="AC826" i="11" a="1"/>
  <c r="AA191" i="11" a="1"/>
  <c r="Y508" i="11" a="1"/>
  <c r="AF473" i="11" a="1"/>
  <c r="AB299" i="11" a="1"/>
  <c r="Z784" i="11" a="1"/>
  <c r="AA514" i="11" a="1"/>
  <c r="AB754" i="11" a="1"/>
  <c r="X488" i="11" a="1"/>
  <c r="AE769" i="11" a="1"/>
  <c r="Z668" i="11" a="1"/>
  <c r="AD531" i="11" a="1"/>
  <c r="X578" i="11" a="1"/>
  <c r="AB226" i="11" a="1"/>
  <c r="W882" i="11" a="1"/>
  <c r="AA273" i="11" a="1"/>
  <c r="Z713" i="11" a="1"/>
  <c r="Y961" i="11" a="1"/>
  <c r="AC621" i="11" a="1"/>
  <c r="AB638" i="11" a="1"/>
  <c r="AE262" i="11" a="1"/>
  <c r="AE161" i="11" a="1"/>
  <c r="X1023" i="11" a="1"/>
  <c r="AF118" i="11" a="1"/>
  <c r="X1057" i="11" a="1"/>
  <c r="Z1006" i="11" a="1"/>
  <c r="V120" i="11"/>
  <c r="AF135" i="11" a="1"/>
  <c r="AD354" i="11" a="1"/>
  <c r="X491" i="11" a="1"/>
  <c r="W600" i="11" a="1"/>
  <c r="AA137" i="11" a="1"/>
  <c r="AE269" i="11" a="1"/>
  <c r="Z761" i="11" a="1"/>
  <c r="Y785" i="11" a="1"/>
  <c r="Z731" i="11" a="1"/>
  <c r="AD485" i="11" a="1"/>
  <c r="V510" i="11"/>
  <c r="AB790" i="11" a="1"/>
  <c r="X194" i="11" a="1"/>
  <c r="AA338" i="11" a="1"/>
  <c r="AC969" i="11" a="1"/>
  <c r="X1044" i="11" a="1"/>
  <c r="W101" i="11" a="1"/>
  <c r="AA378" i="11" a="1"/>
  <c r="AE465" i="11" a="1"/>
  <c r="AD16" i="11" a="1"/>
  <c r="W102" i="11" a="1"/>
  <c r="AC127" i="11" a="1"/>
  <c r="AC338" i="11" a="1"/>
  <c r="AC868" i="11" a="1"/>
  <c r="Y100" i="11" a="1"/>
  <c r="Z599" i="11" a="1"/>
  <c r="AF41" i="11" a="1"/>
  <c r="W55" i="11" a="1"/>
  <c r="AD40" i="11" a="1"/>
  <c r="AA36" i="11" a="1"/>
  <c r="W423" i="11" a="1"/>
  <c r="AD389" i="11" a="1"/>
  <c r="AB520" i="11" a="1"/>
  <c r="AA526" i="11" a="1"/>
  <c r="AE33" i="11" a="1"/>
  <c r="AE378" i="11" a="1"/>
  <c r="V506" i="11"/>
  <c r="AC1037" i="11" a="1"/>
  <c r="AC846" i="11" a="1"/>
  <c r="AC528" i="11" a="1"/>
  <c r="AD433" i="11" a="1"/>
  <c r="AB728" i="11" a="1"/>
  <c r="AB683" i="11" a="1"/>
  <c r="AD514" i="11" a="1"/>
  <c r="AD826" i="11" a="1"/>
  <c r="W464" i="11" a="1"/>
  <c r="Y429" i="11" a="1"/>
  <c r="Y243" i="11" a="1"/>
  <c r="AA831" i="11" a="1"/>
  <c r="AB584" i="11" a="1"/>
  <c r="X370" i="11" a="1"/>
  <c r="X882" i="11" a="1"/>
  <c r="Z594" i="11" a="1"/>
  <c r="X1025" i="11" a="1"/>
  <c r="AC196" i="11" a="1"/>
  <c r="V631" i="11"/>
  <c r="AF463" i="11" a="1"/>
  <c r="AD681" i="11" a="1"/>
  <c r="AD569" i="11" a="1"/>
  <c r="AA915" i="11" a="1"/>
  <c r="W825" i="11" a="1"/>
  <c r="AF582" i="11" a="1"/>
  <c r="X589" i="11" a="1"/>
  <c r="AD807" i="11" a="1"/>
  <c r="AC940" i="11" a="1"/>
  <c r="AD377" i="11" a="1"/>
  <c r="V238" i="11"/>
  <c r="AD230" i="11" a="1"/>
  <c r="X14" i="11" a="1"/>
  <c r="AD869" i="11" a="1"/>
  <c r="AE17" i="11" a="1"/>
  <c r="Y848" i="11" a="1"/>
  <c r="AD866" i="11" a="1"/>
  <c r="AE386" i="11" a="1"/>
  <c r="AE926" i="11" a="1"/>
  <c r="Z697" i="11" a="1"/>
  <c r="W196" i="11" a="1"/>
  <c r="Y248" i="11" a="1"/>
  <c r="AE99" i="11" a="1"/>
  <c r="AD843" i="11" a="1"/>
  <c r="AB922" i="11" a="1"/>
  <c r="AA151" i="11" a="1"/>
  <c r="AB489" i="11" a="1"/>
  <c r="AC887" i="11" a="1"/>
  <c r="W834" i="11" a="1"/>
  <c r="V434" i="11"/>
  <c r="Y28" i="11" a="1"/>
  <c r="V450" i="11"/>
  <c r="AD873" i="11" a="1"/>
  <c r="V507" i="11"/>
  <c r="AE827" i="11" a="1"/>
  <c r="AF813" i="11" a="1"/>
  <c r="AB214" i="11" a="1"/>
  <c r="AB759" i="11" a="1"/>
  <c r="V603" i="11"/>
  <c r="AE547" i="11" a="1"/>
  <c r="AE828" i="11" a="1"/>
  <c r="AC631" i="11" a="1"/>
  <c r="AA819" i="11" a="1"/>
  <c r="AC797" i="11" a="1"/>
  <c r="Y5" i="11" a="1"/>
  <c r="AD34" i="11" a="1"/>
  <c r="V223" i="11"/>
  <c r="W346" i="11" a="1"/>
  <c r="AC921" i="11" a="1"/>
  <c r="X556" i="11" a="1"/>
  <c r="AC171" i="11" a="1"/>
  <c r="AA431" i="11" a="1"/>
  <c r="AD931" i="11" a="1"/>
  <c r="X534" i="11" a="1"/>
  <c r="AE66" i="11" a="1"/>
  <c r="X690" i="11" a="1"/>
  <c r="AC242" i="11" a="1"/>
  <c r="AD353" i="11" a="1"/>
  <c r="AE74" i="11" a="1"/>
  <c r="AF759" i="11" a="1"/>
  <c r="AC182" i="11" a="1"/>
  <c r="AD657" i="11" a="1"/>
  <c r="AE295" i="11" a="1"/>
  <c r="AF912" i="11" a="1"/>
  <c r="V639" i="11"/>
  <c r="V549" i="11"/>
  <c r="AA236" i="11" a="1"/>
  <c r="AA424" i="11" a="1"/>
  <c r="V385" i="11"/>
  <c r="AF862" i="11" a="1"/>
  <c r="W959" i="11" a="1"/>
  <c r="V716" i="11"/>
  <c r="X98" i="11" a="1"/>
  <c r="AA919" i="11" a="1"/>
  <c r="Z386" i="11" a="1"/>
  <c r="AA753" i="11" a="1"/>
  <c r="W257" i="11" a="1"/>
  <c r="AE585" i="11" a="1"/>
  <c r="W956" i="11" a="1"/>
  <c r="AF735" i="11" a="1"/>
  <c r="X737" i="11" a="1"/>
  <c r="V768" i="11"/>
  <c r="W955" i="11" a="1"/>
  <c r="AD355" i="11" a="1"/>
  <c r="AB127" i="11" a="1"/>
  <c r="AC283" i="11" a="1"/>
  <c r="X476" i="11" a="1"/>
  <c r="W634" i="11" a="1"/>
  <c r="AE829" i="11" a="1"/>
  <c r="AC899" i="11" a="1"/>
  <c r="AF300" i="11" a="1"/>
  <c r="X446" i="11" a="1"/>
  <c r="AD884" i="11" a="1"/>
  <c r="AA837" i="11" a="1"/>
  <c r="AA63" i="11" a="1"/>
  <c r="Z40" i="11" a="1"/>
  <c r="AE106" i="11" a="1"/>
  <c r="Y988" i="11" a="1"/>
  <c r="AD800" i="11" a="1"/>
  <c r="Y222" i="11" a="1"/>
  <c r="AC898" i="11" a="1"/>
  <c r="Y827" i="11" a="1"/>
  <c r="AB646" i="11" a="1"/>
  <c r="W889" i="11" a="1"/>
  <c r="Y886" i="11" a="1"/>
  <c r="AB968" i="11" a="1"/>
  <c r="AB422" i="11" a="1"/>
  <c r="Z691" i="11" a="1"/>
  <c r="AC688" i="11" a="1"/>
  <c r="Z363" i="11" a="1"/>
  <c r="AD165" i="11" a="1"/>
  <c r="AB905" i="11" a="1"/>
  <c r="AD74" i="11" a="1"/>
  <c r="AC848" i="11" a="1"/>
  <c r="Y898" i="11" a="1"/>
  <c r="X180" i="11" a="1"/>
  <c r="Z89" i="11" a="1"/>
  <c r="AB438" i="11" a="1"/>
  <c r="AD283" i="11" a="1"/>
  <c r="AA905" i="11" a="1"/>
  <c r="AA1014" i="11" a="1"/>
  <c r="Z254" i="11" a="1"/>
  <c r="AE330" i="11" a="1"/>
  <c r="AF263" i="11" a="1"/>
  <c r="AD908" i="11" a="1"/>
  <c r="AE499" i="11" a="1"/>
  <c r="Z456" i="11" a="1"/>
  <c r="AD682" i="11" a="1"/>
  <c r="V641" i="11"/>
  <c r="V633" i="11"/>
  <c r="AB330" i="11" a="1"/>
  <c r="AF50" i="11" a="1"/>
  <c r="AF431" i="11" a="1"/>
  <c r="V388" i="11"/>
  <c r="AF1040" i="11" a="1"/>
  <c r="V194" i="11"/>
  <c r="AC515" i="11" a="1"/>
  <c r="AB228" i="11" a="1"/>
  <c r="Y84" i="11" a="1"/>
  <c r="AC128" i="11" a="1"/>
  <c r="AF72" i="11" a="1"/>
  <c r="AB485" i="11" a="1"/>
  <c r="Z189" i="11" a="1"/>
  <c r="AB423" i="11" a="1"/>
  <c r="AB354" i="11" a="1"/>
  <c r="Z739" i="11" a="1"/>
  <c r="V34" i="11"/>
  <c r="W330" i="11" a="1"/>
  <c r="AB413" i="11" a="1"/>
  <c r="AA421" i="11" a="1"/>
  <c r="V348" i="11"/>
  <c r="AF393" i="11" a="1"/>
  <c r="AA720" i="11" a="1"/>
  <c r="AA730" i="11" a="1"/>
  <c r="AE989" i="11" a="1"/>
  <c r="V126" i="11"/>
  <c r="AF13" i="11" a="1"/>
  <c r="AC353" i="11" a="1"/>
  <c r="AD302" i="11" a="1"/>
  <c r="AC382" i="11" a="1"/>
  <c r="AB412" i="11" a="1"/>
  <c r="W45" i="11" a="1"/>
  <c r="AA809" i="11" a="1"/>
  <c r="AC214" i="11" a="1"/>
  <c r="AF1019" i="11" a="1"/>
  <c r="AB947" i="11" a="1"/>
  <c r="AC421" i="11" a="1"/>
  <c r="Z836" i="11" a="1"/>
  <c r="AA214" i="11" a="1"/>
  <c r="AD84" i="11" a="1"/>
  <c r="AB691" i="11" a="1"/>
  <c r="AF544" i="11" a="1"/>
  <c r="X253" i="11" a="1"/>
  <c r="AE578" i="11" a="1"/>
  <c r="Y717" i="11" a="1"/>
  <c r="X876" i="11" a="1"/>
  <c r="AF315" i="11" a="1"/>
  <c r="Y869" i="11" a="1"/>
  <c r="V78" i="11"/>
  <c r="AB167" i="11" a="1"/>
  <c r="AD839" i="11" a="1"/>
  <c r="AF797" i="11" a="1"/>
  <c r="AA441" i="11" a="1"/>
  <c r="AA237" i="11" a="1"/>
  <c r="AE631" i="11" a="1"/>
  <c r="V377" i="11"/>
  <c r="Z94" i="11" a="1"/>
  <c r="AD620" i="11" a="1"/>
  <c r="V62" i="11"/>
  <c r="AE9" i="11" a="1"/>
  <c r="AB579" i="11" a="1"/>
  <c r="AE418" i="11" a="1"/>
  <c r="AE1014" i="11" a="1"/>
  <c r="AB909" i="11" a="1"/>
  <c r="AE887" i="11" a="1"/>
  <c r="AD31" i="11" a="1"/>
  <c r="AF733" i="11" a="1"/>
  <c r="Y287" i="11" a="1"/>
  <c r="W439" i="11" a="1"/>
  <c r="V486" i="11"/>
  <c r="AC612" i="11" a="1"/>
  <c r="Z500" i="11" a="1"/>
  <c r="AC239" i="11" a="1"/>
  <c r="W124" i="11" a="1"/>
  <c r="AF538" i="11" a="1"/>
  <c r="AB1077" i="11" a="1"/>
  <c r="Y647" i="11" a="1"/>
  <c r="AE1020" i="11" a="1"/>
  <c r="AE478" i="11" a="1"/>
  <c r="AA893" i="11" a="1"/>
  <c r="X369" i="11" a="1"/>
  <c r="AE1010" i="11" a="1"/>
  <c r="AE629" i="11" a="1"/>
  <c r="AF1051" i="11" a="1"/>
  <c r="AB124" i="11" a="1"/>
  <c r="AB976" i="11" a="1"/>
  <c r="Z941" i="11" a="1"/>
  <c r="X779" i="11" a="1"/>
  <c r="AD706" i="11" a="1"/>
  <c r="AD41" i="11" a="1"/>
  <c r="AB946" i="11" a="1"/>
  <c r="AD910" i="11" a="1"/>
  <c r="AF976" i="11" a="1"/>
  <c r="Y1008" i="11" a="1"/>
  <c r="AB954" i="11" a="1"/>
  <c r="AF509" i="11" a="1"/>
  <c r="AA550" i="11" a="1"/>
  <c r="W141" i="11" a="1"/>
  <c r="W635" i="11" a="1"/>
  <c r="V602" i="11"/>
  <c r="V305" i="11"/>
  <c r="Y746" i="11" a="1"/>
  <c r="Z106" i="11" a="1"/>
  <c r="AD320" i="11" a="1"/>
  <c r="AF635" i="11" a="1"/>
  <c r="V542" i="11"/>
  <c r="AA833" i="11" a="1"/>
  <c r="AA503" i="11" a="1"/>
  <c r="AD508" i="11" a="1"/>
  <c r="AC942" i="11" a="1"/>
  <c r="Z629" i="11" a="1"/>
  <c r="AC574" i="11" a="1"/>
  <c r="AD677" i="11" a="1"/>
  <c r="AA814" i="11" a="1"/>
  <c r="AF534" i="11" a="1"/>
  <c r="AA202" i="11" a="1"/>
  <c r="X793" i="11" a="1"/>
  <c r="AC88" i="11" a="1"/>
  <c r="AC473" i="11" a="1"/>
  <c r="Z604" i="11" a="1"/>
  <c r="AB78" i="11" a="1"/>
  <c r="AC904" i="11" a="1"/>
  <c r="W944" i="11" a="1"/>
  <c r="W1042" i="11" a="1"/>
  <c r="AA120" i="11" a="1"/>
  <c r="Y73" i="11" a="1"/>
  <c r="AE905" i="11" a="1"/>
  <c r="Y437" i="11" a="1"/>
  <c r="Y504" i="11" a="1"/>
  <c r="AF697" i="11" a="1"/>
  <c r="W618" i="11" a="1"/>
  <c r="AE663" i="11" a="1"/>
  <c r="AF596" i="11" a="1"/>
  <c r="AF985" i="11" a="1"/>
  <c r="AE982" i="11" a="1"/>
  <c r="X791" i="11" a="1"/>
  <c r="X903" i="11" a="1"/>
  <c r="X1048" i="11" a="1"/>
  <c r="X959" i="11" a="1"/>
  <c r="V6" i="11"/>
  <c r="V102" i="11"/>
  <c r="AA105" i="11" a="1"/>
  <c r="Z407" i="11" a="1"/>
  <c r="Y161" i="11" a="1"/>
  <c r="AB480" i="11" a="1"/>
  <c r="AA738" i="11" a="1"/>
  <c r="AA451" i="11" a="1"/>
  <c r="Z710" i="11" a="1"/>
  <c r="AB734" i="11" a="1"/>
  <c r="W259" i="11" a="1"/>
  <c r="AD448" i="11" a="1"/>
  <c r="AA38" i="11" a="1"/>
  <c r="Z353" i="11" a="1"/>
  <c r="W602" i="11" a="1"/>
  <c r="Z606" i="11" a="1"/>
  <c r="AD297" i="11" a="1"/>
  <c r="AA1041" i="11" a="1"/>
  <c r="AC199" i="11" a="1"/>
  <c r="AB647" i="11" a="1"/>
  <c r="AC1052" i="11" a="1"/>
  <c r="Y259" i="11" a="1"/>
  <c r="W34" i="11" a="1"/>
  <c r="AB685" i="11" a="1"/>
  <c r="AB845" i="11" a="1"/>
  <c r="Z909" i="11" a="1"/>
  <c r="W609" i="11" a="1"/>
  <c r="W638" i="11" a="1"/>
  <c r="AA478" i="11" a="1"/>
  <c r="Y648" i="11" a="1"/>
  <c r="Y589" i="11" a="1"/>
  <c r="V219" i="11"/>
  <c r="AE254" i="11" a="1"/>
  <c r="X761" i="11" a="1"/>
  <c r="AB619" i="11" a="1"/>
  <c r="W46" i="11" a="1"/>
  <c r="AB994" i="11" a="1"/>
  <c r="AD411" i="11" a="1"/>
  <c r="AC216" i="11" a="1"/>
  <c r="W808" i="11" a="1"/>
  <c r="X792" i="11" a="1"/>
  <c r="V289" i="11"/>
  <c r="AB321" i="11" a="1"/>
  <c r="Y291" i="11" a="1"/>
  <c r="AB171" i="11" a="1"/>
  <c r="X151" i="11" a="1"/>
  <c r="V634" i="11"/>
  <c r="Z742" i="11" a="1"/>
  <c r="AA249" i="11" a="1"/>
  <c r="AF692" i="11" a="1"/>
  <c r="AD479" i="11" a="1"/>
  <c r="Z635" i="11" a="1"/>
  <c r="AC508" i="11" a="1"/>
  <c r="X414" i="11" a="1"/>
  <c r="W517" i="11" a="1"/>
  <c r="AD464" i="11" a="1"/>
  <c r="W465" i="11" a="1"/>
  <c r="AA944" i="11" a="1"/>
  <c r="Y794" i="11" a="1"/>
  <c r="AA675" i="11" a="1"/>
  <c r="X636" i="11" a="1"/>
  <c r="W594" i="11" a="1"/>
  <c r="V553" i="11"/>
  <c r="Z4" i="11" a="1"/>
  <c r="AF396" i="11" a="1"/>
  <c r="V696" i="11"/>
  <c r="V147" i="11"/>
  <c r="V414" i="11"/>
  <c r="W549" i="11" a="1"/>
  <c r="V735" i="11"/>
  <c r="AC878" i="11" a="1"/>
  <c r="AD593" i="11" a="1"/>
  <c r="Z998" i="11" a="1"/>
  <c r="AB351" i="11" a="1"/>
  <c r="W251" i="11" a="1"/>
  <c r="W261" i="11" a="1"/>
  <c r="AD446" i="11" a="1"/>
  <c r="AE71" i="11" a="1"/>
  <c r="AE258" i="11" a="1"/>
  <c r="Z205" i="11" a="1"/>
  <c r="AE678" i="11" a="1"/>
  <c r="AA369" i="11" a="1"/>
  <c r="Z317" i="11" a="1"/>
  <c r="X696" i="11" a="1"/>
  <c r="AD710" i="11" a="1"/>
  <c r="X1054" i="11" a="1"/>
  <c r="AB148" i="11" a="1"/>
  <c r="AD548" i="11" a="1"/>
  <c r="AB160" i="11" a="1"/>
  <c r="AC792" i="11" a="1"/>
  <c r="AD270" i="11" a="1"/>
  <c r="Y896" i="11" a="1"/>
  <c r="V666" i="11"/>
  <c r="Y554" i="11" a="1"/>
  <c r="AE610" i="11" a="1"/>
  <c r="AA525" i="11" a="1"/>
  <c r="AF442" i="11" a="1"/>
  <c r="W843" i="11" a="1"/>
  <c r="X508" i="11" a="1"/>
  <c r="V420" i="11"/>
  <c r="Y1006" i="11" a="1"/>
  <c r="Z660" i="11" a="1"/>
  <c r="X84" i="11" a="1"/>
  <c r="Y933" i="11" a="1"/>
  <c r="Z542" i="11" a="1"/>
  <c r="AC769" i="11" a="1"/>
  <c r="W1068" i="11" a="1"/>
  <c r="AF673" i="11" a="1"/>
  <c r="Y971" i="11" a="1"/>
  <c r="Z1059" i="11" a="1"/>
  <c r="V455" i="11"/>
  <c r="Y626" i="11" a="1"/>
  <c r="AC220" i="11" a="1"/>
  <c r="V669" i="11"/>
  <c r="V447" i="11"/>
  <c r="X155" i="11" a="1"/>
  <c r="X537" i="11" a="1"/>
  <c r="X812" i="11" a="1"/>
  <c r="AF842" i="11" a="1"/>
  <c r="AC666" i="11" a="1"/>
  <c r="AF740" i="11" a="1"/>
  <c r="AD948" i="11" a="1"/>
  <c r="AA882" i="11" a="1"/>
  <c r="Z235" i="11" a="1"/>
  <c r="AF658" i="11" a="1"/>
  <c r="AB405" i="11" a="1"/>
  <c r="X614" i="11" a="1"/>
  <c r="X46" i="11" a="1"/>
  <c r="AA522" i="11" a="1"/>
  <c r="X1079" i="11" a="1"/>
  <c r="AD1061" i="11" a="1"/>
  <c r="Z221" i="11" a="1"/>
  <c r="AD482" i="11" a="1"/>
  <c r="AE900" i="11" a="1"/>
  <c r="V579" i="11"/>
  <c r="Y888" i="11" a="1"/>
  <c r="AA177" i="11" a="1"/>
  <c r="V24" i="11"/>
  <c r="Y747" i="11" a="1"/>
  <c r="AC530" i="11" a="1"/>
  <c r="W684" i="11" a="1"/>
  <c r="W437" i="11" a="1"/>
  <c r="AB885" i="11" a="1"/>
  <c r="Z727" i="11" a="1"/>
  <c r="X142" i="11" a="1"/>
  <c r="AA884" i="11" a="1"/>
  <c r="AD567" i="11" a="1"/>
  <c r="Z811" i="11" a="1"/>
  <c r="AB650" i="11" a="1"/>
  <c r="W410" i="11" a="1"/>
  <c r="AC985" i="11" a="1"/>
  <c r="AE747" i="11" a="1"/>
  <c r="AA584" i="11" a="1"/>
  <c r="X915" i="11" a="1"/>
  <c r="Y314" i="11" a="1"/>
  <c r="Z689" i="11" a="1"/>
  <c r="AB834" i="11" a="1"/>
  <c r="AA187" i="11" a="1"/>
  <c r="V523" i="11"/>
  <c r="X757" i="11" a="1"/>
  <c r="AE1071" i="11" a="1"/>
  <c r="AF156" i="11" a="1"/>
  <c r="AE853" i="11" a="1"/>
  <c r="AF724" i="11" a="1"/>
  <c r="AA1018" i="11" a="1"/>
  <c r="AC406" i="11" a="1"/>
  <c r="AA965" i="11" a="1"/>
  <c r="W225" i="11" a="1"/>
  <c r="AB563" i="11" a="1"/>
  <c r="AD746" i="11" a="1"/>
  <c r="AD79" i="11" a="1"/>
  <c r="AA204" i="11" a="1"/>
  <c r="AD204" i="11" a="1"/>
  <c r="W1055" i="11" a="1"/>
  <c r="Z438" i="11" a="1"/>
  <c r="AB842" i="11" a="1"/>
  <c r="AF864" i="11" a="1"/>
  <c r="AA636" i="11" a="1"/>
  <c r="AA467" i="11" a="1"/>
  <c r="AE766" i="11" a="1"/>
  <c r="X879" i="11" a="1"/>
  <c r="AA974" i="11" a="1"/>
  <c r="AD458" i="11" a="1"/>
  <c r="X363" i="11" a="1"/>
  <c r="V113" i="11"/>
  <c r="Z995" i="11" a="1"/>
  <c r="AB708" i="11" a="1"/>
  <c r="X992" i="11" a="1"/>
  <c r="Z823" i="11" a="1"/>
  <c r="AF333" i="11" a="1"/>
  <c r="AD467" i="11" a="1"/>
  <c r="AA664" i="11" a="1"/>
  <c r="Z925" i="11" a="1"/>
  <c r="Y731" i="11" a="1"/>
  <c r="Z374" i="11" a="1"/>
  <c r="AC327" i="11" a="1"/>
  <c r="AD504" i="11" a="1"/>
  <c r="Y414" i="11" a="1"/>
  <c r="AE923" i="11" a="1"/>
  <c r="AE530" i="11" a="1"/>
  <c r="AD1029" i="11" a="1"/>
  <c r="AD696" i="11" a="1"/>
  <c r="Y889" i="11" a="1"/>
  <c r="AD540" i="11" a="1"/>
  <c r="Z912" i="11" a="1"/>
  <c r="AB406" i="11" a="1"/>
  <c r="Z341" i="11" a="1"/>
  <c r="AC223" i="11" a="1"/>
  <c r="AD953" i="11" a="1"/>
  <c r="AB857" i="11" a="1"/>
  <c r="AA966" i="11" a="1"/>
  <c r="AA763" i="11" a="1"/>
  <c r="W493" i="11" a="1"/>
  <c r="Z636" i="11" a="1"/>
  <c r="AE873" i="11" a="1"/>
  <c r="AB595" i="11" a="1"/>
  <c r="AC42" i="11" a="1"/>
  <c r="X910" i="11" a="1"/>
  <c r="AF364" i="11" a="1"/>
  <c r="AB108" i="11" a="1"/>
  <c r="AD801" i="11" a="1"/>
  <c r="AD212" i="11" a="1"/>
  <c r="AA313" i="11" a="1"/>
  <c r="Y538" i="11" a="1"/>
  <c r="X854" i="11" a="1"/>
  <c r="AC202" i="11" a="1"/>
  <c r="Z744" i="11" a="1"/>
  <c r="AC45" i="11" a="1"/>
  <c r="W371" i="11" a="1"/>
  <c r="X296" i="11" a="1"/>
  <c r="W674" i="11" a="1"/>
  <c r="W504" i="11" a="1"/>
  <c r="W931" i="11" a="1"/>
  <c r="AE20" i="11" a="1"/>
  <c r="AA280" i="11" a="1"/>
  <c r="W853" i="11" a="1"/>
  <c r="W532" i="11" a="1"/>
  <c r="AF245" i="11" a="1"/>
  <c r="Y736" i="11" a="1"/>
  <c r="Y415" i="11" a="1"/>
  <c r="Y300" i="11" a="1"/>
  <c r="AB79" i="11" a="1"/>
  <c r="W52" i="11" a="1"/>
  <c r="AE1003" i="11" a="1"/>
  <c r="X626" i="11" a="1"/>
  <c r="AC416" i="11" a="1"/>
  <c r="AE947" i="11" a="1"/>
  <c r="AD440" i="11" a="1"/>
  <c r="V158" i="11"/>
  <c r="X599" i="11" a="1"/>
  <c r="AE495" i="11" a="1"/>
  <c r="AB740" i="11" a="1"/>
  <c r="AD742" i="11" a="1"/>
  <c r="V751" i="11"/>
  <c r="AC259" i="11" a="1"/>
  <c r="W523" i="11" a="1"/>
  <c r="X428" i="11" a="1"/>
  <c r="AB212" i="11" a="1"/>
  <c r="Z893" i="11" a="1"/>
  <c r="Z1060" i="11" a="1"/>
  <c r="X600" i="11" a="1"/>
  <c r="X675" i="11" a="1"/>
  <c r="AE641" i="11" a="1"/>
  <c r="AB919" i="11" a="1"/>
  <c r="W1041" i="11" a="1"/>
  <c r="AA178" i="11" a="1"/>
  <c r="W533" i="11" a="1"/>
  <c r="AF799" i="11" a="1"/>
  <c r="W315" i="11" a="1"/>
  <c r="AE95" i="11" a="1"/>
  <c r="AF186" i="11" a="1"/>
  <c r="AD737" i="11" a="1"/>
  <c r="V292" i="11"/>
  <c r="AC488" i="11" a="1"/>
  <c r="X734" i="11" a="1"/>
  <c r="Y620" i="11" a="1"/>
  <c r="Z1058" i="11" a="1"/>
  <c r="X463" i="11" a="1"/>
  <c r="AB70" i="11" a="1"/>
  <c r="AE440" i="11" a="1"/>
  <c r="AE953" i="11" a="1"/>
  <c r="AE4" i="11" a="1"/>
  <c r="AA160" i="11" a="1"/>
  <c r="W459" i="11" a="1"/>
  <c r="AF946" i="11" a="1"/>
  <c r="Z926" i="11" a="1"/>
  <c r="AB803" i="11" a="1"/>
  <c r="AA493" i="11" a="1"/>
  <c r="AC760" i="11" a="1"/>
  <c r="AA509" i="11" a="1"/>
  <c r="Y503" i="11" a="1"/>
  <c r="AF717" i="11" a="1"/>
  <c r="AD405" i="11" a="1"/>
  <c r="AE220" i="11" a="1"/>
  <c r="AF571" i="11" a="1"/>
  <c r="V294" i="11"/>
  <c r="AC980" i="11" a="1"/>
  <c r="Y358" i="11" a="1"/>
  <c r="X933" i="11" a="1"/>
  <c r="AD546" i="11" a="1"/>
  <c r="AB864" i="11" a="1"/>
  <c r="AD311" i="11" a="1"/>
  <c r="Y131" i="11" a="1"/>
  <c r="AD950" i="11" a="1"/>
  <c r="W675" i="11" a="1"/>
  <c r="Z827" i="11" a="1"/>
  <c r="Y458" i="11" a="1"/>
  <c r="AE745" i="11" a="1"/>
  <c r="Z911" i="11" a="1"/>
  <c r="AA981" i="11" a="1"/>
  <c r="W1039" i="11" a="1"/>
  <c r="AF302" i="11" a="1"/>
  <c r="W703" i="11" a="1"/>
  <c r="AA437" i="11" a="1"/>
  <c r="AF90" i="11" a="1"/>
  <c r="AE313" i="11" a="1"/>
  <c r="X445" i="11" a="1"/>
  <c r="AB681" i="11" a="1"/>
  <c r="Y273" i="11" a="1"/>
  <c r="W1004" i="11" a="1"/>
  <c r="Y432" i="11" a="1"/>
  <c r="AA619" i="11" a="1"/>
  <c r="AE645" i="11" a="1"/>
  <c r="AC89" i="11" a="1"/>
  <c r="AD1038" i="11" a="1"/>
  <c r="Y348" i="11" a="1"/>
  <c r="X798" i="11" a="1"/>
  <c r="AE102" i="11" a="1"/>
  <c r="AF466" i="11" a="1"/>
  <c r="Y11" i="11" a="1"/>
  <c r="AE306" i="11" a="1"/>
  <c r="AB387" i="11" a="1"/>
  <c r="AC751" i="11" a="1"/>
  <c r="AA379" i="11" a="1"/>
  <c r="W47" i="11" a="1"/>
  <c r="AC91" i="11" a="1"/>
  <c r="AB893" i="11" a="1"/>
  <c r="X623" i="11" a="1"/>
  <c r="AE414" i="11" a="1"/>
  <c r="X299" i="11" a="1"/>
  <c r="AB993" i="11" a="1"/>
  <c r="AD643" i="11" a="1"/>
  <c r="AA924" i="11" a="1"/>
  <c r="Z198" i="11" a="1"/>
  <c r="AD893" i="11" a="1"/>
  <c r="W91" i="11" a="1"/>
  <c r="AB83" i="11" a="1"/>
  <c r="Z738" i="11" a="1"/>
  <c r="AD233" i="11" a="1"/>
  <c r="AD652" i="11" a="1"/>
  <c r="AD114" i="11" a="1"/>
  <c r="AC474" i="11" a="1"/>
  <c r="V259" i="11"/>
  <c r="Z952" i="11" a="1"/>
  <c r="Y630" i="11" a="1"/>
  <c r="X524" i="11" a="1"/>
  <c r="V534" i="11"/>
  <c r="Y743" i="11" a="1"/>
  <c r="AF489" i="11" a="1"/>
  <c r="AB684" i="11" a="1"/>
  <c r="X609" i="11" a="1"/>
  <c r="AC699" i="11" a="1"/>
  <c r="AF572" i="11" a="1"/>
  <c r="AE639" i="11" a="1"/>
  <c r="V47" i="11"/>
  <c r="AC359" i="11" a="1"/>
  <c r="Z1022" i="11" a="1"/>
  <c r="AD185" i="11" a="1"/>
  <c r="Y235" i="11" a="1"/>
  <c r="AF647" i="11" a="1"/>
  <c r="AC701" i="11" a="1"/>
  <c r="X240" i="11" a="1"/>
  <c r="W488" i="11" a="1"/>
  <c r="AA1049" i="11" a="1"/>
  <c r="AD465" i="11" a="1"/>
  <c r="AC211" i="11" a="1"/>
  <c r="AA450" i="11" a="1"/>
  <c r="V26" i="11"/>
  <c r="Y325" i="11" a="1"/>
  <c r="X666" i="11" a="1"/>
  <c r="AC617" i="11" a="1"/>
  <c r="AC294" i="11" a="1"/>
  <c r="AD817" i="11" a="1"/>
  <c r="AB112" i="11" a="1"/>
  <c r="AD566" i="11" a="1"/>
  <c r="AB856" i="11" a="1"/>
  <c r="W172" i="11" a="1"/>
  <c r="Y394" i="11" a="1"/>
  <c r="AA327" i="11" a="1"/>
  <c r="V657" i="11"/>
  <c r="AD265" i="11" a="1"/>
  <c r="AD697" i="11" a="1"/>
  <c r="AB278" i="11" a="1"/>
  <c r="AA445" i="11" a="1"/>
  <c r="AC934" i="11" a="1"/>
  <c r="AC52" i="11" a="1"/>
  <c r="AE902" i="11" a="1"/>
  <c r="Y955" i="11" a="1"/>
  <c r="AD962" i="11" a="1"/>
  <c r="AA947" i="11" a="1"/>
  <c r="AB1040" i="11" a="1"/>
  <c r="W66" i="11" a="1"/>
  <c r="X1035" i="11" a="1"/>
  <c r="Z1068" i="11" a="1"/>
  <c r="AD758" i="11" a="1"/>
  <c r="Y937" i="11" a="1"/>
  <c r="AA561" i="11" a="1"/>
  <c r="AD818" i="11" a="1"/>
  <c r="X415" i="11" a="1"/>
  <c r="Z114" i="11" a="1"/>
  <c r="AF664" i="11" a="1"/>
  <c r="AC419" i="11" a="1"/>
  <c r="AF290" i="11" a="1"/>
  <c r="X908" i="11" a="1"/>
  <c r="AB77" i="11" a="1"/>
  <c r="AB52" i="11" a="1"/>
  <c r="W917" i="11" a="1"/>
  <c r="AF1022" i="11" a="1"/>
  <c r="Y494" i="11" a="1"/>
  <c r="AD720" i="11" a="1"/>
  <c r="AF272" i="11" a="1"/>
  <c r="AE412" i="11" a="1"/>
  <c r="AF895" i="11" a="1"/>
  <c r="V56" i="11"/>
  <c r="AC626" i="11" a="1"/>
  <c r="W599" i="11" a="1"/>
  <c r="AF361" i="11" a="1"/>
  <c r="Y225" i="11" a="1"/>
  <c r="V131" i="11"/>
  <c r="AE973" i="11" a="1"/>
  <c r="X695" i="11" a="1"/>
  <c r="Z963" i="11" a="1"/>
  <c r="AD352" i="11" a="1"/>
  <c r="V311" i="11"/>
  <c r="Y571" i="11" a="1"/>
  <c r="AE871" i="11" a="1"/>
  <c r="AE599" i="11" a="1"/>
  <c r="Y444" i="11" a="1"/>
  <c r="AB660" i="11" a="1"/>
  <c r="AE542" i="11" a="1"/>
  <c r="W15" i="11" a="1"/>
  <c r="AD242" i="11" a="1"/>
  <c r="Y749" i="11" a="1"/>
  <c r="AB633" i="11" a="1"/>
  <c r="V141" i="11"/>
  <c r="X752" i="11" a="1"/>
  <c r="W730" i="11" a="1"/>
  <c r="V285" i="11"/>
  <c r="AB642" i="11" a="1"/>
  <c r="AC303" i="11" a="1"/>
  <c r="AF20" i="11" a="1"/>
  <c r="AC329" i="11" a="1"/>
  <c r="AD809" i="11" a="1"/>
  <c r="AE18" i="11" a="1"/>
  <c r="AB495" i="11" a="1"/>
  <c r="AF589" i="11" a="1"/>
  <c r="AF206" i="11" a="1"/>
  <c r="AC959" i="11" a="1"/>
  <c r="X493" i="11" a="1"/>
  <c r="AE750" i="11" a="1"/>
  <c r="V169" i="11"/>
  <c r="AC98" i="11" a="1"/>
  <c r="AA274" i="11" a="1"/>
  <c r="V104" i="11"/>
  <c r="W720" i="11" a="1"/>
  <c r="AF253" i="11" a="1"/>
  <c r="AA881" i="11" a="1"/>
  <c r="AF457" i="11" a="1"/>
  <c r="AE189" i="11" a="1"/>
  <c r="AC172" i="11" a="1"/>
  <c r="Z493" i="11" a="1"/>
  <c r="W588" i="11" a="1"/>
  <c r="AA1042" i="11" a="1"/>
  <c r="W422" i="11" a="1"/>
  <c r="AA330" i="11" a="1"/>
  <c r="W41" i="11" a="1"/>
  <c r="V386" i="11"/>
  <c r="W554" i="11" a="1"/>
  <c r="X971" i="11" a="1"/>
  <c r="AE86" i="11" a="1"/>
  <c r="AB331" i="11" a="1"/>
  <c r="AE874" i="11" a="1"/>
  <c r="X221" i="11" a="1"/>
  <c r="AD694" i="11" a="1"/>
  <c r="AC564" i="11" a="1"/>
  <c r="AF252" i="11" a="1"/>
  <c r="AD552" i="11" a="1"/>
  <c r="AB583" i="11" a="1"/>
  <c r="X842" i="11" a="1"/>
  <c r="AE1073" i="11" a="1"/>
  <c r="X88" i="11" a="1"/>
  <c r="AA420" i="11" a="1"/>
  <c r="AC849" i="11" a="1"/>
  <c r="Z507" i="11" a="1"/>
  <c r="W870" i="11" a="1"/>
  <c r="W581" i="11" a="1"/>
  <c r="AC616" i="11" a="1"/>
  <c r="AE605" i="11" a="1"/>
  <c r="AC533" i="11" a="1"/>
  <c r="AE942" i="11" a="1"/>
  <c r="V584" i="11"/>
  <c r="Y400" i="11" a="1"/>
  <c r="AA342" i="11" a="1"/>
  <c r="X847" i="11" a="1"/>
  <c r="AA870" i="11" a="1"/>
  <c r="Y428" i="11" a="1"/>
  <c r="X122" i="11" a="1"/>
  <c r="AF353" i="11" a="1"/>
  <c r="V94" i="11"/>
  <c r="AE515" i="11" a="1"/>
  <c r="Z832" i="11" a="1"/>
  <c r="AD321" i="11" a="1"/>
  <c r="AA508" i="11" a="1"/>
  <c r="AF625" i="11" a="1"/>
  <c r="AD946" i="11" a="1"/>
  <c r="AA413" i="11" a="1"/>
  <c r="Y979" i="11" a="1"/>
  <c r="AB741" i="11" a="1"/>
  <c r="W861" i="11" a="1"/>
  <c r="Y802" i="11" a="1"/>
  <c r="W203" i="11" a="1"/>
  <c r="AD649" i="11" a="1"/>
  <c r="AB568" i="11" a="1"/>
  <c r="AC102" i="11" a="1"/>
  <c r="AF89" i="11" a="1"/>
  <c r="AD637" i="11" a="1"/>
  <c r="AC992" i="11" a="1"/>
  <c r="X365" i="11" a="1"/>
  <c r="AB401" i="11" a="1"/>
  <c r="AA295" i="11" a="1"/>
  <c r="W510" i="11" a="1"/>
  <c r="W575" i="11" a="1"/>
  <c r="X145" i="11" a="1"/>
  <c r="Z250" i="11" a="1"/>
  <c r="AB623" i="11" a="1"/>
  <c r="W858" i="11" a="1"/>
  <c r="W569" i="11" a="1"/>
  <c r="AD457" i="11" a="1"/>
  <c r="V463" i="11"/>
  <c r="AE596" i="11" a="1"/>
  <c r="V741" i="11"/>
  <c r="X100" i="11" a="1"/>
  <c r="X443" i="11" a="1"/>
  <c r="Y952" i="11" a="1"/>
  <c r="Y734" i="11" a="1"/>
  <c r="AE321" i="11" a="1"/>
  <c r="AF363" i="11" a="1"/>
  <c r="AA113" i="11" a="1"/>
  <c r="AB221" i="11" a="1"/>
  <c r="AD243" i="11" a="1"/>
  <c r="AE188" i="11" a="1"/>
  <c r="AD499" i="11" a="1"/>
  <c r="X689" i="11" a="1"/>
  <c r="Y815" i="11" a="1"/>
  <c r="AC808" i="11" a="1"/>
  <c r="AE500" i="11" a="1"/>
  <c r="Y692" i="11" a="1"/>
  <c r="W700" i="11" a="1"/>
  <c r="Y404" i="11" a="1"/>
  <c r="W932" i="11" a="1"/>
  <c r="AA180" i="11" a="1"/>
  <c r="X38" i="11" a="1"/>
  <c r="V5" i="11"/>
  <c r="Z113" i="11" a="1"/>
  <c r="X252" i="11" a="1"/>
  <c r="Z347" i="11" a="1"/>
  <c r="AA627" i="11" a="1"/>
  <c r="AB934" i="11" a="1"/>
  <c r="Y261" i="11" a="1"/>
  <c r="AE85" i="11" a="1"/>
  <c r="AC644" i="11" a="1"/>
  <c r="V637" i="11"/>
  <c r="Z52" i="11" a="1"/>
  <c r="W347" i="11" a="1"/>
  <c r="AD624" i="11" a="1"/>
  <c r="Z672" i="11" a="1"/>
  <c r="Y924" i="11" a="1"/>
  <c r="AF875" i="11" a="1"/>
  <c r="Y1024" i="11" a="1"/>
  <c r="AA264" i="11" a="1"/>
  <c r="W877" i="11" a="1"/>
  <c r="AD537" i="11" a="1"/>
  <c r="W845" i="11" a="1"/>
  <c r="Y364" i="11" a="1"/>
  <c r="Z372" i="11" a="1"/>
  <c r="X123" i="11" a="1"/>
  <c r="W982" i="11" a="1"/>
  <c r="Y792" i="11" a="1"/>
  <c r="AE200" i="11" a="1"/>
  <c r="AD129" i="11" a="1"/>
  <c r="Y837" i="11" a="1"/>
  <c r="W33" i="11" a="1"/>
  <c r="AD462" i="11" a="1"/>
  <c r="AF951" i="11" a="1"/>
  <c r="AD838" i="11" a="1"/>
  <c r="AB343" i="11" a="1"/>
  <c r="AB82" i="11" a="1"/>
  <c r="AA719" i="11" a="1"/>
  <c r="AC69" i="11" a="1"/>
  <c r="W752" i="11" a="1"/>
  <c r="AB574" i="11" a="1"/>
  <c r="AC485" i="11" a="1"/>
  <c r="AC935" i="11" a="1"/>
  <c r="X449" i="11" a="1"/>
  <c r="Z810" i="11" a="1"/>
  <c r="X96" i="11" a="1"/>
  <c r="AB606" i="11" a="1"/>
  <c r="W72" i="11" a="1"/>
  <c r="AD1027" i="11" a="1"/>
  <c r="AF680" i="11" a="1"/>
  <c r="X724" i="11" a="1"/>
  <c r="Y114" i="11" a="1"/>
  <c r="W1053" i="11" a="1"/>
  <c r="AC794" i="11" a="1"/>
  <c r="V65" i="11"/>
  <c r="AD963" i="11" a="1"/>
  <c r="AC108" i="11" a="1"/>
  <c r="AF928" i="11" a="1"/>
  <c r="AA475" i="11" a="1"/>
  <c r="AC355" i="11" a="1"/>
  <c r="V215" i="11"/>
  <c r="AE55" i="11" a="1"/>
  <c r="AF49" i="11" a="1"/>
  <c r="Z676" i="11" a="1"/>
  <c r="W460" i="11" a="1"/>
  <c r="W903" i="11" a="1"/>
  <c r="Y1067" i="11" a="1"/>
  <c r="V440" i="11"/>
  <c r="AF430" i="11" a="1"/>
  <c r="W906" i="11" a="1"/>
  <c r="AD492" i="11" a="1"/>
  <c r="Y699" i="11" a="1"/>
  <c r="Z499" i="11" a="1"/>
  <c r="Y852" i="11" a="1"/>
  <c r="AE985" i="11" a="1"/>
  <c r="AD936" i="11" a="1"/>
  <c r="W773" i="11" a="1"/>
  <c r="AE801" i="11" a="1"/>
  <c r="AD326" i="11" a="1"/>
  <c r="AD565" i="11" a="1"/>
  <c r="AC519" i="11" a="1"/>
  <c r="AA88" i="11" a="1"/>
  <c r="AD478" i="11" a="1"/>
  <c r="AF629" i="11" a="1"/>
  <c r="Z61" i="11" a="1"/>
  <c r="AC730" i="11" a="1"/>
  <c r="AF823" i="11" a="1"/>
  <c r="W1000" i="11" a="1"/>
  <c r="Y920" i="11" a="1"/>
  <c r="W627" i="11" a="1"/>
  <c r="AF802" i="11" a="1"/>
  <c r="X797" i="11" a="1"/>
  <c r="AE935" i="11" a="1"/>
  <c r="AC605" i="11" a="1"/>
  <c r="AD23" i="11" a="1"/>
  <c r="X948" i="11" a="1"/>
  <c r="X529" i="11" a="1"/>
  <c r="AD186" i="11" a="1"/>
  <c r="AD956" i="11" a="1"/>
  <c r="AE572" i="11" a="1"/>
  <c r="X855" i="11" a="1"/>
  <c r="W751" i="11" a="1"/>
  <c r="Y552" i="11" a="1"/>
  <c r="Z701" i="11" a="1"/>
  <c r="Z951" i="11" a="1"/>
  <c r="Z540" i="11" a="1"/>
  <c r="AA1012" i="11" a="1"/>
  <c r="X202" i="11" a="1"/>
  <c r="AE257" i="11" a="1"/>
  <c r="Y974" i="11" a="1"/>
  <c r="AF705" i="11" a="1"/>
  <c r="AC135" i="11" a="1"/>
  <c r="AE674" i="11" a="1"/>
  <c r="AE207" i="11" a="1"/>
  <c r="AE559" i="11" a="1"/>
  <c r="Z681" i="11" a="1"/>
  <c r="AD409" i="11" a="1"/>
  <c r="W377" i="11" a="1"/>
  <c r="AF306" i="11" a="1"/>
  <c r="AE357" i="11" a="1"/>
  <c r="AE501" i="11" a="1"/>
  <c r="Y645" i="11" a="1"/>
  <c r="V206" i="11"/>
  <c r="Y448" i="11" a="1"/>
  <c r="AA197" i="11" a="1"/>
  <c r="AD977" i="11" a="1"/>
  <c r="AA8" i="11" a="1"/>
  <c r="Y824" i="11" a="1"/>
  <c r="AF1039" i="11" a="1"/>
  <c r="AA655" i="11" a="1"/>
  <c r="X256" i="11" a="1"/>
  <c r="AC944" i="11" a="1"/>
  <c r="AF391" i="11" a="1"/>
  <c r="W354" i="11" a="1"/>
  <c r="AE8" i="11" a="1"/>
  <c r="AF475" i="11" a="1"/>
  <c r="X994" i="11" a="1"/>
  <c r="W925" i="11" a="1"/>
  <c r="Y221" i="11" a="1"/>
  <c r="AA93" i="11" a="1"/>
  <c r="Y195" i="11" a="1"/>
  <c r="AC111" i="11" a="1"/>
  <c r="Y643" i="11" a="1"/>
  <c r="AF604" i="11" a="1"/>
  <c r="Z895" i="11" a="1"/>
  <c r="V322" i="11"/>
  <c r="AF271" i="11" a="1"/>
  <c r="AB617" i="11" a="1"/>
  <c r="X786" i="11" a="1"/>
  <c r="AE492" i="11" a="1"/>
  <c r="AD647" i="11" a="1"/>
  <c r="AC208" i="11" a="1"/>
  <c r="Y1069" i="11" a="1"/>
  <c r="Z321" i="11" a="1"/>
  <c r="W429" i="11" a="1"/>
  <c r="AB141" i="11" a="1"/>
  <c r="X659" i="11" a="1"/>
  <c r="Y733" i="11" a="1"/>
  <c r="W1028" i="11" a="1"/>
  <c r="AA674" i="11" a="1"/>
  <c r="AE75" i="11" a="1"/>
  <c r="V11" i="11"/>
  <c r="AB190" i="11" a="1"/>
  <c r="V451" i="11"/>
  <c r="V644" i="11"/>
  <c r="AF125" i="11" a="1"/>
  <c r="Z351" i="11" a="1"/>
  <c r="AD855" i="11" a="1"/>
  <c r="Z509" i="11" a="1"/>
  <c r="AC707" i="11" a="1"/>
  <c r="AE1025" i="11" a="1"/>
  <c r="AB540" i="11" a="1"/>
  <c r="Y1019" i="11" a="1"/>
  <c r="AC664" i="11" a="1"/>
  <c r="AD819" i="11" a="1"/>
  <c r="AA595" i="11" a="1"/>
  <c r="AA122" i="11" a="1"/>
  <c r="AE276" i="11" a="1"/>
  <c r="V715" i="11"/>
  <c r="AB820" i="11" a="1"/>
  <c r="V218" i="11"/>
  <c r="Y122" i="11" a="1"/>
  <c r="AA159" i="11" a="1"/>
  <c r="W644" i="11" a="1"/>
  <c r="Z110" i="11" a="1"/>
  <c r="AA208" i="11" a="1"/>
  <c r="Z445" i="11" a="1"/>
  <c r="AF790" i="11" a="1"/>
  <c r="AB248" i="11" a="1"/>
  <c r="Y744" i="11" a="1"/>
  <c r="AD228" i="11" a="1"/>
  <c r="AC393" i="11" a="1"/>
  <c r="AC1013" i="11" a="1"/>
  <c r="AF491" i="11" a="1"/>
  <c r="AE459" i="11" a="1"/>
  <c r="AE802" i="11" a="1"/>
  <c r="W651" i="11" a="1"/>
  <c r="V177" i="11"/>
  <c r="AC943" i="11" a="1"/>
  <c r="W59" i="11" a="1"/>
  <c r="AD713" i="11" a="1"/>
  <c r="AF839" i="11" a="1"/>
  <c r="AF23" i="11" a="1"/>
  <c r="AB608" i="11" a="1"/>
  <c r="AE977" i="11" a="1"/>
  <c r="Y345" i="11" a="1"/>
  <c r="AE222" i="11" a="1"/>
  <c r="AD426" i="11" a="1"/>
  <c r="AB944" i="11" a="1"/>
  <c r="AF981" i="11" a="1"/>
  <c r="Z891" i="11" a="1"/>
  <c r="AA463" i="11" a="1"/>
  <c r="AA822" i="11" a="1"/>
  <c r="AE218" i="11" a="1"/>
  <c r="AA669" i="11" a="1"/>
  <c r="Y773" i="11" a="1"/>
  <c r="AB36" i="11" a="1"/>
  <c r="X156" i="11" a="1"/>
  <c r="Z930" i="11" a="1"/>
  <c r="V204" i="11"/>
  <c r="AA246" i="11" a="1"/>
  <c r="W835" i="11" a="1"/>
  <c r="V384" i="11"/>
  <c r="Y588" i="11" a="1"/>
  <c r="AA579" i="11" a="1"/>
  <c r="V106" i="11"/>
  <c r="V383" i="11"/>
  <c r="AC618" i="11" a="1"/>
  <c r="Z530" i="11" a="1"/>
  <c r="AD429" i="11" a="1"/>
  <c r="AC120" i="11" a="1"/>
  <c r="AF120" i="11" a="1"/>
  <c r="AA528" i="11" a="1"/>
  <c r="AF450" i="11" a="1"/>
  <c r="AE149" i="11" a="1"/>
  <c r="AC489" i="11" a="1"/>
  <c r="Z453" i="11" a="1"/>
  <c r="AB519" i="11" a="1"/>
  <c r="X641" i="11" a="1"/>
  <c r="V243" i="11"/>
  <c r="V474" i="11"/>
  <c r="AD929" i="11" a="1"/>
  <c r="AB695" i="11" a="1"/>
  <c r="W800" i="11" a="1"/>
  <c r="AC87" i="11" a="1"/>
  <c r="V189" i="11"/>
  <c r="AA106" i="11" a="1"/>
  <c r="W697" i="11" a="1"/>
  <c r="Y409" i="11" a="1"/>
  <c r="AD413" i="11" a="1"/>
  <c r="AA681" i="11" a="1"/>
  <c r="AF205" i="11" a="1"/>
  <c r="AA767" i="11" a="1"/>
  <c r="AF410" i="11" a="1"/>
  <c r="W934" i="11" a="1"/>
  <c r="AD85" i="11" a="1"/>
  <c r="X775" i="11" a="1"/>
  <c r="Z975" i="11" a="1"/>
  <c r="W80" i="11" a="1"/>
  <c r="X219" i="11" a="1"/>
  <c r="Z230" i="11" a="1"/>
  <c r="AA51" i="11" a="1"/>
  <c r="AA156" i="11" a="1"/>
  <c r="AA491" i="11" a="1"/>
  <c r="V433" i="11"/>
  <c r="X173" i="11" a="1"/>
  <c r="Y206" i="11" a="1"/>
  <c r="AE474" i="11" a="1"/>
  <c r="AB64" i="11" a="1"/>
  <c r="Z1075" i="11" a="1"/>
  <c r="X547" i="11" a="1"/>
  <c r="AE205" i="11" a="1"/>
  <c r="Y970" i="11" a="1"/>
  <c r="AF485" i="11" a="1"/>
  <c r="AA404" i="11" a="1"/>
  <c r="AF743" i="11" a="1"/>
  <c r="Y442" i="11" a="1"/>
  <c r="AC1019" i="11" a="1"/>
  <c r="AB657" i="11" a="1"/>
  <c r="AD453" i="11" a="1"/>
  <c r="AC801" i="11" a="1"/>
  <c r="AC316" i="11" a="1"/>
  <c r="Z918" i="11" a="1"/>
  <c r="W427" i="11" a="1"/>
  <c r="V545" i="11"/>
  <c r="AC51" i="11" a="1"/>
  <c r="AE689" i="11" a="1"/>
  <c r="W921" i="11" a="1"/>
  <c r="AE171" i="11" a="1"/>
  <c r="AB880" i="11" a="1"/>
  <c r="AF688" i="11" a="1"/>
  <c r="V745" i="11"/>
  <c r="V64" i="11"/>
  <c r="AF88" i="11" a="1"/>
  <c r="Y565" i="11" a="1"/>
  <c r="X766" i="11" a="1"/>
  <c r="AB14" i="11" a="1"/>
  <c r="AC459" i="11" a="1"/>
  <c r="AB186" i="11" a="1"/>
  <c r="X722" i="11" a="1"/>
  <c r="AB886" i="11" a="1"/>
  <c r="Z516" i="11" a="1"/>
  <c r="AC700" i="11" a="1"/>
  <c r="AA363" i="11" a="1"/>
  <c r="X313" i="11" a="1"/>
  <c r="Y198" i="11" a="1"/>
  <c r="AA992" i="11" a="1"/>
  <c r="V21" i="11"/>
  <c r="X413" i="11" a="1"/>
  <c r="AD493" i="11" a="1"/>
  <c r="W1046" i="11" a="1"/>
  <c r="V213" i="11"/>
  <c r="AE168" i="11" a="1"/>
  <c r="AD172" i="11" a="1"/>
  <c r="AD707" i="11" a="1"/>
  <c r="AA331" i="11" a="1"/>
  <c r="AE472" i="11" a="1"/>
  <c r="V228" i="11"/>
  <c r="AB725" i="11" a="1"/>
  <c r="AA687" i="11" a="1"/>
  <c r="AE753" i="11" a="1"/>
  <c r="W938" i="11" a="1"/>
  <c r="X28" i="11" a="1"/>
  <c r="Y374" i="11" a="1"/>
  <c r="W121" i="11" a="1"/>
  <c r="AD523" i="11" a="1"/>
  <c r="AE573" i="11" a="1"/>
  <c r="Z757" i="11" a="1"/>
  <c r="AB378" i="11" a="1"/>
  <c r="AD120" i="11" a="1"/>
  <c r="AC922" i="11" a="1"/>
  <c r="AD190" i="11" a="1"/>
  <c r="Y519" i="11" a="1"/>
  <c r="AB1054" i="11" a="1"/>
  <c r="X377" i="11" a="1"/>
  <c r="AA511" i="11" a="1"/>
  <c r="AB518" i="11" a="1"/>
  <c r="AC159" i="11" a="1"/>
  <c r="X225" i="11" a="1"/>
  <c r="AA1054" i="11" a="1"/>
  <c r="AA799" i="11" a="1"/>
  <c r="Y214" i="11" a="1"/>
  <c r="AE1031" i="11" a="1"/>
  <c r="AE736" i="11" a="1"/>
  <c r="W1025" i="11" a="1"/>
  <c r="AC112" i="11" a="1"/>
  <c r="AA907" i="11" a="1"/>
  <c r="AC543" i="11" a="1"/>
  <c r="V39" i="11"/>
  <c r="AD69" i="11" a="1"/>
  <c r="AC680" i="11" a="1"/>
  <c r="AA957" i="11" a="1"/>
  <c r="Z945" i="11" a="1"/>
  <c r="Y320" i="11" a="1"/>
  <c r="Y500" i="11" a="1"/>
  <c r="Z592" i="11" a="1"/>
  <c r="AD757" i="11" a="1"/>
  <c r="Y65" i="11" a="1"/>
  <c r="V528" i="11"/>
  <c r="AB29" i="11" a="1"/>
  <c r="AC409" i="11" a="1"/>
  <c r="AD631" i="11" a="1"/>
  <c r="AB210" i="11" a="1"/>
  <c r="AB551" i="11" a="1"/>
  <c r="AF404" i="11" a="1"/>
  <c r="W136" i="11" a="1"/>
  <c r="AD374" i="11" a="1"/>
  <c r="AF45" i="11" a="1"/>
  <c r="AE231" i="11" a="1"/>
  <c r="Y885" i="11" a="1"/>
  <c r="W1008" i="11" a="1"/>
  <c r="AC225" i="11" a="1"/>
  <c r="AD385" i="11" a="1"/>
  <c r="AC920" i="11" a="1"/>
  <c r="V270" i="11"/>
  <c r="X305" i="11" a="1"/>
  <c r="AE915" i="11" a="1"/>
  <c r="AE513" i="11" a="1"/>
  <c r="AD672" i="11" a="1"/>
  <c r="X622" i="11" a="1"/>
  <c r="AA79" i="11" a="1"/>
  <c r="AD640" i="11" a="1"/>
  <c r="AA345" i="11" a="1"/>
  <c r="AF42" i="11" a="1"/>
  <c r="X620" i="11" a="1"/>
  <c r="W714" i="11" a="1"/>
  <c r="X579" i="11" a="1"/>
  <c r="AA863" i="11" a="1"/>
  <c r="Z256" i="11" a="1"/>
  <c r="AD416" i="11" a="1"/>
  <c r="AB305" i="11" a="1"/>
  <c r="Z625" i="11" a="1"/>
  <c r="AA811" i="11" a="1"/>
  <c r="W640" i="11" a="1"/>
  <c r="AA492" i="11" a="1"/>
  <c r="Z980" i="11" a="1"/>
  <c r="Z506" i="11" a="1"/>
  <c r="AF299" i="11" a="1"/>
  <c r="X988" i="11" a="1"/>
  <c r="W444" i="11" a="1"/>
  <c r="AF1068" i="11" a="1"/>
  <c r="V643" i="11"/>
  <c r="Y517" i="11" a="1"/>
  <c r="AC671" i="11" a="1"/>
  <c r="AB360" i="11" a="1"/>
  <c r="AD157" i="11" a="1"/>
  <c r="AD564" i="11" a="1"/>
  <c r="AB1058" i="11" a="1"/>
  <c r="AB216" i="11" a="1"/>
  <c r="AB310" i="11" a="1"/>
  <c r="AB225" i="11" a="1"/>
  <c r="AA599" i="11" a="1"/>
  <c r="AA196" i="11" a="1"/>
  <c r="AB825" i="11" a="1"/>
  <c r="AC624" i="11" a="1"/>
  <c r="Z218" i="11" a="1"/>
  <c r="X748" i="11" a="1"/>
  <c r="W103" i="11" a="1"/>
  <c r="AC824" i="11" a="1"/>
  <c r="AB71" i="11" a="1"/>
  <c r="AF101" i="11" a="1"/>
  <c r="AE392" i="11" a="1"/>
  <c r="X131" i="11" a="1"/>
  <c r="Z410" i="11" a="1"/>
  <c r="AE368" i="11" a="1"/>
  <c r="W545" i="11" a="1"/>
  <c r="AC615" i="11" a="1"/>
  <c r="Y623" i="11" a="1"/>
  <c r="AA84" i="11" a="1"/>
  <c r="AE202" i="11" a="1"/>
  <c r="AB565" i="11" a="1"/>
  <c r="AC169" i="11" a="1"/>
  <c r="AA1073" i="11" a="1"/>
  <c r="AD1035" i="11" a="1"/>
  <c r="AE24" i="11" a="1"/>
  <c r="V759" i="11"/>
  <c r="AA821" i="11" a="1"/>
  <c r="Y367" i="11" a="1"/>
  <c r="AB327" i="11" a="1"/>
  <c r="Y756" i="11" a="1"/>
  <c r="W829" i="11" a="1"/>
  <c r="AF1029" i="11" a="1"/>
  <c r="V199" i="11"/>
  <c r="AB60" i="11" a="1"/>
  <c r="X426" i="11" a="1"/>
  <c r="AB111" i="11" a="1"/>
  <c r="Z436" i="11" a="1"/>
  <c r="X720" i="11" a="1"/>
  <c r="AD937" i="11" a="1"/>
  <c r="Z308" i="11" a="1"/>
  <c r="X226" i="11" a="1"/>
  <c r="AF612" i="11" a="1"/>
  <c r="AB249" i="11" a="1"/>
  <c r="Y685" i="11" a="1"/>
  <c r="AA693" i="11" a="1"/>
  <c r="AA316" i="11" a="1"/>
  <c r="AC871" i="11" a="1"/>
  <c r="AF380" i="11" a="1"/>
  <c r="Y751" i="11" a="1"/>
  <c r="AE538" i="11" a="1"/>
  <c r="Z562" i="11" a="1"/>
  <c r="V736" i="11"/>
  <c r="AE498" i="11" a="1"/>
  <c r="AD1066" i="11" a="1"/>
  <c r="AE877" i="11" a="1"/>
  <c r="Z919" i="11" a="1"/>
  <c r="AB416" i="11" a="1"/>
  <c r="AD97" i="11" a="1"/>
  <c r="AA1029" i="11" a="1"/>
  <c r="V72" i="11"/>
  <c r="AF1032" i="11" a="1"/>
  <c r="AD634" i="11" a="1"/>
  <c r="AC956" i="11" a="1"/>
  <c r="W543" i="11" a="1"/>
  <c r="AA1000" i="11" a="1"/>
  <c r="AE534" i="11" a="1"/>
  <c r="Y768" i="11" a="1"/>
  <c r="Y586" i="11" a="1"/>
  <c r="AF660" i="11" a="1"/>
  <c r="AF1018" i="11" a="1"/>
  <c r="X561" i="11" a="1"/>
  <c r="AB213" i="11" a="1"/>
  <c r="AE227" i="11" a="1"/>
  <c r="Y669" i="11" a="1"/>
  <c r="AC71" i="11" a="1"/>
  <c r="Z271" i="11" a="1"/>
  <c r="AE821" i="11" a="1"/>
  <c r="AA425" i="11" a="1"/>
  <c r="AB6" i="11" a="1"/>
  <c r="AA838" i="11" a="1"/>
  <c r="AC479" i="11" a="1"/>
  <c r="Z982" i="11" a="1"/>
  <c r="W1061" i="11" a="1"/>
  <c r="AE273" i="11" a="1"/>
  <c r="Y224" i="11" a="1"/>
  <c r="AF894" i="11" a="1"/>
  <c r="AD1062" i="11" a="1"/>
  <c r="V374" i="11"/>
  <c r="AA351" i="11" a="1"/>
  <c r="AF446" i="11" a="1"/>
  <c r="Y59" i="11" a="1"/>
  <c r="Z31" i="11" a="1"/>
  <c r="V427" i="11"/>
  <c r="Y80" i="11" a="1"/>
  <c r="AC64" i="11" a="1"/>
  <c r="AB925" i="11" a="1"/>
  <c r="V532" i="11"/>
  <c r="AA731" i="11" a="1"/>
  <c r="AB620" i="11" a="1"/>
  <c r="AE918" i="11" a="1"/>
  <c r="AA542" i="11" a="1"/>
  <c r="AB340" i="11" a="1"/>
  <c r="AE318" i="11" a="1"/>
  <c r="AB40" i="11" a="1"/>
  <c r="AE322" i="11" a="1"/>
  <c r="Z614" i="11" a="1"/>
  <c r="X238" i="11" a="1"/>
  <c r="AA132" i="11" a="1"/>
  <c r="AE1045" i="11" a="1"/>
  <c r="W204" i="11" a="1"/>
  <c r="Y321" i="11" a="1"/>
  <c r="Y686" i="11" a="1"/>
  <c r="AB962" i="11" a="1"/>
  <c r="AA92" i="11" a="1"/>
  <c r="AE272" i="11" a="1"/>
  <c r="W940" i="11" a="1"/>
  <c r="AE614" i="11" a="1"/>
  <c r="Y1031" i="11" a="1"/>
  <c r="AC1042" i="11" a="1"/>
  <c r="AB621" i="11" a="1"/>
  <c r="W802" i="11" a="1"/>
  <c r="AC324" i="11" a="1"/>
  <c r="Y22" i="11" a="1"/>
  <c r="AC232" i="11" a="1"/>
  <c r="AE141" i="11" a="1"/>
  <c r="AB573" i="11" a="1"/>
  <c r="X1066" i="11" a="1"/>
  <c r="AD119" i="11" a="1"/>
  <c r="AA685" i="11" a="1"/>
  <c r="AE15" i="11" a="1"/>
  <c r="W93" i="11" a="1"/>
  <c r="V74" i="11"/>
  <c r="AE932" i="11" a="1"/>
  <c r="AE909" i="11" a="1"/>
  <c r="Z656" i="11" a="1"/>
  <c r="V184" i="11"/>
  <c r="AF6" i="11" a="1"/>
  <c r="Z812" i="11" a="1"/>
  <c r="AE630" i="11" a="1"/>
  <c r="AE265" i="11" a="1"/>
  <c r="AB230" i="11" a="1"/>
  <c r="AD841" i="11" a="1"/>
  <c r="Y498" i="11" a="1"/>
  <c r="AA251" i="11" a="1"/>
  <c r="X954" i="11" a="1"/>
  <c r="AB129" i="11" a="1"/>
  <c r="Z91" i="11" a="1"/>
  <c r="V319" i="11"/>
  <c r="AF453" i="11" a="1"/>
  <c r="AC415" i="11" a="1"/>
  <c r="AC915" i="11" a="1"/>
  <c r="AF367" i="11" a="1"/>
  <c r="AA912" i="11" a="1"/>
  <c r="AF51" i="11" a="1"/>
  <c r="X946" i="11" a="1"/>
  <c r="V738" i="11"/>
  <c r="AC855" i="11" a="1"/>
  <c r="V519" i="11"/>
  <c r="W787" i="11" a="1"/>
  <c r="AD151" i="11" a="1"/>
  <c r="AE235" i="11" a="1"/>
  <c r="V764" i="11"/>
  <c r="AC876" i="11" a="1"/>
  <c r="AF199" i="11" a="1"/>
  <c r="W673" i="11" a="1"/>
  <c r="W324" i="11" a="1"/>
  <c r="AA733" i="11" a="1"/>
  <c r="AD291" i="11" a="1"/>
  <c r="AE152" i="11" a="1"/>
  <c r="AB990" i="11" a="1"/>
  <c r="AA218" i="11" a="1"/>
  <c r="AA270" i="11" a="1"/>
  <c r="AB680" i="11" a="1"/>
  <c r="W665" i="11" a="1"/>
  <c r="AC67" i="11" a="1"/>
  <c r="Z971" i="11" a="1"/>
  <c r="AB581" i="11" a="1"/>
  <c r="Y36" i="11" a="1"/>
  <c r="V457" i="11"/>
  <c r="X973" i="11" a="1"/>
  <c r="AF374" i="11" a="1"/>
  <c r="Y333" i="11" a="1"/>
  <c r="AD1019" i="11" a="1"/>
  <c r="AC238" i="11" a="1"/>
  <c r="X87" i="11" a="1"/>
  <c r="V171" i="11"/>
  <c r="Z1020" i="11" a="1"/>
  <c r="Z886" i="11" a="1"/>
  <c r="AF708" i="11" a="1"/>
  <c r="W407" i="11" a="1"/>
  <c r="AA298" i="11" a="1"/>
  <c r="AD261" i="11" a="1"/>
  <c r="W486" i="11" a="1"/>
  <c r="V96" i="11"/>
  <c r="X811" i="11" a="1"/>
  <c r="AF215" i="11" a="1"/>
  <c r="V129" i="11"/>
  <c r="AD33" i="11" a="1"/>
  <c r="AC285" i="11" a="1"/>
  <c r="W699" i="11" a="1"/>
  <c r="AC296" i="11" a="1"/>
  <c r="W214" i="11" a="1"/>
  <c r="X510" i="11" a="1"/>
  <c r="W57" i="11" a="1"/>
  <c r="AA805" i="11" a="1"/>
  <c r="AB927" i="11" a="1"/>
  <c r="AA190" i="11" a="1"/>
  <c r="AC309" i="11" a="1"/>
  <c r="AD310" i="11" a="1"/>
  <c r="AE617" i="11" a="1"/>
  <c r="AC814" i="11" a="1"/>
  <c r="W283" i="11" a="1"/>
  <c r="AB738" i="11" a="1"/>
  <c r="AA287" i="11" a="1"/>
  <c r="AE679" i="11" a="1"/>
  <c r="AF119" i="11" a="1"/>
  <c r="AA651" i="11" a="1"/>
  <c r="AD481" i="11" a="1"/>
  <c r="AF1073" i="11" a="1"/>
  <c r="X945" i="11" a="1"/>
  <c r="AE984" i="11" a="1"/>
  <c r="AB758" i="11" a="1"/>
  <c r="W896" i="11" a="1"/>
  <c r="AC258" i="11" a="1"/>
  <c r="W325" i="11" a="1"/>
  <c r="V8" i="11"/>
  <c r="AE209" i="11" a="1"/>
  <c r="X838" i="11" a="1"/>
  <c r="Z352" i="11" a="1"/>
  <c r="Z1016" i="11" a="1"/>
  <c r="X269" i="11" a="1"/>
  <c r="AC434" i="11" a="1"/>
  <c r="W374" i="11" a="1"/>
  <c r="AC780" i="11" a="1"/>
  <c r="AC59" i="11" a="1"/>
  <c r="Y878" i="11" a="1"/>
  <c r="AF488" i="11" a="1"/>
  <c r="AD118" i="11" a="1"/>
  <c r="AE240" i="11" a="1"/>
  <c r="Y688" i="11" a="1"/>
  <c r="V621" i="11"/>
  <c r="AA434" i="11" a="1"/>
  <c r="AA108" i="11" a="1"/>
  <c r="X881" i="11" a="1"/>
  <c r="AC81" i="11" a="1"/>
  <c r="Z301" i="11" a="1"/>
  <c r="AE908" i="11" a="1"/>
  <c r="AC122" i="11" a="1"/>
  <c r="X143" i="11" a="1"/>
  <c r="AF415" i="11" a="1"/>
  <c r="AE728" i="11" a="1"/>
  <c r="Z368" i="11" a="1"/>
  <c r="AE136" i="11" a="1"/>
  <c r="Y40" i="11" a="1"/>
  <c r="AD611" i="11" a="1"/>
  <c r="Y449" i="11" a="1"/>
  <c r="Z492" i="11" a="1"/>
  <c r="AD656" i="11" a="1"/>
  <c r="AB211" i="11" a="1"/>
  <c r="V564" i="11"/>
  <c r="X995" i="11" a="1"/>
  <c r="X943" i="11" a="1"/>
  <c r="V92" i="11"/>
  <c r="X848" i="11" a="1"/>
  <c r="AE594" i="11" a="1"/>
  <c r="AA756" i="11" a="1"/>
  <c r="AE820" i="11" a="1"/>
  <c r="W746" i="11" a="1"/>
  <c r="AF373" i="11" a="1"/>
  <c r="X139" i="11" a="1"/>
  <c r="Y805" i="11" a="1"/>
  <c r="X388" i="11" a="1"/>
  <c r="W394" i="11" a="1"/>
  <c r="W110" i="11" a="1"/>
  <c r="AB318" i="11" a="1"/>
  <c r="AC15" i="11" a="1"/>
  <c r="AC657" i="11" a="1"/>
  <c r="AD927" i="11" a="1"/>
  <c r="AA62" i="11" a="1"/>
  <c r="X134" i="11" a="1"/>
  <c r="AB359" i="11" a="1"/>
  <c r="W1059" i="11" a="1"/>
  <c r="AA852" i="11" a="1"/>
  <c r="Y568" i="11" a="1"/>
  <c r="V346" i="11"/>
  <c r="AA183" i="11" a="1"/>
  <c r="AF449" i="11" a="1"/>
  <c r="AD220" i="11" a="1"/>
  <c r="W771" i="11" a="1"/>
  <c r="AA593" i="11" a="1"/>
  <c r="AE646" i="11" a="1"/>
  <c r="Z538" i="11" a="1"/>
  <c r="Z866" i="11" a="1"/>
  <c r="AB689" i="11" a="1"/>
  <c r="AA66" i="11" a="1"/>
  <c r="AF574" i="11" a="1"/>
  <c r="AE283" i="11" a="1"/>
  <c r="X944" i="11" a="1"/>
  <c r="AD636" i="11" a="1"/>
  <c r="AF816" i="11" a="1"/>
  <c r="Z960" i="11" a="1"/>
  <c r="AE201" i="11" a="1"/>
  <c r="W869" i="11" a="1"/>
  <c r="AA14" i="11" a="1"/>
  <c r="W587" i="11" a="1"/>
  <c r="AA968" i="11" a="1"/>
  <c r="Y184" i="11" a="1"/>
  <c r="V667" i="11"/>
  <c r="AF36" i="11" a="1"/>
  <c r="AC430" i="11" a="1"/>
  <c r="AD944" i="11" a="1"/>
  <c r="AE372" i="11" a="1"/>
  <c r="AB457" i="11" a="1"/>
  <c r="AB499" i="11" a="1"/>
  <c r="AE560" i="11" a="1"/>
  <c r="AC80" i="11" a="1"/>
  <c r="AC115" i="11" a="1"/>
  <c r="AC870" i="11" a="1"/>
  <c r="AB402" i="11" a="1"/>
  <c r="AB676" i="11" a="1"/>
  <c r="Z442" i="11" a="1"/>
  <c r="AB302" i="11" a="1"/>
  <c r="X745" i="11" a="1"/>
  <c r="AD124" i="11" a="1"/>
  <c r="AE436" i="11" a="1"/>
  <c r="AC580" i="11" a="1"/>
  <c r="AC928" i="11" a="1"/>
  <c r="AB165" i="11" a="1"/>
  <c r="AF398" i="11" a="1"/>
  <c r="AA1010" i="11" a="1"/>
  <c r="V573" i="11"/>
  <c r="AD317" i="11" a="1"/>
  <c r="Y876" i="11" a="1"/>
  <c r="Y199" i="11" a="1"/>
  <c r="W287" i="11" a="1"/>
  <c r="AB431" i="11" a="1"/>
  <c r="W487" i="11" a="1"/>
  <c r="AA698" i="11" a="1"/>
  <c r="AE618" i="11" a="1"/>
  <c r="Z856" i="11" a="1"/>
  <c r="AE928" i="11" a="1"/>
  <c r="AC137" i="11" a="1"/>
  <c r="Z314" i="11" a="1"/>
  <c r="AA649" i="11" a="1"/>
  <c r="Z312" i="11" a="1"/>
  <c r="Z1067" i="11" a="1"/>
  <c r="Y134" i="11" a="1"/>
  <c r="X77" i="11" a="1"/>
  <c r="X603" i="11" a="1"/>
  <c r="Y969" i="11" a="1"/>
  <c r="AF418" i="11" a="1"/>
  <c r="AB38" i="11" a="1"/>
  <c r="AB114" i="11" a="1"/>
  <c r="V54" i="11"/>
  <c r="AD601" i="11" a="1"/>
  <c r="W935" i="11" a="1"/>
  <c r="Z572" i="11" a="1"/>
  <c r="Y575" i="11" a="1"/>
  <c r="V520" i="11"/>
  <c r="Y899" i="11" a="1"/>
  <c r="AA389" i="11" a="1"/>
  <c r="Z135" i="11" a="1"/>
  <c r="AB1055" i="11" a="1"/>
  <c r="AF671" i="11" a="1"/>
  <c r="AB986" i="11" a="1"/>
  <c r="AF98" i="11" a="1"/>
  <c r="AA818" i="11" a="1"/>
  <c r="W233" i="11" a="1"/>
  <c r="AE511" i="11" a="1"/>
  <c r="AD803" i="11" a="1"/>
  <c r="AB897" i="11" a="1"/>
  <c r="AD834" i="11" a="1"/>
  <c r="Z180" i="11" a="1"/>
  <c r="W663" i="11" a="1"/>
  <c r="W1071" i="11" a="1"/>
  <c r="Y310" i="11" a="1"/>
  <c r="AF685" i="11" a="1"/>
  <c r="W997" i="11" a="1"/>
  <c r="AF628" i="11" a="1"/>
  <c r="AC156" i="11" a="1"/>
  <c r="V448" i="11"/>
  <c r="AD9" i="11" a="1"/>
  <c r="X5" i="11" a="1"/>
  <c r="X1071" i="11" a="1"/>
  <c r="AA1023" i="11" a="1"/>
  <c r="AA184" i="11" a="1"/>
  <c r="AA533" i="11" a="1"/>
  <c r="AC1063" i="11" a="1"/>
  <c r="Z41" i="11" a="1"/>
  <c r="AA773" i="11" a="1"/>
  <c r="Z917" i="11" a="1"/>
  <c r="Y4" i="11" a="1"/>
  <c r="AC747" i="11" a="1"/>
  <c r="W608" i="11" a="1"/>
  <c r="AF17" i="11" a="1"/>
  <c r="AC647" i="11" a="1"/>
  <c r="AE29" i="11" a="1"/>
  <c r="AF429" i="11" a="1"/>
  <c r="W352" i="11" a="1"/>
  <c r="AA139" i="11" a="1"/>
  <c r="W558" i="11" a="1"/>
  <c r="AE1055" i="11" a="1"/>
  <c r="W266" i="11" a="1"/>
  <c r="X649" i="11" a="1"/>
  <c r="AE350" i="11" a="1"/>
  <c r="AD832" i="11" a="1"/>
  <c r="AE279" i="11" a="1"/>
  <c r="Y770" i="11" a="1"/>
  <c r="W826" i="11" a="1"/>
  <c r="V649" i="11"/>
  <c r="AF193" i="11" a="1"/>
  <c r="AD62" i="11" a="1"/>
  <c r="Y487" i="11" a="1"/>
  <c r="AF240" i="11" a="1"/>
  <c r="AB911" i="11" a="1"/>
  <c r="AD36" i="11" a="1"/>
  <c r="AB996" i="11" a="1"/>
  <c r="AB1075" i="11" a="1"/>
  <c r="AE627" i="11" a="1"/>
  <c r="X546" i="11" a="1"/>
  <c r="X41" i="11" a="1"/>
  <c r="AC897" i="11" a="1"/>
  <c r="AC301" i="11" a="1"/>
  <c r="X1049" i="11" a="1"/>
  <c r="AA839" i="11" a="1"/>
  <c r="AC379" i="11" a="1"/>
  <c r="AC510" i="11" a="1"/>
  <c r="AB780" i="11" a="1"/>
  <c r="AA710" i="11" a="1"/>
  <c r="AF812" i="11" a="1"/>
  <c r="Y349" i="11" a="1"/>
  <c r="AF108" i="11" a="1"/>
  <c r="V361" i="11"/>
  <c r="AB109" i="11" a="1"/>
  <c r="X852" i="11" a="1"/>
  <c r="AB469" i="11" a="1"/>
  <c r="V572" i="11"/>
  <c r="V473" i="11"/>
  <c r="W739" i="11" a="1"/>
  <c r="AF424" i="11" a="1"/>
  <c r="AE119" i="11" a="1"/>
  <c r="AF336" i="11" a="1"/>
  <c r="Y475" i="11" a="1"/>
  <c r="Y468" i="11" a="1"/>
  <c r="AC20" i="11" a="1"/>
  <c r="AC681" i="11" a="1"/>
  <c r="AB898" i="11" a="1"/>
  <c r="AB44" i="11" a="1"/>
  <c r="Y63" i="11" a="1"/>
  <c r="AD271" i="11" a="1"/>
  <c r="AB8" i="11" a="1"/>
  <c r="AD128" i="11" a="1"/>
  <c r="AB415" i="11" a="1"/>
  <c r="AE695" i="11" a="1"/>
  <c r="AC32" i="11" a="1"/>
  <c r="AC557" i="11" a="1"/>
  <c r="AE577" i="11" a="1"/>
  <c r="Y257" i="11" a="1"/>
  <c r="AB135" i="11" a="1"/>
  <c r="AD342" i="11" a="1"/>
  <c r="Z602" i="11" a="1"/>
  <c r="AA935" i="11" a="1"/>
  <c r="AF801" i="11" a="1"/>
  <c r="Y308" i="11" a="1"/>
  <c r="AF578" i="11" a="1"/>
  <c r="AA933" i="11" a="1"/>
  <c r="W288" i="11" a="1"/>
  <c r="W874" i="11" a="1"/>
  <c r="Y166" i="11" a="1"/>
  <c r="W811" i="11" a="1"/>
  <c r="V480" i="11"/>
  <c r="AE986" i="11" a="1"/>
  <c r="AC75" i="11" a="1"/>
  <c r="Z553" i="11" a="1"/>
  <c r="AC56" i="11" a="1"/>
  <c r="Z728" i="11" a="1"/>
  <c r="AA171" i="11" a="1"/>
  <c r="Y425" i="11" a="1"/>
  <c r="AD560" i="11" a="1"/>
  <c r="W145" i="11" a="1"/>
  <c r="Y207" i="11" a="1"/>
  <c r="Y709" i="11" a="1"/>
  <c r="Z796" i="11" a="1"/>
  <c r="Z257" i="11" a="1"/>
  <c r="AB95" i="11" a="1"/>
  <c r="W885" i="11" a="1"/>
  <c r="Y211" i="11" a="1"/>
  <c r="AA302" i="11" a="1"/>
  <c r="Y203" i="11" a="1"/>
  <c r="X144" i="11" a="1"/>
  <c r="AA285" i="11" a="1"/>
  <c r="AE427" i="11" a="1"/>
  <c r="Y807" i="11" a="1"/>
  <c r="AC534" i="11" a="1"/>
  <c r="AB570" i="11" a="1"/>
  <c r="AC559" i="11" a="1"/>
  <c r="AA219" i="11" a="1"/>
  <c r="W740" i="11" a="1"/>
  <c r="AB319" i="11" a="1"/>
  <c r="W748" i="11" a="1"/>
  <c r="AB255" i="11" a="1"/>
  <c r="AE298" i="11" a="1"/>
  <c r="X818" i="11" a="1"/>
  <c r="Z350" i="11" a="1"/>
  <c r="AC369" i="11" a="1"/>
  <c r="AD330" i="11" a="1"/>
  <c r="Z745" i="11" a="1"/>
  <c r="AE486" i="11" a="1"/>
  <c r="AA699" i="11" a="1"/>
  <c r="AC1061" i="11" a="1"/>
  <c r="Y439" i="11" a="1"/>
  <c r="AA186" i="11" a="1"/>
  <c r="X911" i="11" a="1"/>
  <c r="X402" i="11" a="1"/>
  <c r="AD918" i="11" a="1"/>
  <c r="AE332" i="11" a="1"/>
  <c r="AD728" i="11" a="1"/>
  <c r="X932" i="11" a="1"/>
  <c r="AF1015" i="11" a="1"/>
  <c r="AD732" i="11" a="1"/>
  <c r="V471" i="11"/>
  <c r="X1056" i="11" a="1"/>
  <c r="X917" i="11" a="1"/>
  <c r="AE944" i="11" a="1"/>
  <c r="AB1016" i="11" a="1"/>
  <c r="AE684" i="11" a="1"/>
  <c r="AA91" i="11" a="1"/>
  <c r="W683" i="11" a="1"/>
  <c r="AF655" i="11" a="1"/>
  <c r="AD386" i="11" a="1"/>
  <c r="Z12" i="11" a="1"/>
  <c r="AA59" i="11" a="1"/>
  <c r="AB508" i="11" a="1"/>
  <c r="V33" i="11"/>
  <c r="AF314" i="11" a="1"/>
  <c r="AA556" i="11" a="1"/>
  <c r="W123" i="11" a="1"/>
  <c r="Y850" i="11" a="1"/>
  <c r="X716" i="11" a="1"/>
  <c r="AC629" i="11" a="1"/>
  <c r="X342" i="11" a="1"/>
  <c r="AD289" i="11" a="1"/>
  <c r="AD46" i="11" a="1"/>
  <c r="AA709" i="11" a="1"/>
  <c r="AB785" i="11" a="1"/>
  <c r="Z767" i="11" a="1"/>
  <c r="AB912" i="11" a="1"/>
  <c r="AA408" i="11" a="1"/>
  <c r="AD356" i="11" a="1"/>
  <c r="AB55" i="11" a="1"/>
  <c r="AD496" i="11" a="1"/>
  <c r="AB28" i="11" a="1"/>
  <c r="Z550" i="11" a="1"/>
  <c r="AE435" i="11" a="1"/>
  <c r="AC661" i="11" a="1"/>
  <c r="AE503" i="11" a="1"/>
  <c r="Z1029" i="11" a="1"/>
  <c r="Z588" i="11" a="1"/>
  <c r="W258" i="11" a="1"/>
  <c r="AF321" i="11" a="1"/>
  <c r="AB823" i="11" a="1"/>
  <c r="Y922" i="11" a="1"/>
  <c r="AA948" i="11" a="1"/>
  <c r="AE551" i="11" a="1"/>
  <c r="Y269" i="11" a="1"/>
  <c r="Z575" i="11" a="1"/>
  <c r="AE387" i="11" a="1"/>
  <c r="Z290" i="11" a="1"/>
  <c r="AF878" i="11" a="1"/>
  <c r="X569" i="11" a="1"/>
  <c r="AC332" i="11" a="1"/>
  <c r="AC212" i="11" a="1"/>
  <c r="V186" i="11"/>
  <c r="AD72" i="11" a="1"/>
  <c r="AA1035" i="11" a="1"/>
  <c r="Y962" i="11" a="1"/>
  <c r="X663" i="11" a="1"/>
  <c r="AD608" i="11" a="1"/>
  <c r="AF301" i="11" a="1"/>
  <c r="AF896" i="11" a="1"/>
  <c r="AC40" i="11" a="1"/>
  <c r="V61" i="11"/>
  <c r="Z62" i="11" a="1"/>
  <c r="V437" i="11"/>
  <c r="AB924" i="11" a="1"/>
  <c r="X220" i="11" a="1"/>
  <c r="AC1003" i="11" a="1"/>
  <c r="X203" i="11" a="1"/>
  <c r="AC683" i="11" a="1"/>
  <c r="AB194" i="11" a="1"/>
  <c r="Y130" i="11" a="1"/>
  <c r="Z721" i="11" a="1"/>
  <c r="AB761" i="11" a="1"/>
  <c r="W655" i="11" a="1"/>
  <c r="W899" i="11" a="1"/>
  <c r="Z35" i="11" a="1"/>
  <c r="AF480" i="11" a="1"/>
  <c r="Z959" i="11" a="1"/>
  <c r="AD897" i="11" a="1"/>
  <c r="AF187" i="11" a="1"/>
  <c r="AC274" i="11" a="1"/>
  <c r="AC582" i="11" a="1"/>
  <c r="AD315" i="11" a="1"/>
  <c r="Y927" i="11" a="1"/>
  <c r="AD20" i="11" a="1"/>
  <c r="W704" i="11" a="1"/>
  <c r="AF309" i="11" a="1"/>
  <c r="AE732" i="11" a="1"/>
  <c r="AC563" i="11" a="1"/>
  <c r="X763" i="11" a="1"/>
  <c r="AF753" i="11" a="1"/>
  <c r="V172" i="11"/>
  <c r="Y754" i="11" a="1"/>
  <c r="AA946" i="11" a="1"/>
  <c r="AB534" i="11" a="1"/>
  <c r="AE854" i="11" a="1"/>
  <c r="V502" i="11"/>
  <c r="AA549" i="11" a="1"/>
  <c r="AA1034" i="11" a="1"/>
  <c r="AE286" i="11" a="1"/>
  <c r="Z515" i="11" a="1"/>
  <c r="AD287" i="11" a="1"/>
  <c r="V483" i="11"/>
  <c r="X585" i="11" a="1"/>
  <c r="AB298" i="11" a="1"/>
  <c r="AB504" i="11" a="1"/>
  <c r="AE158" i="11" a="1"/>
  <c r="AB153" i="11" a="1"/>
  <c r="X699" i="11" a="1"/>
  <c r="AC800" i="11" a="1"/>
  <c r="AC481" i="11" a="1"/>
  <c r="AA337" i="11" a="1"/>
  <c r="V108" i="11"/>
  <c r="Z215" i="11" a="1"/>
  <c r="AB737" i="11" a="1"/>
  <c r="W220" i="11" a="1"/>
  <c r="AB361" i="11" a="1"/>
  <c r="Y522" i="11" a="1"/>
  <c r="Y93" i="11" a="1"/>
  <c r="V144" i="11"/>
  <c r="AA990" i="11" a="1"/>
  <c r="X31" i="11" a="1"/>
  <c r="AF226" i="11" a="1"/>
  <c r="AA938" i="11" a="1"/>
  <c r="V360" i="11"/>
  <c r="AF382" i="11" a="1"/>
  <c r="AE619" i="11" a="1"/>
  <c r="Z471" i="11" a="1"/>
  <c r="AF936" i="11" a="1"/>
  <c r="AD316" i="11" a="1"/>
  <c r="Z342" i="11" a="1"/>
  <c r="Z478" i="11" a="1"/>
  <c r="AB629" i="11" a="1"/>
  <c r="AF970" i="11" a="1"/>
  <c r="Z244" i="11" a="1"/>
  <c r="Y981" i="11" a="1"/>
  <c r="AA849" i="11" a="1"/>
  <c r="AB258" i="11" a="1"/>
  <c r="X306" i="11" a="1"/>
  <c r="AE415" i="11" a="1"/>
  <c r="W424" i="11" a="1"/>
  <c r="AF805" i="11" a="1"/>
  <c r="AA381" i="11" a="1"/>
  <c r="AC101" i="11" a="1"/>
  <c r="X527" i="11" a="1"/>
  <c r="Z375" i="11" a="1"/>
  <c r="AC708" i="11" a="1"/>
  <c r="AC46" i="11" a="1"/>
  <c r="Y672" i="11" a="1"/>
  <c r="Y445" i="11" a="1"/>
  <c r="X929" i="11" a="1"/>
  <c r="X1055" i="11" a="1"/>
  <c r="AA631" i="11" a="1"/>
  <c r="AA671" i="11" a="1"/>
  <c r="AC947" i="11" a="1"/>
  <c r="AD988" i="11" a="1"/>
  <c r="AA354" i="11" a="1"/>
  <c r="W591" i="11" a="1"/>
  <c r="AB182" i="11" a="1"/>
  <c r="AF298" i="11" a="1"/>
  <c r="AA807" i="11" a="1"/>
  <c r="AE658" i="11" a="1"/>
  <c r="AD702" i="11" a="1"/>
  <c r="AF765" i="11" a="1"/>
  <c r="AF443" i="11" a="1"/>
  <c r="AC990" i="11" a="1"/>
  <c r="AC492" i="11" a="1"/>
  <c r="AE726" i="11" a="1"/>
  <c r="W186" i="11" a="1"/>
  <c r="AF891" i="11" a="1"/>
  <c r="Z846" i="11" a="1"/>
  <c r="AF342" i="11" a="1"/>
  <c r="X161" i="11" a="1"/>
  <c r="AF273" i="11" a="1"/>
  <c r="Y1060" i="11" a="1"/>
  <c r="Z751" i="11" a="1"/>
  <c r="X466" i="11" a="1"/>
  <c r="AE1012" i="11" a="1"/>
  <c r="AE933" i="11" a="1"/>
  <c r="X320" i="11" a="1"/>
  <c r="AE1049" i="11" a="1"/>
  <c r="X184" i="11" a="1"/>
  <c r="AB446" i="11" a="1"/>
  <c r="AF886" i="11" a="1"/>
  <c r="AC291" i="11" a="1"/>
  <c r="Y982" i="11" a="1"/>
  <c r="W174" i="11" a="1"/>
  <c r="X141" i="11" a="1"/>
  <c r="Z940" i="11" a="1"/>
  <c r="AF368" i="11" a="1"/>
  <c r="AA927" i="11" a="1"/>
  <c r="AD766" i="11" a="1"/>
  <c r="AB515" i="11" a="1"/>
  <c r="AF164" i="11" a="1"/>
  <c r="Z910" i="11" a="1"/>
  <c r="AF637" i="11" a="1"/>
  <c r="AE512" i="11" a="1"/>
  <c r="X575" i="11" a="1"/>
  <c r="Z556" i="11" a="1"/>
  <c r="AE1046" i="11" a="1"/>
  <c r="AC1014" i="11" a="1"/>
  <c r="W14" i="11" a="1"/>
  <c r="W314" i="11" a="1"/>
  <c r="V159" i="11"/>
  <c r="AE818" i="11" a="1"/>
  <c r="Z6" i="11" a="1"/>
  <c r="AB1052" i="11" a="1"/>
  <c r="AF87" i="11" a="1"/>
  <c r="Z826" i="11" a="1"/>
  <c r="AE833" i="11" a="1"/>
  <c r="AA9" i="11" a="1"/>
  <c r="AF221" i="11" a="1"/>
  <c r="AC1053" i="11" a="1"/>
  <c r="AB955" i="11" a="1"/>
  <c r="W809" i="11" a="1"/>
  <c r="AD158" i="11" a="1"/>
  <c r="AA7" i="11" a="1"/>
  <c r="W713" i="11" a="1"/>
  <c r="X947" i="11" a="1"/>
  <c r="Y674" i="11" a="1"/>
  <c r="X888" i="11" a="1"/>
  <c r="X427" i="11" a="1"/>
  <c r="AE417" i="11" a="1"/>
  <c r="Z425" i="11" a="1"/>
  <c r="X806" i="11" a="1"/>
  <c r="AB896" i="11" a="1"/>
  <c r="AE570" i="11" a="1"/>
  <c r="AA646" i="11" a="1"/>
  <c r="AC552" i="11" a="1"/>
  <c r="Y638" i="11" a="1"/>
  <c r="Y505" i="11" a="1"/>
  <c r="AF1007" i="11" a="1"/>
  <c r="X117" i="11" a="1"/>
  <c r="AF860" i="11" a="1"/>
  <c r="W936" i="11" a="1"/>
  <c r="Z613" i="11" a="1"/>
  <c r="AD282" i="11" a="1"/>
  <c r="W637" i="11" a="1"/>
  <c r="AC603" i="11" a="1"/>
  <c r="X401" i="11" a="1"/>
  <c r="AD361" i="11" a="1"/>
  <c r="Y602" i="11" a="1"/>
  <c r="AF102" i="11" a="1"/>
  <c r="AA962" i="11" a="1"/>
  <c r="AF516" i="11" a="1"/>
  <c r="AE245" i="11" a="1"/>
  <c r="Y959" i="11" a="1"/>
  <c r="AD612" i="11" a="1"/>
  <c r="AF345" i="11" a="1"/>
  <c r="X249" i="11" a="1"/>
  <c r="AF347" i="11" a="1"/>
  <c r="AB466" i="11" a="1"/>
  <c r="AD846" i="11" a="1"/>
  <c r="AC609" i="11" a="1"/>
  <c r="AA1061" i="11" a="1"/>
  <c r="AA135" i="11" a="1"/>
  <c r="W953" i="11" a="1"/>
  <c r="AA255" i="11" a="1"/>
  <c r="AE756" i="11" a="1"/>
  <c r="AC141" i="11" a="1"/>
  <c r="AB765" i="11" a="1"/>
  <c r="AA515" i="11" a="1"/>
  <c r="Z118" i="11" a="1"/>
  <c r="AD966" i="11" a="1"/>
  <c r="AF944" i="11" a="1"/>
  <c r="Z615" i="11" a="1"/>
  <c r="AC471" i="11" a="1"/>
  <c r="AB528" i="11" a="1"/>
  <c r="X1013" i="11" a="1"/>
  <c r="AF1036" i="11" a="1"/>
  <c r="X803" i="11" a="1"/>
  <c r="AC170" i="11" a="1"/>
  <c r="Z777" i="11" a="1"/>
  <c r="AA157" i="11" a="1"/>
  <c r="AC378" i="11" a="1"/>
  <c r="AA449" i="11" a="1"/>
  <c r="AF362" i="11" a="1"/>
  <c r="Z746" i="11" a="1"/>
  <c r="Y154" i="11" a="1"/>
  <c r="W988" i="11" a="1"/>
  <c r="AC249" i="11" a="1"/>
  <c r="X552" i="11" a="1"/>
  <c r="X71" i="11" a="1"/>
  <c r="AA69" i="11" a="1"/>
  <c r="W118" i="11" a="1"/>
  <c r="AA292" i="11" a="1"/>
  <c r="AD827" i="11" a="1"/>
  <c r="AD394" i="11" a="1"/>
  <c r="AE125" i="11" a="1"/>
  <c r="AD982" i="11" a="1"/>
  <c r="X509" i="11" a="1"/>
  <c r="AB625" i="11" a="1"/>
  <c r="AF213" i="11" a="1"/>
  <c r="AA305" i="11" a="1"/>
  <c r="X459" i="11" a="1"/>
  <c r="Y401" i="11" a="1"/>
  <c r="Z28" i="11" a="1"/>
  <c r="AF904" i="11" a="1"/>
  <c r="Y218" i="11" a="1"/>
  <c r="AC879" i="11" a="1"/>
  <c r="AB292" i="11" a="1"/>
  <c r="AC25" i="11" a="1"/>
  <c r="AF481" i="11" a="1"/>
  <c r="Z219" i="11" a="1"/>
  <c r="AD823" i="11" a="1"/>
  <c r="Y56" i="11" a="1"/>
  <c r="AD711" i="11" a="1"/>
  <c r="AB966" i="11" a="1"/>
  <c r="AB458" i="11" a="1"/>
  <c r="AA432" i="11" a="1"/>
  <c r="AB829" i="11" a="1"/>
  <c r="AD208" i="11" a="1"/>
  <c r="AA72" i="11" a="1"/>
  <c r="AF138" i="11" a="1"/>
  <c r="W432" i="11" a="1"/>
  <c r="AF208" i="11" a="1"/>
  <c r="W814" i="11" a="1"/>
  <c r="X177" i="11" a="1"/>
  <c r="X366" i="11" a="1"/>
  <c r="AC918" i="11" a="1"/>
  <c r="AD874" i="11" a="1"/>
  <c r="AD585" i="11" a="1"/>
  <c r="Z958" i="11" a="1"/>
  <c r="X772" i="11" a="1"/>
  <c r="Y413" i="11" a="1"/>
  <c r="AD971" i="11" a="1"/>
  <c r="AB602" i="11" a="1"/>
  <c r="V429" i="11"/>
  <c r="W857" i="11" a="1"/>
  <c r="AA266" i="11" a="1"/>
  <c r="Z434" i="11" a="1"/>
  <c r="AC234" i="11" a="1"/>
  <c r="X157" i="11" a="1"/>
  <c r="AE593" i="11" a="1"/>
  <c r="AC614" i="11" a="1"/>
  <c r="V665" i="11"/>
  <c r="AC573" i="11" a="1"/>
  <c r="Z74" i="11" a="1"/>
  <c r="AD162" i="11" a="1"/>
  <c r="AA732" i="11" a="1"/>
  <c r="AD292" i="11" a="1"/>
  <c r="AC270" i="11" a="1"/>
  <c r="V668" i="11"/>
  <c r="Z503" i="11" a="1"/>
  <c r="Z392" i="11" a="1"/>
  <c r="V664" i="11"/>
  <c r="W106" i="11" a="1"/>
  <c r="AB858" i="11" a="1"/>
  <c r="AB215" i="11" a="1"/>
  <c r="Z109" i="11" a="1"/>
  <c r="AA1057" i="11" a="1"/>
  <c r="X283" i="11" a="1"/>
  <c r="AC396" i="11" a="1"/>
  <c r="AF952" i="11" a="1"/>
  <c r="X870" i="11" a="1"/>
  <c r="Y932" i="11" a="1"/>
  <c r="Y107" i="11" a="1"/>
  <c r="Z962" i="11" a="1"/>
  <c r="X865" i="11" a="1"/>
  <c r="V197" i="11"/>
  <c r="AD475" i="11" a="1"/>
  <c r="AF56" i="11" a="1"/>
  <c r="AF365" i="11" a="1"/>
  <c r="Y560" i="11" a="1"/>
  <c r="AC995" i="11" a="1"/>
  <c r="X311" i="11" a="1"/>
  <c r="AA980" i="11" a="1"/>
  <c r="Z57" i="11" a="1"/>
  <c r="AB817" i="11" a="1"/>
  <c r="AC684" i="11" a="1"/>
  <c r="AF110" i="11" a="1"/>
  <c r="AD145" i="11" a="1"/>
  <c r="AC883" i="11" a="1"/>
  <c r="AD364" i="11" a="1"/>
  <c r="AC387" i="11" a="1"/>
  <c r="AF25" i="11" a="1"/>
  <c r="AF883" i="11" a="1"/>
  <c r="AD445" i="11" a="1"/>
  <c r="X700" i="11" a="1"/>
  <c r="Z274" i="11" a="1"/>
  <c r="AA267" i="11" a="1"/>
  <c r="AA33" i="11" a="1"/>
  <c r="AA999" i="11" a="1"/>
  <c r="AE1030" i="11" a="1"/>
  <c r="AB382" i="11" a="1"/>
  <c r="V615" i="11"/>
  <c r="AE23" i="11" a="1"/>
  <c r="AC440" i="11" a="1"/>
  <c r="Z33" i="11" a="1"/>
  <c r="Y798" i="11" a="1"/>
  <c r="AB388" i="11" a="1"/>
  <c r="Z264" i="11" a="1"/>
  <c r="AD899" i="11" a="1"/>
  <c r="W38" i="11" a="1"/>
  <c r="AF822" i="11" a="1"/>
  <c r="V315" i="11"/>
  <c r="AF282" i="11" a="1"/>
  <c r="AB906" i="11" a="1"/>
  <c r="X1010" i="11" a="1"/>
  <c r="AC1005" i="11" a="1"/>
  <c r="AD461" i="11" a="1"/>
  <c r="Y281" i="11" a="1"/>
  <c r="AE441" i="11" a="1"/>
  <c r="AE1060" i="11" a="1"/>
  <c r="AB763" i="11" a="1"/>
  <c r="V222" i="11"/>
  <c r="AD793" i="11" a="1"/>
  <c r="AF483" i="11" a="1"/>
  <c r="W690" i="11" a="1"/>
  <c r="Y174" i="11" a="1"/>
  <c r="X637" i="11" a="1"/>
  <c r="AA573" i="11" a="1"/>
  <c r="AB503" i="11" a="1"/>
  <c r="AA637" i="11" a="1"/>
  <c r="AD225" i="11" a="1"/>
  <c r="W221" i="11" a="1"/>
  <c r="AE403" i="11" a="1"/>
  <c r="AC641" i="11" a="1"/>
  <c r="Y393" i="11" a="1"/>
  <c r="X723" i="11" a="1"/>
  <c r="AA603" i="11" a="1"/>
  <c r="AE359" i="11" a="1"/>
  <c r="X553" i="11" a="1"/>
  <c r="V233" i="11"/>
  <c r="AE117" i="11" a="1"/>
  <c r="AF667" i="11" a="1"/>
  <c r="Z211" i="11" a="1"/>
  <c r="AA448" i="11" a="1"/>
  <c r="AF744" i="11" a="1"/>
  <c r="AC540" i="11" a="1"/>
  <c r="Z988" i="11" a="1"/>
  <c r="AA552" i="11" a="1"/>
  <c r="AE576" i="11" a="1"/>
  <c r="AF35" i="11" a="1"/>
  <c r="Z22" i="11" a="1"/>
  <c r="X52" i="11" a="1"/>
  <c r="V373" i="11"/>
  <c r="AC857" i="11" a="1"/>
  <c r="Y316" i="11" a="1"/>
  <c r="AC753" i="11" a="1"/>
  <c r="X333" i="11" a="1"/>
  <c r="Y1023" i="11" a="1"/>
  <c r="AA45" i="11" a="1"/>
  <c r="X480" i="11" a="1"/>
  <c r="W1001" i="11" a="1"/>
  <c r="AF386" i="11" a="1"/>
  <c r="AE1023" i="11" a="1"/>
  <c r="Y1049" i="11" a="1"/>
  <c r="AF1057" i="11" a="1"/>
  <c r="AA136" i="11" a="1"/>
  <c r="W213" i="11" a="1"/>
  <c r="W64" i="11" a="1"/>
  <c r="AE1066" i="11" a="1"/>
  <c r="AC777" i="11" a="1"/>
  <c r="AF295" i="11" a="1"/>
  <c r="Z650" i="11" a="1"/>
  <c r="Z444" i="11" a="1"/>
  <c r="AD740" i="11" a="1"/>
  <c r="AC58" i="11" a="1"/>
  <c r="AE550" i="11" a="1"/>
  <c r="V254" i="11"/>
  <c r="AE90" i="11" a="1"/>
  <c r="AC73" i="11" a="1"/>
  <c r="Y1030" i="11" a="1"/>
  <c r="Y978" i="11" a="1"/>
  <c r="AF810" i="11" a="1"/>
  <c r="AD889" i="11" a="1"/>
  <c r="AC997" i="11" a="1"/>
  <c r="AE660" i="11" a="1"/>
  <c r="W105" i="11" a="1"/>
  <c r="AF935" i="11" a="1"/>
  <c r="Z346" i="11" a="1"/>
  <c r="AC955" i="11" a="1"/>
  <c r="AB102" i="11" a="1"/>
  <c r="AB7" i="11" a="1"/>
  <c r="AE886" i="11" a="1"/>
  <c r="X751" i="11" a="1"/>
  <c r="AB913" i="11" a="1"/>
  <c r="Z517" i="11" a="1"/>
  <c r="V190" i="11"/>
  <c r="AA393" i="11" a="1"/>
  <c r="AB461" i="11" a="1"/>
  <c r="Z655" i="11" a="1"/>
  <c r="AC1058" i="11" a="1"/>
  <c r="Z598" i="11" a="1"/>
  <c r="AA281" i="11" a="1"/>
  <c r="AA750" i="11" a="1"/>
  <c r="AD957" i="11" a="1"/>
  <c r="W534" i="11" a="1"/>
  <c r="AC300" i="11" a="1"/>
  <c r="AF926" i="11" a="1"/>
  <c r="AC367" i="11" a="1"/>
  <c r="AD83" i="11" a="1"/>
  <c r="AF478" i="11" a="1"/>
  <c r="Y204" i="11" a="1"/>
  <c r="AA600" i="11" a="1"/>
  <c r="AA496" i="11" a="1"/>
  <c r="Z153" i="11" a="1"/>
  <c r="Y57" i="11" a="1"/>
  <c r="Y921" i="11" a="1"/>
  <c r="X494" i="11" a="1"/>
  <c r="AB580" i="11" a="1"/>
  <c r="AD883" i="11" a="1"/>
  <c r="AC348" i="11" a="1"/>
  <c r="W483" i="11" a="1"/>
  <c r="AD794" i="11" a="1"/>
  <c r="AB634" i="11" a="1"/>
  <c r="V135" i="11"/>
  <c r="Z214" i="11" a="1"/>
  <c r="AE400" i="11" a="1"/>
  <c r="AB404" i="11" a="1"/>
  <c r="AE451" i="11" a="1"/>
  <c r="AF741" i="11" a="1"/>
  <c r="V119" i="11"/>
  <c r="X375" i="11" a="1"/>
  <c r="Z601" i="11" a="1"/>
  <c r="AA716" i="11" a="1"/>
  <c r="AF695" i="11" a="1"/>
  <c r="AF710" i="11" a="1"/>
  <c r="Y1066" i="11" a="1"/>
  <c r="AD981" i="11" a="1"/>
  <c r="AA242" i="11" a="1"/>
  <c r="AB729" i="11" a="1"/>
  <c r="AC262" i="11" a="1"/>
  <c r="AD18" i="11" a="1"/>
  <c r="AE221" i="11" a="1"/>
  <c r="Y755" i="11" a="1"/>
  <c r="AC319" i="11" a="1"/>
  <c r="AD1041" i="11" a="1"/>
  <c r="W405" i="11" a="1"/>
  <c r="Z297" i="11" a="1"/>
  <c r="W989" i="11" a="1"/>
  <c r="AA976" i="11" a="1"/>
  <c r="AD1065" i="11" a="1"/>
  <c r="AA300" i="11" a="1"/>
  <c r="AE178" i="11" a="1"/>
  <c r="W586" i="11" a="1"/>
  <c r="W855" i="11" a="1"/>
  <c r="AB73" i="11" a="1"/>
  <c r="AE302" i="11" a="1"/>
  <c r="W28" i="11" a="1"/>
  <c r="AF953" i="11" a="1"/>
  <c r="AA798" i="11" a="1"/>
  <c r="Y1043" i="11" a="1"/>
  <c r="AC1028" i="11" a="1"/>
  <c r="AE385" i="11" a="1"/>
  <c r="W127" i="11" a="1"/>
  <c r="AC352" i="11" a="1"/>
  <c r="AF983" i="11" a="1"/>
  <c r="W560" i="11" a="1"/>
  <c r="AB432" i="11" a="1"/>
  <c r="AC272" i="11" a="1"/>
  <c r="AC165" i="11" a="1"/>
  <c r="AE121" i="11" a="1"/>
  <c r="AD38" i="11" a="1"/>
  <c r="W747" i="11" a="1"/>
  <c r="Z476" i="11" a="1"/>
  <c r="Y395" i="11" a="1"/>
  <c r="X92" i="11" a="1"/>
  <c r="X765" i="11" a="1"/>
  <c r="AB200" i="11" a="1"/>
  <c r="Z900" i="11" a="1"/>
  <c r="AF1016" i="11" a="1"/>
  <c r="W158" i="11" a="1"/>
  <c r="V405" i="11"/>
  <c r="AC727" i="11" a="1"/>
  <c r="AF103" i="11" a="1"/>
  <c r="AA1026" i="11" a="1"/>
  <c r="AA855" i="11" a="1"/>
  <c r="W659" i="11" a="1"/>
  <c r="AD88" i="11" a="1"/>
  <c r="AC391" i="11" a="1"/>
  <c r="AB126" i="11" a="1"/>
  <c r="AE57" i="11" a="1"/>
  <c r="Y614" i="11" a="1"/>
  <c r="Z733" i="11" a="1"/>
  <c r="AD126" i="11" a="1"/>
  <c r="AE413" i="11" a="1"/>
  <c r="V461" i="11"/>
  <c r="Z1034" i="11" a="1"/>
  <c r="AF594" i="11" a="1"/>
  <c r="AE423" i="11" a="1"/>
  <c r="Y54" i="11" a="1"/>
  <c r="AC96" i="11" a="1"/>
  <c r="X694" i="11" a="1"/>
  <c r="W919" i="11" a="1"/>
  <c r="X733" i="11" a="1"/>
  <c r="AA64" i="11" a="1"/>
  <c r="AA997" i="11" a="1"/>
  <c r="AD516" i="11" a="1"/>
  <c r="AB85" i="11" a="1"/>
  <c r="AC829" i="11" a="1"/>
  <c r="X979" i="11" a="1"/>
  <c r="AE156" i="11" a="1"/>
  <c r="W207" i="11" a="1"/>
  <c r="AB928" i="11" a="1"/>
  <c r="Y764" i="11" a="1"/>
  <c r="AE1040" i="11" a="1"/>
  <c r="AA751" i="11" a="1"/>
  <c r="AF307" i="11" a="1"/>
  <c r="Z190" i="11" a="1"/>
  <c r="AD1010" i="11" a="1"/>
  <c r="V103" i="11"/>
  <c r="AD443" i="11" a="1"/>
  <c r="Z850" i="11" a="1"/>
  <c r="X877" i="11" a="1"/>
  <c r="AB9" i="11" a="1"/>
  <c r="W363" i="11" a="1"/>
  <c r="AE457" i="11" a="1"/>
  <c r="AD188" i="11" a="1"/>
  <c r="W907" i="11" a="1"/>
  <c r="AD759" i="11" a="1"/>
  <c r="AA1074" i="11" a="1"/>
  <c r="AE49" i="11" a="1"/>
  <c r="AC27" i="11" a="1"/>
  <c r="AF377" i="11" a="1"/>
  <c r="X975" i="11" a="1"/>
  <c r="X1024" i="11" a="1"/>
  <c r="Y894" i="11" a="1"/>
  <c r="AC451" i="11" a="1"/>
  <c r="W472" i="11" a="1"/>
  <c r="AC982" i="11" a="1"/>
  <c r="AE710" i="11" a="1"/>
  <c r="X154" i="11" a="1"/>
  <c r="AD5" i="11" a="1"/>
  <c r="AE589" i="11" a="1"/>
  <c r="AC807" i="11" a="1"/>
  <c r="Z967" i="11" a="1"/>
  <c r="AF73" i="11" a="1"/>
  <c r="AA81" i="11" a="1"/>
  <c r="AE524" i="11" a="1"/>
  <c r="AA624" i="11" a="1"/>
  <c r="AE301" i="11" a="1"/>
  <c r="AC812" i="11" a="1"/>
  <c r="Y419" i="11" a="1"/>
  <c r="V352" i="11"/>
  <c r="AD327" i="11" a="1"/>
  <c r="AB875" i="11" a="1"/>
  <c r="W428" i="11" a="1"/>
  <c r="AB831" i="11" a="1"/>
  <c r="V404" i="11"/>
  <c r="AD532" i="11" a="1"/>
  <c r="Z695" i="11" a="1"/>
  <c r="AE1001" i="11" a="1"/>
  <c r="V689" i="11"/>
  <c r="X11" i="11" a="1"/>
  <c r="AB914" i="11" a="1"/>
  <c r="AC579" i="11" a="1"/>
  <c r="AE794" i="11" a="1"/>
  <c r="AA47" i="11" a="1"/>
  <c r="V58" i="11"/>
  <c r="Y213" i="11" a="1"/>
  <c r="AE250" i="11" a="1"/>
  <c r="AF559" i="11" a="1"/>
  <c r="Y555" i="11" a="1"/>
  <c r="Y838" i="11" a="1"/>
  <c r="AE1078" i="11" a="1"/>
  <c r="AD7" i="11" a="1"/>
  <c r="AA634" i="11" a="1"/>
  <c r="V704" i="11"/>
  <c r="AA559" i="11" a="1"/>
  <c r="Y192" i="11" a="1"/>
  <c r="Z417" i="11" a="1"/>
  <c r="Z437" i="11" a="1"/>
  <c r="AA795" i="11" a="1"/>
  <c r="AF588" i="11" a="1"/>
  <c r="AA149" i="11" a="1"/>
  <c r="AA146" i="11" a="1"/>
  <c r="W584" i="11" a="1"/>
  <c r="Z282" i="11" a="1"/>
  <c r="Z304" i="11" a="1"/>
  <c r="AE535" i="11" a="1"/>
  <c r="X810" i="11" a="1"/>
  <c r="Z913" i="11" a="1"/>
  <c r="AD293" i="11" a="1"/>
  <c r="X867" i="11" a="1"/>
  <c r="Y486" i="11" a="1"/>
  <c r="AC581" i="11" a="1"/>
  <c r="AE425" i="11" a="1"/>
  <c r="V316" i="11"/>
  <c r="AC307" i="11" a="1"/>
  <c r="AD804" i="11" a="1"/>
  <c r="W680" i="11" a="1"/>
  <c r="Z323" i="11" a="1"/>
  <c r="AA234" i="11" a="1"/>
  <c r="AD812" i="11" a="1"/>
  <c r="Z378" i="11" a="1"/>
  <c r="AC721" i="11" a="1"/>
  <c r="Z1039" i="11" a="1"/>
  <c r="AB609" i="11" a="1"/>
  <c r="AA333" i="11" a="1"/>
  <c r="AF180" i="11" a="1"/>
  <c r="Y493" i="11" a="1"/>
  <c r="W707" i="11" a="1"/>
  <c r="Y590" i="11" a="1"/>
  <c r="AA851" i="11" a="1"/>
  <c r="Y799" i="11" a="1"/>
  <c r="V656" i="11"/>
  <c r="AD379" i="11" a="1"/>
  <c r="AA909" i="11" a="1"/>
  <c r="AB526" i="11" a="1"/>
  <c r="AA250" i="11" a="1"/>
  <c r="Z1048" i="11" a="1"/>
  <c r="X1012" i="11" a="1"/>
  <c r="AD255" i="11" a="1"/>
  <c r="AF1059" i="11" a="1"/>
  <c r="AE206" i="11" a="1"/>
  <c r="V742" i="11"/>
  <c r="W404" i="11" a="1"/>
  <c r="AB910" i="11" a="1"/>
  <c r="X540" i="11" a="1"/>
  <c r="W114" i="11" a="1"/>
  <c r="W937" i="11" a="1"/>
  <c r="X987" i="11" a="1"/>
  <c r="Y1061" i="11" a="1"/>
  <c r="V604" i="11"/>
  <c r="AE335" i="11" a="1"/>
  <c r="AF568" i="11" a="1"/>
  <c r="AC742" i="11" a="1"/>
  <c r="V544" i="11"/>
  <c r="AB904" i="11" a="1"/>
  <c r="AF201" i="11" a="1"/>
  <c r="Y223" i="11" a="1"/>
  <c r="Y452" i="11" a="1"/>
  <c r="Z142" i="11" a="1"/>
  <c r="Y387" i="11" a="1"/>
  <c r="Y241" i="11" a="1"/>
  <c r="AE810" i="11" a="1"/>
  <c r="X385" i="11" a="1"/>
  <c r="Y916" i="11" a="1"/>
  <c r="W480" i="11" a="1"/>
  <c r="W770" i="11" a="1"/>
  <c r="Y356" i="11" a="1"/>
  <c r="AC418" i="11" a="1"/>
  <c r="AE904" i="11" a="1"/>
  <c r="W812" i="11" a="1"/>
  <c r="V207" i="11"/>
  <c r="X814" i="11" a="1"/>
  <c r="Y324" i="11" a="1"/>
  <c r="AC181" i="11" a="1"/>
  <c r="AE814" i="11" a="1"/>
  <c r="X629" i="11" a="1"/>
  <c r="AF693" i="11" a="1"/>
  <c r="AA816" i="11" a="1"/>
  <c r="AD701" i="11" a="1"/>
  <c r="W312" i="11" a="1"/>
  <c r="Z1043" i="11" a="1"/>
  <c r="Y810" i="11" a="1"/>
  <c r="Z1024" i="11" a="1"/>
  <c r="Z389" i="11" a="1"/>
  <c r="W775" i="11" a="1"/>
  <c r="AD599" i="11" a="1"/>
  <c r="AE1034" i="11" a="1"/>
  <c r="AC635" i="11" a="1"/>
  <c r="X931" i="11" a="1"/>
  <c r="AF577" i="11" a="1"/>
  <c r="AE1024" i="11" a="1"/>
  <c r="AD888" i="11" a="1"/>
  <c r="AC821" i="11" a="1"/>
  <c r="AA587" i="11" a="1"/>
  <c r="Z943" i="11" a="1"/>
  <c r="AF662" i="11" a="1"/>
  <c r="Y1073" i="11" a="1"/>
  <c r="AD840" i="11" a="1"/>
  <c r="X902" i="11" a="1"/>
  <c r="AF18" i="11" a="1"/>
  <c r="AB846" i="11" a="1"/>
  <c r="W531" i="11" a="1"/>
  <c r="X166" i="11" a="1"/>
  <c r="X328" i="11" a="1"/>
  <c r="X976" i="11" a="1"/>
  <c r="AF844" i="11" a="1"/>
  <c r="Z573" i="11" a="1"/>
  <c r="V624" i="11"/>
  <c r="AC585" i="11" a="1"/>
  <c r="V516" i="11"/>
  <c r="W1067" i="11" a="1"/>
  <c r="Y594" i="11" a="1"/>
  <c r="W479" i="11" a="1"/>
  <c r="AA398" i="11" a="1"/>
  <c r="AA604" i="11" a="1"/>
  <c r="AD699" i="11" a="1"/>
  <c r="AD848" i="11" a="1"/>
  <c r="W22" i="11" a="1"/>
  <c r="AC131" i="11" a="1"/>
  <c r="AC371" i="11" a="1"/>
  <c r="AC433" i="11" a="1"/>
  <c r="W446" i="11" a="1"/>
  <c r="AF945" i="11" a="1"/>
  <c r="AA427" i="11" a="1"/>
  <c r="AF130" i="11" a="1"/>
  <c r="AA318" i="11" a="1"/>
  <c r="AB355" i="11" a="1"/>
  <c r="AA563" i="11" a="1"/>
  <c r="AC266" i="11" a="1"/>
  <c r="AA783" i="11" a="1"/>
  <c r="X916" i="11" a="1"/>
  <c r="AB134" i="11" a="1"/>
  <c r="AC276" i="11" a="1"/>
  <c r="AA296" i="11" a="1"/>
  <c r="AB338" i="11" a="1"/>
  <c r="Z584" i="11" a="1"/>
  <c r="W474" i="11" a="1"/>
  <c r="Z149" i="11" a="1"/>
  <c r="Y143" i="11" a="1"/>
  <c r="V772" i="11"/>
  <c r="AA343" i="11" a="1"/>
  <c r="AE967" i="11" a="1"/>
  <c r="AA97" i="11" a="1"/>
  <c r="Y491" i="11" a="1"/>
  <c r="X827" i="11" a="1"/>
  <c r="V241" i="11"/>
  <c r="AF989" i="11" a="1"/>
  <c r="Z956" i="11" a="1"/>
  <c r="AA396" i="11" a="1"/>
  <c r="AA910" i="11" a="1"/>
  <c r="AC520" i="11" a="1"/>
  <c r="AC312" i="11" a="1"/>
  <c r="AE199" i="11" a="1"/>
  <c r="Z69" i="11" a="1"/>
  <c r="AE688" i="11" a="1"/>
  <c r="Y495" i="11" a="1"/>
  <c r="X448" i="11" a="1"/>
  <c r="Y327" i="11" a="1"/>
  <c r="AE844" i="11" a="1"/>
  <c r="V758" i="11"/>
  <c r="AA407" i="11" a="1"/>
  <c r="AD266" i="11" a="1"/>
  <c r="Z326" i="11" a="1"/>
  <c r="AF607" i="11" a="1"/>
  <c r="AC651" i="11" a="1"/>
  <c r="AF716" i="11" a="1"/>
  <c r="AB236" i="11" a="1"/>
  <c r="AB491" i="11" a="1"/>
  <c r="Y453" i="11" a="1"/>
  <c r="AA652" i="11" a="1"/>
  <c r="AC495" i="11" a="1"/>
  <c r="AE803" i="11" a="1"/>
  <c r="X1038" i="11" a="1"/>
  <c r="AF599" i="11" a="1"/>
  <c r="W173" i="11" a="1"/>
  <c r="X486" i="11" a="1"/>
  <c r="Y424" i="11" a="1"/>
  <c r="Y1009" i="11" a="1"/>
  <c r="V425" i="11"/>
  <c r="Z78" i="11" a="1"/>
  <c r="W337" i="11" a="1"/>
  <c r="AF26" i="11" a="1"/>
  <c r="AA277" i="11" a="1"/>
  <c r="AD852" i="11" a="1"/>
  <c r="AB303" i="11" a="1"/>
  <c r="AD902" i="11" a="1"/>
  <c r="V136" i="11"/>
  <c r="AA572" i="11" a="1"/>
  <c r="Z529" i="11" a="1"/>
  <c r="AD391" i="11" a="1"/>
  <c r="Y297" i="11" a="1"/>
  <c r="AF92" i="11" a="1"/>
  <c r="AD51" i="11" a="1"/>
  <c r="W1063" i="11" a="1"/>
  <c r="AD930" i="11" a="1"/>
  <c r="AB958" i="11" a="1"/>
  <c r="AF975" i="11" a="1"/>
  <c r="AC109" i="11" a="1"/>
  <c r="Z711" i="11" a="1"/>
  <c r="AB577" i="11" a="1"/>
  <c r="Z677" i="11" a="1"/>
  <c r="AC645" i="11" a="1"/>
  <c r="AD215" i="11" a="1"/>
  <c r="X1075" i="11" a="1"/>
  <c r="AA488" i="11" a="1"/>
  <c r="AA582" i="11" a="1"/>
  <c r="AA144" i="11" a="1"/>
  <c r="W155" i="11" a="1"/>
  <c r="AD102" i="11" a="1"/>
  <c r="AB693" i="11" a="1"/>
  <c r="AE819" i="11" a="1"/>
  <c r="AD404" i="11" a="1"/>
  <c r="Y819" i="11" a="1"/>
  <c r="AF722" i="11" a="1"/>
  <c r="Z176" i="11" a="1"/>
  <c r="Z263" i="11" a="1"/>
  <c r="AC454" i="11" a="1"/>
  <c r="AA835" i="11" a="1"/>
  <c r="AF846" i="11" a="1"/>
  <c r="AA121" i="11" a="1"/>
  <c r="Y479" i="11" a="1"/>
  <c r="Z994" i="11" a="1"/>
  <c r="Y995" i="11" a="1"/>
  <c r="AF39" i="11" a="1"/>
  <c r="Z586" i="11" a="1"/>
  <c r="AF892" i="11" a="1"/>
  <c r="W1060" i="11" a="1"/>
  <c r="AE731" i="11" a="1"/>
  <c r="AC358" i="11" a="1"/>
  <c r="AE826" i="11" a="1"/>
  <c r="AC926" i="11" a="1"/>
  <c r="AB561" i="11" a="1"/>
  <c r="AB184" i="11" a="1"/>
  <c r="AD99" i="11" a="1"/>
  <c r="V359" i="11"/>
  <c r="X982" i="11" a="1"/>
  <c r="Y233" i="11" a="1"/>
  <c r="AC420" i="11" a="1"/>
  <c r="Y46" i="11" a="1"/>
  <c r="AC910" i="11" a="1"/>
  <c r="AA395" i="11" a="1"/>
  <c r="AC653" i="11" a="1"/>
  <c r="AC227" i="11" a="1"/>
  <c r="AB5" i="11" a="1"/>
  <c r="AC845" i="11" a="1"/>
  <c r="AA875" i="11" a="1"/>
  <c r="X130" i="11" a="1"/>
  <c r="AA254" i="11" a="1"/>
  <c r="Z1077" i="11" a="1"/>
  <c r="Y34" i="11" a="1"/>
  <c r="AF863" i="11" a="1"/>
  <c r="V80" i="11"/>
  <c r="AC767" i="11" a="1"/>
  <c r="X44" i="11" a="1"/>
  <c r="AD432" i="11" a="1"/>
  <c r="V717" i="11"/>
  <c r="AA560" i="11" a="1"/>
  <c r="Z682" i="11" a="1"/>
  <c r="Z51" i="11" a="1"/>
  <c r="AC611" i="11" a="1"/>
  <c r="AA430" i="11" a="1"/>
  <c r="AE995" i="11" a="1"/>
  <c r="W316" i="11" a="1"/>
  <c r="AC648" i="11" a="1"/>
  <c r="AF454" i="11" a="1"/>
  <c r="Y186" i="11" a="1"/>
  <c r="AF270" i="11" a="1"/>
  <c r="AD524" i="11" a="1"/>
  <c r="AD312" i="11" a="1"/>
  <c r="AD892" i="11" a="1"/>
  <c r="AE851" i="11" a="1"/>
  <c r="AA375" i="11" a="1"/>
  <c r="AA504" i="11" a="1"/>
  <c r="AD305" i="11" a="1"/>
  <c r="W887" i="11" a="1"/>
  <c r="AD384" i="11" a="1"/>
  <c r="AA392" i="11" a="1"/>
  <c r="AD484" i="11" a="1"/>
  <c r="Y796" i="11" a="1"/>
  <c r="AB749" i="11" a="1"/>
  <c r="Z579" i="11" a="1"/>
  <c r="X776" i="11" a="1"/>
  <c r="AA391" i="11" a="1"/>
  <c r="Z725" i="11" a="1"/>
  <c r="W412" i="11" a="1"/>
  <c r="X542" i="11" a="1"/>
  <c r="W565" i="11" a="1"/>
  <c r="Y1058" i="11" a="1"/>
  <c r="AB736" i="11" a="1"/>
  <c r="AF371" i="11" a="1"/>
  <c r="Z595" i="11" a="1"/>
  <c r="Z627" i="11" a="1"/>
  <c r="AE114" i="11" a="1"/>
  <c r="V705" i="11"/>
  <c r="Y229" i="11" a="1"/>
  <c r="W200" i="11" a="1"/>
  <c r="Z818" i="11" a="1"/>
  <c r="AE38" i="11" a="1"/>
  <c r="V503" i="11"/>
  <c r="AC256" i="11" a="1"/>
  <c r="AD986" i="11" a="1"/>
  <c r="Z120" i="11" a="1"/>
  <c r="X642" i="11" a="1"/>
  <c r="Z535" i="11" a="1"/>
  <c r="Z379" i="11" a="1"/>
  <c r="AA499" i="11" a="1"/>
  <c r="AD1072" i="11" a="1"/>
  <c r="V57" i="11"/>
  <c r="AC442" i="11" a="1"/>
  <c r="Z804" i="11" a="1"/>
  <c r="Z487" i="11" a="1"/>
  <c r="AF200" i="11" a="1"/>
  <c r="AB557" i="11" a="1"/>
  <c r="AF911" i="11" a="1"/>
  <c r="AB476" i="11" a="1"/>
  <c r="AC785" i="11" a="1"/>
  <c r="AA387" i="11" a="1"/>
  <c r="AD456" i="11" a="1"/>
  <c r="AD56" i="11" a="1"/>
  <c r="AE834" i="11" a="1"/>
  <c r="AE285" i="11" a="1"/>
  <c r="Z208" i="11" a="1"/>
  <c r="AF927" i="11" a="1"/>
  <c r="AA657" i="11" a="1"/>
  <c r="AE955" i="11" a="1"/>
  <c r="AD616" i="11" a="1"/>
  <c r="Z426" i="11" a="1"/>
  <c r="AD214" i="11" a="1"/>
  <c r="X759" i="11" a="1"/>
  <c r="X778" i="11" a="1"/>
  <c r="W77" i="11" a="1"/>
  <c r="AF1048" i="11" a="1"/>
  <c r="W1021" i="11" a="1"/>
  <c r="X706" i="11" a="1"/>
  <c r="AE208" i="11" a="1"/>
  <c r="AF265" i="11" a="1"/>
  <c r="AD553" i="11" a="1"/>
  <c r="AD235" i="11" a="1"/>
  <c r="AD65" i="11" a="1"/>
  <c r="AE308" i="11" a="1"/>
  <c r="AD301" i="11" a="1"/>
  <c r="Z634" i="11" a="1"/>
  <c r="AE115" i="11" a="1"/>
  <c r="AB1001" i="11" a="1"/>
  <c r="AD258" i="11" a="1"/>
  <c r="W900" i="11" a="1"/>
  <c r="AB982" i="11" a="1"/>
  <c r="AA695" i="11" a="1"/>
  <c r="X334" i="11" a="1"/>
  <c r="AE468" i="11" a="1"/>
  <c r="AE812" i="11" a="1"/>
  <c r="W838" i="11" a="1"/>
  <c r="V255" i="11"/>
  <c r="AD173" i="11" a="1"/>
  <c r="AF565" i="11" a="1"/>
  <c r="Z807" i="11" a="1"/>
  <c r="AB956" i="11" a="1"/>
  <c r="AE26" i="11" a="1"/>
  <c r="AA485" i="11" a="1"/>
  <c r="X475" i="11" a="1"/>
  <c r="AF360" i="11" a="1"/>
  <c r="Z460" i="11" a="1"/>
  <c r="Z619" i="11" a="1"/>
  <c r="AC724" i="11" a="1"/>
  <c r="Z343" i="11" a="1"/>
  <c r="AB283" i="11" a="1"/>
  <c r="AB655" i="11" a="1"/>
  <c r="Z270" i="11" a="1"/>
  <c r="AB479" i="11" a="1"/>
  <c r="AE475" i="11" a="1"/>
  <c r="AD847" i="11" a="1"/>
  <c r="AB462" i="11" a="1"/>
  <c r="AD116" i="11" a="1"/>
  <c r="AE897" i="11" a="1"/>
  <c r="AD748" i="11" a="1"/>
  <c r="Y871" i="11" a="1"/>
  <c r="AC816" i="11" a="1"/>
  <c r="Z192" i="11" a="1"/>
  <c r="AA260" i="11" a="1"/>
  <c r="AC143" i="11" a="1"/>
  <c r="X984" i="11" a="1"/>
  <c r="Z294" i="11" a="1"/>
  <c r="AB398" i="11" a="1"/>
  <c r="X923" i="11" a="1"/>
  <c r="AF339" i="11" a="1"/>
  <c r="X784" i="11" a="1"/>
  <c r="AA722" i="11" a="1"/>
  <c r="AA666" i="11" a="1"/>
  <c r="AD715" i="11" a="1"/>
  <c r="AC733" i="11" a="1"/>
  <c r="AD904" i="11" a="1"/>
  <c r="V296" i="11"/>
  <c r="AC302" i="11" a="1"/>
  <c r="X224" i="11" a="1"/>
  <c r="AE957" i="11" a="1"/>
  <c r="AA802" i="11" a="1"/>
  <c r="AB1018" i="11" a="1"/>
  <c r="Z402" i="11" a="1"/>
  <c r="X595" i="11" a="1"/>
  <c r="AB1047" i="11" a="1"/>
  <c r="AE567" i="11" a="1"/>
  <c r="AE954" i="11" a="1"/>
  <c r="AE707" i="11" a="1"/>
  <c r="AF7" i="11" a="1"/>
  <c r="AA301" i="11" a="1"/>
  <c r="Z793" i="11" a="1"/>
  <c r="AB1057" i="11" a="1"/>
  <c r="AD12" i="11" a="1"/>
  <c r="AE282" i="11" a="1"/>
  <c r="AF268" i="11" a="1"/>
  <c r="W522" i="11" a="1"/>
  <c r="AB819" i="11" a="1"/>
  <c r="AB17" i="11" a="1"/>
  <c r="AC39" i="11" a="1"/>
  <c r="W415" i="11" a="1"/>
  <c r="AD525" i="11" a="1"/>
  <c r="AB883" i="11" a="1"/>
  <c r="Y274" i="11" a="1"/>
  <c r="AC632" i="11" a="1"/>
  <c r="AD39" i="11" a="1"/>
  <c r="AE176" i="11" a="1"/>
  <c r="X816" i="11" a="1"/>
  <c r="AC1008" i="11" a="1"/>
  <c r="AB115" i="11" a="1"/>
  <c r="AE346" i="11" a="1"/>
  <c r="Z65" i="11" a="1"/>
  <c r="AE444" i="11" a="1"/>
  <c r="AF435" i="11" a="1"/>
  <c r="X674" i="11" a="1"/>
  <c r="AE462" i="11" a="1"/>
  <c r="Z756" i="11" a="1"/>
  <c r="AA207" i="11" a="1"/>
  <c r="V424" i="11"/>
  <c r="AD734" i="11" a="1"/>
  <c r="X999" i="11" a="1"/>
  <c r="AF281" i="11" a="1"/>
  <c r="Y315" i="11" a="1"/>
  <c r="Y422" i="11" a="1"/>
  <c r="AB942" i="11" a="1"/>
  <c r="AA279" i="11" a="1"/>
  <c r="X713" i="11" a="1"/>
  <c r="W494" i="11" a="1"/>
  <c r="AA341" i="11" a="1"/>
  <c r="Y408" i="11" a="1"/>
  <c r="Y86" i="11" a="1"/>
  <c r="AE146" i="11" a="1"/>
  <c r="Z37" i="11" a="1"/>
  <c r="X272" i="11" a="1"/>
  <c r="AE699" i="11" a="1"/>
  <c r="AD905" i="11" a="1"/>
  <c r="Z954" i="11" a="1"/>
  <c r="AE160" i="11" a="1"/>
  <c r="Z472" i="11" a="1"/>
  <c r="V694" i="11"/>
  <c r="AF495" i="11" a="1"/>
  <c r="X953" i="11" a="1"/>
  <c r="W226" i="11" a="1"/>
  <c r="X430" i="11" a="1"/>
  <c r="X611" i="11" a="1"/>
  <c r="X683" i="11" a="1"/>
  <c r="Y105" i="11" a="1"/>
  <c r="W620" i="11" a="1"/>
  <c r="AC914" i="11" a="1"/>
  <c r="AD592" i="11" a="1"/>
  <c r="AB113" i="11" a="1"/>
  <c r="AB390" i="11" a="1"/>
  <c r="AC698" i="11" a="1"/>
  <c r="AD511" i="11" a="1"/>
  <c r="AB844" i="11" a="1"/>
  <c r="X292" i="11" a="1"/>
  <c r="AD274" i="11" a="1"/>
  <c r="AB1006" i="11" a="1"/>
  <c r="Z194" i="11" a="1"/>
  <c r="AF32" i="11" a="1"/>
  <c r="X834" i="11" a="1"/>
  <c r="X522" i="11" a="1"/>
  <c r="AE548" i="11" a="1"/>
  <c r="AE652" i="11" a="1"/>
  <c r="AF531" i="11" a="1"/>
  <c r="AB750" i="11" a="1"/>
  <c r="AB291" i="11" a="1"/>
  <c r="Y510" i="11" a="1"/>
  <c r="X800" i="11" a="1"/>
  <c r="V726" i="11"/>
  <c r="AE110" i="11" a="1"/>
  <c r="AA457" i="11" a="1"/>
  <c r="AE870" i="11" a="1"/>
  <c r="AB104" i="11" a="1"/>
  <c r="W856" i="11" a="1"/>
  <c r="AD842" i="11" a="1"/>
  <c r="AF167" i="11" a="1"/>
  <c r="AC17" i="11" a="1"/>
  <c r="AF522" i="11" a="1"/>
  <c r="AB175" i="11" a="1"/>
  <c r="Z853" i="11" a="1"/>
  <c r="AF432" i="11" a="1"/>
  <c r="AA482" i="11" a="1"/>
  <c r="Z348" i="11" a="1"/>
  <c r="AB419" i="11" a="1"/>
  <c r="AF957" i="11" a="1"/>
  <c r="X895" i="11" a="1"/>
  <c r="AD380" i="11" a="1"/>
  <c r="Y836" i="11" a="1"/>
  <c r="AB488" i="11" a="1"/>
  <c r="AD1040" i="11" a="1"/>
  <c r="AB217" i="11" a="1"/>
  <c r="AD562" i="11" a="1"/>
  <c r="AD919" i="11" a="1"/>
  <c r="AE919" i="11" a="1"/>
  <c r="AC10" i="11" a="1"/>
  <c r="AC538" i="11" a="1"/>
  <c r="AA411" i="11" a="1"/>
  <c r="AA104" i="11" a="1"/>
  <c r="W378" i="11" a="1"/>
  <c r="AE739" i="11" a="1"/>
  <c r="AD104" i="11" a="1"/>
  <c r="AD934" i="11" a="1"/>
  <c r="AB791" i="11" a="1"/>
  <c r="AB1050" i="11" a="1"/>
  <c r="Y780" i="11" a="1"/>
  <c r="AD942" i="11" a="1"/>
  <c r="W367" i="11" a="1"/>
  <c r="AE648" i="11" a="1"/>
  <c r="AF487" i="11" a="1"/>
  <c r="Y713" i="11" a="1"/>
  <c r="AF445" i="11" a="1"/>
  <c r="AF943" i="11" a="1"/>
  <c r="AD32" i="11" a="1"/>
  <c r="Z932" i="11" a="1"/>
  <c r="Y893" i="11" a="1"/>
  <c r="Y897" i="11" a="1"/>
  <c r="V127" i="11"/>
  <c r="Z901" i="11" a="1"/>
  <c r="AF160" i="11" a="1"/>
  <c r="X750" i="11" a="1"/>
  <c r="W669" i="11" a="1"/>
  <c r="W716" i="11" a="1"/>
  <c r="AF954" i="11" a="1"/>
  <c r="Y660" i="11" a="1"/>
  <c r="AF558" i="11" a="1"/>
  <c r="W696" i="11" a="1"/>
  <c r="AF609" i="11" a="1"/>
  <c r="Z576" i="11" a="1"/>
  <c r="W731" i="11" a="1"/>
  <c r="V182" i="11"/>
  <c r="W484" i="11" a="1"/>
  <c r="Y181" i="11" a="1"/>
  <c r="AD138" i="11" a="1"/>
  <c r="AD469" i="11" a="1"/>
  <c r="AD885" i="11" a="1"/>
  <c r="Z418" i="11" a="1"/>
  <c r="AF547" i="11" a="1"/>
  <c r="W527" i="11" a="1"/>
  <c r="AD671" i="11" a="1"/>
  <c r="AB710" i="11" a="1"/>
  <c r="Y309" i="11" a="1"/>
  <c r="AF1065" i="11" a="1"/>
  <c r="W561" i="11" a="1"/>
  <c r="Y906" i="11" a="1"/>
  <c r="Y592" i="11" a="1"/>
  <c r="V495" i="11"/>
  <c r="AE36" i="11" a="1"/>
  <c r="AA861" i="11" a="1"/>
  <c r="X515" i="11" a="1"/>
  <c r="AA1040" i="11" a="1"/>
  <c r="AA626" i="11" a="1"/>
  <c r="AE564" i="11" a="1"/>
  <c r="X6" i="11" a="1"/>
  <c r="Y525" i="11" a="1"/>
  <c r="X470" i="11" a="1"/>
  <c r="W160" i="11" a="1"/>
  <c r="X717" i="11" a="1"/>
  <c r="X506" i="11" a="1"/>
  <c r="AA830" i="11" a="1"/>
  <c r="AA575" i="11" a="1"/>
  <c r="AF932" i="11" a="1"/>
  <c r="Z875" i="11" a="1"/>
  <c r="Y369" i="11" a="1"/>
  <c r="AB110" i="11" a="1"/>
  <c r="AD80" i="11" a="1"/>
  <c r="AA377" i="11" a="1"/>
  <c r="W1026" i="11" a="1"/>
  <c r="AF1031" i="11" a="1"/>
  <c r="Y346" i="11" a="1"/>
  <c r="Y999" i="11" a="1"/>
  <c r="V224" i="11"/>
  <c r="Z729" i="11" a="1"/>
  <c r="AB714" i="11" a="1"/>
  <c r="AF942" i="11" a="1"/>
  <c r="AF150" i="11" a="1"/>
  <c r="AD141" i="11" a="1"/>
  <c r="Y112" i="11" a="1"/>
  <c r="W794" i="11" a="1"/>
  <c r="AB1079" i="11" a="1"/>
  <c r="AE268" i="11" a="1"/>
  <c r="Y903" i="11" a="1"/>
  <c r="AC811" i="11" a="1"/>
  <c r="AB224" i="11" a="1"/>
  <c r="AB670" i="11" a="1"/>
  <c r="W12" i="11" a="1"/>
  <c r="AA507" i="11" a="1"/>
  <c r="X993" i="11" a="1"/>
  <c r="AC735" i="11" a="1"/>
  <c r="AD249" i="11" a="1"/>
  <c r="AA576" i="11" a="1"/>
  <c r="AD693" i="11" a="1"/>
  <c r="W954" i="11" a="1"/>
  <c r="AD285" i="11" a="1"/>
  <c r="AC404" i="11" a="1"/>
  <c r="X918" i="11" a="1"/>
  <c r="AF236" i="11" a="1"/>
  <c r="AA581" i="11" a="1"/>
  <c r="AE1079" i="11" a="1"/>
  <c r="X458" i="11" a="1"/>
  <c r="AE172" i="11" a="1"/>
  <c r="Y846" i="11" a="1"/>
  <c r="X465" i="11" a="1"/>
  <c r="AC460" i="11" a="1"/>
  <c r="AA640" i="11" a="1"/>
  <c r="AF865" i="11" a="1"/>
  <c r="AE892" i="11" a="1"/>
  <c r="W387" i="11" a="1"/>
  <c r="AF331" i="11" a="1"/>
  <c r="AE872" i="11" a="1"/>
  <c r="Y228" i="11" a="1"/>
  <c r="Y832" i="11" a="1"/>
  <c r="AB393" i="11" a="1"/>
  <c r="AA382" i="11" a="1"/>
  <c r="AC529" i="11" a="1"/>
  <c r="Z405" i="11" a="1"/>
  <c r="AB688" i="11" a="1"/>
  <c r="AC381" i="11" a="1"/>
  <c r="AD1046" i="11" a="1"/>
  <c r="AC206" i="11" a="1"/>
  <c r="AA297" i="11" a="1"/>
  <c r="AB769" i="11" a="1"/>
  <c r="W578" i="11" a="1"/>
  <c r="V143" i="11"/>
  <c r="AB172" i="11" a="1"/>
  <c r="V133" i="11"/>
  <c r="AF552" i="11" a="1"/>
  <c r="Y760" i="11" a="1"/>
  <c r="Y559" i="11" a="1"/>
  <c r="Z206" i="11" a="1"/>
  <c r="AB930" i="11" a="1"/>
  <c r="AF86" i="11" a="1"/>
  <c r="AA145" i="11" a="1"/>
  <c r="AF525" i="11" a="1"/>
  <c r="Z819" i="11" a="1"/>
  <c r="AA161" i="11" a="1"/>
  <c r="AB535" i="11" a="1"/>
  <c r="V731" i="11"/>
  <c r="AB426" i="11" a="1"/>
  <c r="W239" i="11" a="1"/>
  <c r="V492" i="11"/>
  <c r="AC766" i="11" a="1"/>
  <c r="AB627" i="11" a="1"/>
  <c r="V303" i="11"/>
  <c r="AD191" i="11" a="1"/>
  <c r="AA755" i="11" a="1"/>
  <c r="AC18" i="11" a="1"/>
  <c r="AB365" i="11" a="1"/>
  <c r="Y455" i="11" a="1"/>
  <c r="Z686" i="11" a="1"/>
  <c r="AB1061" i="11" a="1"/>
  <c r="AB891" i="11" a="1"/>
  <c r="X632" i="11" a="1"/>
  <c r="W653" i="11" a="1"/>
  <c r="Z157" i="11" a="1"/>
  <c r="W425" i="11" a="1"/>
  <c r="Y737" i="11" a="1"/>
  <c r="AF567" i="11" a="1"/>
  <c r="AF76" i="11" a="1"/>
  <c r="Y465" i="11" a="1"/>
  <c r="AC889" i="11" a="1"/>
  <c r="AD605" i="11" a="1"/>
  <c r="X451" i="11" a="1"/>
  <c r="AD515" i="11" a="1"/>
  <c r="Y347" i="11" a="1"/>
  <c r="Z813" i="11" a="1"/>
  <c r="V45" i="11"/>
  <c r="W26" i="11" a="1"/>
  <c r="AC1036" i="11" a="1"/>
  <c r="AD357" i="11" a="1"/>
  <c r="V408" i="11"/>
  <c r="AF849" i="11" a="1"/>
  <c r="Z1008" i="11" a="1"/>
  <c r="AF590" i="11" a="1"/>
  <c r="AD378" i="11" a="1"/>
  <c r="V325" i="11"/>
  <c r="AB654" i="11" a="1"/>
  <c r="AD587" i="11" a="1"/>
  <c r="AB747" i="11" a="1"/>
  <c r="AA1001" i="11" a="1"/>
  <c r="AC809" i="11" a="1"/>
  <c r="AC142" i="11" a="1"/>
  <c r="AC679" i="11" a="1"/>
  <c r="Z8" i="11" a="1"/>
  <c r="V306" i="11"/>
  <c r="Y178" i="11" a="1"/>
  <c r="V40" i="11"/>
  <c r="Z388" i="11" a="1"/>
  <c r="AD606" i="11" a="1"/>
  <c r="AA679" i="11" a="1"/>
  <c r="AE865" i="11" a="1"/>
  <c r="X351" i="11" a="1"/>
  <c r="AF440" i="11" a="1"/>
  <c r="AD238" i="11" a="1"/>
  <c r="AB586" i="11" a="1"/>
  <c r="AD323" i="11" a="1"/>
  <c r="AF732" i="11" a="1"/>
  <c r="AA271" i="11" a="1"/>
  <c r="AA694" i="11" a="1"/>
  <c r="AB467" i="11" a="1"/>
  <c r="AB690" i="11" a="1"/>
  <c r="X809" i="11" a="1"/>
  <c r="X735" i="11" a="1"/>
  <c r="AE855" i="11" a="1"/>
  <c r="AE694" i="11" a="1"/>
  <c r="AE453" i="11" a="1"/>
  <c r="AC518" i="11" a="1"/>
  <c r="Z844" i="11" a="1"/>
  <c r="AC593" i="11" a="1"/>
  <c r="AF269" i="11" a="1"/>
  <c r="AA934" i="11" a="1"/>
  <c r="AB400" i="11" a="1"/>
  <c r="AA873" i="11" a="1"/>
  <c r="Y342" i="11" a="1"/>
  <c r="AC973" i="11" a="1"/>
  <c r="AD691" i="11" a="1"/>
  <c r="X593" i="11" a="1"/>
  <c r="W806" i="11" a="1"/>
  <c r="AA272" i="11" a="1"/>
  <c r="AF818" i="11" a="1"/>
  <c r="X79" i="11" a="1"/>
  <c r="AC374" i="11" a="1"/>
  <c r="AC61" i="11" a="1"/>
  <c r="Z740" i="11" a="1"/>
  <c r="AC189" i="11" a="1"/>
  <c r="Z709" i="11" a="1"/>
  <c r="AE889" i="11" a="1"/>
  <c r="AF563" i="11" a="1"/>
  <c r="X956" i="11" a="1"/>
  <c r="AE683" i="11" a="1"/>
  <c r="X497" i="11" a="1"/>
  <c r="AC892" i="11" a="1"/>
  <c r="V354" i="11"/>
  <c r="X99" i="11" a="1"/>
  <c r="X969" i="11" a="1"/>
  <c r="AE232" i="11" a="1"/>
  <c r="AA359" i="11" a="1"/>
  <c r="AA754" i="11" a="1"/>
  <c r="AA385" i="11" a="1"/>
  <c r="AE1039" i="11" a="1"/>
  <c r="AC1040" i="11" a="1"/>
  <c r="W984" i="11" a="1"/>
  <c r="AB324" i="11" a="1"/>
  <c r="AD632" i="11" a="1"/>
  <c r="AB792" i="11" a="1"/>
  <c r="Z85" i="11" a="1"/>
  <c r="AF532" i="11" a="1"/>
  <c r="AC331" i="11" a="1"/>
  <c r="AB821" i="11" a="1"/>
  <c r="AB328" i="11" a="1"/>
  <c r="AA268" i="11" a="1"/>
  <c r="AA394" i="11" a="1"/>
  <c r="AE687" i="11" a="1"/>
  <c r="Z679" i="11" a="1"/>
  <c r="X703" i="11" a="1"/>
  <c r="Z840" i="11" a="1"/>
  <c r="AE25" i="11" a="1"/>
  <c r="W194" i="11" a="1"/>
  <c r="AA244" i="11" a="1"/>
  <c r="AB671" i="11" a="1"/>
  <c r="X864" i="11" a="1"/>
  <c r="AD340" i="11" a="1"/>
  <c r="AD960" i="11" a="1"/>
  <c r="X422" i="11" a="1"/>
  <c r="AE30" i="11" a="1"/>
  <c r="AA708" i="11" a="1"/>
  <c r="AA889" i="11" a="1"/>
  <c r="AA147" i="11" a="1"/>
  <c r="AA764" i="11" a="1"/>
  <c r="AE484" i="11" a="1"/>
  <c r="Y380" i="11" a="1"/>
  <c r="AF428" i="11" a="1"/>
  <c r="W833" i="11" a="1"/>
  <c r="AB622" i="11" a="1"/>
  <c r="AE396" i="11" a="1"/>
  <c r="AE248" i="11" a="1"/>
  <c r="Z427" i="11" a="1"/>
  <c r="AE464" i="11" a="1"/>
  <c r="X804" i="11" a="1"/>
  <c r="AD559" i="11" a="1"/>
  <c r="AD655" i="11" a="1"/>
  <c r="AC257" i="11" a="1"/>
  <c r="AD135" i="11" a="1"/>
  <c r="W920" i="11" a="1"/>
  <c r="AE481" i="11" a="1"/>
  <c r="AE602" i="11" a="1"/>
  <c r="AF128" i="11" a="1"/>
  <c r="X129" i="11" a="1"/>
  <c r="V371" i="11"/>
  <c r="Y1044" i="11" a="1"/>
  <c r="Z694" i="11" a="1"/>
  <c r="X335" i="11" a="1"/>
  <c r="Y141" i="11" a="1"/>
  <c r="W552" i="11" a="1"/>
  <c r="AC606" i="11" a="1"/>
  <c r="AF712" i="11" a="1"/>
  <c r="AB564" i="11" a="1"/>
  <c r="AA891" i="11" a="1"/>
  <c r="X452" i="11" a="1"/>
  <c r="Z854" i="11" a="1"/>
  <c r="AB47" i="11" a="1"/>
  <c r="AC5" i="11" a="1"/>
  <c r="AE735" i="11" a="1"/>
  <c r="AD398" i="11" a="1"/>
  <c r="Z431" i="11" a="1"/>
  <c r="AB948" i="11" a="1"/>
  <c r="AF868" i="11" a="1"/>
  <c r="Z734" i="11" a="1"/>
  <c r="Y169" i="11" a="1"/>
  <c r="W175" i="11" a="1"/>
  <c r="V196" i="11"/>
  <c r="Y118" i="11" a="1"/>
  <c r="AD178" i="11" a="1"/>
  <c r="Z760" i="11" a="1"/>
  <c r="AC271" i="11" a="1"/>
  <c r="Z92" i="11" a="1"/>
  <c r="AD371" i="11" a="1"/>
  <c r="AD660" i="11" a="1"/>
  <c r="AC726" i="11" a="1"/>
  <c r="X424" i="11" a="1"/>
  <c r="AF423" i="11" a="1"/>
  <c r="AE549" i="11" a="1"/>
  <c r="Y492" i="11" a="1"/>
  <c r="AC608" i="11" a="1"/>
  <c r="Z86" i="11" a="1"/>
  <c r="Z439" i="11" a="1"/>
  <c r="X483" i="11" a="1"/>
  <c r="AE445" i="11" a="1"/>
  <c r="V191" i="11"/>
  <c r="Z896" i="11" a="1"/>
  <c r="V63" i="11"/>
  <c r="AC862" i="11" a="1"/>
  <c r="W643" i="11" a="1"/>
  <c r="V95" i="11"/>
  <c r="AC484" i="11" a="1"/>
  <c r="AA537" i="11" a="1"/>
  <c r="AF14" i="11" a="1"/>
  <c r="Y81" i="11" a="1"/>
  <c r="AA409" i="11" a="1"/>
  <c r="X596" i="11" a="1"/>
  <c r="V659" i="11"/>
  <c r="W349" i="11" a="1"/>
  <c r="AC886" i="11" a="1"/>
  <c r="Z674" i="11" a="1"/>
  <c r="Z704" i="11" a="1"/>
  <c r="AB242" i="11" a="1"/>
  <c r="AE212" i="11" a="1"/>
  <c r="AB395" i="11" a="1"/>
  <c r="W914" i="11" a="1"/>
  <c r="AB1028" i="11" a="1"/>
  <c r="AD867" i="11" a="1"/>
  <c r="AB350" i="11" a="1"/>
  <c r="AC991" i="11" a="1"/>
  <c r="AC670" i="11" a="1"/>
  <c r="AF372" i="11" a="1"/>
  <c r="X289" i="11" a="1"/>
  <c r="AF916" i="11" a="1"/>
  <c r="AD879" i="11" a="1"/>
  <c r="W169" i="11" a="1"/>
  <c r="Z232" i="11" a="1"/>
  <c r="AF109" i="11" a="1"/>
  <c r="X563" i="11" a="1"/>
  <c r="AE608" i="11" a="1"/>
  <c r="Y659" i="11" a="1"/>
  <c r="W143" i="11" a="1"/>
  <c r="AE380" i="11" a="1"/>
  <c r="AF678" i="11" a="1"/>
  <c r="AA39" i="11" a="1"/>
  <c r="Z403" i="11" a="1"/>
  <c r="AB1067" i="11" a="1"/>
  <c r="AD541" i="11" a="1"/>
  <c r="V150" i="11"/>
  <c r="AC687" i="11" a="1"/>
  <c r="AD422" i="11" a="1"/>
  <c r="Z1015" i="11" a="1"/>
  <c r="AC720" i="11" a="1"/>
  <c r="X40" i="11" a="1"/>
  <c r="X36" i="11" a="1"/>
  <c r="Z130" i="11" a="1"/>
  <c r="Y111" i="11" a="1"/>
  <c r="V41" i="11"/>
  <c r="V221" i="11"/>
  <c r="AD870" i="11" a="1"/>
  <c r="W555" i="11" a="1"/>
  <c r="Z904" i="11" a="1"/>
  <c r="AF99" i="11" a="1"/>
  <c r="AB882" i="11" a="1"/>
  <c r="AE373" i="11" a="1"/>
  <c r="W9" i="11" a="1"/>
  <c r="AB45" i="11" a="1"/>
  <c r="V505" i="11"/>
  <c r="AA513" i="11" a="1"/>
  <c r="AC446" i="11" a="1"/>
  <c r="Y797" i="11" a="1"/>
  <c r="Y120" i="11" a="1"/>
  <c r="AA349" i="11" a="1"/>
  <c r="AA972" i="11" a="1"/>
  <c r="Z545" i="11" a="1"/>
  <c r="AA220" i="11" a="1"/>
  <c r="AB980" i="11" a="1"/>
  <c r="AB559" i="11" a="1"/>
  <c r="AB997" i="11" a="1"/>
  <c r="Y418" i="11" a="1"/>
  <c r="AC607" i="11" a="1"/>
  <c r="AF291" i="11" a="1"/>
  <c r="AC834" i="11" a="1"/>
  <c r="AD894" i="11" a="1"/>
  <c r="AC121" i="11" a="1"/>
  <c r="AC911" i="11" a="1"/>
  <c r="AF1067" i="11" a="1"/>
  <c r="V257" i="11"/>
  <c r="Y973" i="11" a="1"/>
  <c r="AB407" i="11" a="1"/>
  <c r="AC610" i="11" a="1"/>
  <c r="AF608" i="11" a="1"/>
  <c r="V438" i="11"/>
  <c r="W815" i="11" a="1"/>
  <c r="AD455" i="11" a="1"/>
  <c r="AF1050" i="11" a="1"/>
  <c r="V60" i="11"/>
  <c r="W625" i="11" a="1"/>
  <c r="Y146" i="11" a="1"/>
  <c r="AF326" i="11" a="1"/>
  <c r="AE592" i="11" a="1"/>
  <c r="AD392" i="11" a="1"/>
  <c r="AC1047" i="11" a="1"/>
  <c r="AB348" i="11" a="1"/>
  <c r="Y270" i="11" a="1"/>
  <c r="X472" i="11" a="1"/>
  <c r="AC1027" i="11" a="1"/>
  <c r="AC282" i="11" a="1"/>
  <c r="AE963" i="11" a="1"/>
  <c r="AC47" i="11" a="1"/>
  <c r="AF941" i="11" a="1"/>
  <c r="Z641" i="11" a="1"/>
  <c r="AB444" i="11" a="1"/>
  <c r="AF835" i="11" a="1"/>
  <c r="AE437" i="11" a="1"/>
  <c r="Y833" i="11" a="1"/>
  <c r="AF747" i="11" a="1"/>
  <c r="AD909" i="11" a="1"/>
  <c r="AA609" i="11" a="1"/>
  <c r="V750" i="11"/>
  <c r="W322" i="11" a="1"/>
  <c r="AD257" i="11" a="1"/>
  <c r="W629" i="11" a="1"/>
  <c r="AB386" i="11" a="1"/>
  <c r="AE662" i="11" a="1"/>
  <c r="W810" i="11" a="1"/>
  <c r="Y187" i="11" a="1"/>
  <c r="Y935" i="11" a="1"/>
  <c r="AF311" i="11" a="1"/>
  <c r="W767" i="11" a="1"/>
  <c r="Z441" i="11" a="1"/>
  <c r="AD575" i="11" a="1"/>
  <c r="X159" i="11" a="1"/>
  <c r="AB985" i="11" a="1"/>
  <c r="Y949" i="11" a="1"/>
  <c r="X460" i="11" a="1"/>
  <c r="X519" i="11" a="1"/>
  <c r="Z675" i="11" a="1"/>
  <c r="AE708" i="11" a="1"/>
  <c r="X191" i="11" a="1"/>
  <c r="AE615" i="11" a="1"/>
  <c r="Z186" i="11" a="1"/>
  <c r="AC221" i="11" a="1"/>
  <c r="X354" i="11" a="1"/>
  <c r="AE315" i="11" a="1"/>
  <c r="AD1026" i="11" a="1"/>
  <c r="AE565" i="11" a="1"/>
  <c r="AD1030" i="11" a="1"/>
  <c r="W623" i="11" a="1"/>
  <c r="Y715" i="11" a="1"/>
  <c r="X702" i="11" a="1"/>
  <c r="Y533" i="11" a="1"/>
  <c r="X1042" i="11" a="1"/>
  <c r="AA40" i="11" a="1"/>
  <c r="AC183" i="11" a="1"/>
  <c r="AA259" i="11" a="1"/>
  <c r="V571" i="11"/>
  <c r="AA790" i="11" a="1"/>
  <c r="AD538" i="11" a="1"/>
  <c r="AF654" i="11" a="1"/>
  <c r="AA471" i="11" a="1"/>
  <c r="Z665" i="11" a="1"/>
  <c r="AC502" i="11" a="1"/>
  <c r="W585" i="11" a="1"/>
  <c r="AF94" i="11" a="1"/>
  <c r="AA801" i="11" a="1"/>
  <c r="V381" i="11"/>
  <c r="AA173" i="11" a="1"/>
  <c r="Z628" i="11" a="1"/>
  <c r="V593" i="11"/>
  <c r="V435" i="11"/>
  <c r="AE411" i="11" a="1"/>
  <c r="AF350" i="11" a="1"/>
  <c r="Z581" i="11" a="1"/>
  <c r="AD100" i="11" a="1"/>
  <c r="Y930" i="11" a="1"/>
  <c r="AD680" i="11" a="1"/>
  <c r="AD738" i="11" a="1"/>
  <c r="AD4" i="11" a="1"/>
  <c r="V522" i="11"/>
  <c r="AA569" i="11" a="1"/>
  <c r="X668" i="11" a="1"/>
  <c r="X974" i="11" a="1"/>
  <c r="AD294" i="11" a="1"/>
  <c r="X192" i="11" a="1"/>
  <c r="AD627" i="11" a="1"/>
  <c r="AA877" i="11" a="1"/>
  <c r="AA618" i="11" a="1"/>
  <c r="W485" i="11" a="1"/>
  <c r="Y359" i="11" a="1"/>
  <c r="AB179" i="11" a="1"/>
  <c r="X741" i="11" a="1"/>
  <c r="AF30" i="11" a="1"/>
  <c r="AB865" i="11" a="1"/>
  <c r="V124" i="11"/>
  <c r="AF832" i="11" a="1"/>
  <c r="AB374" i="11" a="1"/>
  <c r="Z915" i="11" a="1"/>
  <c r="X400" i="11" a="1"/>
  <c r="AB463" i="11" a="1"/>
  <c r="Y177" i="11" a="1"/>
  <c r="AE831" i="11" a="1"/>
  <c r="AC267" i="11" a="1"/>
  <c r="AE839" i="11" a="1"/>
  <c r="AB311" i="11" a="1"/>
  <c r="AB701" i="11" a="1"/>
  <c r="W698" i="11" a="1"/>
  <c r="AC577" i="11" a="1"/>
  <c r="AA1021" i="11" a="1"/>
  <c r="AB1049" i="11" a="1"/>
  <c r="Y470" i="11" a="1"/>
  <c r="Y778" i="11" a="1"/>
  <c r="AA498" i="11" a="1"/>
  <c r="V468" i="11"/>
  <c r="AD11" i="11" a="1"/>
  <c r="AB742" i="11" a="1"/>
  <c r="AF322" i="11" a="1"/>
  <c r="AB727" i="11" a="1"/>
  <c r="X831" i="11" a="1"/>
  <c r="Z377" i="11" a="1"/>
  <c r="AE632" i="11" a="1"/>
  <c r="AF557" i="11" a="1"/>
  <c r="AB542" i="11" a="1"/>
  <c r="W65" i="11" a="1"/>
  <c r="AC255" i="11" a="1"/>
  <c r="AD814" i="11" a="1"/>
  <c r="AF560" i="11" a="1"/>
  <c r="AA201" i="11" a="1"/>
  <c r="AE751" i="11" a="1"/>
  <c r="AF551" i="11" a="1"/>
  <c r="AD1078" i="11" a="1"/>
  <c r="W579" i="11" a="1"/>
  <c r="AA577" i="11" a="1"/>
  <c r="AD333" i="11" a="1"/>
  <c r="X97" i="11" a="1"/>
  <c r="AE691" i="11" a="1"/>
  <c r="X467" i="11" a="1"/>
  <c r="W765" i="11" a="1"/>
  <c r="AA74" i="11" a="1"/>
  <c r="AE746" i="11" a="1"/>
  <c r="AD234" i="11" a="1"/>
  <c r="W604" i="11" a="1"/>
  <c r="W943" i="11" a="1"/>
  <c r="AD17" i="11" a="1"/>
  <c r="AF279" i="11" a="1"/>
  <c r="AA167" i="11" a="1"/>
  <c r="AE879" i="11" a="1"/>
  <c r="AD700" i="11" a="1"/>
  <c r="Z1050" i="11" a="1"/>
  <c r="AF702" i="11" a="1"/>
  <c r="Y13" i="11" a="1"/>
  <c r="Y725" i="11" a="1"/>
  <c r="AD972" i="11" a="1"/>
  <c r="AE661" i="11" a="1"/>
  <c r="W326" i="11" a="1"/>
  <c r="AB992" i="11" a="1"/>
  <c r="AA109" i="11" a="1"/>
  <c r="W293" i="11" a="1"/>
  <c r="AF595" i="11" a="1"/>
  <c r="AA257" i="11" a="1"/>
  <c r="X374" i="11" a="1"/>
  <c r="AE588" i="11" a="1"/>
  <c r="AA658" i="11" a="1"/>
  <c r="AD174" i="11" a="1"/>
  <c r="AD717" i="11" a="1"/>
  <c r="Y842" i="11" a="1"/>
  <c r="AA759" i="11" a="1"/>
  <c r="W247" i="11" a="1"/>
  <c r="X574" i="11" a="1"/>
  <c r="V684" i="11"/>
  <c r="W112" i="11" a="1"/>
  <c r="AF409" i="11" a="1"/>
  <c r="AB460" i="11" a="1"/>
  <c r="AB556" i="11" a="1"/>
  <c r="AB1009" i="11" a="1"/>
  <c r="Y135" i="11" a="1"/>
  <c r="Z643" i="11" a="1"/>
  <c r="AD1008" i="11" a="1"/>
  <c r="AE975" i="11" a="1"/>
  <c r="AD350" i="11" a="1"/>
  <c r="AD472" i="11" a="1"/>
  <c r="AA829" i="11" a="1"/>
  <c r="Y288" i="11" a="1"/>
  <c r="AC99" i="11" a="1"/>
  <c r="AC884" i="11" a="1"/>
  <c r="AB903" i="11" a="1"/>
  <c r="AC695" i="11" a="1"/>
  <c r="AD183" i="11" a="1"/>
  <c r="AA192" i="11" a="1"/>
  <c r="AE466" i="11" a="1"/>
  <c r="W692" i="11" a="1"/>
  <c r="AD1039" i="11" a="1"/>
  <c r="AC694" i="11" a="1"/>
  <c r="AB735" i="11" a="1"/>
  <c r="Z96" i="11" a="1"/>
  <c r="V444" i="11"/>
  <c r="Z944" i="11" a="1"/>
  <c r="V585" i="11"/>
  <c r="V580" i="11"/>
  <c r="Z424" i="11" a="1"/>
  <c r="V560" i="11"/>
  <c r="W179" i="11" a="1"/>
  <c r="AB367" i="11" a="1"/>
  <c r="AB707" i="11" a="1"/>
  <c r="X985" i="11" a="1"/>
  <c r="AE546" i="11" a="1"/>
  <c r="AA165" i="11" a="1"/>
  <c r="Z411" i="11" a="1"/>
  <c r="W142" i="11" a="1"/>
  <c r="AA922" i="11" a="1"/>
  <c r="Y69" i="11" a="1"/>
  <c r="Z705" i="11" a="1"/>
  <c r="AB56" i="11" a="1"/>
  <c r="V123" i="11"/>
  <c r="Z361" i="11" a="1"/>
  <c r="X613" i="11" a="1"/>
  <c r="V73" i="11"/>
  <c r="X685" i="11" a="1"/>
  <c r="V333" i="11"/>
  <c r="X1064" i="11" a="1"/>
  <c r="X364" i="11" a="1"/>
  <c r="AC537" i="11" a="1"/>
  <c r="AD654" i="11" a="1"/>
  <c r="AB199" i="11" a="1"/>
  <c r="Z964" i="11" a="1"/>
  <c r="X383" i="11" a="1"/>
  <c r="X863" i="11" a="1"/>
  <c r="AC92" i="11" a="1"/>
  <c r="V479" i="11"/>
  <c r="AF403" i="11" a="1"/>
  <c r="AE506" i="11" a="1"/>
  <c r="W231" i="11" a="1"/>
  <c r="X886" i="11" a="1"/>
  <c r="V640" i="11"/>
  <c r="AC691" i="11" a="1"/>
  <c r="AC429" i="11" a="1"/>
  <c r="AB288" i="11" a="1"/>
  <c r="AD529" i="11" a="1"/>
  <c r="X78" i="11" a="1"/>
  <c r="AE896" i="11" a="1"/>
  <c r="AD922" i="11" a="1"/>
  <c r="AD370" i="11" a="1"/>
  <c r="W463" i="11" a="1"/>
  <c r="X889" i="11" a="1"/>
  <c r="AA955" i="11" a="1"/>
  <c r="AF542" i="11" a="1"/>
  <c r="AD176" i="11" a="1"/>
  <c r="AD229" i="11" a="1"/>
  <c r="Z306" i="11" a="1"/>
  <c r="Z633" i="11" a="1"/>
  <c r="X198" i="11" a="1"/>
  <c r="AE591" i="11" a="1"/>
  <c r="AC377" i="11" a="1"/>
  <c r="V647" i="11"/>
  <c r="AF829" i="11" a="1"/>
  <c r="X135" i="11" a="1"/>
  <c r="AB795" i="11" a="1"/>
  <c r="AA678" i="11" a="1"/>
  <c r="W832" i="11" a="1"/>
  <c r="Y907" i="11" a="1"/>
  <c r="AF821" i="11" a="1"/>
  <c r="Y990" i="11" a="1"/>
  <c r="AF293" i="11" a="1"/>
  <c r="V175" i="11"/>
  <c r="Y936" i="11" a="1"/>
  <c r="AC890" i="11" a="1"/>
  <c r="AB176" i="11" a="1"/>
  <c r="AB88" i="11" a="1"/>
  <c r="AA906" i="11" a="1"/>
  <c r="AE813" i="11" a="1"/>
  <c r="Z561" i="11" a="1"/>
  <c r="AC706" i="11" a="1"/>
  <c r="AA896" i="11" a="1"/>
  <c r="AA130" i="11" a="1"/>
  <c r="W657" i="11" a="1"/>
  <c r="AA506" i="11" a="1"/>
  <c r="Y355" i="11" a="1"/>
  <c r="X106" i="11" a="1"/>
  <c r="AC193" i="11" a="1"/>
  <c r="W411" i="11" a="1"/>
  <c r="AF114" i="11" a="1"/>
  <c r="W632" i="11" a="1"/>
  <c r="Z462" i="11" a="1"/>
  <c r="AE174" i="11" a="1"/>
  <c r="Y168" i="11" a="1"/>
  <c r="AE361" i="11" a="1"/>
  <c r="Y473" i="11" a="1"/>
  <c r="W616" i="11" a="1"/>
  <c r="AC1059" i="11" a="1"/>
  <c r="X149" i="11" a="1"/>
  <c r="AF223" i="11" a="1"/>
  <c r="Y95" i="11" a="1"/>
  <c r="AB640" i="11" a="1"/>
  <c r="AC152" i="11" a="1"/>
  <c r="W760" i="11" a="1"/>
  <c r="V645" i="11"/>
  <c r="Y966" i="11" a="1"/>
  <c r="AF602" i="11" a="1"/>
  <c r="Z416" i="11" a="1"/>
  <c r="AA570" i="11" a="1"/>
  <c r="AA258" i="11" a="1"/>
  <c r="W509" i="11" a="1"/>
  <c r="AC207" i="11" a="1"/>
  <c r="AE807" i="11" a="1"/>
  <c r="AD545" i="11" a="1"/>
  <c r="W391" i="11" a="1"/>
  <c r="AE752" i="11" a="1"/>
  <c r="AC960" i="11" a="1"/>
  <c r="X438" i="11" a="1"/>
  <c r="AD58" i="11" a="1"/>
  <c r="Z766" i="11" a="1"/>
  <c r="AF556" i="11" a="1"/>
  <c r="Y636" i="11" a="1"/>
  <c r="Z872" i="11" a="1"/>
  <c r="W146" i="11" a="1"/>
  <c r="AF217" i="11" a="1"/>
  <c r="AA890" i="11" a="1"/>
  <c r="AE682" i="11" a="1"/>
  <c r="Z93" i="11" a="1"/>
  <c r="V22" i="11"/>
  <c r="V83" i="11"/>
  <c r="AE1021" i="11" a="1"/>
  <c r="Y411" i="11" a="1"/>
  <c r="V749" i="11"/>
  <c r="AA614" i="11" a="1"/>
  <c r="AF148" i="11" a="1"/>
  <c r="AC21" i="11" a="1"/>
  <c r="X875" i="11" a="1"/>
  <c r="AF889" i="11" a="1"/>
  <c r="V610" i="11"/>
  <c r="AF325" i="11" a="1"/>
  <c r="AB703" i="11" a="1"/>
  <c r="V353" i="11"/>
  <c r="AD513" i="11" a="1"/>
  <c r="AE849" i="11" a="1"/>
  <c r="V397" i="11"/>
  <c r="W497" i="11" a="1"/>
  <c r="Y627" i="11" a="1"/>
  <c r="AA1037" i="11" a="1"/>
  <c r="X247" i="11" a="1"/>
  <c r="Z380" i="11" a="1"/>
  <c r="V272" i="11"/>
  <c r="AE469" i="11" a="1"/>
  <c r="AD121" i="11" a="1"/>
  <c r="AF62" i="11" a="1"/>
  <c r="AB59" i="11" a="1"/>
  <c r="AC613" i="11" a="1"/>
  <c r="Y502" i="11" a="1"/>
  <c r="AF714" i="11" a="1"/>
  <c r="AE1058" i="11" a="1"/>
  <c r="Z324" i="11" a="1"/>
  <c r="AE1041" i="11" a="1"/>
  <c r="AC790" i="11" a="1"/>
  <c r="AF913" i="11" a="1"/>
  <c r="AF289" i="11" a="1"/>
  <c r="X764" i="11" a="1"/>
  <c r="AE798" i="11" a="1"/>
  <c r="AB347" i="11" a="1"/>
  <c r="X356" i="11" a="1"/>
  <c r="W897" i="11" a="1"/>
  <c r="AA623" i="11" a="1"/>
  <c r="AC412" i="11" a="1"/>
  <c r="Y813" i="11" a="1"/>
  <c r="Y895" i="11" a="1"/>
  <c r="AA438" i="11" a="1"/>
  <c r="Z222" i="11" a="1"/>
  <c r="Y849" i="11" a="1"/>
  <c r="AC597" i="11" a="1"/>
  <c r="AC114" i="11" a="1"/>
  <c r="AF687" i="11" a="1"/>
  <c r="AE471" i="11" a="1"/>
  <c r="AB964" i="11" a="1"/>
  <c r="Z835" i="11" a="1"/>
  <c r="V341" i="11"/>
  <c r="Y654" i="11" a="1"/>
  <c r="AB631" i="11" a="1"/>
  <c r="AF686" i="11" a="1"/>
  <c r="AB613" i="11" a="1"/>
  <c r="Y412" i="11" a="1"/>
  <c r="AC341" i="11" a="1"/>
  <c r="AC565" i="11" a="1"/>
  <c r="AA630" i="11" a="1"/>
  <c r="Z783" i="11" a="1"/>
  <c r="AD169" i="11" a="1"/>
  <c r="AF312" i="11" a="1"/>
  <c r="AB839" i="11" a="1"/>
  <c r="AF348" i="11" a="1"/>
  <c r="AB833" i="11" a="1"/>
  <c r="X912" i="11" a="1"/>
  <c r="AC168" i="11" a="1"/>
  <c r="X894" i="11" a="1"/>
  <c r="AE211" i="11" a="1"/>
  <c r="Z569" i="11" a="1"/>
  <c r="AE1044" i="11" a="1"/>
  <c r="AF238" i="11" a="1"/>
  <c r="X644" i="11" a="1"/>
  <c r="AF406" i="11" a="1"/>
  <c r="AA512" i="11" a="1"/>
  <c r="Y156" i="11" a="1"/>
  <c r="AA524" i="11" a="1"/>
  <c r="Y377" i="11" a="1"/>
  <c r="AA973" i="11" a="1"/>
  <c r="Y543" i="11" a="1"/>
  <c r="X124" i="11" a="1"/>
  <c r="Y593" i="11" a="1"/>
  <c r="AE312" i="11" a="1"/>
  <c r="Z816" i="11" a="1"/>
  <c r="X926" i="11" a="1"/>
  <c r="AB572" i="11" a="1"/>
  <c r="AE416" i="11" a="1"/>
  <c r="AF355" i="11" a="1"/>
  <c r="Z146" i="11" a="1"/>
  <c r="AE137" i="11" a="1"/>
  <c r="AF973" i="11" a="1"/>
  <c r="V239" i="11"/>
  <c r="AF234" i="11" a="1"/>
  <c r="AE397" i="11" a="1"/>
  <c r="X133" i="11" a="1"/>
  <c r="Z491" i="11" a="1"/>
  <c r="X453" i="11" a="1"/>
  <c r="AF643" i="11" a="1"/>
  <c r="AA400" i="11" a="1"/>
  <c r="AE715" i="11" a="1"/>
  <c r="X885" i="11" a="1"/>
  <c r="AA188" i="11" a="1"/>
  <c r="AF924" i="11" a="1"/>
  <c r="AF707" i="11" a="1"/>
  <c r="AA898" i="11" a="1"/>
  <c r="AB929" i="11" a="1"/>
  <c r="X347" i="11" a="1"/>
  <c r="W97" i="11" a="1"/>
  <c r="Y375" i="11" a="1"/>
  <c r="AB399" i="11" a="1"/>
  <c r="W540" i="11" a="1"/>
  <c r="AC70" i="11" a="1"/>
  <c r="AA983" i="11" a="1"/>
  <c r="AA474" i="11" a="1"/>
  <c r="AC693" i="11" a="1"/>
  <c r="V467" i="11"/>
  <c r="AB206" i="11" a="1"/>
  <c r="Z870" i="11" a="1"/>
  <c r="AD95" i="11" a="1"/>
  <c r="X819" i="11" a="1"/>
  <c r="AC240" i="11" a="1"/>
  <c r="AD943" i="11" a="1"/>
  <c r="AA112" i="11" a="1"/>
  <c r="AF258" i="11" a="1"/>
  <c r="AD554" i="11" a="1"/>
  <c r="V283" i="11"/>
  <c r="AC521" i="11" a="1"/>
  <c r="AF504" i="11" a="1"/>
  <c r="AA347" i="11" a="1"/>
  <c r="AE1005" i="11" a="1"/>
  <c r="AF696" i="11" a="1"/>
  <c r="W879" i="11" a="1"/>
  <c r="AE428" i="11" a="1"/>
  <c r="AE852" i="11" a="1"/>
  <c r="AA412" i="11" a="1"/>
  <c r="AE804" i="11" a="1"/>
  <c r="AF545" i="11" a="1"/>
  <c r="AA6" i="11" a="1"/>
  <c r="V410" i="11"/>
  <c r="AC1046" i="11" a="1"/>
  <c r="AD633" i="11" a="1"/>
  <c r="X1077" i="11" a="1"/>
  <c r="Y825" i="11" a="1"/>
  <c r="AD37" i="11" a="1"/>
  <c r="AF909" i="11" a="1"/>
  <c r="AC722" i="11" a="1"/>
  <c r="AB644" i="11" a="1"/>
  <c r="AC83" i="11" a="1"/>
  <c r="AC989" i="11" a="1"/>
  <c r="X231" i="11" a="1"/>
  <c r="X1030" i="11" a="1"/>
  <c r="AA810" i="11" a="1"/>
  <c r="AC885" i="11" a="1"/>
  <c r="AE399" i="11" a="1"/>
  <c r="AA778" i="11" a="1"/>
  <c r="AF681" i="11" a="1"/>
  <c r="V588" i="11"/>
  <c r="AD518" i="11" a="1"/>
  <c r="AB420" i="11" a="1"/>
  <c r="AD123" i="11" a="1"/>
  <c r="AD447" i="11" a="1"/>
  <c r="AE759" i="11" a="1"/>
  <c r="Y745" i="11" a="1"/>
  <c r="AD227" i="11" a="1"/>
  <c r="AA143" i="11" a="1"/>
  <c r="Z652" i="11" a="1"/>
  <c r="Z213" i="11" a="1"/>
  <c r="X1061" i="11" a="1"/>
  <c r="AE676" i="11" a="1"/>
  <c r="Z178" i="11" a="1"/>
  <c r="AF520" i="11" a="1"/>
  <c r="W924" i="11" a="1"/>
  <c r="W964" i="11" a="1"/>
  <c r="AC209" i="11" a="1"/>
  <c r="Z435" i="11" a="1"/>
  <c r="W107" i="11" a="1"/>
  <c r="AD542" i="11" a="1"/>
  <c r="AC150" i="11" a="1"/>
  <c r="AC802" i="11" a="1"/>
  <c r="X468" i="11" a="1"/>
  <c r="Y968" i="11" a="1"/>
  <c r="AB425" i="11" a="1"/>
  <c r="AF162" i="11" a="1"/>
  <c r="AA374" i="11" a="1"/>
  <c r="AB326" i="11" a="1"/>
  <c r="V512" i="11"/>
  <c r="V121" i="11"/>
  <c r="AC295" i="11" a="1"/>
  <c r="Z737" i="11" a="1"/>
  <c r="AF197" i="11" a="1"/>
  <c r="Y483" i="11" a="1"/>
  <c r="AC734" i="11" a="1"/>
  <c r="AE983" i="11" a="1"/>
  <c r="AC555" i="11" a="1"/>
  <c r="AC441" i="11" a="1"/>
  <c r="AE969" i="11" a="1"/>
  <c r="X544" i="11" a="1"/>
  <c r="Y558" i="11" a="1"/>
  <c r="AE21" i="11" a="1"/>
  <c r="AD683" i="11" a="1"/>
  <c r="W473" i="11" a="1"/>
  <c r="V706" i="11"/>
  <c r="AE526" i="11" a="1"/>
  <c r="Y953" i="11" a="1"/>
  <c r="AD438" i="11" a="1"/>
  <c r="AE442" i="11" a="1"/>
  <c r="V248" i="11"/>
  <c r="AB645" i="11" a="1"/>
  <c r="AB239" i="11" a="1"/>
  <c r="V247" i="11"/>
  <c r="AC104" i="11" a="1"/>
  <c r="Y368" i="11" a="1"/>
  <c r="X883" i="11" a="1"/>
  <c r="AC569" i="11" a="1"/>
  <c r="W977" i="11" a="1"/>
  <c r="AB410" i="11" a="1"/>
  <c r="AB973" i="11" a="1"/>
  <c r="AC395" i="11" a="1"/>
  <c r="AB757" i="11" a="1"/>
  <c r="AD876" i="11" a="1"/>
  <c r="AA86" i="11" a="1"/>
  <c r="X300" i="11" a="1"/>
  <c r="AC462" i="11" a="1"/>
  <c r="Z778" i="11" a="1"/>
  <c r="AF807" i="11" a="1"/>
  <c r="AF499" i="11" a="1"/>
  <c r="AC66" i="11" a="1"/>
  <c r="Z129" i="11" a="1"/>
  <c r="Y151" i="11" a="1"/>
  <c r="X1073" i="11" a="1"/>
  <c r="AF214" i="11" a="1"/>
  <c r="AE278" i="11" a="1"/>
  <c r="AC872" i="11" a="1"/>
  <c r="W273" i="11" a="1"/>
  <c r="AE34" i="11" a="1"/>
  <c r="X516" i="11" a="1"/>
  <c r="AE650" i="11" a="1"/>
  <c r="AA963" i="11" a="1"/>
  <c r="AC602" i="11" a="1"/>
  <c r="AD64" i="11" a="1"/>
  <c r="AF80" i="11" a="1"/>
  <c r="AE948" i="11" a="1"/>
  <c r="Z97" i="11" a="1"/>
  <c r="W546" i="11" a="1"/>
  <c r="X619" i="11" a="1"/>
  <c r="AF127" i="11" a="1"/>
  <c r="AC336" i="11" a="1"/>
  <c r="Y461" i="11" a="1"/>
  <c r="AE571" i="11" a="1"/>
  <c r="AD349" i="11" a="1"/>
  <c r="Z883" i="11" a="1"/>
  <c r="Z597" i="11" a="1"/>
  <c r="Z555" i="11" a="1"/>
  <c r="AB185" i="11" a="1"/>
  <c r="Z81" i="11" a="1"/>
  <c r="Z876" i="11" a="1"/>
  <c r="X29" i="11" a="1"/>
  <c r="AB866" i="11" a="1"/>
  <c r="W1010" i="11" a="1"/>
  <c r="V551" i="11"/>
  <c r="AC340" i="11" a="1"/>
  <c r="AB766" i="11" a="1"/>
  <c r="AD676" i="11" a="1"/>
  <c r="AE14" i="11" a="1"/>
  <c r="AD913" i="11" a="1"/>
  <c r="Z430" i="11" a="1"/>
  <c r="AD367" i="11" a="1"/>
  <c r="V494" i="11"/>
  <c r="X728" i="11" a="1"/>
  <c r="AF106" i="11" a="1"/>
  <c r="AB666" i="11" a="1"/>
  <c r="AB80" i="11" a="1"/>
  <c r="Y258" i="11" a="1"/>
  <c r="Z622" i="11" a="1"/>
  <c r="AD182" i="11" a="1"/>
  <c r="Z947" i="11" a="1"/>
  <c r="AA794" i="11" a="1"/>
  <c r="Z703" i="11" a="1"/>
  <c r="Z322" i="11" a="1"/>
  <c r="Z544" i="11" a="1"/>
  <c r="AC315" i="11" a="1"/>
  <c r="AA741" i="11" a="1"/>
  <c r="W741" i="11" a="1"/>
  <c r="AF329" i="11" a="1"/>
  <c r="AD383" i="11" a="1"/>
  <c r="Y382" i="11" a="1"/>
  <c r="AD690" i="11" a="1"/>
  <c r="Z532" i="11" a="1"/>
  <c r="Z150" i="11" a="1"/>
  <c r="Z749" i="11" a="1"/>
  <c r="Z88" i="11" a="1"/>
  <c r="AD881" i="11" a="1"/>
  <c r="AE356" i="11" a="1"/>
  <c r="AD505" i="11" a="1"/>
  <c r="AA952" i="11" a="1"/>
  <c r="AD501" i="11" a="1"/>
  <c r="X281" i="11" a="1"/>
  <c r="AD661" i="11" a="1"/>
  <c r="AA1063" i="11" a="1"/>
  <c r="AA50" i="11" a="1"/>
  <c r="W981" i="11" a="1"/>
  <c r="Y292" i="11" a="1"/>
  <c r="AA696" i="11" a="1"/>
  <c r="W702" i="11" a="1"/>
  <c r="W761" i="11" a="1"/>
  <c r="V619" i="11"/>
  <c r="AF617" i="11" a="1"/>
  <c r="Z394" i="11" a="1"/>
  <c r="Y191" i="11" a="1"/>
  <c r="AA461" i="11" a="1"/>
  <c r="AC627" i="11" a="1"/>
  <c r="X111" i="11" a="1"/>
  <c r="AE940" i="11" a="1"/>
  <c r="AB751" i="11" a="1"/>
  <c r="AE741" i="11" a="1"/>
  <c r="AF539" i="11" a="1"/>
  <c r="AB937" i="11" a="1"/>
  <c r="AD980" i="11" a="1"/>
  <c r="AC567" i="11" a="1"/>
  <c r="AA240" i="11" a="1"/>
  <c r="AB35" i="11" a="1"/>
  <c r="Z269" i="11" a="1"/>
  <c r="AD89" i="11" a="1"/>
  <c r="AF817" i="11" a="1"/>
  <c r="AD745" i="11" a="1"/>
  <c r="W499" i="11" a="1"/>
  <c r="Y763" i="11" a="1"/>
  <c r="AC423" i="11" a="1"/>
  <c r="AD824" i="11" a="1"/>
  <c r="AF284" i="11" a="1"/>
  <c r="AA729" i="11" a="1"/>
  <c r="AE961" i="11" a="1"/>
  <c r="AC818" i="11" a="1"/>
  <c r="AD664" i="11" a="1"/>
  <c r="Z867" i="11" a="1"/>
  <c r="AE261" i="11" a="1"/>
  <c r="AF332" i="11" a="1"/>
  <c r="AB605" i="11" a="1"/>
  <c r="Z972" i="11" a="1"/>
  <c r="AD54" i="11" a="1"/>
  <c r="V687" i="11"/>
  <c r="AA469" i="11" a="1"/>
  <c r="AA1047" i="11" a="1"/>
  <c r="AB166" i="11" a="1"/>
  <c r="AE153" i="11" a="1"/>
  <c r="AF479" i="11" a="1"/>
  <c r="AA967" i="11" a="1"/>
  <c r="Y804" i="11" a="1"/>
  <c r="Z318" i="11" a="1"/>
  <c r="Z865" i="11" a="1"/>
  <c r="AD335" i="11" a="1"/>
  <c r="Z373" i="11" a="1"/>
  <c r="X330" i="11" a="1"/>
  <c r="Y545" i="11" a="1"/>
  <c r="W414" i="11" a="1"/>
  <c r="AF394" i="11" a="1"/>
  <c r="AA558" i="11" a="1"/>
  <c r="AC105" i="11" a="1"/>
  <c r="AF179" i="11" a="1"/>
  <c r="W790" i="11" a="1"/>
  <c r="X638" i="11" a="1"/>
  <c r="AA453" i="11" a="1"/>
  <c r="AA37" i="11" a="1"/>
  <c r="AA580" i="11" a="1"/>
  <c r="Y584" i="11" a="1"/>
  <c r="AC224" i="11" a="1"/>
  <c r="AF395" i="11" a="1"/>
  <c r="Z298" i="11" a="1"/>
  <c r="V326" i="11"/>
  <c r="W670" i="11" a="1"/>
  <c r="AB377" i="11" a="1"/>
  <c r="X307" i="11" a="1"/>
  <c r="W929" i="11" a="1"/>
  <c r="W986" i="11" a="1"/>
  <c r="AC362" i="11" a="1"/>
  <c r="W104" i="11" a="1"/>
  <c r="Z673" i="11" a="1"/>
  <c r="AD820" i="11" a="1"/>
  <c r="V497" i="11"/>
  <c r="V423" i="11"/>
  <c r="W848" i="11" a="1"/>
  <c r="AC937" i="11" a="1"/>
  <c r="AB120" i="11" a="1"/>
  <c r="AC547" i="11" a="1"/>
  <c r="AB855" i="11" a="1"/>
  <c r="Y172" i="11" a="1"/>
  <c r="AF224" i="11" a="1"/>
  <c r="V155" i="11"/>
  <c r="AB441" i="11" a="1"/>
  <c r="AF113" i="11" a="1"/>
  <c r="AB705" i="11" a="1"/>
  <c r="Z173" i="11" a="1"/>
  <c r="AA57" i="11" a="1"/>
  <c r="AE893" i="11" a="1"/>
  <c r="W219" i="11" a="1"/>
  <c r="Y1012" i="11" a="1"/>
  <c r="AC483" i="11" a="1"/>
  <c r="AC909" i="11" a="1"/>
  <c r="Y1000" i="11" a="1"/>
  <c r="AB106" i="11" a="1"/>
  <c r="Y212" i="11" a="1"/>
  <c r="AE461" i="11" a="1"/>
  <c r="AF649" i="11" a="1"/>
  <c r="AE882" i="11" a="1"/>
  <c r="AA744" i="11" a="1"/>
  <c r="AC832" i="11" a="1"/>
  <c r="AD774" i="11" a="1"/>
  <c r="W574" i="11" a="1"/>
  <c r="X727" i="11" a="1"/>
  <c r="V561" i="11"/>
  <c r="AA452" i="11" a="1"/>
  <c r="AA284" i="11" a="1"/>
  <c r="AC677" i="11" a="1"/>
  <c r="AD75" i="11" a="1"/>
  <c r="AA439" i="11" a="1"/>
  <c r="AF698" i="11" a="1"/>
  <c r="AC448" i="11" a="1"/>
  <c r="Z799" i="11" a="1"/>
  <c r="AD498" i="11" a="1"/>
  <c r="V672" i="11"/>
  <c r="AA1009" i="11" a="1"/>
  <c r="AD1071" i="11" a="1"/>
  <c r="Z84" i="11" a="1"/>
  <c r="Y438" i="11" a="1"/>
  <c r="W664" i="11" a="1"/>
  <c r="AB945" i="11" a="1"/>
  <c r="W129" i="11" a="1"/>
  <c r="AD318" i="11" a="1"/>
  <c r="Z283" i="11" a="1"/>
  <c r="AA77" i="11" a="1"/>
  <c r="X113" i="11" a="1"/>
  <c r="AF474" i="11" a="1"/>
  <c r="W883" i="11" a="1"/>
  <c r="W31" i="11" a="1"/>
  <c r="AB173" i="11" a="1"/>
  <c r="AF251" i="11" a="1"/>
  <c r="AB939" i="11" a="1"/>
  <c r="AE58" i="11" a="1"/>
  <c r="Y1074" i="11" a="1"/>
  <c r="AC365" i="11" a="1"/>
  <c r="X146" i="11" a="1"/>
  <c r="AC545" i="11" a="1"/>
  <c r="AD673" i="11" a="1"/>
  <c r="V217" i="11"/>
  <c r="AF1055" i="11" a="1"/>
  <c r="AF278" i="11" a="1"/>
  <c r="Z1076" i="11" a="1"/>
  <c r="AF297" i="11" a="1"/>
  <c r="AA52" i="11" a="1"/>
  <c r="AA217" i="11" a="1"/>
  <c r="X874" i="11" a="1"/>
  <c r="AC129" i="11" a="1"/>
  <c r="V521" i="11"/>
  <c r="W211" i="11" a="1"/>
  <c r="AB818" i="11" a="1"/>
  <c r="X1078" i="11" a="1"/>
  <c r="AB677" i="11" a="1"/>
  <c r="W1038" i="11" a="1"/>
  <c r="AF855" i="11" a="1"/>
  <c r="AF508" i="11" a="1"/>
  <c r="AB222" i="11" a="1"/>
  <c r="AB536" i="11" a="1"/>
  <c r="AB1003" i="11" a="1"/>
  <c r="AF615" i="11" a="1"/>
  <c r="X631" i="11" a="1"/>
  <c r="X22" i="11" a="1"/>
  <c r="X739" i="11" a="1"/>
  <c r="AA230" i="11" a="1"/>
  <c r="AD106" i="11" a="1"/>
  <c r="AA1011" i="11" a="1"/>
  <c r="W743" i="11" a="1"/>
  <c r="AD66" i="11" a="1"/>
  <c r="AA541" i="11" a="1"/>
  <c r="Y97" i="11" a="1"/>
  <c r="AA426" i="11" a="1"/>
  <c r="AF316" i="11" a="1"/>
  <c r="AB889" i="11" a="1"/>
  <c r="AD911" i="11" a="1"/>
  <c r="X382" i="11" a="1"/>
  <c r="AC560" i="11" a="1"/>
  <c r="AB1051" i="11" a="1"/>
  <c r="AB830" i="11" a="1"/>
  <c r="AD1005" i="11" a="1"/>
  <c r="Z1004" i="11" a="1"/>
  <c r="AF877" i="11" a="1"/>
  <c r="V67" i="11"/>
  <c r="AD284" i="11" a="1"/>
  <c r="Z780" i="11" a="1"/>
  <c r="Y666" i="11" a="1"/>
  <c r="X897" i="11" a="1"/>
  <c r="AA436" i="11" a="1"/>
  <c r="AA406" i="11" a="1"/>
  <c r="AF400" i="11" a="1"/>
  <c r="AD985" i="11" a="1"/>
  <c r="AF597" i="11" a="1"/>
  <c r="W189" i="11" a="1"/>
  <c r="Y690" i="11" a="1"/>
  <c r="X630" i="11" a="1"/>
  <c r="AD594" i="11" a="1"/>
  <c r="V240" i="11"/>
  <c r="AA283" i="11" a="1"/>
  <c r="AB296" i="11" a="1"/>
  <c r="AE761" i="11" a="1"/>
  <c r="X419" i="11" a="1"/>
  <c r="Z56" i="11" a="1"/>
  <c r="AD449" i="11" a="1"/>
  <c r="Z934" i="11" a="1"/>
  <c r="X780" i="11" a="1"/>
  <c r="AC526" i="11" a="1"/>
  <c r="Y694" i="11" a="1"/>
  <c r="Z687" i="11" a="1"/>
  <c r="AF570" i="11" a="1"/>
  <c r="AB1013" i="11" a="1"/>
  <c r="Y868" i="11" a="1"/>
  <c r="AC763" i="11" a="1"/>
  <c r="AE574" i="11" a="1"/>
  <c r="Z148" i="11" a="1"/>
  <c r="AB890" i="11" a="1"/>
  <c r="X138" i="11" a="1"/>
  <c r="AA1036" i="11" a="1"/>
  <c r="AC728" i="11" a="1"/>
  <c r="AC757" i="11" a="1"/>
  <c r="Z969" i="11" a="1"/>
  <c r="X952" i="11" a="1"/>
  <c r="AE960" i="11" a="1"/>
  <c r="AE104" i="11" a="1"/>
  <c r="Z454" i="11" a="1"/>
  <c r="AE968" i="11" a="1"/>
  <c r="AB935" i="11" a="1"/>
  <c r="Z502" i="11" a="1"/>
  <c r="AB848" i="11" a="1"/>
  <c r="AA223" i="11" a="1"/>
  <c r="AA12" i="11" a="1"/>
  <c r="AD43" i="11" a="1"/>
  <c r="AD686" i="11" a="1"/>
  <c r="AB541" i="11" a="1"/>
  <c r="Z287" i="11" a="1"/>
  <c r="AF1014" i="11" a="1"/>
  <c r="AD424" i="11" a="1"/>
  <c r="Z325" i="11" a="1"/>
  <c r="AA700" i="11" a="1"/>
  <c r="W778" i="11" a="1"/>
  <c r="AB628" i="11" a="1"/>
  <c r="Y619" i="11" a="1"/>
  <c r="V470" i="11"/>
  <c r="AD761" i="11" a="1"/>
  <c r="Z993" i="11" a="1"/>
  <c r="AC704" i="11" a="1"/>
  <c r="AD444" i="11" a="1"/>
  <c r="Y864" i="11" a="1"/>
  <c r="Z1055" i="11" a="1"/>
  <c r="V59" i="11"/>
  <c r="AA376" i="11" a="1"/>
  <c r="AC923" i="11" a="1"/>
  <c r="AE134" i="11" a="1"/>
  <c r="AC590" i="11" a="1"/>
  <c r="AB271" i="11" a="1"/>
  <c r="AB276" i="11" a="1"/>
  <c r="Z1056" i="11" a="1"/>
  <c r="W717" i="11" a="1"/>
  <c r="W76" i="11" a="1"/>
  <c r="Y857" i="11" a="1"/>
  <c r="AF351" i="11" a="1"/>
  <c r="AB262" i="11" a="1"/>
  <c r="Z577" i="11" a="1"/>
  <c r="Z1009" i="11" a="1"/>
  <c r="AF882" i="11" a="1"/>
  <c r="AC389" i="11" a="1"/>
  <c r="AA638" i="11" a="1"/>
  <c r="AD309" i="11" a="1"/>
  <c r="X251" i="11" a="1"/>
  <c r="Y523" i="11" a="1"/>
  <c r="X615" i="11" a="1"/>
  <c r="Z38" i="11" a="1"/>
  <c r="W190" i="11" a="1"/>
  <c r="AE454" i="11" a="1"/>
  <c r="Z1072" i="11" a="1"/>
  <c r="AD19" i="11" a="1"/>
  <c r="W294" i="11" a="1"/>
  <c r="W563" i="11" a="1"/>
  <c r="X81" i="11" a="1"/>
  <c r="X639" i="11" a="1"/>
  <c r="AC566" i="11" a="1"/>
  <c r="AA589" i="11" a="1"/>
  <c r="Y579" i="11" a="1"/>
  <c r="V722" i="11"/>
  <c r="V330" i="11"/>
  <c r="AF399" i="11" a="1"/>
  <c r="AA476" i="11" a="1"/>
  <c r="W999" i="11" a="1"/>
  <c r="V212" i="11"/>
  <c r="X927" i="11" a="1"/>
  <c r="W636" i="11" a="1"/>
  <c r="Y286" i="11" a="1"/>
  <c r="W5" i="11" a="1"/>
  <c r="AE721" i="11" a="1"/>
  <c r="AA866" i="11" a="1"/>
  <c r="V465" i="11"/>
  <c r="AE50" i="11" a="1"/>
  <c r="W793" i="11" a="1"/>
  <c r="Z775" i="11" a="1"/>
  <c r="AF459" i="11" a="1"/>
  <c r="AE603" i="11" a="1"/>
  <c r="AF969" i="11" a="1"/>
  <c r="W224" i="11" a="1"/>
  <c r="AC601" i="11" a="1"/>
  <c r="Y266" i="11" a="1"/>
  <c r="Z238" i="11" a="1"/>
  <c r="X85" i="11" a="1"/>
  <c r="AD704" i="11" a="1"/>
  <c r="Z774" i="11" a="1"/>
  <c r="AB349" i="11" a="1"/>
  <c r="AD718" i="11" a="1"/>
  <c r="V86" i="11"/>
  <c r="AF871" i="11" a="1"/>
  <c r="Z446" i="11" a="1"/>
  <c r="AF861" i="11" a="1"/>
  <c r="Z116" i="11" a="1"/>
  <c r="Y721" i="11" a="1"/>
  <c r="Y215" i="11" a="1"/>
  <c r="AD175" i="11" a="1"/>
  <c r="X39" i="11" a="1"/>
  <c r="V195" i="11"/>
  <c r="Y578" i="11" a="1"/>
  <c r="V201" i="11"/>
  <c r="AA226" i="11" a="1"/>
  <c r="AB815" i="11" a="1"/>
  <c r="AE133" i="11" a="1"/>
  <c r="AD53" i="11" a="1"/>
  <c r="AC422" i="11" a="1"/>
  <c r="Y303" i="11" a="1"/>
  <c r="AF1013" i="11" a="1"/>
  <c r="V518" i="11"/>
  <c r="AA304" i="11" a="1"/>
  <c r="AE491" i="11" a="1"/>
  <c r="AD82" i="11" a="1"/>
  <c r="AE324" i="11" a="1"/>
  <c r="AA1078" i="11" a="1"/>
  <c r="X768" i="11" a="1"/>
  <c r="W1012" i="11" a="1"/>
  <c r="Y293" i="11" a="1"/>
  <c r="AB121" i="11" a="1"/>
  <c r="Z72" i="11" a="1"/>
  <c r="AC490" i="11" a="1"/>
  <c r="X104" i="11" a="1"/>
  <c r="X859" i="11" a="1"/>
  <c r="AD419" i="11" a="1"/>
  <c r="Z475" i="11" a="1"/>
  <c r="X790" i="11" a="1"/>
  <c r="AD816" i="11" a="1"/>
  <c r="W866" i="11" a="1"/>
  <c r="AB808" i="11" a="1"/>
  <c r="Y239" i="11" a="1"/>
  <c r="W646" i="11" a="1"/>
  <c r="W822" i="11" a="1"/>
  <c r="Z978" i="11" a="1"/>
  <c r="Z914" i="11" a="1"/>
  <c r="AE431" i="11" a="1"/>
  <c r="Z884" i="11" a="1"/>
  <c r="X533" i="11" a="1"/>
  <c r="AC752" i="11" a="1"/>
  <c r="W547" i="11" a="1"/>
  <c r="AC665" i="11" a="1"/>
  <c r="Z82" i="11" a="1"/>
  <c r="AE1009" i="11" a="1"/>
  <c r="Y335" i="11" a="1"/>
  <c r="AE488" i="11" a="1"/>
  <c r="AE388" i="11" a="1"/>
  <c r="AB336" i="11" a="1"/>
  <c r="Y1051" i="11" a="1"/>
  <c r="X1045" i="11" a="1"/>
  <c r="AB180" i="11" a="1"/>
  <c r="AB988" i="11" a="1"/>
  <c r="AE175" i="11" a="1"/>
  <c r="AD521" i="11" a="1"/>
  <c r="AF259" i="11" a="1"/>
  <c r="AE966" i="11" a="1"/>
  <c r="AB136" i="11" a="1"/>
  <c r="AD125" i="11" a="1"/>
  <c r="Z881" i="11" a="1"/>
  <c r="AC731" i="11" a="1"/>
  <c r="AD494" i="11" a="1"/>
  <c r="Y373" i="11" a="1"/>
  <c r="AE840" i="11" a="1"/>
  <c r="AE796" i="11" a="1"/>
  <c r="AD901" i="11" a="1"/>
  <c r="W541" i="11" a="1"/>
  <c r="AD268" i="11" a="1"/>
  <c r="W187" i="11" a="1"/>
  <c r="AF239" i="11" a="1"/>
  <c r="AE628" i="11" a="1"/>
  <c r="AD639" i="11" a="1"/>
  <c r="W310" i="11" a="1"/>
  <c r="AF276" i="11" a="1"/>
  <c r="Z640" i="11" a="1"/>
  <c r="AB363" i="11" a="1"/>
  <c r="X216" i="11" a="1"/>
  <c r="AF540" i="11" a="1"/>
  <c r="Z156" i="11" a="1"/>
  <c r="AF55" i="11" a="1"/>
  <c r="AE82" i="11" a="1"/>
  <c r="AE316" i="11" a="1"/>
  <c r="AA127" i="11" a="1"/>
  <c r="W572" i="11" a="1"/>
  <c r="AE1032" i="11" a="1"/>
  <c r="AF881" i="11" a="1"/>
  <c r="V563" i="11"/>
  <c r="V740" i="11"/>
  <c r="AE924" i="11" a="1"/>
  <c r="AA717" i="11" a="1"/>
  <c r="AC888" i="11" a="1"/>
  <c r="Z443" i="11" a="1"/>
  <c r="AB624" i="11" a="1"/>
  <c r="X254" i="11" a="1"/>
  <c r="V709" i="11"/>
  <c r="AA911" i="11" a="1"/>
  <c r="AB558" i="11" a="1"/>
  <c r="AC798" i="11" a="1"/>
  <c r="AC858" i="11" a="1"/>
  <c r="AC936" i="11" a="1"/>
  <c r="X82" i="11" a="1"/>
  <c r="AC723" i="11" a="1"/>
  <c r="Z696" i="11" a="1"/>
  <c r="AD390" i="11" a="1"/>
  <c r="AE601" i="11" a="1"/>
  <c r="W11" i="11" a="1"/>
  <c r="AD418" i="11" a="1"/>
  <c r="AE757" i="11" a="1"/>
  <c r="Y790" i="11" a="1"/>
  <c r="AD221" i="11" a="1"/>
  <c r="X640" i="11" a="1"/>
  <c r="AD668" i="11" a="1"/>
  <c r="AF971" i="11" a="1"/>
  <c r="Y29" i="11" a="1"/>
  <c r="AD205" i="11" a="1"/>
  <c r="X608" i="11" a="1"/>
  <c r="Y646" i="11" a="1"/>
  <c r="AF305" i="11" a="1"/>
  <c r="Y103" i="11" a="1"/>
  <c r="V538" i="11"/>
  <c r="AC298" i="11" a="1"/>
  <c r="AB314" i="11" a="1"/>
  <c r="AE225" i="11" a="1"/>
  <c r="AE537" i="11" a="1"/>
  <c r="X951" i="11" a="1"/>
  <c r="AA680" i="11" a="1"/>
  <c r="AD112" i="11" a="1"/>
  <c r="V415" i="11"/>
  <c r="AF959" i="11" a="1"/>
  <c r="W821" i="11" a="1"/>
  <c r="AC72" i="11" a="1"/>
  <c r="AA662" i="11" a="1"/>
  <c r="AB273" i="11" a="1"/>
  <c r="Y200" i="11" a="1"/>
  <c r="AC304" i="11" a="1"/>
  <c r="Z1045" i="11" a="1"/>
  <c r="X532" i="11" a="1"/>
  <c r="AE77" i="11" a="1"/>
  <c r="X233" i="11" a="1"/>
  <c r="Z663" i="11" a="1"/>
  <c r="AA885" i="11" a="1"/>
  <c r="AD78" i="11" a="1"/>
  <c r="Z557" i="11" a="1"/>
  <c r="V445" i="11"/>
  <c r="Z128" i="11" a="1"/>
  <c r="AC1016" i="11" a="1"/>
  <c r="AB459" i="11" a="1"/>
  <c r="AF974" i="11" a="1"/>
  <c r="AE111" i="11" a="1"/>
  <c r="AC290" i="11" a="1"/>
  <c r="AC288" i="11" a="1"/>
  <c r="AC90" i="11" a="1"/>
  <c r="W976" i="11" a="1"/>
  <c r="X189" i="11" a="1"/>
  <c r="AF412" i="11" a="1"/>
  <c r="Z750" i="11" a="1"/>
  <c r="AE215" i="11" a="1"/>
  <c r="W837" i="11" a="1"/>
  <c r="AA210" i="11" a="1"/>
  <c r="AE517" i="11" a="1"/>
  <c r="AD987" i="11" a="1"/>
  <c r="AB840" i="11" a="1"/>
  <c r="AF146" i="11" a="1"/>
  <c r="AF461" i="11" a="1"/>
  <c r="AF598" i="11" a="1"/>
  <c r="W780" i="11" a="1"/>
  <c r="AC24" i="11" a="1"/>
  <c r="AE951" i="11" a="1"/>
  <c r="AB1078" i="11" a="1"/>
  <c r="Y651" i="11" a="1"/>
  <c r="AE100" i="11" a="1"/>
  <c r="AF471" i="11" a="1"/>
  <c r="AB357" i="11" a="1"/>
  <c r="AB744" i="11" a="1"/>
  <c r="AF235" i="11" a="1"/>
  <c r="X714" i="11" a="1"/>
  <c r="AF1064" i="11" a="1"/>
  <c r="AA686" i="11" a="1"/>
  <c r="AB344" i="11" a="1"/>
  <c r="AC372" i="11" a="1"/>
  <c r="Z458" i="11" a="1"/>
  <c r="AE352" i="11" a="1"/>
  <c r="AD586" i="11" a="1"/>
  <c r="W840" i="11" a="1"/>
  <c r="X904" i="11" a="1"/>
  <c r="X747" i="11" a="1"/>
  <c r="AE263" i="11" a="1"/>
  <c r="AF502" i="11" a="1"/>
  <c r="AC998" i="11" a="1"/>
  <c r="AB75" i="11" a="1"/>
  <c r="X496" i="11" a="1"/>
  <c r="AA565" i="11" a="1"/>
  <c r="V356" i="11"/>
  <c r="Y464" i="11" a="1"/>
  <c r="AC500" i="11" a="1"/>
  <c r="Y129" i="11" a="1"/>
  <c r="Y157" i="11" a="1"/>
  <c r="Z1023" i="11" a="1"/>
  <c r="AA418" i="11" a="1"/>
  <c r="Y769" i="11" a="1"/>
  <c r="Y929" i="11" a="1"/>
  <c r="AC637" i="11" a="1"/>
  <c r="AA175" i="11" a="1"/>
  <c r="AC231" i="11" a="1"/>
  <c r="AF879" i="11" a="1"/>
  <c r="Y656" i="11" a="1"/>
  <c r="AF166" i="11" a="1"/>
  <c r="AC438" i="11" a="1"/>
  <c r="Y353" i="11" a="1"/>
  <c r="AF827" i="11" a="1"/>
  <c r="X738" i="11" a="1"/>
  <c r="AA865" i="11" a="1"/>
  <c r="X190" i="11" a="1"/>
  <c r="AB859" i="11" a="1"/>
  <c r="AA682" i="11" a="1"/>
  <c r="AA742" i="11" a="1"/>
  <c r="W308" i="11" a="1"/>
  <c r="AA329" i="11" a="1"/>
  <c r="AB698" i="11" a="1"/>
  <c r="AB143" i="11" a="1"/>
  <c r="AB615" i="11" a="1"/>
  <c r="Y341" i="11" a="1"/>
  <c r="Y712" i="11" a="1"/>
  <c r="X836" i="11" a="1"/>
  <c r="AF248" i="11" a="1"/>
  <c r="AD763" i="11" a="1"/>
  <c r="AA643" i="11" a="1"/>
  <c r="AA215" i="11" a="1"/>
  <c r="AF955" i="11" a="1"/>
  <c r="AC776" i="11" a="1"/>
  <c r="Y561" i="11" a="1"/>
  <c r="AE434" i="11" a="1"/>
  <c r="V331" i="11"/>
  <c r="AB307" i="11" a="1"/>
  <c r="AB1011" i="11" a="1"/>
  <c r="AC281" i="11" a="1"/>
  <c r="Y251" i="11" a="1"/>
  <c r="W503" i="11" a="1"/>
  <c r="AB643" i="11" a="1"/>
  <c r="AD132" i="11" a="1"/>
  <c r="AF856" i="11" a="1"/>
  <c r="AD725" i="11" a="1"/>
  <c r="W281" i="11" a="1"/>
  <c r="AC1064" i="11" a="1"/>
  <c r="AF455" i="11" a="1"/>
  <c r="AA869" i="11" a="1"/>
  <c r="AF666" i="11" a="1"/>
  <c r="Z115" i="11" a="1"/>
  <c r="AE830" i="11" a="1"/>
  <c r="Y787" i="11" a="1"/>
  <c r="AB92" i="11" a="1"/>
  <c r="Y882" i="11" a="1"/>
  <c r="AC22" i="11" a="1"/>
  <c r="Z558" i="11" a="1"/>
  <c r="AB470" i="11" a="1"/>
  <c r="X584" i="11" a="1"/>
  <c r="Z829" i="11" a="1"/>
  <c r="AA459" i="11" a="1"/>
  <c r="AB31" i="11" a="1"/>
  <c r="Z861" i="11" a="1"/>
  <c r="AF172" i="11" a="1"/>
  <c r="AA825" i="11" a="1"/>
  <c r="Z421" i="11" a="1"/>
  <c r="V225" i="11"/>
  <c r="AB154" i="11" a="1"/>
  <c r="AC895" i="11" a="1"/>
  <c r="Z291" i="11" a="1"/>
  <c r="AA703" i="11" a="1"/>
  <c r="Z637" i="11" a="1"/>
  <c r="V630" i="11"/>
  <c r="Z497" i="11" a="1"/>
  <c r="Y701" i="11" a="1"/>
  <c r="AD396" i="11" a="1"/>
  <c r="AA176" i="11" a="1"/>
  <c r="AB601" i="11" a="1"/>
  <c r="AF467" i="11" a="1"/>
  <c r="Z849" i="11" a="1"/>
  <c r="AD1009" i="11" a="1"/>
  <c r="AB33" i="11" a="1"/>
  <c r="V458" i="11"/>
  <c r="X350" i="11" a="1"/>
  <c r="AA622" i="11" a="1"/>
  <c r="AB812" i="11" a="1"/>
  <c r="AC656" i="11" a="1"/>
  <c r="AC754" i="11" a="1"/>
  <c r="AE497" i="11" a="1"/>
  <c r="X998" i="11" a="1"/>
  <c r="AB174" i="11" a="1"/>
  <c r="AD597" i="11" a="1"/>
  <c r="AA307" i="11" a="1"/>
  <c r="Y569" i="11" a="1"/>
  <c r="AD500" i="11" a="1"/>
  <c r="X837" i="11" a="1"/>
  <c r="AC432" i="11" a="1"/>
  <c r="Z428" i="11" a="1"/>
  <c r="AF287" i="11" a="1"/>
  <c r="AE529" i="11" a="1"/>
  <c r="AB264" i="11" a="1"/>
  <c r="AA293" i="11" a="1"/>
  <c r="X235" i="11" a="1"/>
  <c r="X196" i="11" a="1"/>
  <c r="AC235" i="11" a="1"/>
  <c r="AE41" i="11" a="1"/>
  <c r="Z776" i="11" a="1"/>
  <c r="V638" i="11"/>
  <c r="AE84" i="11" a="1"/>
  <c r="AC173" i="11" a="1"/>
  <c r="W1024" i="11" a="1"/>
  <c r="Z732" i="11" a="1"/>
  <c r="AD70" i="11" a="1"/>
  <c r="AD716" i="11" a="1"/>
  <c r="W1002" i="11" a="1"/>
  <c r="V313" i="11"/>
  <c r="Y866" i="11" a="1"/>
  <c r="AB661" i="11" a="1"/>
  <c r="AE743" i="11" a="1"/>
  <c r="AF397" i="11" a="1"/>
  <c r="W130" i="11" a="1"/>
  <c r="X505" i="11" a="1"/>
  <c r="Y902" i="11" a="1"/>
  <c r="AE439" i="11" a="1"/>
  <c r="Y926" i="11" a="1"/>
  <c r="Z469" i="11" a="1"/>
  <c r="AD6" i="11" a="1"/>
  <c r="Y337" i="11" a="1"/>
  <c r="AC977" i="11" a="1"/>
  <c r="X815" i="11" a="1"/>
  <c r="AA625" i="11" a="1"/>
  <c r="AD92" i="11" a="1"/>
  <c r="AD862" i="11" a="1"/>
  <c r="Z364" i="11" a="1"/>
  <c r="AA1077" i="11" a="1"/>
  <c r="V430" i="11"/>
  <c r="W1051" i="11" a="1"/>
  <c r="AA740" i="11" a="1"/>
  <c r="AB569" i="11" a="1"/>
  <c r="AB487" i="11" a="1"/>
  <c r="W384" i="11" a="1"/>
  <c r="AC771" i="11" a="1"/>
  <c r="Z610" i="11" a="1"/>
  <c r="Y729" i="11" a="1"/>
  <c r="AE1011" i="11" a="1"/>
  <c r="AF730" i="11" a="1"/>
  <c r="AE722" i="11" a="1"/>
  <c r="AA766" i="11" a="1"/>
  <c r="AE255" i="11" a="1"/>
  <c r="AD201" i="11" a="1"/>
  <c r="AD1050" i="11" a="1"/>
  <c r="V648" i="11"/>
  <c r="AE159" i="11" a="1"/>
  <c r="AE109" i="11" a="1"/>
  <c r="AD218" i="11" a="1"/>
  <c r="AF376" i="11" a="1"/>
  <c r="AB822" i="11" a="1"/>
  <c r="AC444" i="11" a="1"/>
  <c r="V161" i="11"/>
  <c r="X621" i="11" a="1"/>
  <c r="AC260" i="11" a="1"/>
  <c r="AF434" i="11" a="1"/>
  <c r="AA888" i="11" a="1"/>
  <c r="X939" i="11" a="1"/>
  <c r="AF448" i="11" a="1"/>
  <c r="AE516" i="11" a="1"/>
  <c r="AD387" i="11" a="1"/>
  <c r="AB926" i="11" a="1"/>
  <c r="Y723" i="11" a="1"/>
  <c r="Y697" i="11" a="1"/>
  <c r="AC996" i="11" a="1"/>
  <c r="AD470" i="11" a="1"/>
  <c r="AD642" i="11" a="1"/>
  <c r="Z979" i="11" a="1"/>
  <c r="AB809" i="11" a="1"/>
  <c r="X278" i="11" a="1"/>
  <c r="AF709" i="11" a="1"/>
  <c r="AB665" i="11" a="1"/>
  <c r="AC370" i="11" a="1"/>
  <c r="AE998" i="11" a="1"/>
  <c r="Y15" i="11" a="1"/>
  <c r="AF905" i="11" a="1"/>
  <c r="W299" i="11" a="1"/>
  <c r="Z309" i="11" a="1"/>
  <c r="Z624" i="11" a="1"/>
  <c r="AB353" i="11" a="1"/>
  <c r="AD574" i="11" a="1"/>
  <c r="AA4" i="11" a="1"/>
  <c r="AE878" i="11" a="1"/>
  <c r="W36" i="11" a="1"/>
  <c r="AE443" i="11" a="1"/>
  <c r="AE11" i="11" a="1"/>
  <c r="AD1025" i="11" a="1"/>
  <c r="AC305" i="11" a="1"/>
  <c r="X610" i="11" a="1"/>
  <c r="AC561" i="11" a="1"/>
  <c r="AA312" i="11" a="1"/>
  <c r="Z720" i="11" a="1"/>
  <c r="AA784" i="11" a="1"/>
  <c r="AF349" i="11" a="1"/>
  <c r="AB797" i="11" a="1"/>
  <c r="AD14" i="11" a="1"/>
  <c r="Z1046" i="11" a="1"/>
  <c r="AB554" i="11" a="1"/>
  <c r="AD203" i="11" a="1"/>
  <c r="X957" i="11" a="1"/>
  <c r="AA532" i="11" a="1"/>
  <c r="AC840" i="11" a="1"/>
  <c r="AC925" i="11" a="1"/>
  <c r="AF965" i="11" a="1"/>
  <c r="AA978" i="11" a="1"/>
  <c r="AF513" i="11" a="1"/>
  <c r="Y574" i="11" a="1"/>
  <c r="W84" i="11" a="1"/>
  <c r="AC1074" i="11" a="1"/>
  <c r="X981" i="11" a="1"/>
  <c r="AA357" i="11" a="1"/>
  <c r="AD76" i="11" a="1"/>
  <c r="W819" i="11" a="1"/>
  <c r="AE304" i="11" a="1"/>
  <c r="Z616" i="11" a="1"/>
  <c r="AA677" i="11" a="1"/>
  <c r="AF275" i="11" a="1"/>
  <c r="X360" i="11" a="1"/>
  <c r="AF379" i="11" a="1"/>
  <c r="AC749" i="11" a="1"/>
  <c r="AB475" i="11" a="1"/>
  <c r="X395" i="11" a="1"/>
  <c r="AC398" i="11" a="1"/>
  <c r="AB369" i="11" a="1"/>
  <c r="AB251" i="11" a="1"/>
  <c r="AA859" i="11" a="1"/>
  <c r="X62" i="11" a="1"/>
  <c r="AF672" i="11" a="1"/>
  <c r="AD625" i="11" a="1"/>
  <c r="V140" i="11"/>
  <c r="AB658" i="11" a="1"/>
  <c r="W769" i="11" a="1"/>
  <c r="X938" i="11" a="1"/>
  <c r="Z99" i="11" a="1"/>
  <c r="W930" i="11" a="1"/>
  <c r="Y706" i="11" a="1"/>
  <c r="Z759" i="11" a="1"/>
  <c r="W331" i="11" a="1"/>
  <c r="AD731" i="11" a="1"/>
  <c r="V69" i="11"/>
  <c r="AF704" i="11" a="1"/>
  <c r="X565" i="11" a="1"/>
  <c r="AB290" i="11" a="1"/>
  <c r="AC44" i="11" a="1"/>
  <c r="AE303" i="11" a="1"/>
  <c r="AA827" i="11" a="1"/>
  <c r="AB753" i="11" a="1"/>
  <c r="AB125" i="11" a="1"/>
  <c r="AF378" i="11" a="1"/>
  <c r="AD93" i="11" a="1"/>
  <c r="Y1075" i="11" a="1"/>
  <c r="AD974" i="11" a="1"/>
  <c r="AC342" i="11" a="1"/>
  <c r="X978" i="11" a="1"/>
  <c r="V746" i="11"/>
  <c r="Y879" i="11" a="1"/>
  <c r="AF1079" i="11" a="1"/>
  <c r="X337" i="11" a="1"/>
  <c r="AD719" i="11" a="1"/>
  <c r="X705" i="11" a="1"/>
  <c r="X718" i="11" a="1"/>
  <c r="W734" i="11" a="1"/>
  <c r="Z197" i="11" a="1"/>
  <c r="W445" i="11" a="1"/>
  <c r="AF569" i="11" a="1"/>
  <c r="W597" i="11" a="1"/>
  <c r="AC176" i="11" a="1"/>
  <c r="Y640" i="11" a="1"/>
  <c r="AE539" i="11" a="1"/>
  <c r="AE1017" i="11" a="1"/>
  <c r="AC523" i="11" a="1"/>
  <c r="V711" i="11"/>
  <c r="AC993" i="11" a="1"/>
  <c r="W891" i="11" a="1"/>
  <c r="AE765" i="11" a="1"/>
  <c r="V88" i="11"/>
  <c r="W313" i="11" a="1"/>
  <c r="AE43" i="11" a="1"/>
  <c r="Z685" i="11" a="1"/>
  <c r="AE1065" i="11" a="1"/>
  <c r="X487" i="11" a="1"/>
  <c r="AC26" i="11" a="1"/>
  <c r="AC13" i="11" a="1"/>
  <c r="AB816" i="11" a="1"/>
  <c r="AE711" i="11" a="1"/>
  <c r="AF632" i="11" a="1"/>
  <c r="AC737" i="11" a="1"/>
  <c r="V118" i="11"/>
  <c r="AF441" i="11" a="1"/>
  <c r="AA447" i="11" a="1"/>
  <c r="Z285" i="11" a="1"/>
  <c r="AA899" i="11" a="1"/>
  <c r="AD253" i="11" a="1"/>
  <c r="X634" i="11" a="1"/>
  <c r="W166" i="11" a="1"/>
  <c r="W1013" i="11" a="1"/>
  <c r="AC584" i="11" a="1"/>
  <c r="AD1058" i="11" a="1"/>
  <c r="AF811" i="11" a="1"/>
  <c r="AE714" i="11" a="1"/>
  <c r="X767" i="11" a="1"/>
  <c r="AF618" i="11" a="1"/>
  <c r="AC625" i="11" a="1"/>
  <c r="AE12" i="11" a="1"/>
  <c r="X261" i="11" a="1"/>
  <c r="AD635" i="11" a="1"/>
  <c r="Z384" i="11" a="1"/>
  <c r="AA941" i="11" a="1"/>
  <c r="AC449" i="11" a="1"/>
  <c r="AF359" i="11" a="1"/>
  <c r="AB494" i="11" a="1"/>
  <c r="AE379" i="11" a="1"/>
  <c r="AE835" i="11" a="1"/>
  <c r="AD87" i="11" a="1"/>
  <c r="AB916" i="11" a="1"/>
  <c r="V577" i="11"/>
  <c r="AF914" i="11" a="1"/>
  <c r="AE686" i="11" a="1"/>
  <c r="AD692" i="11" a="1"/>
  <c r="AB537" i="11" a="1"/>
  <c r="AA1068" i="11" a="1"/>
  <c r="X222" i="11" a="1"/>
  <c r="AC979" i="11" a="1"/>
  <c r="Z466" i="11" a="1"/>
  <c r="AC673" i="11" a="1"/>
  <c r="AC583" i="11" a="1"/>
  <c r="AB308" i="11" a="1"/>
  <c r="X648" i="11" a="1"/>
  <c r="V743" i="11"/>
  <c r="X919" i="11" a="1"/>
  <c r="AB1048" i="11" a="1"/>
  <c r="AB133" i="11" a="1"/>
  <c r="AF317" i="11" a="1"/>
  <c r="AB34" i="11" a="1"/>
  <c r="Z155" i="11" a="1"/>
  <c r="AD698" i="11" a="1"/>
  <c r="AB293" i="11" a="1"/>
  <c r="AD47" i="11" a="1"/>
  <c r="AC517" i="11" a="1"/>
  <c r="W58" i="11" a="1"/>
  <c r="AF554" i="11" a="1"/>
  <c r="Z607" i="11" a="1"/>
  <c r="AD296" i="11" a="1"/>
  <c r="AE1029" i="11" a="1"/>
  <c r="AB58" i="11" a="1"/>
  <c r="AA598" i="11" a="1"/>
  <c r="AD992" i="11" a="1"/>
  <c r="AC146" i="11" a="1"/>
  <c r="AF1063" i="11" a="1"/>
  <c r="AC881" i="11" a="1"/>
  <c r="AC548" i="11" a="1"/>
  <c r="AF249" i="11" a="1"/>
  <c r="Z175" i="11" a="1"/>
  <c r="V475" i="11"/>
  <c r="X564" i="11" a="1"/>
  <c r="AB403" i="11" a="1"/>
  <c r="AF195" i="11" a="1"/>
  <c r="AE88" i="11" a="1"/>
  <c r="Z127" i="11" a="1"/>
  <c r="AC1002" i="11" a="1"/>
  <c r="AE310" i="11" a="1"/>
  <c r="Z187" i="11" a="1"/>
  <c r="Z1061" i="11" a="1"/>
  <c r="Y534" i="11" a="1"/>
  <c r="AA103" i="11" a="1"/>
  <c r="V548" i="11"/>
  <c r="AC417" i="11" a="1"/>
  <c r="AB373" i="11" a="1"/>
  <c r="AA557" i="11" a="1"/>
  <c r="AF452" i="11" a="1"/>
  <c r="AC662" i="11" a="1"/>
  <c r="W992" i="11" a="1"/>
  <c r="Y761" i="11" a="1"/>
  <c r="Z880" i="11" a="1"/>
  <c r="AB358" i="11" a="1"/>
  <c r="Y1078" i="11" a="1"/>
  <c r="X844" i="11" a="1"/>
  <c r="W206" i="11" a="1"/>
  <c r="W758" i="11" a="1"/>
  <c r="W1073" i="11" a="1"/>
  <c r="W850" i="11" a="1"/>
  <c r="AD921" i="11" a="1"/>
  <c r="V391" i="11"/>
  <c r="AE186" i="11" a="1"/>
  <c r="AF476" i="11" a="1"/>
  <c r="AE173" i="11" a="1"/>
  <c r="Y633" i="11" a="1"/>
  <c r="AC155" i="11" a="1"/>
  <c r="Z98" i="11" a="1"/>
  <c r="W447" i="11" a="1"/>
  <c r="Z71" i="11" a="1"/>
  <c r="AE270" i="11" a="1"/>
  <c r="W133" i="11" a="1"/>
  <c r="AF96" i="11" a="1"/>
  <c r="W360" i="11" a="1"/>
  <c r="Y698" i="11" a="1"/>
  <c r="AF153" i="11" a="1"/>
  <c r="AB219" i="11" a="1"/>
  <c r="V754" i="11"/>
  <c r="AB389" i="11" a="1"/>
  <c r="Z5" i="11" a="1"/>
  <c r="AB805" i="11" a="1"/>
  <c r="X940" i="11" a="1"/>
  <c r="X937" i="11" a="1"/>
  <c r="W148" i="11" a="1"/>
  <c r="AD749" i="11" a="1"/>
  <c r="Z600" i="11" a="1"/>
  <c r="AD400" i="11" a="1"/>
  <c r="AB147" i="11" a="1"/>
  <c r="Y323" i="11" a="1"/>
  <c r="AE89" i="11" a="1"/>
  <c r="AD21" i="11" a="1"/>
  <c r="AE349" i="11" a="1"/>
  <c r="AE167" i="11" a="1"/>
  <c r="AE952" i="11" a="1"/>
  <c r="Z333" i="11" a="1"/>
  <c r="Z246" i="11" a="1"/>
  <c r="Y877" i="11" a="1"/>
  <c r="Z9" i="11" a="1"/>
  <c r="W192" i="11" a="1"/>
  <c r="AD139" i="11" a="1"/>
  <c r="Y189" i="11" a="1"/>
  <c r="Z929" i="11" a="1"/>
  <c r="Z649" i="11" a="1"/>
  <c r="AE460" i="11" a="1"/>
  <c r="Y994" i="11" a="1"/>
  <c r="X725" i="11" a="1"/>
  <c r="W912" i="11" a="1"/>
  <c r="AA1058" i="11" a="1"/>
  <c r="AC549" i="11" a="1"/>
  <c r="W228" i="11" a="1"/>
  <c r="W369" i="11" a="1"/>
  <c r="AC927" i="11" a="1"/>
  <c r="AE70" i="11" a="1"/>
  <c r="V442" i="11"/>
  <c r="AB799" i="11" a="1"/>
  <c r="Y1047" i="11" a="1"/>
  <c r="X250" i="11" a="1"/>
  <c r="AE727" i="11" a="1"/>
  <c r="AF85" i="11" a="1"/>
  <c r="AE664" i="11" a="1"/>
  <c r="AA248" i="11" a="1"/>
  <c r="Z334" i="11" a="1"/>
  <c r="Z788" i="11" a="1"/>
  <c r="AC842" i="11" a="1"/>
  <c r="W506" i="11" a="1"/>
  <c r="Z522" i="11" a="1"/>
  <c r="AB517" i="11" a="1"/>
  <c r="AB440" i="11" a="1"/>
  <c r="AC958" i="11" a="1"/>
  <c r="AD828" i="11" a="1"/>
  <c r="W712" i="11" a="1"/>
  <c r="Y302" i="11" a="1"/>
  <c r="AD197" i="11" a="1"/>
  <c r="W947" i="11" a="1"/>
  <c r="Z521" i="11" a="1"/>
  <c r="X455" i="11" a="1"/>
  <c r="AA403" i="11" a="1"/>
  <c r="AA540" i="11" a="1"/>
  <c r="AC844" i="11" a="1"/>
  <c r="X592" i="11" a="1"/>
  <c r="AB287" i="11" a="1"/>
  <c r="X384" i="11" a="1"/>
  <c r="AB282" i="11" a="1"/>
  <c r="AA601" i="11" a="1"/>
  <c r="AF873" i="11" a="1"/>
  <c r="W926" i="11" a="1"/>
  <c r="AA321" i="11" a="1"/>
  <c r="W260" i="11" a="1"/>
  <c r="AF11" i="11" a="1"/>
  <c r="X7" i="11" a="1"/>
  <c r="Y371" i="11" a="1"/>
  <c r="X712" i="11" a="1"/>
  <c r="V99" i="11"/>
  <c r="Y884" i="11" a="1"/>
  <c r="AA114" i="11" a="1"/>
  <c r="AE557" i="11" a="1"/>
  <c r="AE293" i="11" a="1"/>
  <c r="X661" i="11" a="1"/>
  <c r="AE16" i="11" a="1"/>
  <c r="AB1070" i="11" a="1"/>
  <c r="V629" i="11"/>
  <c r="AF375" i="11" a="1"/>
  <c r="Y1020" i="11" a="1"/>
  <c r="AB490" i="11" a="1"/>
  <c r="AA723" i="11" a="1"/>
  <c r="AE999" i="11" a="1"/>
  <c r="Z1017" i="11" a="1"/>
  <c r="AB241" i="11" a="1"/>
  <c r="AC568" i="11" a="1"/>
  <c r="Y1059" i="11" a="1"/>
  <c r="AA116" i="11" a="1"/>
  <c r="AA536" i="11" a="1"/>
  <c r="AA308" i="11" a="1"/>
  <c r="AB53" i="11" a="1"/>
  <c r="AC178" i="11" a="1"/>
  <c r="AE911" i="11" a="1"/>
  <c r="AB229" i="11" a="1"/>
  <c r="AB383" i="11" a="1"/>
  <c r="AB505" i="11" a="1"/>
  <c r="AD421" i="11" a="1"/>
  <c r="AA949" i="11" a="1"/>
  <c r="AB181" i="11" a="1"/>
  <c r="AC11" i="11" a="1"/>
  <c r="AB1069" i="11" a="1"/>
  <c r="W603" i="11" a="1"/>
  <c r="AD497" i="11" a="1"/>
  <c r="W470" i="11" a="1"/>
  <c r="AB158" i="11" a="1"/>
  <c r="AB871" i="11" a="1"/>
  <c r="AC919" i="11" a="1"/>
  <c r="AC820" i="11" a="1"/>
  <c r="W149" i="11" a="1"/>
  <c r="AF82" i="11" a="1"/>
  <c r="AF168" i="11" a="1"/>
  <c r="V174" i="11"/>
  <c r="AC856" i="11" a="1"/>
  <c r="AF887" i="11" a="1"/>
  <c r="W319" i="11" a="1"/>
  <c r="AB138" i="11" a="1"/>
  <c r="Y587" i="11" a="1"/>
  <c r="V237" i="11"/>
  <c r="Z782" i="11" a="1"/>
  <c r="AD863" i="11" a="1"/>
  <c r="AD375" i="11" a="1"/>
  <c r="AB768" i="11" a="1"/>
  <c r="X262" i="11" a="1"/>
  <c r="AC874" i="11" a="1"/>
  <c r="AD313" i="11" a="1"/>
  <c r="AB662" i="11" a="1"/>
  <c r="AD1013" i="11" a="1"/>
  <c r="AB987" i="11" a="1"/>
  <c r="X444" i="11" a="1"/>
  <c r="Z961" i="11" a="1"/>
  <c r="Y330" i="11" a="1"/>
  <c r="Z217" i="11" a="1"/>
  <c r="AD572" i="11" a="1"/>
  <c r="X660" i="11" a="1"/>
  <c r="Y912" i="11" a="1"/>
  <c r="AE1035" i="11" a="1"/>
  <c r="Z122" i="11" a="1"/>
  <c r="AE643" i="11" a="1"/>
  <c r="AE266" i="11" a="1"/>
  <c r="Y12" i="11" a="1"/>
  <c r="AB139" i="11" a="1"/>
  <c r="Z768" i="11" a="1"/>
  <c r="AC1010" i="11" a="1"/>
  <c r="V208" i="11"/>
  <c r="AD213" i="11" a="1"/>
  <c r="AD792" i="11" a="1"/>
  <c r="X577" i="11" a="1"/>
  <c r="W333" i="11" a="1"/>
  <c r="AA486" i="11" a="1"/>
  <c r="AA931" i="11" a="1"/>
  <c r="AE353" i="11" a="1"/>
  <c r="AC929" i="11" a="1"/>
  <c r="AA484" i="11" a="1"/>
  <c r="AB639" i="11" a="1"/>
  <c r="AE244" i="11" a="1"/>
  <c r="AF117" i="11" a="1"/>
  <c r="AB24" i="11" a="1"/>
  <c r="Y1007" i="11" a="1"/>
  <c r="AD435" i="11" a="1"/>
  <c r="W1029" i="11" a="1"/>
  <c r="AF679" i="11" a="1"/>
  <c r="AE706" i="11" a="1"/>
  <c r="Z763" i="11" a="1"/>
  <c r="X635" i="11" a="1"/>
  <c r="W737" i="11" a="1"/>
  <c r="X754" i="11" a="1"/>
  <c r="AB592" i="11" a="1"/>
  <c r="AB323" i="11" a="1"/>
  <c r="AB96" i="11" a="1"/>
  <c r="AA362" i="11" a="1"/>
  <c r="AC905" i="11" a="1"/>
  <c r="Y1010" i="11" a="1"/>
  <c r="V509" i="11"/>
  <c r="W1045" i="11" a="1"/>
  <c r="AF216" i="11" a="1"/>
  <c r="AF600" i="11" a="1"/>
  <c r="AA945" i="11" a="1"/>
  <c r="AC930" i="11" a="1"/>
  <c r="AA348" i="11" a="1"/>
  <c r="X970" i="11" a="1"/>
  <c r="Y1071" i="11" a="1"/>
  <c r="Y928" i="11" a="1"/>
  <c r="X590" i="11" a="1"/>
  <c r="AD303" i="11" a="1"/>
  <c r="X26" i="11" a="1"/>
  <c r="W296" i="11" a="1"/>
  <c r="AF171" i="11" a="1"/>
  <c r="AC493" i="11" a="1"/>
  <c r="AE701" i="11" a="1"/>
  <c r="AB453" i="11" a="1"/>
  <c r="Y528" i="11" a="1"/>
  <c r="AF1021" i="11" a="1"/>
  <c r="W443" i="11" a="1"/>
  <c r="AF750" i="11" a="1"/>
  <c r="AF477" i="11" a="1"/>
  <c r="AF12" i="11" a="1"/>
  <c r="X237" i="11" a="1"/>
  <c r="Y753" i="11" a="1"/>
  <c r="AA211" i="11" a="1"/>
  <c r="AF939" i="11" a="1"/>
  <c r="AB726" i="11" a="1"/>
  <c r="W961" i="11" a="1"/>
  <c r="AE621" i="11" a="1"/>
  <c r="Z551" i="11" a="1"/>
  <c r="AE325" i="11" a="1"/>
  <c r="AA481" i="11" a="1"/>
  <c r="AE1019" i="11" a="1"/>
  <c r="AD192" i="11" a="1"/>
  <c r="Z151" i="11" a="1"/>
  <c r="V185" i="11"/>
  <c r="W871" i="11" a="1"/>
  <c r="AE929" i="11" a="1"/>
  <c r="AF866" i="11" a="1"/>
  <c r="X746" i="11" a="1"/>
  <c r="W867" i="11" a="1"/>
  <c r="AB191" i="11" a="1"/>
  <c r="AA785" i="11" a="1"/>
  <c r="Y466" i="11" a="1"/>
  <c r="AC765" i="11" a="1"/>
  <c r="AD579" i="11" a="1"/>
  <c r="V130" i="11"/>
  <c r="AC322" i="11" a="1"/>
  <c r="X34" i="11" a="1"/>
  <c r="AC118" i="11" a="1"/>
  <c r="AD576" i="11" a="1"/>
  <c r="Z511" i="11" a="1"/>
  <c r="AA123" i="11" a="1"/>
  <c r="V226" i="11"/>
  <c r="AB448" i="11" a="1"/>
  <c r="AC217" i="11" a="1"/>
  <c r="X887" i="11" a="1"/>
  <c r="AF320" i="11" a="1"/>
  <c r="AD91" i="11" a="1"/>
  <c r="AB345" i="11" a="1"/>
  <c r="V466" i="11"/>
  <c r="AF71" i="11" a="1"/>
  <c r="Z523" i="11" a="1"/>
  <c r="AE857" i="11" a="1"/>
  <c r="AB806" i="11" a="1"/>
  <c r="AC740" i="11" a="1"/>
  <c r="Y923" i="11" a="1"/>
  <c r="Y454" i="11" a="1"/>
  <c r="AB297" i="11" a="1"/>
  <c r="AE151" i="11" a="1"/>
  <c r="V661" i="11"/>
  <c r="AC799" i="11" a="1"/>
  <c r="AA812" i="11" a="1"/>
  <c r="W375" i="11" a="1"/>
  <c r="AE37" i="11" a="1"/>
  <c r="AA771" i="11" a="1"/>
  <c r="AB501" i="11" a="1"/>
  <c r="V421" i="11"/>
  <c r="AE190" i="11" a="1"/>
  <c r="W923" i="11" a="1"/>
  <c r="AB118" i="11" a="1"/>
  <c r="AB1014" i="11" a="1"/>
  <c r="X833" i="11" a="1"/>
  <c r="AD688" i="11" a="1"/>
  <c r="AC1045" i="11" a="1"/>
  <c r="AD678" i="11" a="1"/>
  <c r="AB969" i="11" a="1"/>
  <c r="Y24" i="11" a="1"/>
  <c r="W611" i="11" a="1"/>
  <c r="AA44" i="11" a="1"/>
  <c r="X824" i="11" a="1"/>
  <c r="Z73" i="11" a="1"/>
  <c r="AC328" i="11" a="1"/>
  <c r="AE422" i="11" a="1"/>
  <c r="X257" i="11" a="1"/>
  <c r="AE729" i="11" a="1"/>
  <c r="Z942" i="11" a="1"/>
  <c r="V757" i="11"/>
  <c r="AA138" i="11" a="1"/>
  <c r="AB57" i="11" a="1"/>
  <c r="AD402" i="11" a="1"/>
  <c r="X966" i="11" a="1"/>
  <c r="AE1057" i="11" a="1"/>
  <c r="Y255" i="11" a="1"/>
  <c r="AA364" i="11" a="1"/>
  <c r="Y858" i="11" a="1"/>
  <c r="AD806" i="11" a="1"/>
  <c r="AF1078" i="11" a="1"/>
  <c r="AD528" i="11" a="1"/>
  <c r="AE129" i="11" a="1"/>
  <c r="AB484" i="11" a="1"/>
  <c r="AD595" i="11" a="1"/>
  <c r="AE956" i="11" a="1"/>
  <c r="X989" i="11" a="1"/>
  <c r="Z907" i="11" a="1"/>
  <c r="X341" i="11" a="1"/>
  <c r="AD50" i="11" a="1"/>
  <c r="AE666" i="11" a="1"/>
  <c r="X53" i="11" a="1"/>
  <c r="AE1038" i="11" a="1"/>
  <c r="AB538" i="11" a="1"/>
  <c r="AE545" i="11" a="1"/>
  <c r="AE730" i="11" a="1"/>
  <c r="AF907" i="11" a="1"/>
  <c r="AF105" i="11" a="1"/>
  <c r="W528" i="11" a="1"/>
  <c r="W88" i="11" a="1"/>
  <c r="Z239" i="11" a="1"/>
  <c r="W1070" i="11" a="1"/>
  <c r="AE448" i="11" a="1"/>
  <c r="V138" i="11"/>
  <c r="Y72" i="11" a="1"/>
  <c r="V702" i="11"/>
  <c r="W772" i="11" a="1"/>
  <c r="AB429" i="11" a="1"/>
  <c r="AB1071" i="11" a="1"/>
  <c r="AB259" i="11" a="1"/>
  <c r="Y823" i="11" a="1"/>
  <c r="Z398" i="11" a="1"/>
  <c r="AE490" i="11" a="1"/>
  <c r="AA650" i="11" a="1"/>
  <c r="W750" i="11" a="1"/>
  <c r="V277" i="11"/>
  <c r="AC531" i="11" a="1"/>
  <c r="Z623" i="11" a="1"/>
  <c r="Y462" i="11" a="1"/>
  <c r="V284" i="11"/>
  <c r="X344" i="11" a="1"/>
  <c r="W202" i="11" a="1"/>
  <c r="W471" i="11" a="1"/>
  <c r="AB368" i="11" a="1"/>
  <c r="AB447" i="11" a="1"/>
  <c r="AB793" i="11" a="1"/>
  <c r="Z131" i="11" a="1"/>
  <c r="Z989" i="11" a="1"/>
  <c r="AA746" i="11" a="1"/>
  <c r="X807" i="11" a="1"/>
  <c r="AC851" i="11" a="1"/>
  <c r="AD939" i="11" a="1"/>
  <c r="AF991" i="11" a="1"/>
  <c r="AA115" i="11" a="1"/>
  <c r="V84" i="11"/>
  <c r="Z770" i="11" a="1"/>
  <c r="AB202" i="11" a="1"/>
  <c r="AC245" i="11" a="1"/>
  <c r="AC357" i="11" a="1"/>
  <c r="AD415" i="11" a="1"/>
  <c r="Z661" i="11" a="1"/>
  <c r="AA261" i="11" a="1"/>
  <c r="AD503" i="11" a="1"/>
  <c r="AF923" i="11" a="1"/>
  <c r="Z381" i="11" a="1"/>
  <c r="AE681" i="11" a="1"/>
  <c r="Y635" i="11" a="1"/>
  <c r="AB663" i="11" a="1"/>
  <c r="X869" i="11" a="1"/>
  <c r="AA872" i="11" a="1"/>
  <c r="V732" i="11"/>
  <c r="AC407" i="11" a="1"/>
  <c r="AA429" i="11" a="1"/>
  <c r="AD460" i="11" a="1"/>
  <c r="AD622" i="11" a="1"/>
  <c r="AB796" i="11" a="1"/>
  <c r="AE507" i="11" a="1"/>
  <c r="V556" i="11"/>
  <c r="Y948" i="11" a="1"/>
  <c r="AF27" i="11" a="1"/>
  <c r="AC761" i="11" a="1"/>
  <c r="Z986" i="11" a="1"/>
  <c r="AE698" i="11" a="1"/>
  <c r="AF233" i="11" a="1"/>
  <c r="AA433" i="11" a="1"/>
  <c r="AE697" i="11" a="1"/>
  <c r="Z101" i="11" a="1"/>
  <c r="V632" i="11"/>
  <c r="AB91" i="11" a="1"/>
  <c r="AC962" i="11" a="1"/>
  <c r="Z266" i="11" a="1"/>
  <c r="AD142" i="11" a="1"/>
  <c r="Z552" i="11" a="1"/>
  <c r="AD338" i="11" a="1"/>
  <c r="V784" i="11"/>
  <c r="AE251" i="11" a="1"/>
  <c r="AF711" i="11" a="1"/>
  <c r="W67" i="11" a="1"/>
  <c r="AD452" i="11" a="1"/>
  <c r="AB13" i="11" a="1"/>
  <c r="AB943" i="11" a="1"/>
  <c r="AE72" i="11" a="1"/>
  <c r="Z356" i="11" a="1"/>
  <c r="AD450" i="11" a="1"/>
  <c r="Z226" i="11" a="1"/>
  <c r="W467" i="11" a="1"/>
  <c r="V607" i="11"/>
  <c r="AA95" i="11" a="1"/>
  <c r="W786" i="11" a="1"/>
  <c r="AA721" i="11" a="1"/>
  <c r="AF492" i="11" a="1"/>
  <c r="AF848" i="11" a="1"/>
  <c r="AF444" i="11" a="1"/>
  <c r="AB65" i="11" a="1"/>
  <c r="Z284" i="11" a="1"/>
  <c r="Y581" i="11" a="1"/>
  <c r="AF626" i="11" a="1"/>
  <c r="AC562" i="11" a="1"/>
  <c r="Y254" i="11" a="1"/>
  <c r="AC65" i="11" a="1"/>
  <c r="AE1002" i="11" a="1"/>
  <c r="X549" i="11" a="1"/>
  <c r="Y985" i="11" a="1"/>
  <c r="AC511" i="11" a="1"/>
  <c r="W461" i="11" a="1"/>
  <c r="AF338" i="11" a="1"/>
  <c r="X872" i="11" a="1"/>
  <c r="AB706" i="11" a="1"/>
  <c r="X120" i="11" a="1"/>
  <c r="AE970" i="11" a="1"/>
  <c r="V508" i="11"/>
  <c r="AD393" i="11" a="1"/>
  <c r="Z927" i="11" a="1"/>
  <c r="AF405" i="11" a="1"/>
  <c r="AE927" i="11" a="1"/>
  <c r="AD882" i="11" a="1"/>
  <c r="Y931" i="11" a="1"/>
  <c r="AF949" i="11" a="1"/>
  <c r="AF490" i="11" a="1"/>
  <c r="AA689" i="11" a="1"/>
  <c r="AB648" i="11" a="1"/>
  <c r="AB907" i="11" a="1"/>
  <c r="AB195" i="11" a="1"/>
  <c r="X942" i="11" a="1"/>
  <c r="AF898" i="11" a="1"/>
  <c r="Y230" i="11" a="1"/>
  <c r="AE930" i="11" a="1"/>
  <c r="AE1008" i="11" a="1"/>
  <c r="AE609" i="11" a="1"/>
  <c r="AC1077" i="11" a="1"/>
  <c r="AE344" i="11" a="1"/>
  <c r="Y730" i="11" a="1"/>
  <c r="AD236" i="11" a="1"/>
  <c r="W979" i="11" a="1"/>
  <c r="AA82" i="11" a="1"/>
  <c r="AE135" i="11" a="1"/>
  <c r="AB739" i="11" a="1"/>
  <c r="AF669" i="11" a="1"/>
  <c r="AC321" i="11" a="1"/>
  <c r="X386" i="11" a="1"/>
  <c r="W559" i="11" a="1"/>
  <c r="V156" i="11"/>
  <c r="AA54" i="11" a="1"/>
  <c r="AB837" i="11" a="1"/>
  <c r="AC247" i="11" a="1"/>
  <c r="AE429" i="11" a="1"/>
  <c r="AB364" i="11" a="1"/>
  <c r="W830" i="11" a="1"/>
  <c r="W719" i="11" a="1"/>
  <c r="V300" i="11"/>
  <c r="V487" i="11"/>
  <c r="Z412" i="11" a="1"/>
  <c r="AC586" i="11" a="1"/>
  <c r="V655" i="11"/>
  <c r="AC746" i="11" a="1"/>
  <c r="X312" i="11" a="1"/>
  <c r="Z159" i="11" a="1"/>
  <c r="Y989" i="11" a="1"/>
  <c r="Y9" i="11" a="1"/>
  <c r="AC768" i="11" a="1"/>
  <c r="X986" i="11" a="1"/>
  <c r="AF857" i="11" a="1"/>
  <c r="Y433" i="11" a="1"/>
  <c r="Y41" i="11" a="1"/>
  <c r="AB593" i="11" a="1"/>
  <c r="AB877" i="11" a="1"/>
  <c r="Y55" i="11" a="1"/>
  <c r="Z395" i="11" a="1"/>
  <c r="Z337" i="11" a="1"/>
  <c r="AE964" i="11" a="1"/>
  <c r="V321" i="11"/>
  <c r="AF831" i="11" a="1"/>
  <c r="AC363" i="11" a="1"/>
  <c r="AA1053" i="11" a="1"/>
  <c r="AF155" i="11" a="1"/>
  <c r="AB201" i="11" a="1"/>
  <c r="X558" i="11" a="1"/>
  <c r="AB756" i="11" a="1"/>
  <c r="X656" i="11" a="1"/>
  <c r="W1052" i="11" a="1"/>
  <c r="AE342" i="11" a="1"/>
  <c r="AF140" i="11" a="1"/>
  <c r="AF154" i="11" a="1"/>
  <c r="X785" i="11" a="1"/>
  <c r="AC154" i="11" a="1"/>
  <c r="AD1014" i="11" a="1"/>
  <c r="AA645" i="11" a="1"/>
  <c r="AC983" i="11" a="1"/>
  <c r="Y490" i="11" a="1"/>
  <c r="AB995" i="11" a="1"/>
  <c r="AF237" i="11" a="1"/>
  <c r="AF458" i="11" a="1"/>
  <c r="W573" i="11" a="1"/>
  <c r="AA940" i="11" a="1"/>
  <c r="X349" i="11" a="1"/>
  <c r="AC978" i="11" a="1"/>
  <c r="Z355" i="11" a="1"/>
  <c r="AC917" i="11" a="1"/>
  <c r="Y845" i="11" a="1"/>
  <c r="AB116" i="11" a="1"/>
  <c r="AA323" i="11" a="1"/>
  <c r="AC107" i="11" a="1"/>
  <c r="Y37" i="11" a="1"/>
  <c r="Z1078" i="11" a="1"/>
  <c r="AD130" i="11" a="1"/>
  <c r="AF549" i="11" a="1"/>
  <c r="AE685" i="11" a="1"/>
  <c r="AF33" i="11" a="1"/>
  <c r="AD196" i="11" a="1"/>
  <c r="AA353" i="11" a="1"/>
  <c r="AD325" i="11" a="1"/>
  <c r="X525" i="11" a="1"/>
  <c r="Y653" i="11" a="1"/>
  <c r="X408" i="11" a="1"/>
  <c r="AB411" i="11" a="1"/>
  <c r="Z422" i="11" a="1"/>
  <c r="W386" i="11" a="1"/>
  <c r="Y119" i="11" a="1"/>
  <c r="AE203" i="11" a="1"/>
  <c r="V547" i="11"/>
  <c r="AF381" i="11" a="1"/>
  <c r="AC1067" i="11" a="1"/>
  <c r="AE562" i="11" a="1"/>
  <c r="Y828" i="11" a="1"/>
  <c r="AD645" i="11" a="1"/>
  <c r="AB1010" i="11" a="1"/>
  <c r="X1074" i="11" a="1"/>
  <c r="AE624" i="11" a="1"/>
  <c r="W385" i="11" a="1"/>
  <c r="X936" i="11" a="1"/>
  <c r="Y540" i="11" a="1"/>
  <c r="Y351" i="11" a="1"/>
  <c r="Z494" i="11" a="1"/>
  <c r="AA734" i="11" a="1"/>
  <c r="AD279" i="11" a="1"/>
  <c r="Y856" i="11" a="1"/>
  <c r="AB600" i="11" a="1"/>
  <c r="X492" i="11" a="1"/>
  <c r="Y459" i="11" a="1"/>
  <c r="AA616" i="11" a="1"/>
  <c r="AE275" i="11" a="1"/>
  <c r="Z319" i="11" a="1"/>
  <c r="AA140" i="11" a="1"/>
  <c r="AC191" i="11" a="1"/>
  <c r="Z305" i="11" a="1"/>
  <c r="AE696" i="11" a="1"/>
  <c r="AA984" i="11" a="1"/>
  <c r="AD796" i="11" a="1"/>
  <c r="AA760" i="11" a="1"/>
  <c r="AC103" i="11" a="1"/>
  <c r="AA1033" i="11" a="1"/>
  <c r="AD35" i="11" a="1"/>
  <c r="AF1060" i="11" a="1"/>
  <c r="AC163" i="11" a="1"/>
  <c r="AA735" i="11" a="1"/>
  <c r="AC598" i="11" a="1"/>
  <c r="AC836" i="11" a="1"/>
  <c r="X471" i="11" a="1"/>
  <c r="X968" i="11" a="1"/>
  <c r="AD557" i="11" a="1"/>
  <c r="V71" i="11"/>
  <c r="X680" i="11" a="1"/>
  <c r="AA1017" i="11" a="1"/>
  <c r="AE213" i="11" a="1"/>
  <c r="AA543" i="11" a="1"/>
  <c r="AE611" i="11" a="1"/>
  <c r="AB67" i="11" a="1"/>
  <c r="AF151" i="11" a="1"/>
  <c r="AB984" i="11" a="1"/>
  <c r="X828" i="11" a="1"/>
  <c r="AC505" i="11" a="1"/>
  <c r="Y71" i="11" a="1"/>
  <c r="Y801" i="11" a="1"/>
  <c r="Y615" i="11" a="1"/>
  <c r="AE740" i="11" a="1"/>
  <c r="W785" i="11" a="1"/>
  <c r="AE939" i="11" a="1"/>
  <c r="AA747" i="11" a="1"/>
  <c r="AA597" i="11" a="1"/>
  <c r="AA857" i="11" a="1"/>
  <c r="AE65" i="11" a="1"/>
  <c r="Z311" i="11" a="1"/>
  <c r="AE326" i="11" a="1"/>
  <c r="AD829" i="11" a="1"/>
  <c r="AD613" i="11" a="1"/>
  <c r="AF587" i="11" a="1"/>
  <c r="AF961" i="11" a="1"/>
  <c r="AA87" i="11" a="1"/>
  <c r="Y547" i="11" a="1"/>
  <c r="V166" i="11"/>
  <c r="X977" i="11" a="1"/>
  <c r="AC7" i="11" a="1"/>
  <c r="AA960" i="11" a="1"/>
  <c r="X218" i="11" a="1"/>
  <c r="AA806" i="11" a="1"/>
  <c r="Z590" i="11" a="1"/>
  <c r="Y629" i="11" a="1"/>
  <c r="AB652" i="11" a="1"/>
  <c r="AF819" i="11" a="1"/>
  <c r="Z265" i="11" a="1"/>
  <c r="AD489" i="11" a="1"/>
  <c r="AC339" i="11" a="1"/>
  <c r="AC351" i="11" a="1"/>
  <c r="W362" i="11" a="1"/>
  <c r="Y991" i="11" a="1"/>
  <c r="AB107" i="11" a="1"/>
  <c r="Y680" i="11" a="1"/>
  <c r="AC591" i="11" a="1"/>
  <c r="AA670" i="11" a="1"/>
  <c r="AD343" i="11" a="1"/>
  <c r="AC852" i="11" a="1"/>
  <c r="AB827" i="11" a="1"/>
  <c r="V733" i="11"/>
  <c r="AC174" i="11" a="1"/>
  <c r="X990" i="11" a="1"/>
  <c r="AB959" i="11" a="1"/>
  <c r="Z77" i="11" a="1"/>
  <c r="AF189" i="11" a="1"/>
  <c r="AB635" i="11" a="1"/>
  <c r="AB782" i="11" a="1"/>
  <c r="W978" i="11" a="1"/>
  <c r="AC464" i="11" a="1"/>
  <c r="W269" i="11" a="1"/>
  <c r="AC497" i="11" a="1"/>
  <c r="AC198" i="11" a="1"/>
  <c r="AB464" i="11" a="1"/>
  <c r="X572" i="11" a="1"/>
  <c r="AA765" i="11" a="1"/>
  <c r="X1039" i="11" a="1"/>
  <c r="AD427" i="11" a="1"/>
  <c r="Y33" i="11" a="1"/>
  <c r="V617" i="11"/>
  <c r="Z664" i="11" a="1"/>
  <c r="AE575" i="11" a="1"/>
  <c r="AE541" i="11" a="1"/>
  <c r="Y727" i="11" a="1"/>
  <c r="AC361" i="11" a="1"/>
  <c r="V500" i="11"/>
  <c r="W823" i="11" a="1"/>
  <c r="Y987" i="11" a="1"/>
  <c r="AD153" i="11" a="1"/>
  <c r="AF1058" i="11" a="1"/>
  <c r="Z1051" i="11" a="1"/>
  <c r="AA311" i="11" a="1"/>
  <c r="Y835" i="11" a="1"/>
  <c r="AE540" i="11" a="1"/>
  <c r="V540" i="11"/>
  <c r="X396" i="11" a="1"/>
  <c r="Y527" i="11" a="1"/>
  <c r="V307" i="11"/>
  <c r="X214" i="11" a="1"/>
  <c r="AE744" i="11" a="1"/>
  <c r="Y718" i="11" a="1"/>
  <c r="AB510" i="11" a="1"/>
  <c r="AA591" i="11" a="1"/>
  <c r="AC525" i="11" a="1"/>
  <c r="AF676" i="11" a="1"/>
  <c r="W996" i="11" a="1"/>
  <c r="AD798" i="11" a="1"/>
  <c r="X498" i="11" a="1"/>
  <c r="V683" i="11"/>
  <c r="Y585" i="11" a="1"/>
  <c r="AC964" i="11" a="1"/>
  <c r="AF178" i="11" a="1"/>
  <c r="Y311" i="11" a="1"/>
  <c r="AB868" i="11" a="1"/>
  <c r="W21" i="11" a="1"/>
  <c r="AB196" i="11" a="1"/>
  <c r="Y171" i="11" a="1"/>
  <c r="Y786" i="11" a="1"/>
  <c r="AB424" i="11" a="1"/>
  <c r="AE19" i="11" a="1"/>
  <c r="Y278" i="11" a="1"/>
  <c r="AF465" i="11" a="1"/>
  <c r="AB63" i="11" a="1"/>
  <c r="W223" i="11" a="1"/>
  <c r="AA13" i="11" a="1"/>
  <c r="AE164" i="11" a="1"/>
  <c r="AA265" i="11" a="1"/>
  <c r="AA704" i="11" a="1"/>
  <c r="AD1004" i="11" a="1"/>
  <c r="AC436" i="11" a="1"/>
  <c r="X654" i="11" a="1"/>
  <c r="V713" i="11"/>
  <c r="AF308" i="11" a="1"/>
  <c r="AD368" i="11" a="1"/>
  <c r="Z504" i="11" a="1"/>
  <c r="AE101" i="11" a="1"/>
  <c r="Y900" i="11" a="1"/>
  <c r="Y185" i="11" a="1"/>
  <c r="Y757" i="11" a="1"/>
  <c r="AA917" i="11" a="1"/>
  <c r="X504" i="11" a="1"/>
  <c r="AB849" i="11" a="1"/>
  <c r="W969" i="11" a="1"/>
  <c r="X531" i="11" a="1"/>
  <c r="X331" i="11" a="1"/>
  <c r="AD71" i="11" a="1"/>
  <c r="AB529" i="11" a="1"/>
  <c r="AA78" i="11" a="1"/>
  <c r="X187" i="11" a="1"/>
  <c r="X440" i="11" a="1"/>
  <c r="AF884" i="11" a="1"/>
  <c r="Y6" i="11" a="1"/>
  <c r="Z60" i="11" a="1"/>
  <c r="X805" i="11" a="1"/>
  <c r="Y92" i="11" a="1"/>
  <c r="X684" i="11" a="1"/>
  <c r="AE525" i="11" a="1"/>
  <c r="AD113" i="11" a="1"/>
  <c r="AE184" i="11" a="1"/>
  <c r="Z133" i="11" a="1"/>
  <c r="Y484" i="11" a="1"/>
  <c r="AF638" i="11" a="1"/>
  <c r="AD802" i="11" a="1"/>
  <c r="AF136" i="11" a="1"/>
  <c r="AA179" i="11" a="1"/>
  <c r="Z273" i="11" a="1"/>
  <c r="AB492" i="11" a="1"/>
  <c r="AD110" i="11" a="1"/>
  <c r="AA752" i="11" a="1"/>
  <c r="AB260" i="11" a="1"/>
  <c r="AC535" i="11" a="1"/>
  <c r="Z448" i="11" a="1"/>
  <c r="Z591" i="11" a="1"/>
  <c r="AC284" i="11" a="1"/>
  <c r="Y703" i="11" a="1"/>
  <c r="AA519" i="11" a="1"/>
  <c r="AE980" i="11" a="1"/>
  <c r="AD578" i="11" a="1"/>
  <c r="AB700" i="11" a="1"/>
  <c r="AA350" i="11" a="1"/>
  <c r="X858" i="11" a="1"/>
  <c r="Y427" i="11" a="1"/>
  <c r="AF70" i="11" a="1"/>
  <c r="AC499" i="11" a="1"/>
  <c r="Z64" i="11" a="1"/>
  <c r="AF564" i="11" a="1"/>
  <c r="W311" i="11" a="1"/>
  <c r="AD666" i="11" a="1"/>
  <c r="AB207" i="11" a="1"/>
  <c r="Y811" i="11" a="1"/>
  <c r="AE455" i="11" a="1"/>
  <c r="AA635" i="11" a="1"/>
  <c r="AD684" i="11" a="1"/>
  <c r="W645" i="11" a="1"/>
  <c r="AD423" i="11" a="1"/>
  <c r="AA473" i="11" a="1"/>
  <c r="W320" i="11" a="1"/>
  <c r="X617" i="11" a="1"/>
  <c r="AE958" i="11" a="1"/>
  <c r="AA401" i="11" a="1"/>
  <c r="X418" i="11" a="1"/>
  <c r="Y983" i="11" a="1"/>
  <c r="AA275" i="11" a="1"/>
  <c r="W413" i="11" a="1"/>
  <c r="AA166" i="11" a="1"/>
  <c r="AF212" i="11" a="1"/>
  <c r="AA530" i="11" a="1"/>
  <c r="AE277" i="11" a="1"/>
  <c r="AD836" i="11" a="1"/>
  <c r="AB576" i="11" a="1"/>
  <c r="AE73" i="11" a="1"/>
  <c r="Y791" i="11" a="1"/>
  <c r="AE974" i="11" a="1"/>
  <c r="W469" i="11" a="1"/>
  <c r="AD202" i="11" a="1"/>
  <c r="AD308" i="11" a="1"/>
  <c r="AB234" i="11" a="1"/>
  <c r="AF500" i="11" a="1"/>
  <c r="Y85" i="11" a="1"/>
  <c r="AB772" i="11" a="1"/>
  <c r="AD835" i="11" a="1"/>
  <c r="Z708" i="11" a="1"/>
  <c r="W448" i="11" a="1"/>
  <c r="W846" i="11" a="1"/>
  <c r="AA294" i="11" a="1"/>
  <c r="AD947" i="11" a="1"/>
  <c r="AD24" i="11" a="1"/>
  <c r="X12" i="11" a="1"/>
  <c r="AD237" i="11" a="1"/>
  <c r="Z223" i="11" a="1"/>
  <c r="AE675" i="11" a="1"/>
  <c r="Y892" i="11" a="1"/>
  <c r="Y610" i="11" a="1"/>
  <c r="AF163" i="11" a="1"/>
  <c r="AD907" i="11" a="1"/>
  <c r="AA846" i="11" a="1"/>
  <c r="Y252" i="11" a="1"/>
  <c r="V651" i="11"/>
  <c r="AD739" i="11" a="1"/>
  <c r="Y740" i="11" a="1"/>
  <c r="Y741" i="11" a="1"/>
  <c r="Z53" i="11" a="1"/>
  <c r="AE485" i="11" a="1"/>
  <c r="AD86" i="11" a="1"/>
  <c r="X223" i="11" a="1"/>
  <c r="AF65" i="11" a="1"/>
  <c r="V403" i="11"/>
  <c r="AF422" i="11" a="1"/>
  <c r="AE950" i="11" a="1"/>
  <c r="Y980" i="11" a="1"/>
  <c r="AE165" i="11" a="1"/>
  <c r="X972" i="11" a="1"/>
  <c r="AE913" i="11" a="1"/>
  <c r="W462" i="11" a="1"/>
  <c r="AE945" i="11" a="1"/>
  <c r="X930" i="11" a="1"/>
  <c r="V650" i="11"/>
  <c r="Y1016" i="11" a="1"/>
  <c r="AA874" i="11" a="1"/>
  <c r="AB603" i="11" a="1"/>
  <c r="AB525" i="11" a="1"/>
  <c r="AE296" i="11" a="1"/>
  <c r="AA141" i="11" a="1"/>
  <c r="AB250" i="11" a="1"/>
  <c r="V686" i="11"/>
  <c r="AD347" i="11" a="1"/>
  <c r="Y328" i="11" a="1"/>
  <c r="AE487" i="11" a="1"/>
  <c r="AB97" i="11" a="1"/>
  <c r="AE292" i="11" a="1"/>
  <c r="Y539" i="11" a="1"/>
  <c r="X433" i="11" a="1"/>
  <c r="Y506" i="11" a="1"/>
  <c r="Y853" i="11" a="1"/>
  <c r="AB544" i="11" a="1"/>
  <c r="Z580" i="11" a="1"/>
  <c r="AC273" i="11" a="1"/>
  <c r="AC572" i="11" a="1"/>
  <c r="AC894" i="11" a="1"/>
  <c r="AD872" i="11" a="1"/>
  <c r="AC504" i="11" a="1"/>
  <c r="AE604" i="11" a="1"/>
  <c r="W476" i="11" a="1"/>
  <c r="AD667" i="11" a="1"/>
  <c r="AC793" i="11" a="1"/>
  <c r="AD262" i="11" a="1"/>
  <c r="AC194" i="11" a="1"/>
  <c r="AF749" i="11" a="1"/>
  <c r="AF684" i="11" a="1"/>
  <c r="AD614" i="11" a="1"/>
  <c r="AF523" i="11" a="1"/>
  <c r="Z670" i="11" a="1"/>
  <c r="AD568" i="11" a="1"/>
  <c r="AF674" i="11" a="1"/>
  <c r="AD240" i="11" a="1"/>
  <c r="AB682" i="11" a="1"/>
  <c r="AE366" i="11" a="1"/>
  <c r="AE126" i="11" a="1"/>
  <c r="V236" i="11"/>
  <c r="X808" i="11" a="1"/>
  <c r="Y683" i="11" a="1"/>
  <c r="V628" i="11"/>
  <c r="AE214" i="11" a="1"/>
  <c r="W297" i="11" a="1"/>
  <c r="AC689" i="11" a="1"/>
  <c r="AF950" i="11" a="1"/>
  <c r="V308" i="11"/>
  <c r="AC161" i="11" a="1"/>
  <c r="AE242" i="11" a="1"/>
  <c r="AC94" i="11" a="1"/>
  <c r="W303" i="11" a="1"/>
  <c r="X913" i="11" a="1"/>
  <c r="X624" i="11" a="1"/>
  <c r="AD189" i="11" a="1"/>
  <c r="AD831" i="11" a="1"/>
  <c r="AE246" i="11" a="1"/>
  <c r="AB334" i="11" a="1"/>
  <c r="V622" i="11"/>
  <c r="V151" i="11"/>
  <c r="X840" i="11" a="1"/>
  <c r="V671" i="11"/>
  <c r="AF63" i="11" a="1"/>
  <c r="W171" i="11" a="1"/>
  <c r="AC487" i="11" a="1"/>
  <c r="AC755" i="11" a="1"/>
  <c r="AA826" i="11" a="1"/>
  <c r="Y950" i="11" a="1"/>
  <c r="W686" i="11" a="1"/>
  <c r="W813" i="11" a="1"/>
  <c r="AF202" i="11" a="1"/>
  <c r="AA994" i="11" a="1"/>
  <c r="AE667" i="11" a="1"/>
  <c r="Z630" i="11" a="1"/>
  <c r="AE613" i="11" a="1"/>
  <c r="W607" i="11" a="1"/>
  <c r="AD420" i="11" a="1"/>
  <c r="X730" i="11" a="1"/>
  <c r="X119" i="11" a="1"/>
  <c r="Z467" i="11" a="1"/>
  <c r="AB341" i="11" a="1"/>
  <c r="AC951" i="11" a="1"/>
  <c r="Y1005" i="11" a="1"/>
  <c r="AB270" i="11" a="1"/>
  <c r="W622" i="11" a="1"/>
  <c r="AB320" i="11" a="1"/>
  <c r="Y326" i="11" a="1"/>
  <c r="AD610" i="11" a="1"/>
  <c r="AB679" i="11" a="1"/>
  <c r="AF266" i="11" a="1"/>
  <c r="W79" i="11" a="1"/>
  <c r="AD502" i="11" a="1"/>
  <c r="X140" i="11" a="1"/>
  <c r="X73" i="11" a="1"/>
  <c r="AD644" i="11" a="1"/>
  <c r="AD256" i="11" a="1"/>
  <c r="Z966" i="11" a="1"/>
  <c r="AC334" i="11" a="1"/>
  <c r="AE182" i="11" a="1"/>
  <c r="AC470" i="11" a="1"/>
  <c r="AB76" i="11" a="1"/>
  <c r="Y865" i="11" a="1"/>
  <c r="AF514" i="11" a="1"/>
  <c r="AD729" i="11" a="1"/>
  <c r="AC179" i="11" a="1"/>
  <c r="AE912" i="11" a="1"/>
  <c r="AC431" i="11" a="1"/>
  <c r="AB587" i="11" a="1"/>
  <c r="X160" i="11" a="1"/>
  <c r="Z296" i="11" a="1"/>
  <c r="W500" i="11" a="1"/>
  <c r="AD491" i="11" a="1"/>
  <c r="Z814" i="11" a="1"/>
  <c r="AF411" i="11" a="1"/>
  <c r="Y469" i="11" a="1"/>
  <c r="AB247" i="11" a="1"/>
  <c r="AF218" i="11" a="1"/>
  <c r="AB776" i="11" a="1"/>
  <c r="AF731" i="11" a="1"/>
  <c r="Z593" i="11" a="1"/>
  <c r="AC933" i="11" a="1"/>
  <c r="AD466" i="11" a="1"/>
  <c r="V192" i="11"/>
  <c r="W836" i="11" a="1"/>
  <c r="AB874" i="11" a="1"/>
  <c r="AF1008" i="11" a="1"/>
  <c r="Z922" i="11" a="1"/>
  <c r="AD811" i="11" a="1"/>
  <c r="V250" i="11"/>
  <c r="AA688" i="11" a="1"/>
  <c r="AB853" i="11" a="1"/>
  <c r="Y447" i="11" a="1"/>
  <c r="W886" i="11" a="1"/>
  <c r="AA419" i="11" a="1"/>
  <c r="Y116" i="11" a="1"/>
  <c r="Y631" i="11" a="1"/>
  <c r="AC865" i="11" a="1"/>
  <c r="Y384" i="11" a="1"/>
  <c r="AA988" i="11" a="1"/>
  <c r="Y262" i="11" a="1"/>
  <c r="AD596" i="11" a="1"/>
  <c r="AF1006" i="11" a="1"/>
  <c r="V646" i="11"/>
  <c r="V297" i="11"/>
  <c r="AF29" i="11" a="1"/>
  <c r="Z845" i="11" a="1"/>
  <c r="AF990" i="11" a="1"/>
  <c r="AC162" i="11" a="1"/>
  <c r="AC343" i="11" a="1"/>
  <c r="AA982" i="11" a="1"/>
  <c r="Z1037" i="11" a="1"/>
  <c r="AC110" i="11" a="1"/>
  <c r="AC386" i="11" a="1"/>
  <c r="AA585" i="11" a="1"/>
  <c r="AE544" i="11" a="1"/>
  <c r="X704" i="11" a="1"/>
  <c r="AD1028" i="11" a="1"/>
  <c r="AE450" i="11" a="1"/>
  <c r="V723" i="11"/>
  <c r="AD961" i="11" a="1"/>
  <c r="Y102" i="11" a="1"/>
  <c r="AD436" i="11" a="1"/>
  <c r="Z518" i="11" a="1"/>
  <c r="AD510" i="11" a="1"/>
  <c r="AC376" i="11" a="1"/>
  <c r="AF526" i="11" a="1"/>
  <c r="AB901" i="11" a="1"/>
  <c r="AC158" i="11" a="1"/>
  <c r="AA521" i="11" a="1"/>
  <c r="V488" i="11"/>
  <c r="AC599" i="11" a="1"/>
  <c r="AD945" i="11" a="1"/>
  <c r="AF869" i="11" a="1"/>
  <c r="X825" i="11" a="1"/>
  <c r="AB391" i="11" a="1"/>
  <c r="AF630" i="11" a="1"/>
  <c r="AA352" i="11" a="1"/>
  <c r="Z536" i="11" a="1"/>
  <c r="Y420" i="11" a="1"/>
  <c r="V142" i="11"/>
  <c r="AE921" i="11" a="1"/>
  <c r="AF28" i="11" a="1"/>
  <c r="AA335" i="11" a="1"/>
  <c r="AE145" i="11" a="1"/>
  <c r="W482" i="11" a="1"/>
  <c r="AF593" i="11" a="1"/>
  <c r="AC512" i="11" a="1"/>
  <c r="Y863" i="11" a="1"/>
  <c r="AA883" i="11" a="1"/>
  <c r="AC738" i="11" a="1"/>
  <c r="Z693" i="11" a="1"/>
  <c r="AA706" i="11" a="1"/>
  <c r="W851" i="11" a="1"/>
  <c r="X47" i="11" a="1"/>
  <c r="W438" i="11" a="1"/>
  <c r="AE311" i="11" a="1"/>
  <c r="V402" i="11"/>
  <c r="AD476" i="11" a="1"/>
  <c r="AC496" i="11" a="1"/>
  <c r="AA562" i="11" a="1"/>
  <c r="X698" i="11" a="1"/>
  <c r="Y758" i="11" a="1"/>
  <c r="AE665" i="11" a="1"/>
  <c r="AB894" i="11" a="1"/>
  <c r="AC219" i="11" a="1"/>
  <c r="Y1036" i="11" a="1"/>
  <c r="AF867" i="11" a="1"/>
  <c r="Z107" i="11" a="1"/>
  <c r="Z609" i="11" a="1"/>
  <c r="AF610" i="11" a="1"/>
  <c r="Z821" i="11" a="1"/>
  <c r="AC970" i="11" a="1"/>
  <c r="Z429" i="11" a="1"/>
  <c r="AB496" i="11" a="1"/>
  <c r="Y735" i="11" a="1"/>
  <c r="W948" i="11" a="1"/>
  <c r="AD915" i="11" a="1"/>
  <c r="AC195" i="11" a="1"/>
  <c r="X172" i="11" a="1"/>
  <c r="AB157" i="11" a="1"/>
  <c r="AA639" i="11" a="1"/>
  <c r="AB692" i="11" a="1"/>
  <c r="AF611" i="11" a="1"/>
  <c r="AC299" i="11" a="1"/>
  <c r="AC588" i="11" a="1"/>
  <c r="AB380" i="11" a="1"/>
  <c r="AE856" i="11" a="1"/>
  <c r="X265" i="11" a="1"/>
  <c r="AC149" i="11" a="1"/>
  <c r="V407" i="11"/>
  <c r="V317" i="11"/>
  <c r="Z243" i="11" a="1"/>
  <c r="X645" i="11" a="1"/>
  <c r="AD414" i="11" a="1"/>
  <c r="V780" i="11"/>
  <c r="AD369" i="11" a="1"/>
  <c r="AD571" i="11" a="1"/>
  <c r="AE533" i="11" a="1"/>
  <c r="AD533" i="11" a="1"/>
  <c r="AC475" i="11" a="1"/>
  <c r="V262" i="11"/>
  <c r="AE27" i="11" a="1"/>
  <c r="AD117" i="11" a="1"/>
  <c r="AF591" i="11" a="1"/>
  <c r="AF748" i="11" a="1"/>
  <c r="AA235" i="11" a="1"/>
  <c r="X960" i="11" a="1"/>
  <c r="AC594" i="11" a="1"/>
  <c r="Z359" i="11" a="1"/>
  <c r="AE994" i="11" a="1"/>
  <c r="V282" i="11"/>
  <c r="V401" i="11"/>
  <c r="Z300" i="11" a="1"/>
  <c r="V393" i="11"/>
  <c r="X93" i="11" a="1"/>
  <c r="AC503" i="11" a="1"/>
  <c r="AF385" i="11" a="1"/>
  <c r="AF977" i="11" a="1"/>
  <c r="AF921" i="11" a="1"/>
  <c r="V400" i="11"/>
  <c r="AC435" i="11" a="1"/>
  <c r="AB653" i="11" a="1"/>
  <c r="AA399" i="11" a="1"/>
  <c r="AF529" i="11" a="1"/>
  <c r="AE866" i="11" a="1"/>
  <c r="AB257" i="11" a="1"/>
  <c r="AE816" i="11" a="1"/>
  <c r="W87" i="11" a="1"/>
  <c r="AF721" i="11" a="1"/>
  <c r="AD965" i="11" a="1"/>
  <c r="AA779" i="11" a="1"/>
  <c r="AF661" i="11" a="1"/>
  <c r="Z888" i="11" a="1"/>
  <c r="Y219" i="11" a="1"/>
  <c r="W215" i="11" a="1"/>
  <c r="AC400" i="11" a="1"/>
  <c r="AC410" i="11" a="1"/>
  <c r="W250" i="11" a="1"/>
  <c r="AB12" i="11" a="1"/>
  <c r="W701" i="11" a="1"/>
  <c r="AD267" i="11" a="1"/>
  <c r="AC275" i="11" a="1"/>
  <c r="AB575" i="11" a="1"/>
  <c r="AF194" i="11" a="1"/>
  <c r="V66" i="11"/>
  <c r="AD825" i="11" a="1"/>
  <c r="AB524" i="11" a="1"/>
  <c r="AA574" i="11" a="1"/>
  <c r="V769" i="11"/>
  <c r="X322" i="11" a="1"/>
  <c r="X229" i="11" a="1"/>
  <c r="AD148" i="11" a="1"/>
  <c r="W75" i="11" a="1"/>
  <c r="AC945" i="11" a="1"/>
  <c r="X832" i="11" a="1"/>
  <c r="AC931" i="11" a="1"/>
  <c r="AD382" i="11" a="1"/>
  <c r="Y471" i="11" a="1"/>
  <c r="AB19" i="11" a="1"/>
  <c r="AA745" i="11" a="1"/>
  <c r="AD159" i="11" a="1"/>
  <c r="AD1022" i="11" a="1"/>
  <c r="X688" i="11" a="1"/>
  <c r="AE867" i="11" a="1"/>
  <c r="AD837" i="11" a="1"/>
  <c r="AB274" i="11" a="1"/>
  <c r="V9" i="11"/>
  <c r="AE107" i="11" a="1"/>
  <c r="AC84" i="11" a="1"/>
  <c r="AF854" i="11" a="1"/>
  <c r="AE755" i="11" a="1"/>
  <c r="AA299" i="11" a="1"/>
  <c r="AA918" i="11" a="1"/>
  <c r="AF729" i="11" a="1"/>
  <c r="AF328" i="11" a="1"/>
  <c r="AF19" i="11" a="1"/>
  <c r="Y126" i="11" a="1"/>
  <c r="AC804" i="11" a="1"/>
  <c r="AE438" i="11" a="1"/>
  <c r="Z892" i="11" a="1"/>
  <c r="V70" i="11"/>
  <c r="AE433" i="11" a="1"/>
  <c r="Z496" i="11" a="1"/>
  <c r="AD28" i="11" a="1"/>
  <c r="AE260" i="11" a="1"/>
  <c r="V703" i="11"/>
  <c r="AE181" i="11" a="1"/>
  <c r="AA346" i="11" a="1"/>
  <c r="AB408" i="11" a="1"/>
  <c r="AA383" i="11" a="1"/>
  <c r="AF227" i="11" a="1"/>
  <c r="W766" i="11" a="1"/>
  <c r="AF310" i="11" a="1"/>
  <c r="AC697" i="11" a="1"/>
  <c r="X1033" i="11" a="1"/>
  <c r="Y965" i="11" a="1"/>
  <c r="AB417" i="11" a="1"/>
  <c r="V761" i="11"/>
  <c r="AD425" i="11" a="1"/>
  <c r="AE510" i="11" a="1"/>
  <c r="Y94" i="11" a="1"/>
  <c r="AF123" i="11" a="1"/>
  <c r="AE748" i="11" a="1"/>
  <c r="V178" i="11"/>
  <c r="AA405" i="11" a="1"/>
  <c r="AE843" i="11" a="1"/>
  <c r="V767" i="11"/>
  <c r="AD797" i="11" a="1"/>
  <c r="AF584" i="11" a="1"/>
  <c r="AE972" i="11" a="1"/>
  <c r="Z188" i="11" a="1"/>
  <c r="AC252" i="11" a="1"/>
  <c r="AC556" i="11" a="1"/>
  <c r="AF387" i="11" a="1"/>
  <c r="Z479" i="11" a="1"/>
  <c r="X147" i="11" a="1"/>
  <c r="Z369" i="11" a="1"/>
  <c r="AF755" i="11" a="1"/>
  <c r="AD887" i="11" a="1"/>
  <c r="AD495" i="11" a="1"/>
  <c r="V419" i="11"/>
  <c r="X857" i="11" a="1"/>
  <c r="AC949" i="11" a="1"/>
  <c r="V234" i="11"/>
  <c r="Z795" i="11" a="1"/>
  <c r="V214" i="11"/>
  <c r="W764" i="11" a="1"/>
  <c r="AA100" i="11" a="1"/>
  <c r="AE177" i="11" a="1"/>
  <c r="AD61" i="11" a="1"/>
  <c r="AE87" i="11" a="1"/>
  <c r="W321" i="11" a="1"/>
  <c r="W852" i="11" a="1"/>
  <c r="AF958" i="11" a="1"/>
  <c r="AD280" i="11" a="1"/>
  <c r="AF918" i="11" a="1"/>
  <c r="AB760" i="11" a="1"/>
  <c r="Y738" i="11" a="1"/>
  <c r="W548" i="11" a="1"/>
  <c r="AC1060" i="11" a="1"/>
  <c r="AA213" i="11" a="1"/>
  <c r="W201" i="11" a="1"/>
  <c r="Z534" i="11" a="1"/>
  <c r="AC452" i="11" a="1"/>
  <c r="W860" i="11" a="1"/>
  <c r="W69" i="11" a="1"/>
  <c r="Z267" i="11" a="1"/>
  <c r="X259" i="11" a="1"/>
  <c r="AC675" i="11" a="1"/>
  <c r="W108" i="11" a="1"/>
  <c r="AA193" i="11" a="1"/>
  <c r="AF8" i="11" a="1"/>
  <c r="AD790" i="11" a="1"/>
  <c r="AF389" i="11" a="1"/>
  <c r="V168" i="11"/>
  <c r="AB315" i="11" a="1"/>
  <c r="W37" i="11" a="1"/>
  <c r="AF262" i="11" a="1"/>
  <c r="AF390" i="11" a="1"/>
  <c r="X866" i="11" a="1"/>
  <c r="Y934" i="11" a="1"/>
  <c r="AF250" i="11" a="1"/>
  <c r="W237" i="11" a="1"/>
  <c r="W890" i="11" a="1"/>
  <c r="AA886" i="11" a="1"/>
  <c r="W980" i="11" a="1"/>
  <c r="AE408" i="11" a="1"/>
  <c r="Z470" i="11" a="1"/>
  <c r="V569" i="11"/>
  <c r="AE934" i="11" a="1"/>
  <c r="Z991" i="11" a="1"/>
  <c r="AF725" i="11" a="1"/>
  <c r="Y951" i="11" a="1"/>
  <c r="AB342" i="11" a="1"/>
  <c r="AC714" i="11" a="1"/>
  <c r="AF555" i="11" a="1"/>
  <c r="AB521" i="11" a="1"/>
  <c r="AA31" i="11" a="1"/>
  <c r="W1044" i="11" a="1"/>
  <c r="W94" i="11" a="1"/>
  <c r="AC507" i="11" a="1"/>
  <c r="AE48" i="11" a="1"/>
  <c r="AF682" i="11" a="1"/>
  <c r="AB456" i="11" a="1"/>
  <c r="AF147" i="11" a="1"/>
  <c r="Z906" i="11" a="1"/>
  <c r="Y518" i="11" a="1"/>
  <c r="AF675" i="11" a="1"/>
  <c r="AF561" i="11" a="1"/>
  <c r="Z997" i="11" a="1"/>
  <c r="Y862" i="11" a="1"/>
  <c r="AB764" i="11" a="1"/>
  <c r="AC237" i="11" a="1"/>
  <c r="AA495" i="11" a="1"/>
  <c r="AA291" i="11" a="1"/>
  <c r="AD133" i="11" a="1"/>
  <c r="AF498" i="11" a="1"/>
  <c r="W71" i="11" a="1"/>
  <c r="AB483" i="11" a="1"/>
  <c r="AC703" i="11" a="1"/>
  <c r="AB41" i="11" a="1"/>
  <c r="AD591" i="11" a="1"/>
  <c r="AA926" i="11" a="1"/>
  <c r="AA856" i="11" a="1"/>
  <c r="AB235" i="11" a="1"/>
  <c r="AE118" i="11" a="1"/>
  <c r="Y397" i="11" a="1"/>
  <c r="W40" i="11" a="1"/>
  <c r="X181" i="11" a="1"/>
  <c r="AE432" i="11" a="1"/>
  <c r="AA629" i="11" a="1"/>
  <c r="AC636" i="11" a="1"/>
  <c r="Z21" i="11" a="1"/>
  <c r="AB881" i="11" a="1"/>
  <c r="AD403" i="11" a="1"/>
  <c r="AE764" i="11" a="1"/>
  <c r="V597" i="11"/>
  <c r="AA632" i="11" a="1"/>
  <c r="AD727" i="11" a="1"/>
  <c r="AF1049" i="11" a="1"/>
  <c r="X616" i="11" a="1"/>
  <c r="V411" i="11"/>
  <c r="AA989" i="11" a="1"/>
  <c r="Y381" i="11" a="1"/>
  <c r="AF931" i="11" a="1"/>
  <c r="W150" i="11" a="1"/>
  <c r="AF642" i="11" a="1"/>
  <c r="AD366" i="11" a="1"/>
  <c r="Z112" i="11" a="1"/>
  <c r="Y940" i="11" a="1"/>
  <c r="AD487" i="11" a="1"/>
  <c r="AB522" i="11" a="1"/>
  <c r="AC380" i="11" a="1"/>
  <c r="X381" i="11" a="1"/>
  <c r="AC213" i="11" a="1"/>
  <c r="AD15" i="11" a="1"/>
  <c r="Y622" i="11" a="1"/>
  <c r="AA241" i="11" a="1"/>
  <c r="AC692" i="11" a="1"/>
  <c r="AC571" i="11" a="1"/>
  <c r="Y1046" i="11" a="1"/>
  <c r="Z399" i="11" a="1"/>
  <c r="Y410" i="11" a="1"/>
  <c r="Y136" i="11" a="1"/>
  <c r="AF16" i="11" a="1"/>
  <c r="AC639" i="11" a="1"/>
  <c r="Y732" i="11" a="1"/>
  <c r="X991" i="11" a="1"/>
  <c r="AE1061" i="11" a="1"/>
  <c r="AB280" i="11" a="1"/>
  <c r="AA844" i="11" a="1"/>
  <c r="AB26" i="11" a="1"/>
  <c r="W589" i="11" a="1"/>
  <c r="W631" i="11" a="1"/>
  <c r="V91" i="11"/>
  <c r="AB712" i="11" a="1"/>
  <c r="Y249" i="11" a="1"/>
  <c r="W161" i="11" a="1"/>
  <c r="V288" i="11"/>
  <c r="AF966" i="11" a="1"/>
  <c r="AD1064" i="11" a="1"/>
  <c r="V173" i="11"/>
  <c r="AC906" i="11" a="1"/>
  <c r="AE858" i="11" a="1"/>
  <c r="Z401" i="11" a="1"/>
  <c r="AC68" i="11" a="1"/>
  <c r="AA535" i="11" a="1"/>
  <c r="AE383" i="11" a="1"/>
  <c r="Y237" i="11" a="1"/>
  <c r="AC53" i="11" a="1"/>
  <c r="Y450" i="11" a="1"/>
  <c r="AC326" i="11" a="1"/>
  <c r="W8" i="11" a="1"/>
  <c r="AD276" i="11" a="1"/>
  <c r="W688" i="11" a="1"/>
  <c r="Z527" i="11" a="1"/>
  <c r="AD669" i="11" a="1"/>
  <c r="V701" i="11"/>
  <c r="AD551" i="11" a="1"/>
  <c r="AC293" i="11" a="1"/>
  <c r="AA24" i="11" a="1"/>
  <c r="AD98" i="11" a="1"/>
  <c r="AD131" i="11" a="1"/>
  <c r="AC76" i="11" a="1"/>
  <c r="Z741" i="11" a="1"/>
  <c r="W359" i="11" a="1"/>
  <c r="AD1032" i="11" a="1"/>
  <c r="Y901" i="11" a="1"/>
  <c r="AC841" i="11" a="1"/>
  <c r="AC388" i="11" a="1"/>
  <c r="Z525" i="11" a="1"/>
  <c r="AC138" i="11" a="1"/>
  <c r="AF972" i="11" a="1"/>
  <c r="AC896" i="11" a="1"/>
  <c r="AE914" i="11" a="1"/>
  <c r="AB74" i="11" a="1"/>
  <c r="X625" i="11" a="1"/>
  <c r="X922" i="11" a="1"/>
  <c r="AF703" i="11" a="1"/>
  <c r="X158" i="11" a="1"/>
  <c r="Z790" i="11" a="1"/>
  <c r="Z935" i="11" a="1"/>
  <c r="AE758" i="11" a="1"/>
  <c r="Y253" i="11" a="1"/>
  <c r="AB675" i="11" a="1"/>
  <c r="AC987" i="11" a="1"/>
  <c r="V139" i="11"/>
  <c r="AC23" i="11" a="1"/>
  <c r="AC772" i="11" a="1"/>
  <c r="W139" i="11" a="1"/>
  <c r="X91" i="11" a="1"/>
  <c r="W208" i="11" a="1"/>
  <c r="AC822" i="11" a="1"/>
  <c r="AC702" i="11" a="1"/>
  <c r="AE216" i="11" a="1"/>
  <c r="Z908" i="11" a="1"/>
  <c r="Y707" i="11" a="1"/>
  <c r="Y883" i="11" a="1"/>
  <c r="Z820" i="11" a="1"/>
  <c r="AD805" i="11" a="1"/>
  <c r="X4" i="11" a="1"/>
  <c r="AE716" i="11" a="1"/>
  <c r="AF899" i="11" a="1"/>
  <c r="AC575" i="11" a="1"/>
  <c r="AA611" i="11" a="1"/>
  <c r="V344" i="11"/>
  <c r="Z1038" i="11" a="1"/>
  <c r="Z177" i="11" a="1"/>
  <c r="AB144" i="11" a="1"/>
  <c r="W1077" i="11" a="1"/>
  <c r="AF826" i="11" a="1"/>
  <c r="AF546" i="11" a="1"/>
  <c r="AA99" i="11" a="1"/>
  <c r="AB951" i="11" a="1"/>
  <c r="X758" i="11" a="1"/>
  <c r="W1027" i="11" a="1"/>
  <c r="V422" i="11"/>
  <c r="X949" i="11" a="1"/>
  <c r="AF837" i="11" a="1"/>
  <c r="Z125" i="11" a="1"/>
  <c r="Z486" i="11" a="1"/>
  <c r="Y954" i="11" a="1"/>
  <c r="Y795" i="11" a="1"/>
  <c r="AE103" i="11" a="1"/>
  <c r="AA356" i="11" a="1"/>
  <c r="AB667" i="11" a="1"/>
  <c r="AC428" i="11" a="1"/>
  <c r="AC596" i="11" a="1"/>
  <c r="AF668" i="11" a="1"/>
  <c r="Y963" i="11" a="1"/>
  <c r="AC287" i="11" a="1"/>
  <c r="Y64" i="11" a="1"/>
  <c r="Z449" i="11" a="1"/>
  <c r="X56" i="11" a="1"/>
  <c r="AF1001" i="11" a="1"/>
  <c r="AA1052" i="11" a="1"/>
  <c r="V600" i="11"/>
  <c r="AC827" i="11" a="1"/>
  <c r="Z723" i="11" a="1"/>
  <c r="Y671" i="11" a="1"/>
  <c r="AA1066" i="11" a="1"/>
  <c r="AC151" i="11" a="1"/>
  <c r="AD156" i="11" a="1"/>
  <c r="AD209" i="11" a="1"/>
  <c r="AD969" i="11" a="1"/>
  <c r="W82" i="11" a="1"/>
  <c r="AB900" i="11" a="1"/>
  <c r="AC806" i="11" a="1"/>
  <c r="AE155" i="11" a="1"/>
  <c r="W344" i="11" a="1"/>
  <c r="V625" i="11"/>
  <c r="AD583" i="11" a="1"/>
  <c r="Y1057" i="11" a="1"/>
  <c r="AE825" i="11" a="1"/>
  <c r="AF828" i="11" a="1"/>
  <c r="AE553" i="11" a="1"/>
  <c r="Z360" i="11" a="1"/>
  <c r="AC1015" i="11" a="1"/>
  <c r="V734" i="11"/>
  <c r="AC817" i="11" a="1"/>
  <c r="AF566" i="11" a="1"/>
  <c r="Z648" i="11" a="1"/>
  <c r="Z747" i="11" a="1"/>
  <c r="AA303" i="11" a="1"/>
  <c r="AB872" i="11" a="1"/>
  <c r="AB967" i="11" a="1"/>
  <c r="AF145" i="11" a="1"/>
  <c r="Z842" i="11" a="1"/>
  <c r="AA169" i="11" a="1"/>
  <c r="AF808" i="11" a="1"/>
  <c r="X288" i="11" a="1"/>
  <c r="W1007" i="11" a="1"/>
  <c r="AE463" i="11" a="1"/>
  <c r="AD517" i="11" a="1"/>
  <c r="X248" i="11" a="1"/>
  <c r="AB567" i="11" a="1"/>
  <c r="W4" i="11" a="1"/>
  <c r="Z370" i="11" a="1"/>
  <c r="AE725" i="11" a="1"/>
  <c r="AC685" i="11" a="1"/>
  <c r="X753" i="11" a="1"/>
  <c r="AB879" i="11" a="1"/>
  <c r="AB295" i="11" a="1"/>
  <c r="AE351" i="11" a="1"/>
  <c r="AD989" i="11" a="1"/>
  <c r="Z119" i="11" a="1"/>
  <c r="X928" i="11" a="1"/>
  <c r="X373" i="11" a="1"/>
  <c r="Z938" i="11" a="1"/>
  <c r="AA908" i="11" a="1"/>
  <c r="AE962" i="11" a="1"/>
  <c r="Z724" i="11" a="1"/>
  <c r="Z143" i="11" a="1"/>
  <c r="W927" i="11" a="1"/>
  <c r="W199" i="11" a="1"/>
  <c r="AD849" i="11" a="1"/>
  <c r="W99" i="11" a="1"/>
  <c r="X891" i="11" a="1"/>
  <c r="AF925" i="11" a="1"/>
  <c r="AD685" i="11" a="1"/>
  <c r="X195" i="11" a="1"/>
  <c r="V369" i="11"/>
  <c r="Z671" i="11" a="1"/>
  <c r="Y403" i="11" a="1"/>
  <c r="AB807" i="11" a="1"/>
  <c r="AF719" i="11" a="1"/>
  <c r="AB145" i="11" a="1"/>
  <c r="Y972" i="11" a="1"/>
  <c r="AF962" i="11" a="1"/>
  <c r="AF54" i="11" a="1"/>
  <c r="AF796" i="11" a="1"/>
  <c r="W553" i="11" a="1"/>
  <c r="AA547" i="11" a="1"/>
  <c r="AE579" i="11" a="1"/>
  <c r="AF528" i="11" a="1"/>
  <c r="AA56" i="11" a="1"/>
  <c r="AE1052" i="11" a="1"/>
  <c r="AD724" i="11" a="1"/>
  <c r="W350" i="11" a="1"/>
  <c r="Z1026" i="11" a="1"/>
  <c r="AB989" i="11" a="1"/>
  <c r="AB531" i="11" a="1"/>
  <c r="AF247" i="11" a="1"/>
  <c r="AE166" i="11" a="1"/>
  <c r="AF438" i="11" a="1"/>
  <c r="Y451" i="11" a="1"/>
  <c r="W113" i="11" a="1"/>
  <c r="AA472" i="11" a="1"/>
  <c r="Z76" i="11" a="1"/>
  <c r="Y708" i="11" a="1"/>
  <c r="AC932" i="11" a="1"/>
  <c r="AE680" i="11" a="1"/>
  <c r="V543" i="11"/>
  <c r="Z574" i="11" a="1"/>
  <c r="Y520" i="11" a="1"/>
  <c r="X1017" i="11" a="1"/>
  <c r="AC882" i="11" a="1"/>
  <c r="AC38" i="11" a="1"/>
  <c r="AF159" i="11" a="1"/>
  <c r="AC34" i="11" a="1"/>
  <c r="X965" i="11" a="1"/>
  <c r="AF726" i="11" a="1"/>
  <c r="AD1017" i="11" a="1"/>
  <c r="Z335" i="11" a="1"/>
  <c r="Z924" i="11" a="1"/>
  <c r="W991" i="11" a="1"/>
  <c r="AF640" i="11" a="1"/>
  <c r="X657" i="11" a="1"/>
  <c r="W277" i="11" a="1"/>
  <c r="Y267" i="11" a="1"/>
  <c r="X118" i="11" a="1"/>
  <c r="AF416" i="11" a="1"/>
  <c r="Y127" i="11" a="1"/>
  <c r="AE552" i="11" a="1"/>
  <c r="Y446" i="11" a="1"/>
  <c r="AF451" i="11" a="1"/>
  <c r="AD880" i="11" a="1"/>
  <c r="V29" i="11"/>
  <c r="Z830" i="11" a="1"/>
  <c r="AE875" i="11" a="1"/>
  <c r="AA665" i="11" a="1"/>
  <c r="AD277" i="11" a="1"/>
  <c r="X550" i="11" a="1"/>
  <c r="AB61" i="11" a="1"/>
  <c r="AE13" i="11" a="1"/>
  <c r="X835" i="11" a="1"/>
  <c r="AF169" i="11" a="1"/>
  <c r="Y677" i="11" a="1"/>
  <c r="AE364" i="11" a="1"/>
  <c r="AE568" i="11" a="1"/>
  <c r="V274" i="11"/>
  <c r="AD109" i="11" a="1"/>
  <c r="Z618" i="11" a="1"/>
  <c r="AC289" i="11" a="1"/>
  <c r="AC966" i="11" a="1"/>
  <c r="AC403" i="11" a="1"/>
  <c r="AD328" i="11" a="1"/>
  <c r="AC392" i="11" a="1"/>
  <c r="AF264" i="11" a="1"/>
  <c r="AD337" i="11" a="1"/>
  <c r="AD877" i="11" a="1"/>
  <c r="AA951" i="11" a="1"/>
  <c r="Y121" i="11" a="1"/>
  <c r="AF1002" i="11" a="1"/>
  <c r="AA397" i="11" a="1"/>
  <c r="AD577" i="11" a="1"/>
  <c r="AA101" i="11" a="1"/>
  <c r="AC491" i="11" a="1"/>
  <c r="W1078" i="11" a="1"/>
  <c r="AD42" i="11" a="1"/>
  <c r="Z612" i="11" a="1"/>
  <c r="W910" i="11" a="1"/>
  <c r="AC123" i="11" a="1"/>
  <c r="AF543" i="11" a="1"/>
  <c r="Z684" i="11" a="1"/>
  <c r="Y710" i="11" a="1"/>
  <c r="W323" i="11" a="1"/>
  <c r="AC482" i="11" a="1"/>
  <c r="W672" i="11" a="1"/>
  <c r="W498" i="11" a="1"/>
  <c r="AD232" i="11" a="1"/>
  <c r="X633" i="11" a="1"/>
  <c r="AA371" i="11" a="1"/>
  <c r="AE179" i="11" a="1"/>
  <c r="Y283" i="11" a="1"/>
  <c r="AC981" i="11" a="1"/>
  <c r="AF920" i="11" a="1"/>
  <c r="Z698" i="11" a="1"/>
  <c r="Y942" i="11" a="1"/>
  <c r="AC813" i="11" a="1"/>
  <c r="Z764" i="11" a="1"/>
  <c r="AC62" i="11" a="1"/>
  <c r="W289" i="11" a="1"/>
  <c r="AC57" i="11" a="1"/>
  <c r="AB686" i="11" a="1"/>
  <c r="AF791" i="11" a="1"/>
  <c r="Z970" i="11" a="1"/>
  <c r="W234" i="11" a="1"/>
  <c r="X255" i="11" a="1"/>
  <c r="AD341" i="11" a="1"/>
  <c r="AD339" i="11" a="1"/>
  <c r="Z585" i="11" a="1"/>
  <c r="AD556" i="11" a="1"/>
  <c r="Y383" i="11" a="1"/>
  <c r="X45" i="11" a="1"/>
  <c r="Z313" i="11" a="1"/>
  <c r="W1069" i="11" a="1"/>
  <c r="W270" i="11" a="1"/>
  <c r="X303" i="11" a="1"/>
  <c r="W39" i="11" a="1"/>
  <c r="AE369" i="11" a="1"/>
  <c r="X421" i="11" a="1"/>
  <c r="W876" i="11" a="1"/>
  <c r="V446" i="11"/>
  <c r="AA749" i="11" a="1"/>
  <c r="AC29" i="11" a="1"/>
  <c r="AE47" i="11" a="1"/>
  <c r="AC620" i="11" a="1"/>
  <c r="Z216" i="11" a="1"/>
  <c r="AF482" i="11" a="1"/>
  <c r="Z495" i="11" a="1"/>
  <c r="AE811" i="11" a="1"/>
  <c r="AA53" i="11" a="1"/>
  <c r="AE377" i="11" a="1"/>
  <c r="Z278" i="11" a="1"/>
  <c r="V596" i="11"/>
  <c r="X86" i="11" a="1"/>
  <c r="Z251" i="11" a="1"/>
  <c r="AC229" i="11" a="1"/>
  <c r="AF493" i="11" a="1"/>
  <c r="X612" i="11" a="1"/>
  <c r="AB932" i="11" a="1"/>
  <c r="V513" i="11"/>
  <c r="AB548" i="11" a="1"/>
  <c r="V116" i="11"/>
  <c r="AF993" i="11" a="1"/>
  <c r="AC308" i="11" a="1"/>
  <c r="AA289" i="11" a="1"/>
  <c r="W449" i="11" a="1"/>
  <c r="AA269" i="11" a="1"/>
  <c r="Y144" i="11" a="1"/>
  <c r="AB254" i="11" a="1"/>
  <c r="X697" i="11" a="1"/>
  <c r="AC286" i="11" a="1"/>
  <c r="AE375" i="11" a="1"/>
  <c r="AB94" i="11" a="1"/>
  <c r="Y775" i="11" a="1"/>
  <c r="V449" i="11"/>
  <c r="AA46" i="11" a="1"/>
  <c r="AE470" i="11" a="1"/>
  <c r="X568" i="11" a="1"/>
  <c r="AB193" i="11" a="1"/>
  <c r="AE790" i="11" a="1"/>
  <c r="W661" i="11" a="1"/>
  <c r="AB594" i="11" a="1"/>
  <c r="AD1073" i="11" a="1"/>
  <c r="AE40" i="11" a="1"/>
  <c r="X457" i="11" a="1"/>
  <c r="AD830" i="11" a="1"/>
  <c r="AF806" i="11" a="1"/>
  <c r="AB591" i="11" a="1"/>
  <c r="X901" i="11" a="1"/>
  <c r="AA684" i="11" a="1"/>
  <c r="AE390" i="11" a="1"/>
  <c r="Z771" i="11" a="1"/>
  <c r="Z277" i="11" a="1"/>
  <c r="X412" i="11" a="1"/>
  <c r="V710" i="11"/>
  <c r="Y719" i="11" a="1"/>
  <c r="Y87" i="11" a="1"/>
  <c r="W946" i="11" a="1"/>
  <c r="Y497" i="11" a="1"/>
  <c r="Y905" i="11" a="1"/>
  <c r="AB220" i="11" a="1"/>
  <c r="AF739" i="11" a="1"/>
  <c r="AD714" i="11" a="1"/>
  <c r="AF852" i="11" a="1"/>
  <c r="AE284" i="11" a="1"/>
  <c r="AF830" i="11" a="1"/>
  <c r="AD345" i="11" a="1"/>
  <c r="AE42" i="11" a="1"/>
  <c r="AE659" i="11" a="1"/>
  <c r="AD990" i="11" a="1"/>
  <c r="V97" i="11"/>
  <c r="AF851" i="11" a="1"/>
  <c r="AA435" i="11" a="1"/>
  <c r="AF111" i="11" a="1"/>
  <c r="AC346" i="11" a="1"/>
  <c r="AF141" i="11" a="1"/>
  <c r="AA757" i="11" a="1"/>
  <c r="AC744" i="11" a="1"/>
  <c r="Z974" i="11" a="1"/>
  <c r="V739" i="11"/>
  <c r="AD861" i="11" a="1"/>
  <c r="AB863" i="11" a="1"/>
  <c r="AB169" i="11" a="1"/>
  <c r="AD143" i="11" a="1"/>
  <c r="AF992" i="11" a="1"/>
  <c r="Z248" i="11" a="1"/>
  <c r="AD373" i="11" a="1"/>
  <c r="AA953" i="11" a="1"/>
  <c r="AB286" i="11" a="1"/>
  <c r="AF139" i="11" a="1"/>
  <c r="W100" i="11" a="1"/>
  <c r="AA325" i="11" a="1"/>
  <c r="AB718" i="11" a="1"/>
  <c r="AE508" i="11" a="1"/>
  <c r="AC310" i="11" a="1"/>
  <c r="AE883" i="11" a="1"/>
  <c r="AC241" i="11" a="1"/>
  <c r="AD865" i="11" a="1"/>
  <c r="V623" i="11"/>
  <c r="AB352" i="11" a="1"/>
  <c r="Z423" i="11" a="1"/>
  <c r="X462" i="11" a="1"/>
  <c r="AA1008" i="11" a="1"/>
  <c r="AB828" i="11" a="1"/>
  <c r="AE123" i="11" a="1"/>
  <c r="V281" i="11"/>
  <c r="AA676" i="11" a="1"/>
  <c r="X880" i="11" a="1"/>
  <c r="AA209" i="11" a="1"/>
  <c r="AC78" i="11" a="1"/>
  <c r="Y104" i="11" a="1"/>
  <c r="AA119" i="11" a="1"/>
  <c r="AA422" i="11" a="1"/>
  <c r="V464" i="11"/>
  <c r="AB687" i="11" a="1"/>
  <c r="Z485" i="11" a="1"/>
  <c r="AF988" i="11" a="1"/>
  <c r="W901" i="11" a="1"/>
  <c r="V200" i="11"/>
  <c r="AC907" i="11" a="1"/>
  <c r="Z196" i="11" a="1"/>
  <c r="Y793" i="11" a="1"/>
  <c r="AE903" i="11" a="1"/>
  <c r="AF825" i="11" a="1"/>
  <c r="AC660" i="11" a="1"/>
  <c r="AF650" i="11" a="1"/>
  <c r="X425" i="11" a="1"/>
  <c r="AD314" i="11" a="1"/>
  <c r="AE337" i="11" a="1"/>
  <c r="Y463" i="11" a="1"/>
  <c r="W873" i="11" a="1"/>
  <c r="V364" i="11"/>
  <c r="AE169" i="11" a="1"/>
  <c r="X1047" i="11" a="1"/>
  <c r="AC184" i="11" a="1"/>
  <c r="AB832" i="11" a="1"/>
  <c r="Z83" i="11" a="1"/>
  <c r="AC166" i="11" a="1"/>
  <c r="AD10" i="11" a="1"/>
  <c r="AB774" i="11" a="1"/>
  <c r="W216" i="11" a="1"/>
  <c r="Z528" i="11" a="1"/>
  <c r="X860" i="11" a="1"/>
  <c r="AE864" i="11" a="1"/>
  <c r="AB794" i="11" a="1"/>
  <c r="X282" i="11" a="1"/>
  <c r="V776" i="11"/>
  <c r="AD1054" i="11" a="1"/>
  <c r="Y217" i="11" a="1"/>
  <c r="AC516" i="11" a="1"/>
  <c r="X150" i="11" a="1"/>
  <c r="AD810" i="11" a="1"/>
  <c r="X437" i="11" a="1"/>
  <c r="AE421" i="11" a="1"/>
  <c r="X175" i="11" a="1"/>
  <c r="X653" i="11" a="1"/>
  <c r="AF859" i="11" a="1"/>
  <c r="V107" i="11"/>
  <c r="Y668" i="11" a="1"/>
  <c r="V278" i="11"/>
  <c r="AA897" i="11" a="1"/>
  <c r="X980" i="11" a="1"/>
  <c r="AC48" i="11" a="1"/>
  <c r="AE420" i="11" a="1"/>
  <c r="V349" i="11"/>
  <c r="AF330" i="11" a="1"/>
  <c r="AC426" i="11" a="1"/>
  <c r="AB482" i="11" a="1"/>
  <c r="AE1067" i="11" a="1"/>
  <c r="Z787" i="11" a="1"/>
  <c r="AA642" i="11" a="1"/>
  <c r="AD295" i="11" a="1"/>
  <c r="AB266" i="11" a="1"/>
  <c r="AA501" i="11" a="1"/>
  <c r="W658" i="11" a="1"/>
  <c r="AD708" i="11" a="1"/>
  <c r="AD549" i="11" a="1"/>
  <c r="AE96" i="11" a="1"/>
  <c r="AE832" i="11" a="1"/>
  <c r="AC623" i="11" a="1"/>
  <c r="AA780" i="11" a="1"/>
  <c r="AB285" i="11" a="1"/>
  <c r="AA529" i="11" a="1"/>
  <c r="Z242" i="11" a="1"/>
  <c r="AA551" i="11" a="1"/>
  <c r="Y423" i="11" a="1"/>
  <c r="AA26" i="11" a="1"/>
  <c r="AE670" i="11" a="1"/>
  <c r="W939" i="11" a="1"/>
  <c r="AF497" i="11" a="1"/>
  <c r="AA454" i="11" a="1"/>
  <c r="AC527" i="11" a="1"/>
  <c r="AD332" i="11" a="1"/>
  <c r="W92" i="11" a="1"/>
  <c r="AC43" i="11" a="1"/>
  <c r="AA1032" i="11" a="1"/>
  <c r="AB84" i="11" a="1"/>
  <c r="AF720" i="11" a="1"/>
  <c r="V552" i="11"/>
  <c r="AF191" i="11" a="1"/>
  <c r="AD582" i="11" a="1"/>
  <c r="W647" i="11" a="1"/>
  <c r="AB50" i="11" a="1"/>
  <c r="AF124" i="11" a="1"/>
  <c r="V28" i="11"/>
  <c r="AA221" i="11" a="1"/>
  <c r="AF447" i="11" a="1"/>
  <c r="X905" i="11" a="1"/>
  <c r="AA286" i="11" a="1"/>
  <c r="W614" i="11" a="1"/>
  <c r="AE792" i="11" a="1"/>
  <c r="AA961" i="11" a="1"/>
  <c r="AC97" i="11" a="1"/>
  <c r="AD896" i="11" a="1"/>
  <c r="AF341" i="11" a="1"/>
  <c r="Y739" i="11" a="1"/>
  <c r="AD1043" i="11" a="1"/>
  <c r="AB279" i="11" a="1"/>
  <c r="Z200" i="11" a="1"/>
  <c r="X109" i="11" a="1"/>
  <c r="AA458" i="11" a="1"/>
  <c r="W300" i="11" a="1"/>
  <c r="AF358" i="11" a="1"/>
  <c r="AA153" i="11" a="1"/>
  <c r="AC847" i="11" a="1"/>
  <c r="Z642" i="11" a="1"/>
  <c r="AC243" i="11" a="1"/>
  <c r="AD675" i="11" a="1"/>
  <c r="X554" i="11" a="1"/>
  <c r="Y361" i="11" a="1"/>
  <c r="AE394" i="11" a="1"/>
  <c r="X102" i="11" a="1"/>
  <c r="AF601" i="11" a="1"/>
  <c r="Y530" i="11" a="1"/>
  <c r="AB301" i="11" a="1"/>
  <c r="AD441" i="11" a="1"/>
  <c r="Y818" i="11" a="1"/>
  <c r="Y986" i="11" a="1"/>
  <c r="AE636" i="11" a="1"/>
  <c r="X1037" i="11" a="1"/>
  <c r="X403" i="11" a="1"/>
  <c r="Z797" i="11" a="1"/>
  <c r="AF715" i="11" a="1"/>
  <c r="AB471" i="11" a="1"/>
  <c r="AC587" i="11" a="1"/>
  <c r="Y604" i="11" a="1"/>
  <c r="AE355" i="11" a="1"/>
  <c r="AF606" i="11" a="1"/>
  <c r="AA531" i="11" a="1"/>
  <c r="Z247" i="11" a="1"/>
  <c r="AA102" i="11" a="1"/>
  <c r="AB93" i="11" a="1"/>
  <c r="AF79" i="11" a="1"/>
  <c r="AA5" i="11" a="1"/>
  <c r="AF634" i="11" a="1"/>
  <c r="X397" i="11" a="1"/>
  <c r="AF464" i="11" a="1"/>
  <c r="AD751" i="11" a="1"/>
  <c r="W1035" i="11" a="1"/>
  <c r="AB21" i="11" a="1"/>
  <c r="AD206" i="11" a="1"/>
  <c r="AF165" i="11" a="1"/>
  <c r="AC908" i="11" a="1"/>
  <c r="AA194" i="11" a="1"/>
  <c r="Z638" i="11" a="1"/>
  <c r="W863" i="11" a="1"/>
  <c r="AC469" i="11" a="1"/>
  <c r="Y591" i="11" a="1"/>
  <c r="X545" i="11" a="1"/>
  <c r="W768" i="11" a="1"/>
  <c r="W784" i="11" a="1"/>
  <c r="V366" i="11"/>
  <c r="V611" i="11"/>
  <c r="AB177" i="11" a="1"/>
  <c r="AA98" i="11" a="1"/>
  <c r="Y714" i="11" a="1"/>
  <c r="Z63" i="11" a="1"/>
  <c r="X719" i="11" a="1"/>
  <c r="AB103" i="11" a="1"/>
  <c r="AB696" i="11" a="1"/>
  <c r="AC136" i="11" a="1"/>
  <c r="AF132" i="11" a="1"/>
  <c r="AB132" i="11" a="1"/>
  <c r="AA460" i="11" a="1"/>
  <c r="AD241" i="11" a="1"/>
  <c r="AF938" i="11" a="1"/>
  <c r="X482" i="11" a="1"/>
  <c r="W754" i="11" a="1"/>
  <c r="AA939" i="11" a="1"/>
  <c r="V530" i="11"/>
  <c r="AB472" i="11" a="1"/>
  <c r="AE990" i="11" a="1"/>
  <c r="W7" i="11" a="1"/>
  <c r="AA930" i="11" a="1"/>
  <c r="AB762" i="11" a="1"/>
  <c r="AA914" i="11" a="1"/>
  <c r="X541" i="11" a="1"/>
  <c r="AB940" i="11" a="1"/>
  <c r="AE374" i="11" a="1"/>
  <c r="AA415" i="11" a="1"/>
  <c r="AF648" i="11" a="1"/>
  <c r="V432" i="11"/>
  <c r="Z316" i="11" a="1"/>
  <c r="AB1059" i="11" a="1"/>
  <c r="AA256" i="11" a="1"/>
  <c r="Y663" i="11" a="1"/>
  <c r="Z524" i="11" a="1"/>
  <c r="AE640" i="11" a="1"/>
  <c r="AA111" i="11" a="1"/>
  <c r="AB396" i="11" a="1"/>
  <c r="W905" i="11" a="1"/>
  <c r="AB888" i="11" a="1"/>
  <c r="AC532" i="11" a="1"/>
  <c r="Y265" i="11" a="1"/>
  <c r="AD851" i="11" a="1"/>
  <c r="Y618" i="11" a="1"/>
  <c r="Y808" i="11" a="1"/>
  <c r="AE144" i="11" a="1"/>
  <c r="AB618" i="11" a="1"/>
  <c r="AD833" i="11" a="1"/>
  <c r="X273" i="11" a="1"/>
  <c r="AF456" i="11" a="1"/>
  <c r="AC638" i="11" a="1"/>
  <c r="AF1052" i="11" a="1"/>
  <c r="Y1064" i="11" a="1"/>
  <c r="AB237" i="11" a="1"/>
  <c r="Z87" i="11" a="1"/>
  <c r="X830" i="11" a="1"/>
  <c r="AB961" i="11" a="1"/>
  <c r="X387" i="11" a="1"/>
  <c r="Z519" i="11" a="1"/>
  <c r="Y138" i="11" a="1"/>
  <c r="Y595" i="11" a="1"/>
  <c r="W539" i="11" a="1"/>
  <c r="AF1044" i="11" a="1"/>
  <c r="AE1070" i="11" a="1"/>
  <c r="AB128" i="11" a="1"/>
  <c r="AF158" i="11" a="1"/>
  <c r="AA470" i="11" a="1"/>
  <c r="AD916" i="11" a="1"/>
  <c r="AB723" i="11" a="1"/>
  <c r="AB599" i="11" a="1"/>
  <c r="AE138" i="11" a="1"/>
  <c r="AC383" i="11" a="1"/>
  <c r="Z184" i="11" a="1"/>
  <c r="AD410" i="11" a="1"/>
  <c r="AE723" i="11" a="1"/>
  <c r="W725" i="11" a="1"/>
  <c r="Y524" i="11" a="1"/>
  <c r="AE365" i="11" a="1"/>
  <c r="X345" i="11" a="1"/>
  <c r="AE194" i="11" a="1"/>
  <c r="AD1074" i="11" a="1"/>
  <c r="X871" i="11" a="1"/>
  <c r="AA959" i="11" a="1"/>
  <c r="V380" i="11"/>
  <c r="AB578" i="11" a="1"/>
  <c r="AB98" i="11" a="1"/>
  <c r="X853" i="11" a="1"/>
  <c r="AD580" i="11" a="1"/>
  <c r="AB117" i="11" a="1"/>
  <c r="AE805" i="11" a="1"/>
  <c r="AD459" i="11" a="1"/>
  <c r="X829" i="11" a="1"/>
  <c r="AE294" i="11" a="1"/>
  <c r="AE837" i="11" a="1"/>
  <c r="Y8" i="11" a="1"/>
  <c r="AC506" i="11" a="1"/>
  <c r="AA71" i="11" a="1"/>
  <c r="AC748" i="11" a="1"/>
  <c r="W1056" i="11" a="1"/>
  <c r="V310" i="11"/>
  <c r="AF104" i="11" a="1"/>
  <c r="Y476" i="11" a="1"/>
  <c r="W630" i="11" a="1"/>
  <c r="AE938" i="11" a="1"/>
  <c r="Z45" i="11" a="1"/>
  <c r="X507" i="11" a="1"/>
  <c r="AA247" i="11" a="1"/>
  <c r="AF40" i="11" a="1"/>
  <c r="AA505" i="11" a="1"/>
  <c r="W282" i="11" a="1"/>
  <c r="AF211" i="11" a="1"/>
  <c r="Y826" i="11" a="1"/>
  <c r="AF340" i="11" a="1"/>
  <c r="AC514" i="11" a="1"/>
  <c r="Y125" i="11" a="1"/>
  <c r="AE157" i="11" a="1"/>
  <c r="AA916" i="11" a="1"/>
  <c r="Z950" i="11" a="1"/>
  <c r="W309" i="11" a="1"/>
  <c r="AD179" i="11" a="1"/>
  <c r="AC718" i="11" a="1"/>
  <c r="AC50" i="11" a="1"/>
  <c r="AE98" i="11" a="1"/>
  <c r="AB721" i="11" a="1"/>
  <c r="Z1003" i="11" a="1"/>
  <c r="Y272" i="11" a="1"/>
  <c r="W888" i="11" a="1"/>
  <c r="X236" i="11" a="1"/>
  <c r="AB713" i="11" a="1"/>
  <c r="AC843" i="11" a="1"/>
  <c r="W151" i="11" a="1"/>
  <c r="AD926" i="11" a="1"/>
  <c r="Y917" i="11" a="1"/>
  <c r="Z946" i="11" a="1"/>
  <c r="AE847" i="11" a="1"/>
  <c r="Z67" i="11" a="1"/>
  <c r="W521" i="11" a="1"/>
  <c r="AA987" i="11" a="1"/>
  <c r="AE317" i="11" a="1"/>
  <c r="Y180" i="11" a="1"/>
  <c r="X260" i="11" a="1"/>
  <c r="AB244" i="11" a="1"/>
  <c r="Y830" i="11" a="1"/>
  <c r="AB240" i="11" a="1"/>
  <c r="Y44" i="11" a="1"/>
  <c r="AC729" i="11" a="1"/>
  <c r="W335" i="11" a="1"/>
  <c r="AE430" i="11" a="1"/>
  <c r="Y7" i="11" a="1"/>
  <c r="AE128" i="11" a="1"/>
  <c r="AB11" i="11" a="1"/>
  <c r="V252" i="11"/>
  <c r="Y782" i="11" a="1"/>
  <c r="X628" i="11" a="1"/>
  <c r="Z406" i="11" a="1"/>
  <c r="AF67" i="11" a="1"/>
  <c r="W985" i="11" a="1"/>
  <c r="AE916" i="11" a="1"/>
  <c r="Y150" i="11" a="1"/>
  <c r="AA152" i="11" a="1"/>
  <c r="AA954" i="11" a="1"/>
  <c r="AC839" i="11" a="1"/>
  <c r="Z802" i="11" a="1"/>
  <c r="Y443" i="11" a="1"/>
  <c r="AE815" i="11" a="1"/>
  <c r="AF800" i="11" a="1"/>
  <c r="Y700" i="11" a="1"/>
  <c r="AB1076" i="11" a="1"/>
  <c r="AB1035" i="11" a="1"/>
  <c r="AE60" i="11" a="1"/>
  <c r="X1004" i="11" a="1"/>
  <c r="X770" i="11" a="1"/>
  <c r="Y637" i="11" a="1"/>
  <c r="AB1072" i="11" a="1"/>
  <c r="AD646" i="11" a="1"/>
  <c r="AA554" i="11" a="1"/>
  <c r="Z779" i="11" a="1"/>
  <c r="AB892" i="11" a="1"/>
  <c r="Z195" i="11" a="1"/>
  <c r="AB1000" i="11" a="1"/>
  <c r="AA800" i="11" a="1"/>
  <c r="AD689" i="11" a="1"/>
  <c r="AE1059" i="11" a="1"/>
  <c r="AD925" i="11" a="1"/>
  <c r="AC233" i="11" a="1"/>
  <c r="AE150" i="11" a="1"/>
  <c r="AA155" i="11" a="1"/>
  <c r="AC317" i="11" a="1"/>
  <c r="V160" i="11"/>
  <c r="AB445" i="11" a="1"/>
  <c r="Z717" i="11" a="1"/>
  <c r="V314" i="11"/>
  <c r="AE642" i="11" a="1"/>
  <c r="W633" i="11" a="1"/>
  <c r="AF1043" i="11" a="1"/>
  <c r="AD898" i="11" a="1"/>
  <c r="AA748" i="11" a="1"/>
  <c r="W431" i="11" a="1"/>
  <c r="Y208" i="11" a="1"/>
  <c r="AA128" i="11" a="1"/>
  <c r="V688" i="11"/>
  <c r="AF21" i="11" a="1"/>
  <c r="AA726" i="11" a="1"/>
  <c r="AE360" i="11" a="1"/>
  <c r="V575" i="11"/>
  <c r="X1008" i="11" a="1"/>
  <c r="V680" i="11"/>
  <c r="AB392" i="11" a="1"/>
  <c r="AF987" i="11" a="1"/>
  <c r="AE120" i="11" a="1"/>
  <c r="AB800" i="11" a="1"/>
  <c r="AF15" i="11" a="1"/>
  <c r="AC347" i="11" a="1"/>
  <c r="V436" i="11"/>
  <c r="AC739" i="11" a="1"/>
  <c r="AC314" i="11" a="1"/>
  <c r="AF294" i="11" a="1"/>
  <c r="AC236" i="11" a="1"/>
  <c r="AC106" i="11" a="1"/>
  <c r="AC201" i="11" a="1"/>
  <c r="AA850" i="11" a="1"/>
  <c r="Z203" i="11" a="1"/>
  <c r="V378" i="11"/>
  <c r="AD1034" i="11" a="1"/>
  <c r="AD300" i="11" a="1"/>
  <c r="AC736" i="11" a="1"/>
  <c r="AE657" i="11" a="1"/>
  <c r="AA921" i="11" a="1"/>
  <c r="W779" i="11" a="1"/>
  <c r="AB123" i="11" a="1"/>
  <c r="AE256" i="11" a="1"/>
  <c r="V719" i="11"/>
  <c r="AE690" i="11" a="1"/>
  <c r="V496" i="11"/>
  <c r="V609" i="11"/>
  <c r="AC1011" i="11" a="1"/>
  <c r="AA80" i="11" a="1"/>
  <c r="X817" i="11" a="1"/>
  <c r="AC880" i="11" a="1"/>
  <c r="Y667" i="11" a="1"/>
  <c r="AA172" i="11" a="1"/>
  <c r="Y83" i="11" a="1"/>
  <c r="AF170" i="11" a="1"/>
  <c r="W708" i="11" a="1"/>
  <c r="AE842" i="11" a="1"/>
  <c r="AD160" i="11" a="1"/>
  <c r="W396" i="11" a="1"/>
  <c r="X1070" i="11" a="1"/>
  <c r="AC292" i="11" a="1"/>
  <c r="AF436" i="11" a="1"/>
  <c r="AB300" i="11" a="1"/>
  <c r="AA743" i="11" a="1"/>
  <c r="Z855" i="11" a="1"/>
  <c r="Y831" i="11" a="1"/>
  <c r="AA858" i="11" a="1"/>
  <c r="AF948" i="11" a="1"/>
  <c r="AF472" i="11" a="1"/>
  <c r="AC750" i="11" a="1"/>
  <c r="AC864" i="11" a="1"/>
  <c r="W267" i="11" a="1"/>
  <c r="AB597" i="11" a="1"/>
  <c r="W477" i="11" a="1"/>
  <c r="W177" i="11" a="1"/>
  <c r="AF494" i="11" a="1"/>
  <c r="AE32" i="11" a="1"/>
  <c r="AB598" i="11" a="1"/>
  <c r="Z1005" i="11" a="1"/>
  <c r="AB1056" i="11" a="1"/>
  <c r="AD399" i="11" a="1"/>
  <c r="AC16" i="11" a="1"/>
  <c r="AC486" i="11" a="1"/>
  <c r="V555" i="11"/>
  <c r="V581" i="11"/>
  <c r="AB972" i="11" a="1"/>
  <c r="AB474" i="11" a="1"/>
  <c r="W301" i="11" a="1"/>
  <c r="AF793" i="11" a="1"/>
  <c r="AF48" i="11" a="1"/>
  <c r="W797" i="11" a="1"/>
  <c r="AC640" i="11" a="1"/>
  <c r="Y839" i="11" a="1"/>
  <c r="AE406" i="11" a="1"/>
  <c r="AC126" i="11" a="1"/>
  <c r="Z483" i="11" a="1"/>
  <c r="AB161" i="11" a="1"/>
  <c r="AB316" i="11" a="1"/>
  <c r="AB267" i="11" a="1"/>
  <c r="V626" i="11"/>
  <c r="AA517" i="11" a="1"/>
  <c r="Z931" i="11" a="1"/>
  <c r="W804" i="11" a="1"/>
  <c r="AF174" i="11" a="1"/>
  <c r="Y854" i="11" a="1"/>
  <c r="AF370" i="11" a="1"/>
  <c r="AD334" i="11" a="1"/>
  <c r="AB500" i="11" a="1"/>
  <c r="AB873" i="11" a="1"/>
  <c r="Z843" i="11" a="1"/>
  <c r="V728" i="11"/>
  <c r="AE233" i="11" a="1"/>
  <c r="AB1036" i="11" a="1"/>
  <c r="AC79" i="11" a="1"/>
  <c r="Y179" i="11" a="1"/>
  <c r="Z47" i="11" a="1"/>
  <c r="AC1035" i="11" a="1"/>
  <c r="Y285" i="11" a="1"/>
  <c r="AE850" i="11" a="1"/>
  <c r="AB802" i="11" a="1"/>
  <c r="AF95" i="11" a="1"/>
  <c r="AE198" i="11" a="1"/>
  <c r="Z103" i="11" a="1"/>
  <c r="AD67" i="11" a="1"/>
  <c r="AF181" i="11" a="1"/>
  <c r="Z413" i="11" a="1"/>
  <c r="AA500" i="11" a="1"/>
  <c r="AE230" i="11" a="1"/>
  <c r="Y956" i="11" a="1"/>
  <c r="AD57" i="11" a="1"/>
  <c r="AD260" i="11" a="1"/>
  <c r="AB442" i="11" a="1"/>
  <c r="V612" i="11"/>
  <c r="AD590" i="11" a="1"/>
  <c r="AC1069" i="11" a="1"/>
  <c r="AD395" i="11" a="1"/>
  <c r="AA803" i="11" a="1"/>
  <c r="Y612" i="11" a="1"/>
  <c r="AA516" i="11" a="1"/>
  <c r="AC732" i="11" a="1"/>
  <c r="Z537" i="11" a="1"/>
  <c r="V93" i="11"/>
  <c r="AA788" i="11" a="1"/>
  <c r="V589" i="11"/>
  <c r="AF644" i="11" a="1"/>
  <c r="AF74" i="11" a="1"/>
  <c r="Z902" i="11" a="1"/>
  <c r="AD149" i="11" a="1"/>
  <c r="V691" i="11"/>
  <c r="AB198" i="11" a="1"/>
  <c r="Y891" i="11" a="1"/>
  <c r="AA920" i="11" a="1"/>
  <c r="W671" i="11" a="1"/>
  <c r="AA808" i="11" a="1"/>
  <c r="AF963" i="11" a="1"/>
  <c r="V539" i="11"/>
  <c r="AE197" i="11" a="1"/>
  <c r="AF841" i="11" a="1"/>
  <c r="W791" i="11" a="1"/>
  <c r="Z791" i="11" a="1"/>
  <c r="AC226" i="11" a="1"/>
  <c r="AD486" i="11" a="1"/>
  <c r="AC717" i="11" a="1"/>
  <c r="AD951" i="11" a="1"/>
  <c r="V347" i="11"/>
  <c r="W426" i="11" a="1"/>
  <c r="AB838" i="11" a="1"/>
  <c r="Z259" i="11" a="1"/>
  <c r="AC175" i="11" a="1"/>
  <c r="AC31" i="11" a="1"/>
  <c r="AE749" i="11" a="1"/>
  <c r="AD854" i="11" a="1"/>
  <c r="Z863" i="11" a="1"/>
  <c r="AD607" i="11" a="1"/>
  <c r="AA836" i="11" a="1"/>
  <c r="Z869" i="11" a="1"/>
  <c r="AF691" i="11" a="1"/>
  <c r="X323" i="11" a="1"/>
  <c r="AB699" i="11" a="1"/>
  <c r="W154" i="11" a="1"/>
  <c r="Z10" i="11" a="1"/>
  <c r="AE809" i="11" a="1"/>
  <c r="Z948" i="11" a="1"/>
  <c r="AE336" i="11" a="1"/>
  <c r="X588" i="11" a="1"/>
  <c r="AA126" i="11" a="1"/>
  <c r="AE376" i="11" a="1"/>
  <c r="AC823" i="11" a="1"/>
  <c r="AA41" i="11" a="1"/>
  <c r="W24" i="11" a="1"/>
  <c r="AE116" i="11" a="1"/>
  <c r="AF419" i="11" a="1"/>
  <c r="Z191" i="11" a="1"/>
  <c r="AE712" i="11" a="1"/>
  <c r="Y322" i="11" a="1"/>
  <c r="AE39" i="11" a="1"/>
  <c r="AB549" i="11" a="1"/>
  <c r="AE582" i="11" a="1"/>
  <c r="AB205" i="11" a="1"/>
  <c r="V454" i="11"/>
  <c r="Z185" i="11" a="1"/>
  <c r="AD1057" i="11" a="1"/>
  <c r="X643" i="11" a="1"/>
  <c r="Z367" i="11" a="1"/>
  <c r="AE595" i="11" a="1"/>
  <c r="AB137" i="11" a="1"/>
  <c r="Z183" i="11" a="1"/>
  <c r="Y385" i="11" a="1"/>
  <c r="W327" i="11" a="1"/>
  <c r="W265" i="11" a="1"/>
  <c r="AD630" i="11" a="1"/>
  <c r="AA416" i="11" a="1"/>
  <c r="W590" i="11" a="1"/>
  <c r="V452" i="11"/>
  <c r="AC900" i="11" a="1"/>
  <c r="Z879" i="11" a="1"/>
  <c r="W782" i="11" a="1"/>
  <c r="AE196" i="11" a="1"/>
  <c r="AD306" i="11" a="1"/>
  <c r="AF576" i="11" a="1"/>
  <c r="Z464" i="11" a="1"/>
  <c r="AD653" i="11" a="1"/>
  <c r="X355" i="11" a="1"/>
  <c r="Z339" i="11" a="1"/>
  <c r="AD331" i="11" a="1"/>
  <c r="AC759" i="11" a="1"/>
  <c r="AF627" i="11" a="1"/>
  <c r="Z100" i="11" a="1"/>
  <c r="AC144" i="11" a="1"/>
  <c r="AF874" i="11" a="1"/>
  <c r="X63" i="11" a="1"/>
  <c r="AC399" i="11" a="1"/>
  <c r="AC984" i="11" a="1"/>
  <c r="AD730" i="11" a="1"/>
  <c r="AC1021" i="11" a="1"/>
  <c r="Z571" i="11" a="1"/>
  <c r="Z168" i="11" a="1"/>
  <c r="X447" i="11" a="1"/>
  <c r="Y21" i="11" a="1"/>
  <c r="AC164" i="11" a="1"/>
  <c r="AA232" i="11" a="1"/>
  <c r="Z899" i="11" a="1"/>
  <c r="Y99" i="11" a="1"/>
  <c r="V81" i="11"/>
  <c r="AC954" i="11" a="1"/>
  <c r="AC570" i="11" a="1"/>
  <c r="AD431" i="11" a="1"/>
  <c r="W951" i="11" a="1"/>
  <c r="X232" i="11" a="1"/>
  <c r="Z227" i="11" a="1"/>
  <c r="AF614" i="11" a="1"/>
  <c r="Z753" i="11" a="1"/>
  <c r="AB178" i="11" a="1"/>
  <c r="AD733" i="11" a="1"/>
  <c r="Y79" i="11" a="1"/>
  <c r="AD769" i="11" a="1"/>
  <c r="AC652" i="11" a="1"/>
  <c r="W450" i="11" a="1"/>
  <c r="AA615" i="11" a="1"/>
  <c r="Y260" i="11" a="1"/>
  <c r="AD372" i="11" a="1"/>
  <c r="W491" i="11" a="1"/>
  <c r="Y976" i="11" a="1"/>
  <c r="AF933" i="11" a="1"/>
  <c r="AF847" i="11" a="1"/>
  <c r="AA718" i="11" a="1"/>
  <c r="AE287" i="11" a="1"/>
  <c r="AE1069" i="11" a="1"/>
  <c r="AD507" i="11" a="1"/>
  <c r="AB571" i="11" a="1"/>
  <c r="Z140" i="11" a="1"/>
  <c r="V756" i="11"/>
  <c r="AF267" i="11" a="1"/>
  <c r="Z452" i="11" a="1"/>
  <c r="Z547" i="11" a="1"/>
  <c r="AE943" i="11" a="1"/>
  <c r="AC833" i="11" a="1"/>
  <c r="AB197" i="11" a="1"/>
  <c r="X692" i="11" a="1"/>
  <c r="AC478" i="11" a="1"/>
  <c r="AA977" i="11" a="1"/>
  <c r="AE22" i="11" a="1"/>
  <c r="AD107" i="11" a="1"/>
  <c r="AF426" i="11" a="1"/>
  <c r="AA867" i="11" a="1"/>
  <c r="AF550" i="11" a="1"/>
  <c r="AD52" i="11" a="1"/>
  <c r="AD247" i="11" a="1"/>
  <c r="Z848" i="11" a="1"/>
  <c r="Z755" i="11" a="1"/>
  <c r="Y531" i="11" a="1"/>
  <c r="V654" i="11"/>
  <c r="X103" i="11" a="1"/>
  <c r="AB203" i="11" a="1"/>
  <c r="AF824" i="11" a="1"/>
  <c r="X802" i="11" a="1"/>
  <c r="W1034" i="11" a="1"/>
  <c r="W715" i="11" a="1"/>
  <c r="AD705" i="11" a="1"/>
  <c r="Y91" i="11" a="1"/>
  <c r="AE249" i="11" a="1"/>
  <c r="AB514" i="11" a="1"/>
  <c r="X208" i="11" a="1"/>
  <c r="W621" i="11" a="1"/>
  <c r="AD105" i="11" a="1"/>
  <c r="Z80" i="11" a="1"/>
  <c r="Y634" i="11" a="1"/>
  <c r="AC592" i="11" a="1"/>
  <c r="Y202" i="11" a="1"/>
  <c r="Y60" i="11" a="1"/>
  <c r="AE79" i="11" a="1"/>
  <c r="AA75" i="11" a="1"/>
  <c r="AA225" i="11" a="1"/>
  <c r="AE620" i="11" a="1"/>
  <c r="AE348" i="11" a="1"/>
  <c r="AF46" i="11" a="1"/>
  <c r="Y702" i="11" a="1"/>
  <c r="X432" i="11" a="1"/>
  <c r="AD223" i="11" a="1"/>
  <c r="AA724" i="11" a="1"/>
  <c r="AB616" i="11" a="1"/>
  <c r="AB231" i="11" a="1"/>
  <c r="Z340" i="11" a="1"/>
  <c r="W601" i="11" a="1"/>
  <c r="Z1052" i="11" a="1"/>
  <c r="X193" i="11" a="1"/>
  <c r="AF1011" i="11" a="1"/>
  <c r="Y759" i="11" a="1"/>
  <c r="AF121" i="11" a="1"/>
  <c r="AB223" i="11" a="1"/>
  <c r="Y193" i="11" a="1"/>
  <c r="X200" i="11" a="1"/>
  <c r="AF964" i="11" a="1"/>
  <c r="Y816" i="11" a="1"/>
  <c r="AF994" i="11" a="1"/>
  <c r="AB233" i="11" a="1"/>
  <c r="AF510" i="11" a="1"/>
  <c r="AD535" i="11" a="1"/>
  <c r="V203" i="11"/>
  <c r="AB372" i="11" a="1"/>
  <c r="AD1070" i="11" a="1"/>
  <c r="AB545" i="11" a="1"/>
  <c r="Z762" i="11" a="1"/>
  <c r="AD480" i="11" a="1"/>
  <c r="AC952" i="11" a="1"/>
  <c r="V601" i="11"/>
  <c r="V559" i="11"/>
  <c r="W724" i="11" a="1"/>
  <c r="AE717" i="11" a="1"/>
  <c r="AB672" i="11" a="1"/>
  <c r="AA668" i="11" a="1"/>
  <c r="Z560" i="11" a="1"/>
  <c r="AB263" i="11" a="1"/>
  <c r="AA334" i="11" a="1"/>
  <c r="Y216" i="11" a="1"/>
  <c r="AD526" i="11" a="1"/>
  <c r="AD853" i="11" a="1"/>
  <c r="W515" i="11" a="1"/>
  <c r="AB697" i="11" a="1"/>
  <c r="AE424" i="11" a="1"/>
  <c r="X963" i="11" a="1"/>
  <c r="AA904" i="11" a="1"/>
  <c r="AB1068" i="11" a="1"/>
  <c r="AF313" i="11" a="1"/>
  <c r="AA328" i="11" a="1"/>
  <c r="Z433" i="11" a="1"/>
  <c r="AE247" i="11" a="1"/>
  <c r="Y331" i="11" a="1"/>
  <c r="AB965" i="11" a="1"/>
  <c r="Y887" i="11" a="1"/>
  <c r="W864" i="11" a="1"/>
  <c r="V231" i="11"/>
  <c r="Y175" i="11" a="1"/>
  <c r="AB861" i="11" a="1"/>
  <c r="Z295" i="11" a="1"/>
  <c r="AB1002" i="11" a="1"/>
  <c r="V766" i="11"/>
  <c r="AE381" i="11" a="1"/>
  <c r="AB709" i="11" a="1"/>
  <c r="AF58" i="11" a="1"/>
  <c r="AB329" i="11" a="1"/>
  <c r="AE76" i="11" a="1"/>
  <c r="AF1023" i="11" a="1"/>
  <c r="V616" i="11"/>
  <c r="Z512" i="11" a="1"/>
  <c r="W642" i="11" a="1"/>
  <c r="AB443" i="11" a="1"/>
  <c r="AD628" i="11" a="1"/>
  <c r="AA691" i="11" a="1"/>
  <c r="AA996" i="11" a="1"/>
  <c r="W475" i="11" a="1"/>
  <c r="Y155" i="11" a="1"/>
  <c r="AE226" i="11" a="1"/>
  <c r="W902" i="11" a="1"/>
  <c r="Z268" i="11" a="1"/>
  <c r="W571" i="11" a="1"/>
  <c r="AE584" i="11" a="1"/>
  <c r="AB168" i="11" a="1"/>
  <c r="W63" i="11" a="1"/>
  <c r="V387" i="11"/>
  <c r="Z447" i="11" a="1"/>
  <c r="AB465" i="11" a="1"/>
  <c r="V375" i="11"/>
  <c r="AB335" i="11" a="1"/>
  <c r="AF37" i="11" a="1"/>
  <c r="Y599" i="11" a="1"/>
  <c r="AA813" i="11" a="1"/>
  <c r="AB16" i="11" a="1"/>
  <c r="AA663" i="11" a="1"/>
  <c r="AF656" i="11" a="1"/>
  <c r="AD226" i="11" a="1"/>
  <c r="AD437" i="11" a="1"/>
  <c r="V324" i="11"/>
  <c r="AC264" i="11" a="1"/>
  <c r="Z603" i="11" a="1"/>
  <c r="AB430" i="11" a="1"/>
  <c r="AE46" i="11" a="1"/>
  <c r="AB122" i="11" a="1"/>
  <c r="AF285" i="11" a="1"/>
  <c r="AA124" i="11" a="1"/>
  <c r="AD555" i="11" a="1"/>
  <c r="W195" i="11" a="1"/>
  <c r="Z862" i="11" a="1"/>
  <c r="Z882" i="11" a="1"/>
  <c r="AC134" i="11" a="1"/>
  <c r="AF872" i="11" a="1"/>
  <c r="AA206" i="11" a="1"/>
  <c r="Z824" i="11" a="1"/>
  <c r="Y499" i="11" a="1"/>
  <c r="AC815" i="11" a="1"/>
  <c r="AC576" i="11" a="1"/>
  <c r="W272" i="11" a="1"/>
  <c r="AC1071" i="11" a="1"/>
  <c r="V37" i="11"/>
  <c r="W198" i="11" a="1"/>
  <c r="Y855" i="11" a="1"/>
  <c r="X495" i="11" a="1"/>
  <c r="AC745" i="11" a="1"/>
  <c r="Y890" i="11" a="1"/>
  <c r="Y1042" i="11" a="1"/>
  <c r="AD155" i="11" a="1"/>
  <c r="W839" i="11" a="1"/>
  <c r="AB589" i="11" a="1"/>
  <c r="AE671" i="11" a="1"/>
  <c r="Y496" i="11" a="1"/>
  <c r="AF507" i="11" a="1"/>
  <c r="AB238" i="11" a="1"/>
  <c r="AB851" i="11" a="1"/>
  <c r="AB18" i="11" a="1"/>
  <c r="AB724" i="11" a="1"/>
  <c r="AA925" i="11" a="1"/>
  <c r="AD473" i="11" a="1"/>
  <c r="AA365" i="11" a="1"/>
  <c r="AA739" i="11" a="1"/>
  <c r="AA195" i="11" a="1"/>
  <c r="V477" i="11"/>
  <c r="Z327" i="11" a="1"/>
  <c r="Y110" i="11" a="1"/>
  <c r="W135" i="11" a="1"/>
  <c r="AB552" i="11" a="1"/>
  <c r="AC453" i="11" a="1"/>
  <c r="AA975" i="11" a="1"/>
  <c r="X538" i="11" a="1"/>
  <c r="AC663" i="11" a="1"/>
  <c r="AC250" i="11" a="1"/>
  <c r="AB509" i="11" a="1"/>
  <c r="X310" i="11" a="1"/>
  <c r="AC218" i="11" a="1"/>
  <c r="V220" i="11"/>
  <c r="AC539" i="11" a="1"/>
  <c r="AA553" i="11" a="1"/>
  <c r="Y78" i="11" a="1"/>
  <c r="W302" i="11" a="1"/>
  <c r="AF919" i="11" a="1"/>
  <c r="X518" i="11" a="1"/>
  <c r="AF723" i="11" a="1"/>
  <c r="AA654" i="11" a="1"/>
  <c r="W383" i="11" a="1"/>
  <c r="AC558" i="11" a="1"/>
  <c r="Z937" i="11" a="1"/>
  <c r="AB938" i="11" a="1"/>
  <c r="AC373" i="11" a="1"/>
  <c r="Z772" i="11" a="1"/>
  <c r="Y52" i="11" a="1"/>
  <c r="W240" i="11" a="1"/>
  <c r="X321" i="11" a="1"/>
  <c r="AE45" i="11" a="1"/>
  <c r="AE654" i="11" a="1"/>
  <c r="AA868" i="11" a="1"/>
  <c r="W451" i="11" a="1"/>
  <c r="AD621" i="11" a="1"/>
  <c r="W388" i="11" a="1"/>
  <c r="AF246" i="11" a="1"/>
  <c r="AF116" i="11" a="1"/>
  <c r="X33" i="11" a="1"/>
  <c r="V256" i="11"/>
  <c r="V265" i="11"/>
  <c r="AB1008" i="11" a="1"/>
  <c r="AC1004" i="11" a="1"/>
  <c r="AC54" i="11" a="1"/>
  <c r="X598" i="11" a="1"/>
  <c r="AE44" i="11" a="1"/>
  <c r="X243" i="11" a="1"/>
  <c r="Z167" i="11" a="1"/>
  <c r="X60" i="11" a="1"/>
  <c r="Y958" i="11" a="1"/>
  <c r="V443" i="11"/>
  <c r="AE543" i="11" a="1"/>
  <c r="AF66" i="11" a="1"/>
  <c r="W453" i="11" a="1"/>
  <c r="AD979" i="11" a="1"/>
  <c r="AA198" i="11" a="1"/>
  <c r="V525" i="11"/>
  <c r="AB356" i="11" a="1"/>
  <c r="AE124" i="11" a="1"/>
  <c r="AD795" i="11" a="1"/>
  <c r="AD231" i="11" a="1"/>
  <c r="AA854" i="11" a="1"/>
  <c r="AC132" i="11" a="1"/>
  <c r="AD890" i="11" a="1"/>
  <c r="AE920" i="11" a="1"/>
  <c r="AE28" i="11" a="1"/>
  <c r="AD187" i="11" a="1"/>
  <c r="W847" i="11" a="1"/>
  <c r="AB1042" i="11" a="1"/>
  <c r="AC649" i="11" a="1"/>
  <c r="Y728" i="11" a="1"/>
  <c r="X316" i="11" a="1"/>
  <c r="Y644" i="11" a="1"/>
  <c r="X1062" i="11" a="1"/>
  <c r="Y822" i="11" a="1"/>
  <c r="AD358" i="11" a="1"/>
  <c r="AA85" i="11" a="1"/>
  <c r="AF742" i="11" a="1"/>
  <c r="AB668" i="11" a="1"/>
  <c r="AC658" i="11" a="1"/>
  <c r="V109" i="11"/>
  <c r="AB481" i="11" a="1"/>
  <c r="AF727" i="11" a="1"/>
  <c r="W975" i="11" a="1"/>
  <c r="V718" i="11"/>
  <c r="X669" i="11" a="1"/>
  <c r="AB101" i="11" a="1"/>
  <c r="AA456" i="11" a="1"/>
  <c r="AA613" i="11" a="1"/>
  <c r="AC360" i="11" a="1"/>
  <c r="X958" i="11" a="1"/>
  <c r="AB140" i="11" a="1"/>
  <c r="Y909" i="11" a="1"/>
  <c r="AA845" i="11" a="1"/>
  <c r="AD195" i="11" a="1"/>
  <c r="AD509" i="11" a="1"/>
  <c r="AE358" i="11" a="1"/>
  <c r="AC325" i="11" a="1"/>
  <c r="AA262" i="11" a="1"/>
  <c r="AE328" i="11" a="1"/>
  <c r="V730" i="11"/>
  <c r="AA928" i="11" a="1"/>
  <c r="AE334" i="11" a="1"/>
  <c r="AE1063" i="11" a="1"/>
  <c r="AE329" i="11" a="1"/>
  <c r="AD665" i="11" a="1"/>
  <c r="X862" i="11" a="1"/>
  <c r="X1014" i="11" a="1"/>
  <c r="W677" i="11" a="1"/>
  <c r="AF980" i="11" a="1"/>
  <c r="AB787" i="11" a="1"/>
  <c r="AA229" i="11" a="1"/>
  <c r="Z554" i="11" a="1"/>
  <c r="AA1079" i="11" a="1"/>
  <c r="AF327" i="11" a="1"/>
  <c r="AE1018" i="11" a="1"/>
  <c r="X587" i="11" a="1"/>
  <c r="AC550" i="11" a="1"/>
  <c r="X302" i="11" a="1"/>
  <c r="AE347" i="11" a="1"/>
  <c r="AF437" i="11" a="1"/>
  <c r="Z249" i="11" a="1"/>
  <c r="AE523" i="11" a="1"/>
  <c r="AC1043" i="11" a="1"/>
  <c r="AF260" i="11" a="1"/>
  <c r="AF833" i="11" a="1"/>
  <c r="AB89" i="11" a="1"/>
  <c r="X479" i="11" a="1"/>
  <c r="AE937" i="11" a="1"/>
  <c r="AD695" i="11" a="1"/>
  <c r="AA388" i="11" a="1"/>
  <c r="Z240" i="11" a="1"/>
  <c r="AC461" i="11" a="1"/>
  <c r="AE131" i="11" a="1"/>
  <c r="W212" i="11" a="1"/>
  <c r="AF324" i="11" a="1"/>
  <c r="Y809" i="11" a="1"/>
  <c r="AA539" i="11" a="1"/>
  <c r="Z1028" i="11" a="1"/>
  <c r="AC269" i="11" a="1"/>
  <c r="AF352" i="11" a="1"/>
  <c r="V472" i="11"/>
  <c r="Z699" i="11" a="1"/>
  <c r="W783" i="11" a="1"/>
  <c r="AF220" i="11" a="1"/>
  <c r="V370" i="11"/>
  <c r="Z752" i="11" a="1"/>
  <c r="W854" i="11" a="1"/>
  <c r="AE808" i="11" a="1"/>
  <c r="AC796" i="11" a="1"/>
  <c r="AB204" i="11" a="1"/>
  <c r="AC948" i="11" a="1"/>
  <c r="X967" i="11" a="1"/>
  <c r="AE228" i="11" a="1"/>
  <c r="AC113" i="11" a="1"/>
  <c r="AC323" i="11" a="1"/>
  <c r="Z366" i="11" a="1"/>
  <c r="AA361" i="11" a="1"/>
  <c r="AB983" i="11" a="1"/>
  <c r="V111" i="11"/>
  <c r="X477" i="11" a="1"/>
  <c r="AB511" i="11" a="1"/>
  <c r="AC145" i="11" a="1"/>
  <c r="AC1029" i="11" a="1"/>
  <c r="V724" i="11"/>
  <c r="X726" i="11" a="1"/>
  <c r="Y474" i="11" a="1"/>
  <c r="AF242" i="11" a="1"/>
  <c r="AA672" i="11" a="1"/>
  <c r="W525" i="11" a="1"/>
  <c r="AD412" i="11" a="1"/>
  <c r="W648" i="11" a="1"/>
  <c r="AE891" i="11" a="1"/>
  <c r="AE132" i="11" a="1"/>
  <c r="AE583" i="11" a="1"/>
  <c r="AF530" i="11" a="1"/>
  <c r="X423" i="11" a="1"/>
  <c r="W639" i="11" a="1"/>
  <c r="AA527" i="11" a="1"/>
  <c r="AB651" i="11" a="1"/>
  <c r="AD619" i="11" a="1"/>
  <c r="AD108" i="11" a="1"/>
  <c r="AF344" i="11" a="1"/>
  <c r="AD1023" i="11" a="1"/>
  <c r="AA468" i="11" a="1"/>
  <c r="AA653" i="11" a="1"/>
  <c r="AE229" i="11" a="1"/>
  <c r="Y313" i="11" a="1"/>
  <c r="AB731" i="11" a="1"/>
  <c r="X787" i="11" a="1"/>
  <c r="V187" i="11"/>
  <c r="AF337" i="11" a="1"/>
  <c r="Z533" i="11" a="1"/>
  <c r="AC458" i="11" a="1"/>
  <c r="Z973" i="11" a="1"/>
  <c r="AE56" i="11" a="1"/>
  <c r="V323" i="11"/>
  <c r="AE622" i="11" a="1"/>
  <c r="Z781" i="11" a="1"/>
  <c r="Y482" i="11" a="1"/>
  <c r="AD895" i="11" a="1"/>
  <c r="AB562" i="11" a="1"/>
  <c r="W933" i="11" a="1"/>
  <c r="Z805" i="11" a="1"/>
  <c r="AA35" i="11" a="1"/>
  <c r="AD662" i="11" a="1"/>
  <c r="AC667" i="11" a="1"/>
  <c r="AF22" i="11" a="1"/>
  <c r="AF619" i="11" a="1"/>
  <c r="AB715" i="11" a="1"/>
  <c r="AA876" i="11" a="1"/>
  <c r="AF188" i="11" a="1"/>
  <c r="AA386" i="11" a="1"/>
  <c r="Z874" i="11" a="1"/>
  <c r="V491" i="11"/>
  <c r="AF533" i="11" a="1"/>
  <c r="Z241" i="11" a="1"/>
  <c r="AA28" i="11" a="1"/>
  <c r="W619" i="11" a="1"/>
  <c r="Y1053" i="11" a="1"/>
  <c r="AB918" i="11" a="1"/>
  <c r="AD623" i="11" a="1"/>
  <c r="AC628" i="11" a="1"/>
  <c r="AE236" i="11" a="1"/>
  <c r="X270" i="11" a="1"/>
  <c r="AC622" i="11" a="1"/>
  <c r="AF343" i="11" a="1"/>
  <c r="AC988" i="11" a="1"/>
  <c r="Z182" i="11" a="1"/>
  <c r="Y1001" i="11" a="1"/>
  <c r="W402" i="11" a="1"/>
  <c r="AB771" i="11" a="1"/>
  <c r="AD468" i="11" a="1"/>
  <c r="AF798" i="11" a="1"/>
  <c r="AF804" i="11" a="1"/>
  <c r="AA290" i="11" a="1"/>
  <c r="AF511" i="11" a="1"/>
  <c r="AF876" i="11" a="1"/>
  <c r="AA683" i="11" a="1"/>
  <c r="AD44" i="11" a="1"/>
  <c r="X820" i="11" a="1"/>
  <c r="X178" i="11" a="1"/>
  <c r="AA238" i="11" a="1"/>
  <c r="AF69" i="11" a="1"/>
  <c r="Y196" i="11" a="1"/>
  <c r="V328" i="11"/>
  <c r="W593" i="11" a="1"/>
  <c r="AA824" i="11" a="1"/>
  <c r="AF210" i="11" a="1"/>
  <c r="W755" i="11" a="1"/>
  <c r="AB915" i="11" a="1"/>
  <c r="AF152" i="11" a="1"/>
  <c r="AF519" i="11" a="1"/>
  <c r="AB847" i="11" a="1"/>
  <c r="AE389" i="11" a="1"/>
  <c r="V747" i="11"/>
  <c r="AD250" i="11" a="1"/>
  <c r="AF81" i="11" a="1"/>
  <c r="W78" i="11" a="1"/>
  <c r="AA384" i="11" a="1"/>
  <c r="AF620" i="11" a="1"/>
  <c r="AB512" i="11" a="1"/>
  <c r="AD1020" i="11" a="1"/>
  <c r="V409" i="11"/>
  <c r="X906" i="11" a="1"/>
  <c r="AD871" i="11" a="1"/>
  <c r="Y684" i="11" a="1"/>
  <c r="W721" i="11" a="1"/>
  <c r="Y277" i="11" a="1"/>
  <c r="AD967" i="11" a="1"/>
  <c r="Y480" i="11" a="1"/>
  <c r="W193" i="11" a="1"/>
  <c r="X74" i="11" a="1"/>
  <c r="AD536" i="11" a="1"/>
  <c r="V38" i="11"/>
  <c r="AD26" i="11" a="1"/>
  <c r="Y553" i="11" a="1"/>
  <c r="AD875" i="11" a="1"/>
  <c r="AF803" i="11" a="1"/>
  <c r="AA792" i="11" a="1"/>
  <c r="AE1043" i="11" a="1"/>
  <c r="AA310" i="11" a="1"/>
  <c r="X732" i="11" a="1"/>
  <c r="Z859" i="11" a="1"/>
  <c r="V700" i="11"/>
  <c r="V157" i="11"/>
  <c r="AC210" i="11" a="1"/>
  <c r="AD747" i="11" a="1"/>
  <c r="AA932" i="11" a="1"/>
  <c r="Z847" i="11" a="1"/>
  <c r="Y913" i="11" a="1"/>
  <c r="AB550" i="11" a="1"/>
  <c r="AD752" i="11" a="1"/>
  <c r="AF838" i="11" a="1"/>
  <c r="X301" i="11" a="1"/>
  <c r="AC604" i="11" a="1"/>
  <c r="W718" i="11" a="1"/>
  <c r="Y573" i="11" a="1"/>
  <c r="W1032" i="11" a="1"/>
  <c r="AF84" i="11" a="1"/>
  <c r="X760" i="11" a="1"/>
  <c r="W29" i="11" a="1"/>
  <c r="X740" i="11" a="1"/>
  <c r="AC472" i="11" a="1"/>
  <c r="Z1066" i="11" a="1"/>
  <c r="AC185" i="11" a="1"/>
  <c r="V44" i="11"/>
  <c r="AC554" i="11" a="1"/>
  <c r="AD996" i="11" a="1"/>
  <c r="AE862" i="11" a="1"/>
  <c r="AF414" i="11" a="1"/>
  <c r="AD278" i="11" a="1"/>
  <c r="AB86" i="11" a="1"/>
  <c r="AC263" i="11" a="1"/>
  <c r="X107" i="11" a="1"/>
  <c r="AE183" i="11" a="1"/>
  <c r="Z26" i="11" a="1"/>
  <c r="W1003" i="11" a="1"/>
  <c r="AF144" i="11" a="1"/>
  <c r="AD722" i="11" a="1"/>
  <c r="Z692" i="11" a="1"/>
  <c r="AE693" i="11" a="1"/>
  <c r="W168" i="11" a="1"/>
  <c r="X148" i="11" a="1"/>
  <c r="Z117" i="11" a="1"/>
  <c r="X555" i="11" a="1"/>
  <c r="AC861" i="11" a="1"/>
  <c r="AB4" i="11" a="1"/>
  <c r="W116" i="11" a="1"/>
  <c r="AE556" i="11" a="1"/>
  <c r="AE404" i="11" a="1"/>
  <c r="AB187" i="11" a="1"/>
  <c r="AC494" i="11" a="1"/>
  <c r="Z145" i="11" a="1"/>
  <c r="V146" i="11"/>
  <c r="AB309" i="11" a="1"/>
  <c r="X94" i="11" a="1"/>
  <c r="X442" i="11" a="1"/>
  <c r="V670" i="11"/>
  <c r="Y402" i="11" a="1"/>
  <c r="AE1027" i="11" a="1"/>
  <c r="AF204" i="11" a="1"/>
  <c r="AD994" i="11" a="1"/>
  <c r="AF38" i="11" a="1"/>
  <c r="W881" i="11" a="1"/>
  <c r="V350" i="11"/>
  <c r="X1041" i="11" a="1"/>
  <c r="X136" i="11" a="1"/>
  <c r="Y124" i="11" a="1"/>
  <c r="Y250" i="11" a="1"/>
  <c r="AE806" i="11" a="1"/>
  <c r="X287" i="11" a="1"/>
  <c r="AA520" i="11" a="1"/>
  <c r="Z461" i="11" a="1"/>
  <c r="Z132" i="11" a="1"/>
  <c r="AA690" i="11" a="1"/>
  <c r="AE705" i="11" a="1"/>
  <c r="Y670" i="11" a="1"/>
  <c r="W328" i="11" a="1"/>
  <c r="W624" i="11" a="1"/>
  <c r="AC589" i="11" a="1"/>
  <c r="AE899" i="11" a="1"/>
  <c r="Z968" i="11" a="1"/>
  <c r="AE606" i="11" a="1"/>
  <c r="X327" i="11" a="1"/>
  <c r="AF222" i="11" a="1"/>
  <c r="Z990" i="11" a="1"/>
  <c r="AD198" i="11" a="1"/>
  <c r="AB843" i="11" a="1"/>
  <c r="AC669" i="11" a="1"/>
  <c r="AA725" i="11" a="1"/>
  <c r="W687" i="11" a="1"/>
  <c r="Z736" i="11" a="1"/>
  <c r="X201" i="11" a="1"/>
  <c r="W286" i="11" a="1"/>
  <c r="AB547" i="11" a="1"/>
  <c r="AC544" i="11" a="1"/>
  <c r="AF346" i="11" a="1"/>
  <c r="W668" i="11" a="1"/>
  <c r="AE52" i="11" a="1"/>
  <c r="X127" i="11" a="1"/>
  <c r="Z193" i="11" a="1"/>
  <c r="Z1001" i="11" a="1"/>
  <c r="AA841" i="11" a="1"/>
  <c r="X1068" i="11" a="1"/>
  <c r="AF173" i="11" a="1"/>
  <c r="AF505" i="11" a="1"/>
  <c r="Z754" i="11" a="1"/>
  <c r="AC248" i="11" a="1"/>
  <c r="AC450" i="11" a="1"/>
  <c r="AD615" i="11" a="1"/>
  <c r="Z582" i="11" a="1"/>
  <c r="AB409" i="11" a="1"/>
  <c r="AA464" i="11" a="1"/>
  <c r="Y1048" i="11" a="1"/>
  <c r="Z126" i="11" a="1"/>
  <c r="AB649" i="11" a="1"/>
  <c r="Z923" i="11" a="1"/>
  <c r="AA673" i="11" a="1"/>
  <c r="W157" i="11" a="1"/>
  <c r="Y821" i="11" a="1"/>
  <c r="Z549" i="11" a="1"/>
  <c r="V627" i="11"/>
  <c r="AE607" i="11" a="1"/>
  <c r="AD859" i="11" a="1"/>
  <c r="AE848" i="11" a="1"/>
  <c r="AA950" i="11" a="1"/>
  <c r="X591" i="11" a="1"/>
  <c r="X461" i="11" a="1"/>
  <c r="AA222" i="11" a="1"/>
  <c r="W180" i="11" a="1"/>
  <c r="AD147" i="11" a="1"/>
  <c r="V692" i="11"/>
  <c r="W827" i="11" a="1"/>
  <c r="W218" i="11" a="1"/>
  <c r="AF149" i="11" a="1"/>
  <c r="AB66" i="11" a="1"/>
  <c r="AF997" i="11" a="1"/>
  <c r="AC477" i="11" a="1"/>
  <c r="AF9" i="11" a="1"/>
  <c r="AB641" i="11" a="1"/>
  <c r="Y861" i="11" a="1"/>
  <c r="AC82" i="11" a="1"/>
  <c r="AA502" i="11" a="1"/>
  <c r="AE113" i="11" a="1"/>
  <c r="AC311" i="11" a="1"/>
  <c r="W74" i="11" a="1"/>
  <c r="W893" i="11" a="1"/>
  <c r="Y880" i="11" a="1"/>
  <c r="AC803" i="11" a="1"/>
  <c r="AE281" i="11" a="1"/>
  <c r="AD519" i="11" a="1"/>
  <c r="W420" i="11" a="1"/>
  <c r="AB949" i="11" a="1"/>
  <c r="AA65" i="11" a="1"/>
  <c r="Z11" i="11" a="1"/>
  <c r="AF659" i="11" a="1"/>
  <c r="Y1056" i="11" a="1"/>
  <c r="AD1067" i="11" a="1"/>
  <c r="AB1027" i="11" a="1"/>
  <c r="W551" i="11" a="1"/>
  <c r="X664" i="11" a="1"/>
  <c r="X884" i="11" a="1"/>
  <c r="AC197" i="11" a="1"/>
  <c r="Z262" i="11" a="1"/>
  <c r="AA477" i="11" a="1"/>
  <c r="V675" i="11"/>
  <c r="AB277" i="11" a="1"/>
  <c r="W862" i="11" a="1"/>
  <c r="Y655" i="11" a="1"/>
  <c r="AE297" i="11" a="1"/>
  <c r="AD723" i="11" a="1"/>
  <c r="Z833" i="11" a="1"/>
  <c r="X346" i="11" a="1"/>
  <c r="AC356" i="11" a="1"/>
  <c r="AA83" i="11" a="1"/>
  <c r="AF689" i="11" a="1"/>
  <c r="AB256" i="11" a="1"/>
  <c r="Z583" i="11" a="1"/>
  <c r="AC457" i="11" a="1"/>
  <c r="AF518" i="11" a="1"/>
  <c r="X80" i="11" a="1"/>
  <c r="AF701" i="11" a="1"/>
  <c r="X228" i="11" a="1"/>
  <c r="AC853" i="11" a="1"/>
  <c r="X580" i="11" a="1"/>
  <c r="AD753" i="11" a="1"/>
  <c r="V635" i="11"/>
  <c r="AC633" i="11" a="1"/>
  <c r="AE343" i="11" a="1"/>
  <c r="AF420" i="11" a="1"/>
  <c r="AD288" i="11" a="1"/>
  <c r="AF794" i="11" a="1"/>
  <c r="X744" i="11" a="1"/>
  <c r="AC903" i="11" a="1"/>
  <c r="AF603" i="11" a="1"/>
  <c r="Y624" i="11" a="1"/>
  <c r="AC659" i="11" a="1"/>
  <c r="AB261" i="11" a="1"/>
  <c r="AF203" i="11" a="1"/>
  <c r="Z748" i="11" a="1"/>
  <c r="Z468" i="11" a="1"/>
  <c r="AC215" i="11" a="1"/>
  <c r="AA465" i="11" a="1"/>
  <c r="X893" i="11" a="1"/>
  <c r="AD864" i="11" a="1"/>
  <c r="Y426" i="11" a="1"/>
  <c r="AD959" i="11" a="1"/>
  <c r="AD756" i="11" a="1"/>
  <c r="AB745" i="11" a="1"/>
  <c r="AF134" i="11" a="1"/>
  <c r="AB878" i="11" a="1"/>
  <c r="X543" i="11" a="1"/>
  <c r="AE946" i="11" a="1"/>
  <c r="W366" i="11" a="1"/>
  <c r="AE1042" i="11" a="1"/>
  <c r="AF198" i="11" a="1"/>
  <c r="AA692" i="11" a="1"/>
  <c r="X604" i="11" a="1"/>
  <c r="AA586" i="11" a="1"/>
  <c r="AF616" i="11" a="1"/>
  <c r="AD136" i="11" a="1"/>
  <c r="AE264" i="11" a="1"/>
  <c r="AB1064" i="11" a="1"/>
  <c r="AD269" i="11" a="1"/>
  <c r="AF129" i="11" a="1"/>
  <c r="X868" i="11" a="1"/>
  <c r="AF795" i="11" a="1"/>
  <c r="Z992" i="11" a="1"/>
  <c r="V546" i="11"/>
  <c r="AA923" i="11" a="1"/>
  <c r="AB933" i="11" a="1"/>
  <c r="AA705" i="11" a="1"/>
  <c r="AF850" i="11" a="1"/>
  <c r="AB339" i="11" a="1"/>
  <c r="Z36" i="11" a="1"/>
  <c r="V744" i="11"/>
  <c r="AF586" i="11" a="1"/>
  <c r="X755" i="11" a="1"/>
  <c r="AC957" i="11" a="1"/>
  <c r="AA199" i="11" a="1"/>
  <c r="AB921" i="11" a="1"/>
  <c r="AA263" i="11" a="1"/>
  <c r="V574" i="11"/>
  <c r="AE224" i="11" a="1"/>
  <c r="Z14" i="11" a="1"/>
  <c r="V591" i="11"/>
  <c r="AE53" i="11" a="1"/>
  <c r="V287" i="11"/>
  <c r="AD941" i="11" a="1"/>
  <c r="AB1034" i="11" a="1"/>
  <c r="Z987" i="11" a="1"/>
  <c r="W656" i="11" a="1"/>
  <c r="AB1046" i="11" a="1"/>
  <c r="AB281" i="11" a="1"/>
  <c r="Z531" i="11" a="1"/>
  <c r="Y312" i="11" a="1"/>
  <c r="Y1045" i="11" a="1"/>
  <c r="AF401" i="11" a="1"/>
  <c r="Z831" i="11" a="1"/>
  <c r="AB15" i="11" a="1"/>
  <c r="Z898" i="11" a="1"/>
  <c r="X297" i="11" a="1"/>
  <c r="AE300" i="11" a="1"/>
  <c r="X439" i="11" a="1"/>
  <c r="AE148" i="11" a="1"/>
  <c r="Z702" i="11" a="1"/>
  <c r="AA894" i="11" a="1"/>
  <c r="V550" i="11"/>
  <c r="AE314" i="11" a="1"/>
  <c r="AC19" i="11" a="1"/>
  <c r="Y431" i="11" a="1"/>
  <c r="AC938" i="11" a="1"/>
  <c r="AD154" i="11" a="1"/>
  <c r="W229" i="11" a="1"/>
  <c r="AE931" i="11" a="1"/>
  <c r="AF207" i="11" a="1"/>
  <c r="AC819" i="11" a="1"/>
  <c r="AA368" i="11" a="1"/>
  <c r="X371" i="11" a="1"/>
  <c r="AD273" i="11" a="1"/>
  <c r="AF93" i="11" a="1"/>
  <c r="AA205" i="11" a="1"/>
  <c r="AC55" i="11" a="1"/>
  <c r="AC986" i="11" a="1"/>
  <c r="AE217" i="11" a="1"/>
  <c r="AB245" i="11" a="1"/>
  <c r="AA770" i="11" a="1"/>
  <c r="W892" i="11" a="1"/>
  <c r="Z565" i="11" a="1"/>
  <c r="AC222" i="11" a="1"/>
  <c r="AD45" i="11" a="1"/>
  <c r="AE581" i="11" a="1"/>
  <c r="Z730" i="11" a="1"/>
  <c r="AC397" i="11" a="1"/>
  <c r="X729" i="11" a="1"/>
  <c r="AB975" i="11" a="1"/>
  <c r="X362" i="11" a="1"/>
  <c r="AA1055" i="11" a="1"/>
  <c r="Y509" i="11" a="1"/>
  <c r="X410" i="11" a="1"/>
  <c r="AA10" i="11" a="1"/>
  <c r="W341" i="11" a="1"/>
  <c r="AE774" i="11" a="1"/>
  <c r="AD744" i="11" a="1"/>
  <c r="AC578" i="11" a="1"/>
  <c r="Y354" i="11" a="1"/>
  <c r="AD152" i="11" a="1"/>
  <c r="Z237" i="11" a="1"/>
  <c r="AA712" i="11" a="1"/>
  <c r="AA15" i="11" a="1"/>
  <c r="W191" i="11" a="1"/>
  <c r="AB437" i="11" a="1"/>
  <c r="AF230" i="11" a="1"/>
  <c r="AD949" i="11" a="1"/>
  <c r="W373" i="11" a="1"/>
  <c r="V98" i="11"/>
  <c r="AD1055" i="11" a="1"/>
  <c r="AF915" i="11" a="1"/>
  <c r="AC187" i="11" a="1"/>
  <c r="AA212" i="11" a="1"/>
  <c r="W922" i="11" a="1"/>
  <c r="AD924" i="11" a="1"/>
  <c r="W728" i="11" a="1"/>
  <c r="AA659" i="11" a="1"/>
  <c r="AD474" i="11" a="1"/>
  <c r="AF1038" i="11" a="1"/>
  <c r="AE720" i="11" a="1"/>
  <c r="V235" i="11"/>
  <c r="AC764" i="11" a="1"/>
  <c r="W736" i="11" a="1"/>
  <c r="Z657" i="11" a="1"/>
  <c r="AF323" i="11" a="1"/>
  <c r="W878" i="11" a="1"/>
  <c r="AC546" i="11" a="1"/>
  <c r="AE78" i="11" a="1"/>
  <c r="Z224" i="11" a="1"/>
  <c r="Y173" i="11" a="1"/>
  <c r="AE51" i="11" a="1"/>
  <c r="Y564" i="11" a="1"/>
  <c r="AD617" i="11" a="1"/>
  <c r="Y232" i="11" a="1"/>
  <c r="AE860" i="11" a="1"/>
  <c r="AE105" i="11" a="1"/>
  <c r="AE992" i="11" a="1"/>
  <c r="W849" i="11" a="1"/>
  <c r="AD207" i="11" a="1"/>
  <c r="AC859" i="11" a="1"/>
  <c r="Z281" i="11" a="1"/>
  <c r="AB977" i="11" a="1"/>
  <c r="W974" i="11" a="1"/>
  <c r="W732" i="11" a="1"/>
  <c r="AA276" i="11" a="1"/>
  <c r="AA200" i="11" a="1"/>
  <c r="AE108" i="11" a="1"/>
  <c r="W568" i="11" a="1"/>
  <c r="W235" i="11" a="1"/>
  <c r="AB284" i="11" a="1"/>
  <c r="AD1069" i="11" a="1"/>
  <c r="AE253" i="11" a="1"/>
  <c r="Z632" i="11" a="1"/>
  <c r="X773" i="11" a="1"/>
  <c r="Y859" i="11" a="1"/>
  <c r="AA964" i="11" a="1"/>
  <c r="AD920" i="11" a="1"/>
  <c r="AE402" i="11" a="1"/>
  <c r="AC869" i="11" a="1"/>
  <c r="AB884" i="11" a="1"/>
  <c r="V524" i="11"/>
  <c r="AB189" i="11" a="1"/>
  <c r="AB150" i="11" a="1"/>
  <c r="AE718" i="11" a="1"/>
  <c r="AD1076" i="11" a="1"/>
  <c r="X921" i="11" a="1"/>
  <c r="AC795" i="11" a="1"/>
  <c r="Y516" i="11" a="1"/>
  <c r="AD968" i="11" a="1"/>
  <c r="AC1009" i="11" a="1"/>
  <c r="V690" i="11"/>
  <c r="AD618" i="11" a="1"/>
  <c r="AA804" i="11" a="1"/>
  <c r="AB630" i="11" a="1"/>
  <c r="Y919" i="11" a="1"/>
  <c r="Y1037" i="11" a="1"/>
  <c r="AF820" i="11" a="1"/>
  <c r="Z873" i="11" a="1"/>
  <c r="W61" i="11" a="1"/>
  <c r="Z330" i="11" a="1"/>
  <c r="AD161" i="11" a="1"/>
  <c r="W928" i="11" a="1"/>
  <c r="W306" i="11" a="1"/>
  <c r="AF633" i="11" a="1"/>
  <c r="AF83" i="11" a="1"/>
  <c r="AA776" i="11" a="1"/>
  <c r="Y716" i="11" a="1"/>
  <c r="Z498" i="11" a="1"/>
  <c r="AF1061" i="11" a="1"/>
  <c r="AA462" i="11" a="1"/>
  <c r="V181" i="11"/>
  <c r="V363" i="11"/>
  <c r="AA1027" i="11" a="1"/>
  <c r="V707" i="11"/>
  <c r="AF433" i="11" a="1"/>
  <c r="AB887" i="11" a="1"/>
  <c r="Z137" i="11" a="1"/>
  <c r="AF292" i="11" a="1"/>
  <c r="V613" i="11"/>
  <c r="Y1079" i="11" a="1"/>
  <c r="W81" i="11" a="1"/>
  <c r="Z726" i="11" a="1"/>
  <c r="AD259" i="11" a="1"/>
  <c r="AD137" i="11" a="1"/>
  <c r="Y133" i="11" a="1"/>
  <c r="AE219" i="11" a="1"/>
  <c r="V459" i="11"/>
  <c r="AB835" i="11" a="1"/>
  <c r="V309" i="11"/>
  <c r="AF641" i="11" a="1"/>
  <c r="AF1028" i="11" a="1"/>
  <c r="Y31" i="11" a="1"/>
  <c r="AC74" i="11" a="1"/>
  <c r="Z864" i="11" a="1"/>
  <c r="V504" i="11"/>
  <c r="AF1075" i="11" a="1"/>
  <c r="AB149" i="11" a="1"/>
  <c r="AF683" i="11" a="1"/>
  <c r="AD73" i="11" a="1"/>
  <c r="X10" i="11" a="1"/>
  <c r="W508" i="11" a="1"/>
  <c r="Y1039" i="11" a="1"/>
  <c r="Y946" i="11" a="1"/>
  <c r="AC536" i="11" a="1"/>
  <c r="AB560" i="11" a="1"/>
  <c r="AE327" i="11" a="1"/>
  <c r="AB269" i="11" a="1"/>
  <c r="AF176" i="11" a="1"/>
  <c r="AE426" i="11" a="1"/>
  <c r="AB1041" i="11" a="1"/>
  <c r="Z707" i="11" a="1"/>
  <c r="AB826" i="11" a="1"/>
  <c r="AB998" i="11" a="1"/>
  <c r="X1040" i="11" a="1"/>
  <c r="Y220" i="11" a="1"/>
  <c r="Y289" i="11" a="1"/>
  <c r="AA834" i="11" a="1"/>
  <c r="AC553" i="11" a="1"/>
  <c r="AC265" i="11" a="1"/>
  <c r="AF257" i="11" a="1"/>
  <c r="Y546" i="11" a="1"/>
  <c r="AF24" i="11" a="1"/>
  <c r="AD743" i="11" a="1"/>
  <c r="AE97" i="11" a="1"/>
  <c r="AD659" i="11" a="1"/>
  <c r="AE395" i="11" a="1"/>
  <c r="AE162" i="11" a="1"/>
  <c r="V134" i="11"/>
  <c r="W466" i="11" a="1"/>
  <c r="W6" i="11" a="1"/>
  <c r="Z105" i="11" a="1"/>
  <c r="AF579" i="11" a="1"/>
  <c r="AA118" i="11" a="1"/>
  <c r="Y149" i="11" a="1"/>
  <c r="X58" i="11" a="1"/>
  <c r="X211" i="11" a="1"/>
  <c r="Y142" i="11" a="1"/>
  <c r="W184" i="11" a="1"/>
  <c r="Z202" i="11" a="1"/>
  <c r="W723" i="11" a="1"/>
  <c r="AB317" i="11" a="1"/>
  <c r="Z617" i="11" a="1"/>
  <c r="Y834" i="11" a="1"/>
  <c r="AD530" i="11" a="1"/>
  <c r="AD210" i="11" a="1"/>
  <c r="Z59" i="11" a="1"/>
  <c r="AE363" i="11" a="1"/>
  <c r="W884" i="11" a="1"/>
  <c r="W967" i="11" a="1"/>
  <c r="AA612" i="11" a="1"/>
  <c r="AE838" i="11" a="1"/>
  <c r="AA358" i="11" a="1"/>
  <c r="AA233" i="11" a="1"/>
  <c r="Z252" i="11" a="1"/>
  <c r="Z955" i="11" a="1"/>
  <c r="W757" i="11" a="1"/>
  <c r="Y1070" i="11" a="1"/>
  <c r="AE528" i="11" a="1"/>
  <c r="AD589" i="11" a="1"/>
  <c r="Y407" i="11" a="1"/>
  <c r="W650" i="11" a="1"/>
  <c r="AF527" i="11" a="1"/>
  <c r="V531" i="11"/>
  <c r="AF979" i="11" a="1"/>
  <c r="V614" i="11"/>
  <c r="Y117" i="11" a="1"/>
  <c r="AB435" i="11" a="1"/>
  <c r="AC14" i="11" a="1"/>
  <c r="AF356" i="11" a="1"/>
  <c r="Z644" i="11" a="1"/>
  <c r="AE597" i="11" a="1"/>
  <c r="AB337" i="11" a="1"/>
  <c r="AB702" i="11" a="1"/>
  <c r="AE894" i="11" a="1"/>
  <c r="AF43" i="11" a="1"/>
  <c r="Z626" i="11" a="1"/>
  <c r="X559" i="11" a="1"/>
  <c r="AB711" i="11" a="1"/>
  <c r="X909" i="11" a="1"/>
  <c r="X743" i="11" a="1"/>
  <c r="AC385" i="11" a="1"/>
  <c r="W278" i="11" a="1"/>
  <c r="AE563" i="11" a="1"/>
  <c r="AF665" i="11" a="1"/>
  <c r="AB81" i="11" a="1"/>
  <c r="AD239" i="11" a="1"/>
  <c r="AF244" i="11" a="1"/>
  <c r="V301" i="11"/>
  <c r="Y77" i="11" a="1"/>
  <c r="AF122" i="11" a="1"/>
  <c r="AE910" i="11" a="1"/>
  <c r="AB1062" i="11" a="1"/>
  <c r="AE791" i="11" a="1"/>
  <c r="AF890" i="11" a="1"/>
  <c r="X9" i="11" a="1"/>
  <c r="AA1065" i="11" a="1"/>
  <c r="X37" i="11" a="1"/>
  <c r="AB146" i="11" a="1"/>
  <c r="Z16" i="11" a="1"/>
  <c r="AB931" i="11" a="1"/>
  <c r="W831" i="11" a="1"/>
  <c r="AD808" i="11" a="1"/>
  <c r="AB208" i="11" a="1"/>
  <c r="Y851" i="11" a="1"/>
  <c r="Z134" i="11" a="1"/>
  <c r="AB370" i="11" a="1"/>
  <c r="W753" i="11" a="1"/>
  <c r="AB895" i="11" a="1"/>
  <c r="AF462" i="11" a="1"/>
  <c r="W119" i="11" a="1"/>
  <c r="W442" i="11" a="1"/>
  <c r="AE340" i="11" a="1"/>
  <c r="AE191" i="11" a="1"/>
  <c r="AC116" i="11" a="1"/>
  <c r="AE917" i="11" a="1"/>
  <c r="AA871" i="11" a="1"/>
  <c r="Z276" i="11" a="1"/>
  <c r="AE458" i="11" a="1"/>
  <c r="Y772" i="11" a="1"/>
  <c r="X646" i="11" a="1"/>
  <c r="AE976" i="11" a="1"/>
  <c r="AD60" i="11" a="1"/>
  <c r="W403" i="11" a="1"/>
  <c r="X291" i="11" a="1"/>
  <c r="V258" i="11"/>
  <c r="Z976" i="11" a="1"/>
  <c r="Z181" i="11" a="1"/>
  <c r="AB15" i="11" l="1"/>
  <c r="AB21" i="11"/>
  <c r="AB26" i="11"/>
  <c r="AE46" i="11"/>
  <c r="AB39" i="11"/>
  <c r="AB29" i="11"/>
  <c r="AE54" i="11"/>
  <c r="AB47" i="11"/>
  <c r="W62" i="11"/>
  <c r="Z637" i="11"/>
  <c r="AB613" i="11"/>
  <c r="AB511" i="11"/>
  <c r="AC959" i="11"/>
  <c r="AF724" i="11"/>
  <c r="X303" i="11"/>
  <c r="AB1056" i="11"/>
  <c r="W593" i="11"/>
  <c r="AE8" i="11"/>
  <c r="AD705" i="11"/>
  <c r="AB299" i="11"/>
  <c r="X197" i="11"/>
  <c r="Z743" i="11"/>
  <c r="AD729" i="11"/>
  <c r="X595" i="11"/>
  <c r="AE966" i="11"/>
  <c r="AE1017" i="11"/>
  <c r="W356" i="11"/>
  <c r="AA388" i="11"/>
  <c r="AE139" i="11"/>
  <c r="AD642" i="11"/>
  <c r="AD769" i="11"/>
  <c r="Y572" i="11"/>
  <c r="Y906" i="11"/>
  <c r="W838" i="11"/>
  <c r="AB946" i="11"/>
  <c r="Z182" i="11"/>
  <c r="AE90" i="11"/>
  <c r="AB94" i="11"/>
  <c r="AE698" i="11"/>
  <c r="AD93" i="11"/>
  <c r="AC495" i="11"/>
  <c r="AD967" i="11"/>
  <c r="AC36" i="11"/>
  <c r="AF962" i="11"/>
  <c r="X522" i="11"/>
  <c r="Z429" i="11"/>
  <c r="AA941" i="11"/>
  <c r="X141" i="11"/>
  <c r="AF744" i="11"/>
  <c r="AD719" i="11"/>
  <c r="AD901" i="11"/>
  <c r="Z454" i="11"/>
  <c r="X771" i="11"/>
  <c r="AB861" i="11"/>
  <c r="X730" i="11"/>
  <c r="AA694" i="11"/>
  <c r="AB554" i="11"/>
  <c r="Z341" i="11"/>
  <c r="AA749" i="11"/>
  <c r="AA389" i="11"/>
  <c r="AB752" i="11"/>
  <c r="AD91" i="11"/>
  <c r="X355" i="11"/>
  <c r="AF984" i="11"/>
  <c r="X148" i="11"/>
  <c r="AB968" i="11"/>
  <c r="X1012" i="11"/>
  <c r="AD118" i="11"/>
  <c r="W740" i="11"/>
  <c r="Y569" i="11"/>
  <c r="Z772" i="11"/>
  <c r="AD10" i="11"/>
  <c r="X669" i="11"/>
  <c r="AA367" i="11"/>
  <c r="X73" i="11"/>
  <c r="AE476" i="11"/>
  <c r="AD850" i="11"/>
  <c r="AD477" i="11"/>
  <c r="AC596" i="11"/>
  <c r="AC195" i="11"/>
  <c r="AF275" i="11"/>
  <c r="Z723" i="11"/>
  <c r="AA591" i="11"/>
  <c r="AB202" i="11"/>
  <c r="W952" i="11"/>
  <c r="AE6" i="11"/>
  <c r="AC730" i="11"/>
  <c r="AA1053" i="11"/>
  <c r="AC777" i="11"/>
  <c r="AC426" i="11"/>
  <c r="AE165" i="11"/>
  <c r="AB311" i="11"/>
  <c r="X112" i="11"/>
  <c r="W34" i="11"/>
  <c r="AF948" i="11"/>
  <c r="AC667" i="11"/>
  <c r="AC966" i="11"/>
  <c r="AB735" i="11"/>
  <c r="W217" i="11"/>
  <c r="Z459" i="11"/>
  <c r="AC1008" i="11"/>
  <c r="Z177" i="11"/>
  <c r="AB843" i="11"/>
  <c r="Z997" i="11"/>
  <c r="AE92" i="11"/>
  <c r="AC250" i="11"/>
  <c r="AF178" i="11"/>
  <c r="AD262" i="11"/>
  <c r="AE291" i="11"/>
  <c r="W135" i="11"/>
  <c r="AF148" i="11"/>
  <c r="AF36" i="11"/>
  <c r="Z158" i="11"/>
  <c r="AC862" i="11"/>
  <c r="AC671" i="11"/>
  <c r="Z852" i="11"/>
  <c r="AB483" i="11"/>
  <c r="AA648" i="11"/>
  <c r="AB933" i="11"/>
  <c r="AB881" i="11"/>
  <c r="X746" i="11"/>
  <c r="AE628" i="11"/>
  <c r="X374" i="11"/>
  <c r="Y909" i="11"/>
  <c r="Y500" i="11"/>
  <c r="Y838" i="11"/>
  <c r="AA220" i="11"/>
  <c r="AB398" i="11"/>
  <c r="AB373" i="11"/>
  <c r="W453" i="11"/>
  <c r="AA454" i="11"/>
  <c r="AC956" i="11"/>
  <c r="AD592" i="11"/>
  <c r="AE1003" i="11"/>
  <c r="AF511" i="11"/>
  <c r="AA687" i="11"/>
  <c r="AD497" i="11"/>
  <c r="AC276" i="11"/>
  <c r="AA855" i="11"/>
  <c r="AD246" i="11"/>
  <c r="AE830" i="11"/>
  <c r="AD1026" i="11"/>
  <c r="Z295" i="11"/>
  <c r="Y790" i="11"/>
  <c r="X917" i="11"/>
  <c r="AA231" i="11"/>
  <c r="AA449" i="11"/>
  <c r="AF629" i="11"/>
  <c r="AE473" i="11"/>
  <c r="AD558" i="11"/>
  <c r="AA59" i="11"/>
  <c r="Z296" i="11"/>
  <c r="Z609" i="11"/>
  <c r="W533" i="11"/>
  <c r="AD749" i="11"/>
  <c r="AB639" i="11"/>
  <c r="AE689" i="11"/>
  <c r="W401" i="11"/>
  <c r="AC408" i="11"/>
  <c r="AA380" i="11"/>
  <c r="Z855" i="11"/>
  <c r="X234" i="11"/>
  <c r="AC463" i="11"/>
  <c r="AA652" i="11"/>
  <c r="AD211" i="11"/>
  <c r="AB871" i="11"/>
  <c r="X548" i="11"/>
  <c r="AF181" i="11"/>
  <c r="AD562" i="11"/>
  <c r="AF1064" i="11"/>
  <c r="X382" i="11"/>
  <c r="W446" i="11"/>
  <c r="Y380" i="11"/>
  <c r="AF898" i="11"/>
  <c r="Z1035" i="11"/>
  <c r="Y423" i="11"/>
  <c r="Z291" i="11"/>
  <c r="X199" i="11"/>
  <c r="AA936" i="11"/>
  <c r="X971" i="11"/>
  <c r="W572" i="11"/>
  <c r="AD581" i="11"/>
  <c r="AF746" i="11"/>
  <c r="AE351" i="11"/>
  <c r="Z463" i="11"/>
  <c r="AC938" i="11"/>
  <c r="X306" i="11"/>
  <c r="AB214" i="11"/>
  <c r="W65" i="11"/>
  <c r="Z1006" i="11"/>
  <c r="AD516" i="11"/>
  <c r="X814" i="11"/>
  <c r="AC26" i="11"/>
  <c r="AB709" i="11"/>
  <c r="X841" i="11"/>
  <c r="AA865" i="11"/>
  <c r="AB457" i="11"/>
  <c r="Y286" i="11"/>
  <c r="AE130" i="11"/>
  <c r="AA52" i="11"/>
  <c r="AD608" i="11"/>
  <c r="AB654" i="11"/>
  <c r="Y673" i="11"/>
  <c r="AF729" i="11"/>
  <c r="AE78" i="11"/>
  <c r="AA755" i="11"/>
  <c r="X954" i="11"/>
  <c r="W499" i="11"/>
  <c r="AD741" i="11"/>
  <c r="AC73" i="11"/>
  <c r="AB1024" i="11"/>
  <c r="AF305" i="11"/>
  <c r="AB794" i="11"/>
  <c r="W195" i="11"/>
  <c r="AF980" i="11"/>
  <c r="AE131" i="11"/>
  <c r="Y311" i="11"/>
  <c r="AD537" i="11"/>
  <c r="W601" i="11"/>
  <c r="AF198" i="11"/>
  <c r="AE31" i="11"/>
  <c r="AB683" i="11"/>
  <c r="AB19" i="11"/>
  <c r="AC527" i="11"/>
  <c r="AB87" i="11"/>
  <c r="AC1025" i="11"/>
  <c r="X951" i="11"/>
  <c r="AF465" i="11"/>
  <c r="AB11" i="11"/>
  <c r="AC297" i="11"/>
  <c r="X219" i="11"/>
  <c r="AA972" i="11"/>
  <c r="AE884" i="11"/>
  <c r="AC1040" i="11"/>
  <c r="AC705" i="11"/>
  <c r="AE522" i="11"/>
  <c r="AD149" i="11"/>
  <c r="Y1075" i="11"/>
  <c r="AD575" i="11"/>
  <c r="AF968" i="11"/>
  <c r="Z553" i="11"/>
  <c r="Z636" i="11"/>
  <c r="Z392" i="11"/>
  <c r="AF975" i="11"/>
  <c r="AD23" i="11"/>
  <c r="AE196" i="11"/>
  <c r="AC662" i="11"/>
  <c r="AE85" i="11"/>
  <c r="AD278" i="11"/>
  <c r="Y285" i="11"/>
  <c r="AE548" i="11"/>
  <c r="AE586" i="11"/>
  <c r="AE970" i="11"/>
  <c r="Z243" i="11"/>
  <c r="AC488" i="11"/>
  <c r="AB408" i="11"/>
  <c r="AB176" i="11"/>
  <c r="AE255" i="11"/>
  <c r="AA507" i="11"/>
  <c r="AE709" i="11"/>
  <c r="AB517" i="11"/>
  <c r="Z272" i="11"/>
  <c r="AD357" i="11"/>
  <c r="X409" i="11"/>
  <c r="Y270" i="11"/>
  <c r="AD396" i="11"/>
  <c r="W348" i="11"/>
  <c r="AC112" i="11"/>
  <c r="AC902" i="11"/>
  <c r="AD624" i="11"/>
  <c r="Z236" i="11"/>
  <c r="AD638" i="11"/>
  <c r="AD109" i="11"/>
  <c r="AE461" i="11"/>
  <c r="AB473" i="11"/>
  <c r="AE706" i="11"/>
  <c r="AD449" i="11"/>
  <c r="AD673" i="11"/>
  <c r="Y1072" i="11"/>
  <c r="Y594" i="11"/>
  <c r="Y41" i="11"/>
  <c r="X920" i="11"/>
  <c r="AD265" i="11"/>
  <c r="W589" i="11"/>
  <c r="AD586" i="11"/>
  <c r="W403" i="11"/>
  <c r="X212" i="11"/>
  <c r="AE58" i="11"/>
  <c r="AE121" i="11"/>
  <c r="AC382" i="11"/>
  <c r="AF220" i="11"/>
  <c r="AA297" i="11"/>
  <c r="AC218" i="11"/>
  <c r="AC19" i="11"/>
  <c r="AD669" i="11"/>
  <c r="Z595" i="11"/>
  <c r="X14" i="11"/>
  <c r="AF933" i="11"/>
  <c r="Y410" i="11"/>
  <c r="AC1003" i="11"/>
  <c r="AC758" i="11"/>
  <c r="AB694" i="11"/>
  <c r="Z644" i="11"/>
  <c r="Z1024" i="11"/>
  <c r="AC373" i="11"/>
  <c r="AC753" i="11"/>
  <c r="AA806" i="11"/>
  <c r="X580" i="11"/>
  <c r="W888" i="11"/>
  <c r="AF137" i="11"/>
  <c r="W720" i="11"/>
  <c r="AD819" i="11"/>
  <c r="AC797" i="11"/>
  <c r="AD203" i="11"/>
  <c r="AE60" i="11"/>
  <c r="AC361" i="11"/>
  <c r="AB863" i="11"/>
  <c r="AE867" i="11"/>
  <c r="AC953" i="11"/>
  <c r="AB909" i="11"/>
  <c r="AF470" i="11"/>
  <c r="AD653" i="11"/>
  <c r="AE1060" i="11"/>
  <c r="AA595" i="11"/>
  <c r="X305" i="11"/>
  <c r="AF887" i="11"/>
  <c r="AF657" i="11"/>
  <c r="AD854" i="11"/>
  <c r="AB793" i="11"/>
  <c r="AC565" i="11"/>
  <c r="AC826" i="11"/>
  <c r="W36" i="11"/>
  <c r="AD100" i="11"/>
  <c r="AF595" i="11"/>
  <c r="X997" i="11"/>
  <c r="AF452" i="11"/>
  <c r="AA909" i="11"/>
  <c r="Y363" i="11"/>
  <c r="AD941" i="11"/>
  <c r="Z403" i="11"/>
  <c r="AF199" i="11"/>
  <c r="Z206" i="11"/>
  <c r="AD1063" i="11"/>
  <c r="AB419" i="11"/>
  <c r="AA987" i="11"/>
  <c r="AE134" i="11"/>
  <c r="Z112" i="11"/>
  <c r="X479" i="11"/>
  <c r="AB62" i="11"/>
  <c r="W876" i="11"/>
  <c r="AF934" i="11"/>
  <c r="X792" i="11"/>
  <c r="AC466" i="11"/>
  <c r="Y472" i="11"/>
  <c r="Y547" i="11"/>
  <c r="AC131" i="11"/>
  <c r="AC925" i="11"/>
  <c r="Z543" i="11"/>
  <c r="AA965" i="11"/>
  <c r="W383" i="11"/>
  <c r="Z498" i="11"/>
  <c r="AB804" i="11"/>
  <c r="AE328" i="11"/>
  <c r="W959" i="11"/>
  <c r="AE685" i="11"/>
  <c r="AC638" i="11"/>
  <c r="X748" i="11"/>
  <c r="AB588" i="11"/>
  <c r="AA1029" i="11"/>
  <c r="AC587" i="11"/>
  <c r="Y360" i="11"/>
  <c r="Y879" i="11"/>
  <c r="X614" i="11"/>
  <c r="W427" i="11"/>
  <c r="W204" i="11"/>
  <c r="X119" i="11"/>
  <c r="AF152" i="11"/>
  <c r="AD141" i="11"/>
  <c r="AA569" i="11"/>
  <c r="AD471" i="11"/>
  <c r="AD654" i="11"/>
  <c r="AD242" i="11"/>
  <c r="AB1008" i="11"/>
  <c r="AD462" i="11"/>
  <c r="Y192" i="11"/>
  <c r="AC874" i="11"/>
  <c r="AA753" i="11"/>
  <c r="Y963" i="11"/>
  <c r="Y745" i="11"/>
  <c r="W903" i="11"/>
  <c r="Z558" i="11"/>
  <c r="AD12" i="11"/>
  <c r="AC815" i="11"/>
  <c r="AD971" i="11"/>
  <c r="W954" i="11"/>
  <c r="Y234" i="11"/>
  <c r="AB37" i="11"/>
  <c r="W385" i="11"/>
  <c r="Y973" i="11"/>
  <c r="Z40" i="11"/>
  <c r="AD610" i="11"/>
  <c r="AF815" i="11"/>
  <c r="X591" i="11"/>
  <c r="AC1067" i="11"/>
  <c r="W315" i="11"/>
  <c r="AB4" i="11"/>
  <c r="AA531" i="11"/>
  <c r="W822" i="11"/>
  <c r="AA961" i="11"/>
  <c r="AA310" i="11"/>
  <c r="X770" i="11"/>
  <c r="AD797" i="11"/>
  <c r="AF459" i="11"/>
  <c r="AE961" i="11"/>
  <c r="Z977" i="11"/>
  <c r="W289" i="11"/>
  <c r="AD612" i="11"/>
  <c r="AF225" i="11"/>
  <c r="W923" i="11"/>
  <c r="AD223" i="11"/>
  <c r="AA157" i="11"/>
  <c r="AE655" i="11"/>
  <c r="Z493" i="11"/>
  <c r="AD429" i="11"/>
  <c r="AF931" i="11"/>
  <c r="W1041" i="11"/>
  <c r="Y515" i="11"/>
  <c r="Y474" i="11"/>
  <c r="AC543" i="11"/>
  <c r="AB904" i="11"/>
  <c r="AA259" i="11"/>
  <c r="X703" i="11"/>
  <c r="AD409" i="11"/>
  <c r="W658" i="11"/>
  <c r="AA604" i="11"/>
  <c r="Y215" i="11"/>
  <c r="AA726" i="11"/>
  <c r="W791" i="11"/>
  <c r="X720" i="11"/>
  <c r="AC851" i="11"/>
  <c r="AA477" i="11"/>
  <c r="AC286" i="11"/>
  <c r="AF539" i="11"/>
  <c r="Y495" i="11"/>
  <c r="AF433" i="11"/>
  <c r="AA660" i="11"/>
  <c r="AE859" i="11"/>
  <c r="AA9" i="11"/>
  <c r="AD256" i="11"/>
  <c r="W1069" i="11"/>
  <c r="Y217" i="11"/>
  <c r="Z948" i="11"/>
  <c r="AF228" i="11"/>
  <c r="Y1056" i="11"/>
  <c r="AD186" i="11"/>
  <c r="Z198" i="11"/>
  <c r="AA735" i="11"/>
  <c r="AD465" i="11"/>
  <c r="Z849" i="11"/>
  <c r="AD226" i="11"/>
  <c r="AA11" i="11"/>
  <c r="AA188" i="11"/>
  <c r="AF837" i="11"/>
  <c r="AA633" i="11"/>
  <c r="Z711" i="11"/>
  <c r="AE638" i="11"/>
  <c r="X427" i="11"/>
  <c r="W250" i="11"/>
  <c r="AB343" i="11"/>
  <c r="AB895" i="11"/>
  <c r="W393" i="11"/>
  <c r="AF227" i="11"/>
  <c r="W764" i="11"/>
  <c r="AC1045" i="11"/>
  <c r="AB594" i="11"/>
  <c r="AE479" i="11"/>
  <c r="AA577" i="11"/>
  <c r="Z358" i="11"/>
  <c r="Z501" i="11"/>
  <c r="AA520" i="11"/>
  <c r="AC69" i="11"/>
  <c r="AF899" i="11"/>
  <c r="W1000" i="11"/>
  <c r="AF270" i="11"/>
  <c r="X187" i="11"/>
  <c r="W423" i="11"/>
  <c r="X551" i="11"/>
  <c r="AF288" i="11"/>
  <c r="Y356" i="11"/>
  <c r="AF50" i="11"/>
  <c r="AB339" i="11"/>
  <c r="AD329" i="11"/>
  <c r="Y641" i="11"/>
  <c r="AC166" i="11"/>
  <c r="Z866" i="11"/>
  <c r="AA813" i="11"/>
  <c r="W638" i="11"/>
  <c r="X166" i="11"/>
  <c r="AA723" i="11"/>
  <c r="Z287" i="11"/>
  <c r="AD355" i="11"/>
  <c r="AC409" i="11"/>
  <c r="Z661" i="11"/>
  <c r="AD715" i="11"/>
  <c r="W301" i="11"/>
  <c r="AC570" i="11"/>
  <c r="AA617" i="11"/>
  <c r="AC127" i="11"/>
  <c r="Z484" i="11"/>
  <c r="X739" i="11"/>
  <c r="AA496" i="11"/>
  <c r="AB638" i="11"/>
  <c r="X904" i="11"/>
  <c r="AA861" i="11"/>
  <c r="W815" i="11"/>
  <c r="W508" i="11"/>
  <c r="Y58" i="11"/>
  <c r="Y979" i="11"/>
  <c r="W748" i="11"/>
  <c r="W755" i="11"/>
  <c r="AB587" i="11"/>
  <c r="W951" i="11"/>
  <c r="AC855" i="11"/>
  <c r="W840" i="11"/>
  <c r="AB774" i="11"/>
  <c r="AE122" i="11"/>
  <c r="AE850" i="11"/>
  <c r="AE438" i="11"/>
  <c r="AD101" i="11"/>
  <c r="AC886" i="11"/>
  <c r="X596" i="11"/>
  <c r="AB512" i="11"/>
  <c r="AD207" i="11"/>
  <c r="AF24" i="11"/>
  <c r="AE734" i="11"/>
  <c r="Y124" i="11"/>
  <c r="AA1037" i="11"/>
  <c r="AB889" i="11"/>
  <c r="AD247" i="11"/>
  <c r="Z752" i="11"/>
  <c r="AA784" i="11"/>
  <c r="AA946" i="11"/>
  <c r="Z591" i="11"/>
  <c r="AF268" i="11"/>
  <c r="AB250" i="11"/>
  <c r="AD699" i="11"/>
  <c r="Y972" i="11"/>
  <c r="AB462" i="11"/>
  <c r="AC538" i="11"/>
  <c r="AB712" i="11"/>
  <c r="AB798" i="11"/>
  <c r="AC368" i="11"/>
  <c r="AB500" i="11"/>
  <c r="AF865" i="11"/>
  <c r="AD339" i="11"/>
  <c r="Z319" i="11"/>
  <c r="W933" i="11"/>
  <c r="AF377" i="11"/>
  <c r="AF478" i="11"/>
  <c r="Y174" i="11"/>
  <c r="AB1003" i="11"/>
  <c r="W597" i="11"/>
  <c r="W795" i="11"/>
  <c r="X825" i="11"/>
  <c r="AE151" i="11"/>
  <c r="W169" i="11"/>
  <c r="AE366" i="11"/>
  <c r="AD651" i="11"/>
  <c r="AF593" i="11"/>
  <c r="W970" i="11"/>
  <c r="Z703" i="11"/>
  <c r="AD963" i="11"/>
  <c r="AE389" i="11"/>
  <c r="AE1020" i="11"/>
  <c r="W659" i="11"/>
  <c r="AE953" i="11"/>
  <c r="X857" i="11"/>
  <c r="Y1039" i="11"/>
  <c r="AF604" i="11"/>
  <c r="AC579" i="11"/>
  <c r="AF615" i="11"/>
  <c r="AC1060" i="11"/>
  <c r="Z406" i="11"/>
  <c r="AC677" i="11"/>
  <c r="AD414" i="11"/>
  <c r="AD758" i="11"/>
  <c r="AB595" i="11"/>
  <c r="AA350" i="11"/>
  <c r="AC1036" i="11"/>
  <c r="AA333" i="11"/>
  <c r="AB406" i="11"/>
  <c r="AA420" i="11"/>
  <c r="AD978" i="11"/>
  <c r="Z24" i="11"/>
  <c r="AD869" i="11"/>
  <c r="Y1016" i="11"/>
  <c r="AA920" i="11"/>
  <c r="AA963" i="11"/>
  <c r="Z195" i="11"/>
  <c r="AF66" i="11"/>
  <c r="AE317" i="11"/>
  <c r="AF342" i="11"/>
  <c r="W877" i="11"/>
  <c r="Y306" i="11"/>
  <c r="Y943" i="11"/>
  <c r="Y207" i="11"/>
  <c r="AA443" i="11"/>
  <c r="Y272" i="11"/>
  <c r="Z396" i="11"/>
  <c r="AA720" i="11"/>
  <c r="Z509" i="11"/>
  <c r="Y898" i="11"/>
  <c r="Y544" i="11"/>
  <c r="AF698" i="11"/>
  <c r="AC1069" i="11"/>
  <c r="Y915" i="11"/>
  <c r="AC765" i="11"/>
  <c r="AD216" i="11"/>
  <c r="Y886" i="11"/>
  <c r="W294" i="11"/>
  <c r="Y820" i="11"/>
  <c r="Z60" i="11"/>
  <c r="Z728" i="11"/>
  <c r="AB569" i="11"/>
  <c r="AC687" i="11"/>
  <c r="AB596" i="11"/>
  <c r="AA657" i="11"/>
  <c r="AE323" i="11"/>
  <c r="W189" i="11"/>
  <c r="W46" i="11"/>
  <c r="AA210" i="11"/>
  <c r="AF527" i="11"/>
  <c r="W466" i="11"/>
  <c r="AA217" i="11"/>
  <c r="Y1071" i="11"/>
  <c r="Z541" i="11"/>
  <c r="Z555" i="11"/>
  <c r="AB510" i="11"/>
  <c r="AD835" i="11"/>
  <c r="AD399" i="11"/>
  <c r="W546" i="11"/>
  <c r="Z462" i="11"/>
  <c r="AF859" i="11"/>
  <c r="AC562" i="11"/>
  <c r="AA895" i="11"/>
  <c r="Y916" i="11"/>
  <c r="AE657" i="11"/>
  <c r="AD713" i="11"/>
  <c r="W972" i="11"/>
  <c r="AE9" i="11"/>
  <c r="AE18" i="11"/>
  <c r="W270" i="11"/>
  <c r="W109" i="11"/>
  <c r="AC255" i="11"/>
  <c r="Z604" i="11"/>
  <c r="AF580" i="11"/>
  <c r="AA655" i="11"/>
  <c r="AE416" i="11"/>
  <c r="AC714" i="11"/>
  <c r="AE540" i="11"/>
  <c r="X5" i="11"/>
  <c r="AA446" i="11"/>
  <c r="AB132" i="11"/>
  <c r="AF686" i="11"/>
  <c r="Z714" i="11"/>
  <c r="X697" i="11"/>
  <c r="AF116" i="11"/>
  <c r="AA244" i="11"/>
  <c r="AA864" i="11"/>
  <c r="AF160" i="11"/>
  <c r="AF108" i="11"/>
  <c r="Z13" i="11"/>
  <c r="AF514" i="11"/>
  <c r="AC32" i="11"/>
  <c r="AF289" i="11"/>
  <c r="AA759" i="11"/>
  <c r="Z1039" i="11"/>
  <c r="AA7" i="11"/>
  <c r="AA808" i="11"/>
  <c r="AD393" i="11"/>
  <c r="AA108" i="11"/>
  <c r="AB972" i="11"/>
  <c r="AB182" i="11"/>
  <c r="Y24" i="11"/>
  <c r="W697" i="11"/>
  <c r="AD866" i="11"/>
  <c r="AB6" i="11"/>
  <c r="AD870" i="11"/>
  <c r="AC473" i="11"/>
  <c r="Y555" i="11"/>
  <c r="AC336" i="11"/>
  <c r="X278" i="11"/>
  <c r="X425" i="11"/>
  <c r="AF610" i="11"/>
  <c r="X632" i="11"/>
  <c r="AA1078" i="11"/>
  <c r="AD40" i="11"/>
  <c r="AB743" i="11"/>
  <c r="X525" i="11"/>
  <c r="AF583" i="11"/>
  <c r="W161" i="11"/>
  <c r="AC899" i="11"/>
  <c r="AF429" i="11"/>
  <c r="X123" i="11"/>
  <c r="AB913" i="11"/>
  <c r="AF300" i="11"/>
  <c r="AF8" i="11"/>
  <c r="AB935" i="11"/>
  <c r="AD132" i="11"/>
  <c r="AE951" i="11"/>
  <c r="AE1072" i="11"/>
  <c r="AA421" i="11"/>
  <c r="Y622" i="11"/>
  <c r="AF243" i="11"/>
  <c r="AD36" i="11"/>
  <c r="AC22" i="11"/>
  <c r="AF582" i="11"/>
  <c r="X967" i="11"/>
  <c r="AE1027" i="11"/>
  <c r="AD943" i="11"/>
  <c r="AE1075" i="11"/>
  <c r="AB475" i="11"/>
  <c r="X510" i="11"/>
  <c r="AE1049" i="11"/>
  <c r="AC516" i="11"/>
  <c r="AD306" i="11"/>
  <c r="AD331" i="11"/>
  <c r="Z22" i="11"/>
  <c r="X578" i="11"/>
  <c r="AD315" i="11"/>
  <c r="Y457" i="11"/>
  <c r="AE298" i="11"/>
  <c r="AE462" i="11"/>
  <c r="AF31" i="11"/>
  <c r="X1041" i="11"/>
  <c r="W179" i="11"/>
  <c r="AB862" i="11"/>
  <c r="AB351" i="11"/>
  <c r="AB810" i="11"/>
  <c r="AD918" i="11"/>
  <c r="AB877" i="11"/>
  <c r="AA256" i="11"/>
  <c r="Z255" i="11"/>
  <c r="AA98" i="11"/>
  <c r="Y99" i="11"/>
  <c r="W861" i="11"/>
  <c r="AA645" i="11"/>
  <c r="W475" i="11"/>
  <c r="W588" i="11"/>
  <c r="AD320" i="11"/>
  <c r="AC860" i="11"/>
  <c r="Z722" i="11"/>
  <c r="AA284" i="11"/>
  <c r="AC973" i="11"/>
  <c r="AA702" i="11"/>
  <c r="AB1061" i="11"/>
  <c r="AD607" i="11"/>
  <c r="Z673" i="11"/>
  <c r="W839" i="11"/>
  <c r="Z1016" i="11"/>
  <c r="Y833" i="11"/>
  <c r="AB495" i="11"/>
  <c r="AB751" i="11"/>
  <c r="Y849" i="11"/>
  <c r="AC588" i="11"/>
  <c r="AC227" i="11"/>
  <c r="AB1051" i="11"/>
  <c r="AB553" i="11"/>
  <c r="W437" i="11"/>
  <c r="AB624" i="11"/>
  <c r="Y653" i="11"/>
  <c r="AE306" i="11"/>
  <c r="Y954" i="11"/>
  <c r="Z863" i="11"/>
  <c r="Z707" i="11"/>
  <c r="W134" i="11"/>
  <c r="AF491" i="11"/>
  <c r="AF124" i="11"/>
  <c r="AD849" i="11"/>
  <c r="AE238" i="11"/>
  <c r="Y466" i="11"/>
  <c r="X921" i="11"/>
  <c r="AF260" i="11"/>
  <c r="AE579" i="11"/>
  <c r="AD303" i="11"/>
  <c r="AC91" i="11"/>
  <c r="AE907" i="11"/>
  <c r="AF213" i="11"/>
  <c r="Z635" i="11"/>
  <c r="AE972" i="11"/>
  <c r="AB808" i="11"/>
  <c r="AE336" i="11"/>
  <c r="Z213" i="11"/>
  <c r="Y461" i="11"/>
  <c r="X585" i="11"/>
  <c r="AF265" i="11"/>
  <c r="W402" i="11"/>
  <c r="AD528" i="11"/>
  <c r="Z932" i="11"/>
  <c r="Z867" i="11"/>
  <c r="X499" i="11"/>
  <c r="AF95" i="11"/>
  <c r="AD371" i="11"/>
  <c r="AC380" i="11"/>
  <c r="AE523" i="11"/>
  <c r="Y333" i="11"/>
  <c r="W715" i="11"/>
  <c r="AB372" i="11"/>
  <c r="Y65" i="11"/>
  <c r="X947" i="11"/>
  <c r="AC950" i="11"/>
  <c r="AB1052" i="11"/>
  <c r="Y201" i="11"/>
  <c r="AE663" i="11"/>
  <c r="AC427" i="11"/>
  <c r="AB52" i="11"/>
  <c r="AA770" i="11"/>
  <c r="W260" i="11"/>
  <c r="W688" i="11"/>
  <c r="Y1000" i="11"/>
  <c r="X941" i="11"/>
  <c r="W872" i="11"/>
  <c r="AF986" i="11"/>
  <c r="AB269" i="11"/>
  <c r="AB658" i="11"/>
  <c r="Z371" i="11"/>
  <c r="AC366" i="11"/>
  <c r="Y191" i="11"/>
  <c r="AF16" i="11"/>
  <c r="AF497" i="11"/>
  <c r="Z204" i="11"/>
  <c r="AB998" i="11"/>
  <c r="AB879" i="11"/>
  <c r="Y715" i="11"/>
  <c r="W634" i="11"/>
  <c r="X729" i="11"/>
  <c r="Y850" i="11"/>
  <c r="AB108" i="11"/>
  <c r="AC108" i="11"/>
  <c r="AB884" i="11"/>
  <c r="AD694" i="11"/>
  <c r="X773" i="11"/>
  <c r="Y14" i="11"/>
  <c r="AA86" i="11"/>
  <c r="AA719" i="11"/>
  <c r="AF431" i="11"/>
  <c r="AC68" i="11"/>
  <c r="AB392" i="11"/>
  <c r="AE720" i="11"/>
  <c r="Y911" i="11"/>
  <c r="AB980" i="11"/>
  <c r="AC865" i="11"/>
  <c r="W842" i="11"/>
  <c r="AF132" i="11"/>
  <c r="AD403" i="11"/>
  <c r="AF496" i="11"/>
  <c r="AB88" i="11"/>
  <c r="AD293" i="11"/>
  <c r="Z285" i="11"/>
  <c r="X709" i="11"/>
  <c r="AD968" i="11"/>
  <c r="AF561" i="11"/>
  <c r="W371" i="11"/>
  <c r="Z79" i="11"/>
  <c r="AA223" i="11"/>
  <c r="AE620" i="11"/>
  <c r="AC1074" i="11"/>
  <c r="AE619" i="11"/>
  <c r="X986" i="11"/>
  <c r="AA278" i="11"/>
  <c r="Z895" i="11"/>
  <c r="AC668" i="11"/>
  <c r="Y293" i="11"/>
  <c r="AF1010" i="11"/>
  <c r="AA330" i="11"/>
  <c r="AC612" i="11"/>
  <c r="AD104" i="11"/>
  <c r="AC682" i="11"/>
  <c r="Z638" i="11"/>
  <c r="AA632" i="11"/>
  <c r="Y666" i="11"/>
  <c r="Y387" i="11"/>
  <c r="AB993" i="11"/>
  <c r="Y807" i="11"/>
  <c r="AD566" i="11"/>
  <c r="Z57" i="11"/>
  <c r="X934" i="11"/>
  <c r="Y753" i="11"/>
  <c r="AE390" i="11"/>
  <c r="W7" i="11"/>
  <c r="AE243" i="11"/>
  <c r="W935" i="11"/>
  <c r="X307" i="11"/>
  <c r="AC706" i="11"/>
  <c r="Z856" i="11"/>
  <c r="AB435" i="11"/>
  <c r="AD501" i="11"/>
  <c r="AC672" i="11"/>
  <c r="AD1070" i="11"/>
  <c r="Z123" i="11"/>
  <c r="AA506" i="11"/>
  <c r="AD594" i="11"/>
  <c r="AC998" i="11"/>
  <c r="Z150" i="11"/>
  <c r="AE86" i="11"/>
  <c r="Z525" i="11"/>
  <c r="AA539" i="11"/>
  <c r="AC309" i="11"/>
  <c r="AE140" i="11"/>
  <c r="Y1078" i="11"/>
  <c r="X835" i="11"/>
  <c r="X742" i="11"/>
  <c r="AE1044" i="11"/>
  <c r="W232" i="11"/>
  <c r="AE996" i="11"/>
  <c r="X805" i="11"/>
  <c r="X696" i="11"/>
  <c r="AB744" i="11"/>
  <c r="AF448" i="11"/>
  <c r="Z592" i="11"/>
  <c r="Y772" i="11"/>
  <c r="X754" i="11"/>
  <c r="W283" i="11"/>
  <c r="X147" i="11"/>
  <c r="AE434" i="11"/>
  <c r="AD124" i="11"/>
  <c r="AD493" i="11"/>
  <c r="W598" i="11"/>
  <c r="AA701" i="11"/>
  <c r="Y994" i="11"/>
  <c r="W884" i="11"/>
  <c r="AD328" i="11"/>
  <c r="AF45" i="11"/>
  <c r="AA513" i="11"/>
  <c r="Y422" i="11"/>
  <c r="W940" i="11"/>
  <c r="Y323" i="11"/>
  <c r="AC634" i="11"/>
  <c r="X177" i="11"/>
  <c r="X559" i="11"/>
  <c r="Y464" i="11"/>
  <c r="AD53" i="11"/>
  <c r="W561" i="11"/>
  <c r="Y650" i="11"/>
  <c r="AB1068" i="11"/>
  <c r="AC699" i="11"/>
  <c r="AC616" i="11"/>
  <c r="Y1008" i="11"/>
  <c r="AB129" i="11"/>
  <c r="Y907" i="11"/>
  <c r="AC302" i="11"/>
  <c r="Z1058" i="11"/>
  <c r="AA715" i="11"/>
  <c r="AD394" i="11"/>
  <c r="AC299" i="11"/>
  <c r="AF709" i="11"/>
  <c r="AF719" i="11"/>
  <c r="X344" i="11"/>
  <c r="AB456" i="11"/>
  <c r="X910" i="11"/>
  <c r="Y665" i="11"/>
  <c r="AC1046" i="11"/>
  <c r="AF707" i="11"/>
  <c r="X1066" i="11"/>
  <c r="AB307" i="11"/>
  <c r="W825" i="11"/>
  <c r="Y554" i="11"/>
  <c r="AE80" i="11"/>
  <c r="AA647" i="11"/>
  <c r="AB777" i="11"/>
  <c r="AA740" i="11"/>
  <c r="AC129" i="11"/>
  <c r="AA161" i="11"/>
  <c r="AE880" i="11"/>
  <c r="W670" i="11"/>
  <c r="X431" i="11"/>
  <c r="Y72" i="11"/>
  <c r="AA693" i="11"/>
  <c r="AF37" i="11"/>
  <c r="AC937" i="11"/>
  <c r="W94" i="11"/>
  <c r="AC493" i="11"/>
  <c r="AE623" i="11"/>
  <c r="AB281" i="11"/>
  <c r="AE861" i="11"/>
  <c r="Y993" i="11"/>
  <c r="X190" i="11"/>
  <c r="Z242" i="11"/>
  <c r="Y614" i="11"/>
  <c r="AF34" i="11"/>
  <c r="AF351" i="11"/>
  <c r="AA724" i="11"/>
  <c r="AE774" i="11"/>
  <c r="AE158" i="11"/>
  <c r="X291" i="11"/>
  <c r="AF43" i="11"/>
  <c r="AE421" i="11"/>
  <c r="Z1061" i="11"/>
  <c r="Z372" i="11"/>
  <c r="AD896" i="11"/>
  <c r="AA88" i="11"/>
  <c r="Y296" i="11"/>
  <c r="X776" i="11"/>
  <c r="Y707" i="11"/>
  <c r="AF518" i="11"/>
  <c r="AD116" i="11"/>
  <c r="Z950" i="11"/>
  <c r="Z503" i="11"/>
  <c r="Y204" i="11"/>
  <c r="AE281" i="11"/>
  <c r="AA199" i="11"/>
  <c r="AE822" i="11"/>
  <c r="Z103" i="11"/>
  <c r="AA262" i="11"/>
  <c r="Z596" i="11"/>
  <c r="AB189" i="11"/>
  <c r="AD909" i="11"/>
  <c r="AF92" i="11"/>
  <c r="X804" i="11"/>
  <c r="Z432" i="11"/>
  <c r="W281" i="11"/>
  <c r="Z363" i="11"/>
  <c r="Z943" i="11"/>
  <c r="AA51" i="11"/>
  <c r="W843" i="11"/>
  <c r="AC81" i="11"/>
  <c r="AE766" i="11"/>
  <c r="AB872" i="11"/>
  <c r="AB499" i="11"/>
  <c r="Y429" i="11"/>
  <c r="W308" i="11"/>
  <c r="Y1006" i="11"/>
  <c r="Z300" i="11"/>
  <c r="AE598" i="11"/>
  <c r="AE174" i="11"/>
  <c r="AA204" i="11"/>
  <c r="Z351" i="11"/>
  <c r="AB836" i="11"/>
  <c r="W705" i="11"/>
  <c r="AA890" i="11"/>
  <c r="X907" i="11"/>
  <c r="W547" i="11"/>
  <c r="X959" i="11"/>
  <c r="AE49" i="11"/>
  <c r="AE71" i="11"/>
  <c r="Y534" i="11"/>
  <c r="AD463" i="11"/>
  <c r="AE891" i="11"/>
  <c r="AA468" i="11"/>
  <c r="AF945" i="11"/>
  <c r="AC515" i="11"/>
  <c r="Y71" i="11"/>
  <c r="Z677" i="11"/>
  <c r="AB558" i="11"/>
  <c r="AC929" i="11"/>
  <c r="AC113" i="11"/>
  <c r="X266" i="11"/>
  <c r="AA586" i="11"/>
  <c r="W1071" i="11"/>
  <c r="AC741" i="11"/>
  <c r="AF254" i="11"/>
  <c r="AB417" i="11"/>
  <c r="AF440" i="11"/>
  <c r="AE831" i="11"/>
  <c r="AD302" i="11"/>
  <c r="AE564" i="11"/>
  <c r="AC1061" i="11"/>
  <c r="Y157" i="11"/>
  <c r="AF406" i="11"/>
  <c r="AA366" i="11"/>
  <c r="Z309" i="11"/>
  <c r="AB575" i="11"/>
  <c r="AB1028" i="11"/>
  <c r="AF356" i="11"/>
  <c r="AC471" i="11"/>
  <c r="Z516" i="11"/>
  <c r="Z416" i="11"/>
  <c r="AB258" i="11"/>
  <c r="Y823" i="11"/>
  <c r="AF902" i="11"/>
  <c r="X465" i="11"/>
  <c r="AF617" i="11"/>
  <c r="Y621" i="11"/>
  <c r="Y1043" i="11"/>
  <c r="W794" i="11"/>
  <c r="W296" i="11"/>
  <c r="W695" i="11"/>
  <c r="AB546" i="11"/>
  <c r="W125" i="11"/>
  <c r="X403" i="11"/>
  <c r="W955" i="11"/>
  <c r="AA620" i="11"/>
  <c r="AE288" i="11"/>
  <c r="AE112" i="11"/>
  <c r="AD158" i="11"/>
  <c r="W346" i="11"/>
  <c r="AF943" i="11"/>
  <c r="Z450" i="11"/>
  <c r="AF589" i="11"/>
  <c r="AB312" i="11"/>
  <c r="AC555" i="11"/>
  <c r="AA319" i="11"/>
  <c r="AF970" i="11"/>
  <c r="AC339" i="11"/>
  <c r="Z655" i="11"/>
  <c r="Y980" i="11"/>
  <c r="Y281" i="11"/>
  <c r="AC420" i="11"/>
  <c r="X915" i="11"/>
  <c r="Z712" i="11"/>
  <c r="AC53" i="11"/>
  <c r="AA4" i="11"/>
  <c r="AD956" i="11"/>
  <c r="AB234" i="11"/>
  <c r="AF120" i="11"/>
  <c r="AE1069" i="11"/>
  <c r="Z587" i="11"/>
  <c r="AB796" i="11"/>
  <c r="X52" i="11"/>
  <c r="AC219" i="11"/>
  <c r="Z1028" i="11"/>
  <c r="AB724" i="11"/>
  <c r="AC917" i="11"/>
  <c r="AE200" i="11"/>
  <c r="AB669" i="11"/>
  <c r="Z393" i="11"/>
  <c r="AD1052" i="11"/>
  <c r="W373" i="11"/>
  <c r="W515" i="11"/>
  <c r="Z629" i="11"/>
  <c r="Z1052" i="11"/>
  <c r="X913" i="11"/>
  <c r="AD709" i="11"/>
  <c r="AF481" i="11"/>
  <c r="AB991" i="11"/>
  <c r="X58" i="11"/>
  <c r="AC245" i="11"/>
  <c r="AE815" i="11"/>
  <c r="W971" i="11"/>
  <c r="AB431" i="11"/>
  <c r="AD798" i="11"/>
  <c r="AC456" i="11"/>
  <c r="AD846" i="11"/>
  <c r="AC196" i="11"/>
  <c r="AE674" i="11"/>
  <c r="Z1038" i="11"/>
  <c r="AF932" i="11"/>
  <c r="Z277" i="11"/>
  <c r="AB178" i="11"/>
  <c r="AB409" i="11"/>
  <c r="Y550" i="11"/>
  <c r="X886" i="11"/>
  <c r="AA704" i="11"/>
  <c r="AE602" i="11"/>
  <c r="AB380" i="11"/>
  <c r="W55" i="11"/>
  <c r="AE250" i="11"/>
  <c r="AB285" i="11"/>
  <c r="AD577" i="11"/>
  <c r="AD718" i="11"/>
  <c r="X1040" i="11"/>
  <c r="Y433" i="11"/>
  <c r="AB439" i="11"/>
  <c r="Y77" i="11"/>
  <c r="AD618" i="11"/>
  <c r="Z854" i="11"/>
  <c r="Y130" i="11"/>
  <c r="AC831" i="11"/>
  <c r="AF308" i="11"/>
  <c r="AE83" i="11"/>
  <c r="AD83" i="11"/>
  <c r="Y942" i="11"/>
  <c r="AC1021" i="11"/>
  <c r="Z896" i="11"/>
  <c r="AE189" i="11"/>
  <c r="AF987" i="11"/>
  <c r="X250" i="11"/>
  <c r="AE25" i="11"/>
  <c r="X855" i="11"/>
  <c r="Z512" i="11"/>
  <c r="AE271" i="11"/>
  <c r="AE142" i="11"/>
  <c r="X408" i="11"/>
  <c r="AF323" i="11"/>
  <c r="X639" i="11"/>
  <c r="AC180" i="11"/>
  <c r="Z527" i="11"/>
  <c r="AF326" i="11"/>
  <c r="AD405" i="11"/>
  <c r="AD791" i="11"/>
  <c r="AE194" i="11"/>
  <c r="X238" i="11"/>
  <c r="AE408" i="11"/>
  <c r="W711" i="11"/>
  <c r="W529" i="11"/>
  <c r="AD872" i="11"/>
  <c r="AD621" i="11"/>
  <c r="AD258" i="11"/>
  <c r="AF250" i="11"/>
  <c r="Y147" i="11"/>
  <c r="Z72" i="11"/>
  <c r="AD316" i="11"/>
  <c r="AE399" i="11"/>
  <c r="AB942" i="11"/>
  <c r="AF248" i="11"/>
  <c r="AB609" i="11"/>
  <c r="Z807" i="11"/>
  <c r="Z674" i="11"/>
  <c r="AC598" i="11"/>
  <c r="Z496" i="11"/>
  <c r="AC988" i="11"/>
  <c r="AF47" i="11"/>
  <c r="AB506" i="11"/>
  <c r="AF531" i="11"/>
  <c r="AA725" i="11"/>
  <c r="W721" i="11"/>
  <c r="Z606" i="11"/>
  <c r="AD283" i="11"/>
  <c r="AF346" i="11"/>
  <c r="AC735" i="11"/>
  <c r="W1030" i="11"/>
  <c r="X81" i="11"/>
  <c r="W609" i="11"/>
  <c r="AB244" i="11"/>
  <c r="AE129" i="11"/>
  <c r="AF109" i="11"/>
  <c r="AF647" i="11"/>
  <c r="Z914" i="11"/>
  <c r="Y273" i="11"/>
  <c r="AD417" i="11"/>
  <c r="W101" i="11"/>
  <c r="AA819" i="11"/>
  <c r="AF567" i="11"/>
  <c r="X494" i="11"/>
  <c r="AC120" i="11"/>
  <c r="Z906" i="11"/>
  <c r="AD451" i="11"/>
  <c r="AD860" i="11"/>
  <c r="AB400" i="11"/>
  <c r="X1023" i="11"/>
  <c r="AF259" i="11"/>
  <c r="Z265" i="11"/>
  <c r="AE856" i="11"/>
  <c r="Y625" i="11"/>
  <c r="AC77" i="11"/>
  <c r="AA450" i="11"/>
  <c r="AB267" i="11"/>
  <c r="X158" i="11"/>
  <c r="X672" i="11"/>
  <c r="W523" i="11"/>
  <c r="AB432" i="11"/>
  <c r="AE186" i="11"/>
  <c r="X940" i="11"/>
  <c r="AF1022" i="11"/>
  <c r="AC315" i="11"/>
  <c r="AB18" i="11"/>
  <c r="X725" i="11"/>
  <c r="Z996" i="11"/>
  <c r="AA688" i="11"/>
  <c r="X287" i="11"/>
  <c r="AA1012" i="11"/>
  <c r="AB572" i="11"/>
  <c r="AA118" i="11"/>
  <c r="AC1037" i="11"/>
  <c r="AB393" i="11"/>
  <c r="AD334" i="11"/>
  <c r="AD818" i="11"/>
  <c r="AC465" i="11"/>
  <c r="Z89" i="11"/>
  <c r="W714" i="11"/>
  <c r="AE980" i="11"/>
  <c r="Y539" i="11"/>
  <c r="Y776" i="11"/>
  <c r="Y768" i="11"/>
  <c r="AF278" i="11"/>
  <c r="Z82" i="11"/>
  <c r="W797" i="11"/>
  <c r="Z836" i="11"/>
  <c r="W415" i="11"/>
  <c r="Y796" i="11"/>
  <c r="Z848" i="11"/>
  <c r="X836" i="11"/>
  <c r="Z453" i="11"/>
  <c r="AF731" i="11"/>
  <c r="Y734" i="11"/>
  <c r="AA919" i="11"/>
  <c r="AC319" i="11"/>
  <c r="Z88" i="11"/>
  <c r="AE409" i="11"/>
  <c r="Z885" i="11"/>
  <c r="X347" i="11"/>
  <c r="Y663" i="11"/>
  <c r="Y355" i="11"/>
  <c r="AE333" i="11"/>
  <c r="AE393" i="11"/>
  <c r="AE990" i="11"/>
  <c r="Z441" i="11"/>
  <c r="Y814" i="11"/>
  <c r="Y853" i="11"/>
  <c r="AF451" i="11"/>
  <c r="AA267" i="11"/>
  <c r="AD229" i="11"/>
  <c r="Y612" i="11"/>
  <c r="AD8" i="11"/>
  <c r="AD160" i="11"/>
  <c r="W821" i="11"/>
  <c r="AD979" i="11"/>
  <c r="AE1033" i="11"/>
  <c r="W806" i="11"/>
  <c r="AD625" i="11"/>
  <c r="AA304" i="11"/>
  <c r="AC274" i="11"/>
  <c r="Y504" i="11"/>
  <c r="AA153" i="11"/>
  <c r="AA364" i="11"/>
  <c r="AB792" i="11"/>
  <c r="Y714" i="11"/>
  <c r="AC346" i="11"/>
  <c r="Y463" i="11"/>
  <c r="Y402" i="11"/>
  <c r="Z572" i="11"/>
  <c r="AA222" i="11"/>
  <c r="W503" i="11"/>
  <c r="AD946" i="11"/>
  <c r="AD745" i="11"/>
  <c r="AB159" i="11"/>
  <c r="AC604" i="11"/>
  <c r="Y701" i="11"/>
  <c r="AF474" i="11"/>
  <c r="AF976" i="11"/>
  <c r="AF70" i="11"/>
  <c r="AF584" i="11"/>
  <c r="X885" i="11"/>
  <c r="AD1019" i="11"/>
  <c r="Y233" i="11"/>
  <c r="AE902" i="11"/>
  <c r="AA144" i="11"/>
  <c r="Y560" i="11"/>
  <c r="AC892" i="11"/>
  <c r="AD195" i="11"/>
  <c r="AD732" i="11"/>
  <c r="AD196" i="11"/>
  <c r="Y386" i="11"/>
  <c r="AD530" i="11"/>
  <c r="AE105" i="11"/>
  <c r="AE842" i="11"/>
  <c r="AF57" i="11"/>
  <c r="AD623" i="11"/>
  <c r="Y817" i="11"/>
  <c r="W977" i="11"/>
  <c r="X228" i="11"/>
  <c r="Y713" i="11"/>
  <c r="X1037" i="11"/>
  <c r="AB563" i="11"/>
  <c r="Z813" i="11"/>
  <c r="Y687" i="11"/>
  <c r="AC326" i="11"/>
  <c r="AA21" i="11"/>
  <c r="Z483" i="11"/>
  <c r="X898" i="11"/>
  <c r="X686" i="11"/>
  <c r="AC428" i="11"/>
  <c r="AF597" i="11"/>
  <c r="AA64" i="11"/>
  <c r="AD889" i="11"/>
  <c r="X10" i="11"/>
  <c r="AB268" i="11"/>
  <c r="X37" i="11"/>
  <c r="X667" i="11"/>
  <c r="AB319" i="11"/>
  <c r="AA916" i="11"/>
  <c r="AC611" i="11"/>
  <c r="AD509" i="11"/>
  <c r="AF654" i="11"/>
  <c r="AD70" i="11"/>
  <c r="AA626" i="11"/>
  <c r="AA197" i="11"/>
  <c r="AB910" i="11"/>
  <c r="Y862" i="11"/>
  <c r="AF516" i="11"/>
  <c r="AD108" i="11"/>
  <c r="X741" i="11"/>
  <c r="W120" i="11"/>
  <c r="Z798" i="11"/>
  <c r="Y1004" i="11"/>
  <c r="AA74" i="11"/>
  <c r="AB1030" i="11"/>
  <c r="AA1016" i="11"/>
  <c r="AF503" i="11"/>
  <c r="AA482" i="11"/>
  <c r="AE585" i="11"/>
  <c r="AF616" i="11"/>
  <c r="AE384" i="11"/>
  <c r="AD466" i="11"/>
  <c r="X111" i="11"/>
  <c r="Y519" i="11"/>
  <c r="AF547" i="11"/>
  <c r="AF553" i="11"/>
  <c r="AF878" i="11"/>
  <c r="AD31" i="11"/>
  <c r="AC398" i="11"/>
  <c r="AB252" i="11"/>
  <c r="X680" i="11"/>
  <c r="Z564" i="11"/>
  <c r="Z439" i="11"/>
  <c r="AF334" i="11"/>
  <c r="AB386" i="11"/>
  <c r="AE506" i="11"/>
  <c r="AD185" i="11"/>
  <c r="AC35" i="11"/>
  <c r="AF127" i="11"/>
  <c r="W223" i="11"/>
  <c r="Z1033" i="11"/>
  <c r="AC955" i="11"/>
  <c r="AB271" i="11"/>
  <c r="Y1030" i="11"/>
  <c r="AB547" i="11"/>
  <c r="AE64" i="11"/>
  <c r="AF400" i="11"/>
  <c r="Z777" i="11"/>
  <c r="AA300" i="11"/>
  <c r="AE435" i="11"/>
  <c r="X515" i="11"/>
  <c r="AE1073" i="11"/>
  <c r="AD347" i="11"/>
  <c r="AA429" i="11"/>
  <c r="AD390" i="11"/>
  <c r="Z966" i="11"/>
  <c r="AE14" i="11"/>
  <c r="Y92" i="11"/>
  <c r="AD742" i="11"/>
  <c r="AE1041" i="11"/>
  <c r="Z916" i="11"/>
  <c r="W145" i="11"/>
  <c r="AF530" i="11"/>
  <c r="Z201" i="11"/>
  <c r="Y874" i="11"/>
  <c r="AF173" i="11"/>
  <c r="AB152" i="11"/>
  <c r="Y756" i="11"/>
  <c r="AE474" i="11"/>
  <c r="Z749" i="11"/>
  <c r="AA387" i="11"/>
  <c r="AB77" i="11"/>
  <c r="AD717" i="11"/>
  <c r="X178" i="11"/>
  <c r="AD478" i="11"/>
  <c r="AE425" i="11"/>
  <c r="AA318" i="11"/>
  <c r="X593" i="11"/>
  <c r="AA381" i="11"/>
  <c r="X452" i="11"/>
  <c r="Z610" i="11"/>
  <c r="AA926" i="11"/>
  <c r="AC900" i="11"/>
  <c r="AC422" i="11"/>
  <c r="AA166" i="11"/>
  <c r="AB644" i="11"/>
  <c r="W809" i="11"/>
  <c r="X547" i="11"/>
  <c r="AB762" i="11"/>
  <c r="AD875" i="11"/>
  <c r="AB524" i="11"/>
  <c r="AC327" i="11"/>
  <c r="X887" i="11"/>
  <c r="AD730" i="11"/>
  <c r="AA636" i="11"/>
  <c r="AF53" i="11"/>
  <c r="AC387" i="11"/>
  <c r="W909" i="11"/>
  <c r="AF425" i="11"/>
  <c r="AF155" i="11"/>
  <c r="Y702" i="11"/>
  <c r="AF343" i="11"/>
  <c r="AA46" i="11"/>
  <c r="X315" i="11"/>
  <c r="Y683" i="11"/>
  <c r="AB402" i="11"/>
  <c r="AF89" i="11"/>
  <c r="X215" i="11"/>
  <c r="AA1058" i="11"/>
  <c r="Z864" i="11"/>
  <c r="AF726" i="11"/>
  <c r="Y636" i="11"/>
  <c r="AC1052" i="11"/>
  <c r="X758" i="11"/>
  <c r="Z331" i="11"/>
  <c r="W915" i="11"/>
  <c r="AB701" i="11"/>
  <c r="AA805" i="11"/>
  <c r="AF461" i="11"/>
  <c r="AA580" i="11"/>
  <c r="W355" i="11"/>
  <c r="AE1040" i="11"/>
  <c r="AB734" i="11"/>
  <c r="AE331" i="11"/>
  <c r="W174" i="11"/>
  <c r="AB504" i="11"/>
  <c r="X367" i="11"/>
  <c r="AD245" i="11"/>
  <c r="AB823" i="11"/>
  <c r="AE624" i="11"/>
  <c r="AF916" i="11"/>
  <c r="AC754" i="11"/>
  <c r="AA165" i="11"/>
  <c r="AA1036" i="11"/>
  <c r="W961" i="11"/>
  <c r="AE995" i="11"/>
  <c r="AC642" i="11"/>
  <c r="AB825" i="11"/>
  <c r="Z101" i="11"/>
  <c r="AC864" i="11"/>
  <c r="AC402" i="11"/>
  <c r="AD1062" i="11"/>
  <c r="AC178" i="11"/>
  <c r="X727" i="11"/>
  <c r="AD212" i="11"/>
  <c r="AD934" i="11"/>
  <c r="AB766" i="11"/>
  <c r="AE853" i="11"/>
  <c r="W1063" i="11"/>
  <c r="AC904" i="11"/>
  <c r="AC318" i="11"/>
  <c r="AA476" i="11"/>
  <c r="AE521" i="11"/>
  <c r="Z853" i="11"/>
  <c r="AD200" i="11"/>
  <c r="Z832" i="11"/>
  <c r="Y635" i="11"/>
  <c r="Y361" i="11"/>
  <c r="AD926" i="11"/>
  <c r="AD401" i="11"/>
  <c r="AA528" i="11"/>
  <c r="AE991" i="11"/>
  <c r="Y47" i="11"/>
  <c r="AD270" i="11"/>
  <c r="AC42" i="11"/>
  <c r="AD670" i="11"/>
  <c r="AC498" i="11"/>
  <c r="AB584" i="11"/>
  <c r="AE652" i="11"/>
  <c r="W196" i="11"/>
  <c r="AF256" i="11"/>
  <c r="Z132" i="11"/>
  <c r="Y878" i="11"/>
  <c r="Z745" i="11"/>
  <c r="W540" i="11"/>
  <c r="AC941" i="11"/>
  <c r="X253" i="11"/>
  <c r="AF799" i="11"/>
  <c r="W1067" i="11"/>
  <c r="AC800" i="11"/>
  <c r="AA519" i="11"/>
  <c r="AF665" i="11"/>
  <c r="Y36" i="11"/>
  <c r="Z266" i="11"/>
  <c r="AB854" i="11"/>
  <c r="AA409" i="11"/>
  <c r="AF251" i="11"/>
  <c r="Y923" i="11"/>
  <c r="AE948" i="11"/>
  <c r="X556" i="11"/>
  <c r="W524" i="11"/>
  <c r="AE527" i="11"/>
  <c r="Z469" i="11"/>
  <c r="AA764" i="11"/>
  <c r="Y704" i="11"/>
  <c r="AB979" i="11"/>
  <c r="AF111" i="11"/>
  <c r="AC500" i="11"/>
  <c r="W442" i="11"/>
  <c r="AF436" i="11"/>
  <c r="AE5" i="11"/>
  <c r="X747" i="11"/>
  <c r="AF1005" i="11"/>
  <c r="Z196" i="11"/>
  <c r="AB552" i="11"/>
  <c r="Y744" i="11"/>
  <c r="AD367" i="11"/>
  <c r="AD266" i="11"/>
  <c r="AF383" i="11"/>
  <c r="AB489" i="11"/>
  <c r="AF559" i="11"/>
  <c r="X615" i="11"/>
  <c r="AD380" i="11"/>
  <c r="AD662" i="11"/>
  <c r="AB445" i="11"/>
  <c r="AC157" i="11"/>
  <c r="X1078" i="11"/>
  <c r="AF185" i="11"/>
  <c r="AB730" i="11"/>
  <c r="AE827" i="11"/>
  <c r="AA917" i="11"/>
  <c r="AD1040" i="11"/>
  <c r="AE1054" i="11"/>
  <c r="AC906" i="11"/>
  <c r="AC637" i="11"/>
  <c r="AB1058" i="11"/>
  <c r="AE113" i="11"/>
  <c r="AF210" i="11"/>
  <c r="AB930" i="11"/>
  <c r="AA930" i="11"/>
  <c r="AF117" i="11"/>
  <c r="AC636" i="11"/>
  <c r="Y1055" i="11"/>
  <c r="AB869" i="11"/>
  <c r="AD227" i="11"/>
  <c r="AB535" i="11"/>
  <c r="Z172" i="11"/>
  <c r="Y607" i="11"/>
  <c r="W47" i="11"/>
  <c r="W171" i="11"/>
  <c r="AF30" i="11"/>
  <c r="AF868" i="11"/>
  <c r="AD619" i="11"/>
  <c r="AF397" i="11"/>
  <c r="AD885" i="11"/>
  <c r="AE305" i="11"/>
  <c r="AA802" i="11"/>
  <c r="AE1065" i="11"/>
  <c r="Y353" i="11"/>
  <c r="Z226" i="11"/>
  <c r="AB308" i="11"/>
  <c r="Z153" i="11"/>
  <c r="X407" i="11"/>
  <c r="AF504" i="11"/>
  <c r="AD510" i="11"/>
  <c r="AC582" i="11"/>
  <c r="W981" i="11"/>
  <c r="AE578" i="11"/>
  <c r="AB739" i="11"/>
  <c r="X806" i="11"/>
  <c r="AE989" i="11"/>
  <c r="AB454" i="11"/>
  <c r="AB990" i="11"/>
  <c r="W555" i="11"/>
  <c r="Z620" i="11"/>
  <c r="AE1026" i="11"/>
  <c r="X59" i="11"/>
  <c r="Y841" i="11"/>
  <c r="Z280" i="11"/>
  <c r="Z38" i="11"/>
  <c r="X239" i="11"/>
  <c r="W396" i="11"/>
  <c r="AE870" i="11"/>
  <c r="Y793" i="11"/>
  <c r="X768" i="11"/>
  <c r="AE516" i="11"/>
  <c r="Y599" i="11"/>
  <c r="W898" i="11"/>
  <c r="AC681" i="11"/>
  <c r="AE589" i="11"/>
  <c r="AE965" i="11"/>
  <c r="AA873" i="11"/>
  <c r="W731" i="11"/>
  <c r="AE952" i="11"/>
  <c r="AA669" i="11"/>
  <c r="W826" i="11"/>
  <c r="X818" i="11"/>
  <c r="AB253" i="11"/>
  <c r="AB944" i="11"/>
  <c r="AA777" i="11"/>
  <c r="AF694" i="11"/>
  <c r="AE647" i="11"/>
  <c r="AD652" i="11"/>
  <c r="AF924" i="11"/>
  <c r="W807" i="11"/>
  <c r="AD294" i="11"/>
  <c r="AC572" i="11"/>
  <c r="AB9" i="11"/>
  <c r="AB209" i="11"/>
  <c r="Z333" i="11"/>
  <c r="Z618" i="11"/>
  <c r="AA438" i="11"/>
  <c r="W629" i="11"/>
  <c r="AC266" i="11"/>
  <c r="AD486" i="11"/>
  <c r="W739" i="11"/>
  <c r="W712" i="11"/>
  <c r="AD205" i="11"/>
  <c r="AA658" i="11"/>
  <c r="AD801" i="11"/>
  <c r="AA128" i="11"/>
  <c r="AA182" i="11"/>
  <c r="AF1055" i="11"/>
  <c r="W322" i="11"/>
  <c r="W792" i="11"/>
  <c r="AF264" i="11"/>
  <c r="AA611" i="11"/>
  <c r="AA375" i="11"/>
  <c r="AC155" i="11"/>
  <c r="AF877" i="11"/>
  <c r="X1061" i="11"/>
  <c r="AE608" i="11"/>
  <c r="Z660" i="11"/>
  <c r="W725" i="11"/>
  <c r="AB289" i="11"/>
  <c r="X106" i="11"/>
  <c r="X627" i="11"/>
  <c r="W673" i="11"/>
  <c r="AD341" i="11"/>
  <c r="AD474" i="11"/>
  <c r="W641" i="11"/>
  <c r="AB878" i="11"/>
  <c r="AF168" i="11"/>
  <c r="W1003" i="11"/>
  <c r="Y56" i="11"/>
  <c r="AC601" i="11"/>
  <c r="W1047" i="11"/>
  <c r="AA1057" i="11"/>
  <c r="AF73" i="11"/>
  <c r="AD524" i="11"/>
  <c r="Z657" i="11"/>
  <c r="AA331" i="11"/>
  <c r="Y95" i="11"/>
  <c r="AE1052" i="11"/>
  <c r="AB106" i="11"/>
  <c r="X493" i="11"/>
  <c r="AC756" i="11"/>
  <c r="W556" i="11"/>
  <c r="X601" i="11"/>
  <c r="AD813" i="11"/>
  <c r="X1024" i="11"/>
  <c r="X977" i="11"/>
  <c r="AC48" i="11"/>
  <c r="AF680" i="11"/>
  <c r="X521" i="11"/>
  <c r="W1013" i="11"/>
  <c r="AA950" i="11"/>
  <c r="X38" i="11"/>
  <c r="AE922" i="11"/>
  <c r="Z758" i="11"/>
  <c r="AB928" i="11"/>
  <c r="Z1046" i="11"/>
  <c r="AB477" i="11"/>
  <c r="AF415" i="11"/>
  <c r="AB348" i="11"/>
  <c r="W122" i="11"/>
  <c r="AC57" i="11"/>
  <c r="W494" i="11"/>
  <c r="Z171" i="11"/>
  <c r="AB502" i="11"/>
  <c r="AC449" i="11"/>
  <c r="AF1049" i="11"/>
  <c r="AC143" i="11"/>
  <c r="AC472" i="11"/>
  <c r="Z74" i="11"/>
  <c r="X530" i="11"/>
  <c r="AB618" i="11"/>
  <c r="AC425" i="11"/>
  <c r="AC269" i="11"/>
  <c r="Z692" i="11"/>
  <c r="AF136" i="11"/>
  <c r="AC254" i="11"/>
  <c r="AF801" i="11"/>
  <c r="W624" i="11"/>
  <c r="AE348" i="11"/>
  <c r="Z669" i="11"/>
  <c r="Z750" i="11"/>
  <c r="Z175" i="11"/>
  <c r="AD704" i="11"/>
  <c r="AA72" i="11"/>
  <c r="AF93" i="11"/>
  <c r="X1044" i="11"/>
  <c r="AA902" i="11"/>
  <c r="Y672" i="11"/>
  <c r="AA221" i="11"/>
  <c r="X527" i="11"/>
  <c r="AA123" i="11"/>
  <c r="AF471" i="11"/>
  <c r="AD631" i="11"/>
  <c r="AE445" i="11"/>
  <c r="AB78" i="11"/>
  <c r="AE269" i="11"/>
  <c r="Z239" i="11"/>
  <c r="AA155" i="11"/>
  <c r="AE302" i="11"/>
  <c r="AE682" i="11"/>
  <c r="AF566" i="11"/>
  <c r="AA860" i="11"/>
  <c r="AC461" i="11"/>
  <c r="AF705" i="11"/>
  <c r="AC86" i="11"/>
  <c r="AA508" i="11"/>
  <c r="AD809" i="11"/>
  <c r="X55" i="11"/>
  <c r="AB81" i="11"/>
  <c r="AA249" i="11"/>
  <c r="AE741" i="11"/>
  <c r="Y1073" i="11"/>
  <c r="AD277" i="11"/>
  <c r="Z55" i="11"/>
  <c r="AE335" i="11"/>
  <c r="AA722" i="11"/>
  <c r="AD475" i="11"/>
  <c r="AC213" i="11"/>
  <c r="Z678" i="11"/>
  <c r="Z127" i="11"/>
  <c r="AF802" i="11"/>
  <c r="AE975" i="11"/>
  <c r="AB344" i="11"/>
  <c r="AB329" i="11"/>
  <c r="X968" i="11"/>
  <c r="AC201" i="11"/>
  <c r="W945" i="11"/>
  <c r="X542" i="11"/>
  <c r="AF1018" i="11"/>
  <c r="AB801" i="11"/>
  <c r="Y846" i="11"/>
  <c r="AC370" i="11"/>
  <c r="AF281" i="11"/>
  <c r="X438" i="11"/>
  <c r="AE899" i="11"/>
  <c r="AD955" i="11"/>
  <c r="W509" i="11"/>
  <c r="AE900" i="11"/>
  <c r="AE471" i="11"/>
  <c r="AF23" i="11"/>
  <c r="Y785" i="11"/>
  <c r="X1008" i="11"/>
  <c r="AD701" i="11"/>
  <c r="AB918" i="11"/>
  <c r="AA676" i="11"/>
  <c r="AE369" i="11"/>
  <c r="Y760" i="11"/>
  <c r="X942" i="11"/>
  <c r="AC614" i="11"/>
  <c r="AB371" i="11"/>
  <c r="X397" i="11"/>
  <c r="AD291" i="11"/>
  <c r="Z178" i="11"/>
  <c r="AD919" i="11"/>
  <c r="AE587" i="11"/>
  <c r="AE65" i="11"/>
  <c r="AF510" i="11"/>
  <c r="Y992" i="11"/>
  <c r="AD541" i="11"/>
  <c r="AE956" i="11"/>
  <c r="AD628" i="11"/>
  <c r="Y568" i="11"/>
  <c r="Z1019" i="11"/>
  <c r="AC94" i="11"/>
  <c r="Z850" i="11"/>
  <c r="AB674" i="11"/>
  <c r="AD445" i="11"/>
  <c r="AD700" i="11"/>
  <c r="AD418" i="11"/>
  <c r="AB388" i="11"/>
  <c r="AD181" i="11"/>
  <c r="AF738" i="11"/>
  <c r="AC810" i="11"/>
  <c r="AE192" i="11"/>
  <c r="AB890" i="11"/>
  <c r="AB747" i="11"/>
  <c r="AE727" i="11"/>
  <c r="X11" i="11"/>
  <c r="AF229" i="11"/>
  <c r="AC330" i="11"/>
  <c r="AB907" i="11"/>
  <c r="AC1019" i="11"/>
  <c r="AC521" i="11"/>
  <c r="W723" i="11"/>
  <c r="AC280" i="11"/>
  <c r="Z125" i="11"/>
  <c r="AD629" i="11"/>
  <c r="W778" i="11"/>
  <c r="X373" i="11"/>
  <c r="AF1023" i="11"/>
  <c r="Y917" i="11"/>
  <c r="Y538" i="11"/>
  <c r="Y1053" i="11"/>
  <c r="W312" i="11"/>
  <c r="Z137" i="11"/>
  <c r="AD738" i="11"/>
  <c r="W420" i="11"/>
  <c r="AB772" i="11"/>
  <c r="AB680" i="11"/>
  <c r="AC626" i="11"/>
  <c r="AA736" i="11"/>
  <c r="AF670" i="11"/>
  <c r="AA345" i="11"/>
  <c r="AB173" i="11"/>
  <c r="AE810" i="11"/>
  <c r="AB148" i="11"/>
  <c r="Y46" i="11"/>
  <c r="Y858" i="11"/>
  <c r="W812" i="11"/>
  <c r="AD171" i="11"/>
  <c r="W647" i="11"/>
  <c r="AE871" i="11"/>
  <c r="AF466" i="11"/>
  <c r="AF354" i="11"/>
  <c r="AA933" i="11"/>
  <c r="AF673" i="11"/>
  <c r="AD859" i="11"/>
  <c r="AA594" i="11"/>
  <c r="X473" i="11"/>
  <c r="Z756" i="11"/>
  <c r="AC870" i="11"/>
  <c r="AF648" i="11"/>
  <c r="AE349" i="11"/>
  <c r="AD597" i="11"/>
  <c r="Y450" i="11"/>
  <c r="AC566" i="11"/>
  <c r="W247" i="11"/>
  <c r="AE212" i="11"/>
  <c r="Y1007" i="11"/>
  <c r="Z631" i="11"/>
  <c r="AE181" i="11"/>
  <c r="X930" i="11"/>
  <c r="AB617" i="11"/>
  <c r="W883" i="11"/>
  <c r="Z744" i="11"/>
  <c r="AC882" i="11"/>
  <c r="AD505" i="11"/>
  <c r="Z216" i="11"/>
  <c r="W349" i="11"/>
  <c r="AE793" i="11"/>
  <c r="X731" i="11"/>
  <c r="AF664" i="11"/>
  <c r="AA480" i="11"/>
  <c r="W749" i="11"/>
  <c r="Z926" i="11"/>
  <c r="AA299" i="11"/>
  <c r="AA872" i="11"/>
  <c r="AC88" i="11"/>
  <c r="Z290" i="11"/>
  <c r="Z149" i="11"/>
  <c r="AA84" i="11"/>
  <c r="Z720" i="11"/>
  <c r="AD728" i="11"/>
  <c r="W844" i="11"/>
  <c r="Y211" i="11"/>
  <c r="Y803" i="11"/>
  <c r="Y400" i="11"/>
  <c r="W820" i="11"/>
  <c r="Y808" i="11"/>
  <c r="W942" i="11"/>
  <c r="AA307" i="11"/>
  <c r="AF1078" i="11"/>
  <c r="AD636" i="11"/>
  <c r="AE613" i="11"/>
  <c r="AF195" i="11"/>
  <c r="AC796" i="11"/>
  <c r="AE315" i="11"/>
  <c r="W328" i="11"/>
  <c r="AC490" i="11"/>
  <c r="AF322" i="11"/>
  <c r="AD423" i="11"/>
  <c r="AF954" i="11"/>
  <c r="Z611" i="11"/>
  <c r="AA405" i="11"/>
  <c r="AA774" i="11"/>
  <c r="AB1070" i="11"/>
  <c r="AD257" i="11"/>
  <c r="X837" i="11"/>
  <c r="AA96" i="11"/>
  <c r="Z312" i="11"/>
  <c r="W914" i="11"/>
  <c r="AF1077" i="11"/>
  <c r="AA750" i="11"/>
  <c r="Z51" i="11"/>
  <c r="AF1051" i="11"/>
  <c r="AF269" i="11"/>
  <c r="AA305" i="11"/>
  <c r="W692" i="11"/>
  <c r="X220" i="11"/>
  <c r="AE294" i="11"/>
  <c r="X901" i="11"/>
  <c r="AF290" i="11"/>
  <c r="Z377" i="11"/>
  <c r="W447" i="11"/>
  <c r="Z166" i="11"/>
  <c r="AB337" i="11"/>
  <c r="AE752" i="11"/>
  <c r="AA349" i="11"/>
  <c r="AE459" i="11"/>
  <c r="Y476" i="11"/>
  <c r="X638" i="11"/>
  <c r="AF234" i="11"/>
  <c r="X571" i="11"/>
  <c r="AA462" i="11"/>
  <c r="W1007" i="11"/>
  <c r="AC915" i="11"/>
  <c r="W220" i="11"/>
  <c r="AE172" i="11"/>
  <c r="Z184" i="11"/>
  <c r="AF953" i="11"/>
  <c r="Z944" i="11"/>
  <c r="Z767" i="11"/>
  <c r="AB80" i="11"/>
  <c r="Z460" i="11"/>
  <c r="AF990" i="11"/>
  <c r="W5" i="11"/>
  <c r="AB179" i="11"/>
  <c r="Z408" i="11"/>
  <c r="Y150" i="11"/>
  <c r="AE658" i="11"/>
  <c r="AC1013" i="11"/>
  <c r="X992" i="11"/>
  <c r="X946" i="11"/>
  <c r="AF68" i="11"/>
  <c r="AF745" i="11"/>
  <c r="Z46" i="11"/>
  <c r="AE235" i="11"/>
  <c r="AC635" i="11"/>
  <c r="X650" i="11"/>
  <c r="AA944" i="11"/>
  <c r="AF149" i="11"/>
  <c r="W180" i="11"/>
  <c r="Z1003" i="11"/>
  <c r="AC834" i="11"/>
  <c r="AE342" i="11"/>
  <c r="AB970" i="11"/>
  <c r="AE896" i="11"/>
  <c r="AE16" i="11"/>
  <c r="AD814" i="11"/>
  <c r="W492" i="11"/>
  <c r="AC411" i="11"/>
  <c r="AE963" i="11"/>
  <c r="W548" i="11"/>
  <c r="AA469" i="11"/>
  <c r="Z407" i="11"/>
  <c r="AF537" i="11"/>
  <c r="W1017" i="11"/>
  <c r="Z869" i="11"/>
  <c r="W154" i="11"/>
  <c r="AD337" i="11"/>
  <c r="Z71" i="11"/>
  <c r="AB498" i="11"/>
  <c r="Z143" i="11"/>
  <c r="Z755" i="11"/>
  <c r="Z975" i="11"/>
  <c r="Z806" i="11"/>
  <c r="AE91" i="11"/>
  <c r="AD288" i="11"/>
  <c r="AC24" i="11"/>
  <c r="X869" i="11"/>
  <c r="X100" i="11"/>
  <c r="AB302" i="11"/>
  <c r="Y274" i="11"/>
  <c r="AC721" i="11"/>
  <c r="Y552" i="11"/>
  <c r="W614" i="11"/>
  <c r="AE285" i="11"/>
  <c r="AB434" i="11"/>
  <c r="AF753" i="11"/>
  <c r="AC164" i="11"/>
  <c r="AD56" i="11"/>
  <c r="X908" i="11"/>
  <c r="AC889" i="11"/>
  <c r="X721" i="11"/>
  <c r="AF447" i="11"/>
  <c r="AA957" i="11"/>
  <c r="X944" i="11"/>
  <c r="AB14" i="11"/>
  <c r="AC202" i="11"/>
  <c r="W625" i="11"/>
  <c r="AD190" i="11"/>
  <c r="AF405" i="11"/>
  <c r="AB229" i="11"/>
  <c r="W321" i="11"/>
  <c r="AA791" i="11"/>
  <c r="Z658" i="11"/>
  <c r="AC206" i="11"/>
  <c r="AE1059" i="11"/>
  <c r="Z903" i="11"/>
  <c r="AC76" i="11"/>
  <c r="Y549" i="11"/>
  <c r="AF38" i="11"/>
  <c r="AF875" i="11"/>
  <c r="AD419" i="11"/>
  <c r="X430" i="11"/>
  <c r="W620" i="11"/>
  <c r="W613" i="11"/>
  <c r="AB84" i="11"/>
  <c r="AC748" i="11"/>
  <c r="Z851" i="11"/>
  <c r="AB765" i="11"/>
  <c r="AF324" i="11"/>
  <c r="AE477" i="11"/>
  <c r="X643" i="11"/>
  <c r="Y1042" i="11"/>
  <c r="Z76" i="11"/>
  <c r="AE693" i="11"/>
  <c r="X840" i="11"/>
  <c r="X146" i="11"/>
  <c r="AD635" i="11"/>
  <c r="AD425" i="11"/>
  <c r="AF1013" i="11"/>
  <c r="AB89" i="11"/>
  <c r="AB128" i="11"/>
  <c r="AB53" i="11"/>
  <c r="Z64" i="11"/>
  <c r="AB57" i="11"/>
  <c r="X125" i="11"/>
  <c r="AE697" i="11"/>
  <c r="AF374" i="11"/>
  <c r="AC389" i="11"/>
  <c r="X856" i="11"/>
  <c r="AA234" i="11"/>
  <c r="Y799" i="11"/>
  <c r="Y458" i="11"/>
  <c r="AE750" i="11"/>
  <c r="AD473" i="11"/>
  <c r="W252" i="11"/>
  <c r="AE347" i="11"/>
  <c r="X981" i="11"/>
  <c r="Z398" i="11"/>
  <c r="W160" i="11"/>
  <c r="X223" i="11"/>
  <c r="AD556" i="11"/>
  <c r="AB86" i="11"/>
  <c r="AE84" i="11"/>
  <c r="W138" i="11"/>
  <c r="AB205" i="11"/>
  <c r="Y161" i="11"/>
  <c r="W143" i="11"/>
  <c r="AB934" i="11"/>
  <c r="AE526" i="11"/>
  <c r="AC396" i="11"/>
  <c r="Y309" i="11"/>
  <c r="Z455" i="11"/>
  <c r="W4" i="11"/>
  <c r="W504" i="11"/>
  <c r="AD236" i="11"/>
  <c r="W367" i="11"/>
  <c r="AB515" i="11"/>
  <c r="Z751" i="11"/>
  <c r="X594" i="11"/>
  <c r="AF765" i="11"/>
  <c r="AC676" i="11"/>
  <c r="AF1050" i="11"/>
  <c r="X991" i="11"/>
  <c r="AA574" i="11"/>
  <c r="AB134" i="11"/>
  <c r="AF982" i="11"/>
  <c r="AC413" i="11"/>
  <c r="AD18" i="11"/>
  <c r="X157" i="11"/>
  <c r="AD375" i="11"/>
  <c r="W832" i="11"/>
  <c r="AE690" i="11"/>
  <c r="Z508" i="11"/>
  <c r="AC453" i="11"/>
  <c r="AF255" i="11"/>
  <c r="AF310" i="11"/>
  <c r="AD250" i="11"/>
  <c r="W1045" i="11"/>
  <c r="AB956" i="11"/>
  <c r="X286" i="11"/>
  <c r="AC148" i="11"/>
  <c r="Z757" i="11"/>
  <c r="W818" i="11"/>
  <c r="AD253" i="11"/>
  <c r="Y45" i="11"/>
  <c r="Y371" i="11"/>
  <c r="AB181" i="11"/>
  <c r="AB430" i="11"/>
  <c r="AF666" i="11"/>
  <c r="W687" i="11"/>
  <c r="AA236" i="11"/>
  <c r="AB314" i="11"/>
  <c r="X519" i="11"/>
  <c r="AE1023" i="11"/>
  <c r="AE187" i="11"/>
  <c r="AC448" i="11"/>
  <c r="AF101" i="11"/>
  <c r="X466" i="11"/>
  <c r="AE573" i="11"/>
  <c r="AA447" i="11"/>
  <c r="Z445" i="11"/>
  <c r="AE97" i="11"/>
  <c r="W1077" i="11"/>
  <c r="X674" i="11"/>
  <c r="Z846" i="11"/>
  <c r="AA140" i="11"/>
  <c r="AA374" i="11"/>
  <c r="Z264" i="11"/>
  <c r="Y741" i="11"/>
  <c r="AB113" i="11"/>
  <c r="AA662" i="11"/>
  <c r="AA912" i="11"/>
  <c r="AA545" i="11"/>
  <c r="W486" i="11"/>
  <c r="AA756" i="11"/>
  <c r="AF485" i="11"/>
  <c r="AE423" i="11"/>
  <c r="Y288" i="11"/>
  <c r="Z465" i="11"/>
  <c r="AA761" i="11"/>
  <c r="Y818" i="11"/>
  <c r="AD249" i="11"/>
  <c r="AB414" i="11"/>
  <c r="AC388" i="11"/>
  <c r="AB651" i="11"/>
  <c r="AD714" i="11"/>
  <c r="AD763" i="11"/>
  <c r="AB55" i="11"/>
  <c r="X1042" i="11"/>
  <c r="AF548" i="11"/>
  <c r="AF252" i="11"/>
  <c r="AB753" i="11"/>
  <c r="AB532" i="11"/>
  <c r="W912" i="11"/>
  <c r="AC311" i="11"/>
  <c r="AD119" i="11"/>
  <c r="AE346" i="11"/>
  <c r="AF49" i="11"/>
  <c r="Y767" i="11"/>
  <c r="AB300" i="11"/>
  <c r="Z477" i="11"/>
  <c r="AE584" i="11"/>
  <c r="Y74" i="11"/>
  <c r="AD127" i="11"/>
  <c r="AD335" i="11"/>
  <c r="AD735" i="11"/>
  <c r="AD922" i="11"/>
  <c r="AE469" i="11"/>
  <c r="Z233" i="11"/>
  <c r="AE257" i="11"/>
  <c r="X745" i="11"/>
  <c r="AB33" i="11"/>
  <c r="AE453" i="11"/>
  <c r="AA1066" i="11"/>
  <c r="Y297" i="11"/>
  <c r="AB526" i="11"/>
  <c r="Z683" i="11"/>
  <c r="X324" i="11"/>
  <c r="AB206" i="11"/>
  <c r="AC996" i="11"/>
  <c r="Z479" i="11"/>
  <c r="AA1018" i="11"/>
  <c r="AD273" i="11"/>
  <c r="AE588" i="11"/>
  <c r="AB359" i="11"/>
  <c r="AB965" i="11"/>
  <c r="Z14" i="11"/>
  <c r="AE725" i="11"/>
  <c r="AC482" i="11"/>
  <c r="AF848" i="11"/>
  <c r="AF444" i="11"/>
  <c r="X914" i="11"/>
  <c r="AA646" i="11"/>
  <c r="AD614" i="11"/>
  <c r="Z601" i="11"/>
  <c r="AB440" i="11"/>
  <c r="AA557" i="11"/>
  <c r="X769" i="11"/>
  <c r="X184" i="11"/>
  <c r="AA625" i="11"/>
  <c r="AC639" i="11"/>
  <c r="AC1018" i="11"/>
  <c r="AD16" i="11"/>
  <c r="AB204" i="11"/>
  <c r="W230" i="11"/>
  <c r="AE240" i="11"/>
  <c r="AE233" i="11"/>
  <c r="X451" i="11"/>
  <c r="Z582" i="11"/>
  <c r="X270" i="11"/>
  <c r="AD609" i="11"/>
  <c r="Z843" i="11"/>
  <c r="AC1065" i="11"/>
  <c r="AA827" i="11"/>
  <c r="Y633" i="11"/>
  <c r="Y107" i="11"/>
  <c r="W974" i="11"/>
  <c r="Z250" i="11"/>
  <c r="AB725" i="11"/>
  <c r="AB141" i="11"/>
  <c r="W300" i="11"/>
  <c r="W928" i="11"/>
  <c r="X751" i="11"/>
  <c r="W633" i="11"/>
  <c r="AB832" i="11"/>
  <c r="AF1070" i="11"/>
  <c r="AC663" i="11"/>
  <c r="Y771" i="11"/>
  <c r="AF385" i="11"/>
  <c r="W185" i="11"/>
  <c r="Y592" i="11"/>
  <c r="Y106" i="11"/>
  <c r="AE985" i="11"/>
  <c r="AB153" i="11"/>
  <c r="AC342" i="11"/>
  <c r="AA908" i="11"/>
  <c r="AC221" i="11"/>
  <c r="W178" i="11"/>
  <c r="AD634" i="11"/>
  <c r="AC561" i="11"/>
  <c r="Z708" i="11"/>
  <c r="AB166" i="11"/>
  <c r="AF748" i="11"/>
  <c r="AC308" i="11"/>
  <c r="AE525" i="11"/>
  <c r="X142" i="11"/>
  <c r="AF411" i="11"/>
  <c r="AE700" i="11"/>
  <c r="X795" i="11"/>
  <c r="AF790" i="11"/>
  <c r="AE591" i="11"/>
  <c r="AE1035" i="11"/>
  <c r="AF727" i="11"/>
  <c r="Z1060" i="11"/>
  <c r="AF494" i="11"/>
  <c r="AD148" i="11"/>
  <c r="AF332" i="11"/>
  <c r="AE496" i="11"/>
  <c r="AA730" i="11"/>
  <c r="W445" i="11"/>
  <c r="AF211" i="11"/>
  <c r="AD950" i="11"/>
  <c r="AF1014" i="11"/>
  <c r="AF842" i="11"/>
  <c r="W1062" i="11"/>
  <c r="AF15" i="11"/>
  <c r="Y133" i="11"/>
  <c r="AE7" i="11"/>
  <c r="AF872" i="11"/>
  <c r="Z888" i="11"/>
  <c r="AF522" i="11"/>
  <c r="AE322" i="11"/>
  <c r="Y585" i="11"/>
  <c r="Z208" i="11"/>
  <c r="Z603" i="11"/>
  <c r="AE949" i="11"/>
  <c r="Z529" i="11"/>
  <c r="AD4" i="11"/>
  <c r="AD255" i="11"/>
  <c r="AC469" i="11"/>
  <c r="Y22" i="11"/>
  <c r="W26" i="11"/>
  <c r="AD162" i="11"/>
  <c r="Z193" i="11"/>
  <c r="AD639" i="11"/>
  <c r="AF11" i="11"/>
  <c r="W881" i="11"/>
  <c r="W824" i="11"/>
  <c r="AB441" i="11"/>
  <c r="AC261" i="11"/>
  <c r="Y977" i="11"/>
  <c r="Z234" i="11"/>
  <c r="W273" i="11"/>
  <c r="AE508" i="11"/>
  <c r="AD192" i="11"/>
  <c r="AF672" i="11"/>
  <c r="AF266" i="11"/>
  <c r="W469" i="11"/>
  <c r="AA143" i="11"/>
  <c r="AE353" i="11"/>
  <c r="X708" i="11"/>
  <c r="AF521" i="11"/>
  <c r="AC907" i="11"/>
  <c r="AB593" i="11"/>
  <c r="AF462" i="11"/>
  <c r="W544" i="11"/>
  <c r="AE312" i="11"/>
  <c r="AE558" i="11"/>
  <c r="Z561" i="11"/>
  <c r="AF691" i="11"/>
  <c r="AA213" i="11"/>
  <c r="AD542" i="11"/>
  <c r="Y685" i="11"/>
  <c r="Y415" i="11"/>
  <c r="AC79" i="11"/>
  <c r="AE218" i="11"/>
  <c r="X327" i="11"/>
  <c r="Z451" i="11"/>
  <c r="AB646" i="11"/>
  <c r="AE1071" i="11"/>
  <c r="Z66" i="11"/>
  <c r="AE1070" i="11"/>
  <c r="AB657" i="11"/>
  <c r="AE799" i="11"/>
  <c r="Z154" i="11"/>
  <c r="AE656" i="11"/>
  <c r="AD73" i="11"/>
  <c r="Z414" i="11"/>
  <c r="AF398" i="11"/>
  <c r="AD122" i="11"/>
  <c r="Y195" i="11"/>
  <c r="AA419" i="11"/>
  <c r="AE791" i="11"/>
  <c r="AC225" i="11"/>
  <c r="AD206" i="11"/>
  <c r="AD656" i="11"/>
  <c r="W696" i="11"/>
  <c r="Y383" i="11"/>
  <c r="AC916" i="11"/>
  <c r="Y717" i="11"/>
  <c r="W61" i="11"/>
  <c r="Z748" i="11"/>
  <c r="AD602" i="11"/>
  <c r="Y813" i="11"/>
  <c r="AE89" i="11"/>
  <c r="Z887" i="11"/>
  <c r="AD22" i="11"/>
  <c r="AA552" i="11"/>
  <c r="X926" i="11"/>
  <c r="W931" i="11"/>
  <c r="Y1070" i="11"/>
  <c r="AC901" i="11"/>
  <c r="W833" i="11"/>
  <c r="X705" i="11"/>
  <c r="Y940" i="11"/>
  <c r="X549" i="11"/>
  <c r="AE279" i="11"/>
  <c r="AC890" i="11"/>
  <c r="AA346" i="11"/>
  <c r="AC462" i="11"/>
  <c r="Z1075" i="11"/>
  <c r="Y660" i="11"/>
  <c r="X169" i="11"/>
  <c r="X1062" i="11"/>
  <c r="W451" i="11"/>
  <c r="AF257" i="11"/>
  <c r="X844" i="11"/>
  <c r="Z487" i="11"/>
  <c r="AB136" i="11"/>
  <c r="X136" i="11"/>
  <c r="AC337" i="11"/>
  <c r="AB749" i="11"/>
  <c r="W471" i="11"/>
  <c r="Y467" i="11"/>
  <c r="AA558" i="11"/>
  <c r="AB436" i="11"/>
  <c r="AD702" i="11"/>
  <c r="AB304" i="11"/>
  <c r="Z440" i="11"/>
  <c r="Z518" i="11"/>
  <c r="W829" i="11"/>
  <c r="Z44" i="11"/>
  <c r="AB566" i="11"/>
  <c r="Y454" i="11"/>
  <c r="AB531" i="11"/>
  <c r="AC151" i="11"/>
  <c r="AF863" i="11"/>
  <c r="AF926" i="11"/>
  <c r="AA303" i="11"/>
  <c r="AE807" i="11"/>
  <c r="Y919" i="11"/>
  <c r="AD912" i="11"/>
  <c r="W716" i="11"/>
  <c r="AD345" i="11"/>
  <c r="AF370" i="11"/>
  <c r="AA810" i="11"/>
  <c r="X816" i="11"/>
  <c r="AD831" i="11"/>
  <c r="AC434" i="11"/>
  <c r="X963" i="11"/>
  <c r="AA835" i="11"/>
  <c r="AC556" i="11"/>
  <c r="Z816" i="11"/>
  <c r="AC284" i="11"/>
  <c r="AA690" i="11"/>
  <c r="Z116" i="11"/>
  <c r="Y933" i="11"/>
  <c r="AA707" i="11"/>
  <c r="Y629" i="11"/>
  <c r="AF678" i="11"/>
  <c r="X208" i="11"/>
  <c r="AF164" i="11"/>
  <c r="AF983" i="11"/>
  <c r="Z817" i="11"/>
  <c r="AD41" i="11"/>
  <c r="AF923" i="11"/>
  <c r="AD588" i="11"/>
  <c r="W151" i="11"/>
  <c r="X546" i="11"/>
  <c r="W766" i="11"/>
  <c r="Z231" i="11"/>
  <c r="AE633" i="11"/>
  <c r="Z108" i="11"/>
  <c r="Y770" i="11"/>
  <c r="W558" i="11"/>
  <c r="W828" i="11"/>
  <c r="AC974" i="11"/>
  <c r="AB631" i="11"/>
  <c r="AF223" i="11"/>
  <c r="Z237" i="11"/>
  <c r="Z212" i="11"/>
  <c r="AF723" i="11"/>
  <c r="Y619" i="11"/>
  <c r="AF947" i="11"/>
  <c r="AB672" i="11"/>
  <c r="Z157" i="11"/>
  <c r="W574" i="11"/>
  <c r="AA241" i="11"/>
  <c r="AE265" i="11"/>
  <c r="AF632" i="11"/>
  <c r="AA394" i="11"/>
  <c r="Z686" i="11"/>
  <c r="AA77" i="11"/>
  <c r="Z532" i="11"/>
  <c r="X621" i="11"/>
  <c r="AF677" i="11"/>
  <c r="Z93" i="11"/>
  <c r="AA75" i="11"/>
  <c r="Z716" i="11"/>
  <c r="W671" i="11"/>
  <c r="Y643" i="11"/>
  <c r="AB429" i="11"/>
  <c r="Y67" i="11"/>
  <c r="AA801" i="11"/>
  <c r="AE939" i="11"/>
  <c r="AD88" i="11"/>
  <c r="AC239" i="11"/>
  <c r="AB785" i="11"/>
  <c r="AC931" i="11"/>
  <c r="Y669" i="11"/>
  <c r="AA1013" i="11"/>
  <c r="AA110" i="11"/>
  <c r="AF685" i="11"/>
  <c r="X155" i="11"/>
  <c r="Z676" i="11"/>
  <c r="W727" i="11"/>
  <c r="AA347" i="11"/>
  <c r="Y659" i="11"/>
  <c r="Y654" i="11"/>
  <c r="AA729" i="11"/>
  <c r="AF619" i="11"/>
  <c r="AD626" i="11"/>
  <c r="AB389" i="11"/>
  <c r="AD507" i="11"/>
  <c r="AF312" i="11"/>
  <c r="AA862" i="11"/>
  <c r="AD856" i="11"/>
  <c r="AE855" i="11"/>
  <c r="AC648" i="11"/>
  <c r="AD20" i="11"/>
  <c r="AA733" i="11"/>
  <c r="W96" i="11"/>
  <c r="AF967" i="11"/>
  <c r="AB131" i="11"/>
  <c r="Y743" i="11"/>
  <c r="AD617" i="11"/>
  <c r="AD456" i="11"/>
  <c r="Z1040" i="11"/>
  <c r="W905" i="11"/>
  <c r="Z313" i="11"/>
  <c r="Z699" i="11"/>
  <c r="AE266" i="11"/>
  <c r="AA826" i="11"/>
  <c r="X195" i="11"/>
  <c r="AA315" i="11"/>
  <c r="AB75" i="11"/>
  <c r="Z735" i="11"/>
  <c r="AE155" i="11"/>
  <c r="AF587" i="11"/>
  <c r="Y385" i="11"/>
  <c r="AC222" i="11"/>
  <c r="AB226" i="11"/>
  <c r="AA910" i="11"/>
  <c r="AE311" i="11"/>
  <c r="AD424" i="11"/>
  <c r="X387" i="11"/>
  <c r="AC651" i="11"/>
  <c r="AA696" i="11"/>
  <c r="AD376" i="11"/>
  <c r="AB354" i="11"/>
  <c r="X65" i="11"/>
  <c r="AE320" i="11"/>
  <c r="AC100" i="11"/>
  <c r="X699" i="11"/>
  <c r="AA816" i="11"/>
  <c r="AC576" i="11"/>
  <c r="X91" i="11"/>
  <c r="AA415" i="11"/>
  <c r="AD821" i="11"/>
  <c r="Y646" i="11"/>
  <c r="AA832" i="11"/>
  <c r="AA1042" i="11"/>
  <c r="AC161" i="11"/>
  <c r="AA261" i="11"/>
  <c r="AD847" i="11"/>
  <c r="AF854" i="11"/>
  <c r="Y809" i="11"/>
  <c r="AB327" i="11"/>
  <c r="W519" i="11"/>
  <c r="X1025" i="11"/>
  <c r="AA135" i="11"/>
  <c r="AC85" i="11"/>
  <c r="W683" i="11"/>
  <c r="AE180" i="11"/>
  <c r="AC1006" i="11"/>
  <c r="AA978" i="11"/>
  <c r="X688" i="11"/>
  <c r="X1048" i="11"/>
  <c r="AD210" i="11"/>
  <c r="Y961" i="11"/>
  <c r="W99" i="11"/>
  <c r="AD580" i="11"/>
  <c r="AF369" i="11"/>
  <c r="X255" i="11"/>
  <c r="AD57" i="11"/>
  <c r="Y447" i="11"/>
  <c r="Z651" i="11"/>
  <c r="AF885" i="11"/>
  <c r="AB1023" i="11"/>
  <c r="Y203" i="11"/>
  <c r="AC136" i="11"/>
  <c r="AE100" i="11"/>
  <c r="AA937" i="11"/>
  <c r="AB574" i="11"/>
  <c r="AB527" i="11"/>
  <c r="AB330" i="11"/>
  <c r="AE223" i="11"/>
  <c r="W672" i="11"/>
  <c r="AE310" i="11"/>
  <c r="AE1009" i="11"/>
  <c r="AD844" i="11"/>
  <c r="AC567" i="11"/>
  <c r="AC524" i="11"/>
  <c r="AD370" i="11"/>
  <c r="AA120" i="11"/>
  <c r="W404" i="11"/>
  <c r="AC701" i="11"/>
  <c r="AD535" i="11"/>
  <c r="AC891" i="11"/>
  <c r="AE202" i="11"/>
  <c r="AF549" i="11"/>
  <c r="AC450" i="11"/>
  <c r="Y834" i="11"/>
  <c r="Z80" i="11"/>
  <c r="Y769" i="11"/>
  <c r="AC217" i="11"/>
  <c r="AB423" i="11"/>
  <c r="W467" i="11"/>
  <c r="AB690" i="11"/>
  <c r="AC78" i="11"/>
  <c r="AD1029" i="11"/>
  <c r="AD485" i="11"/>
  <c r="AF699" i="11"/>
  <c r="Y259" i="11"/>
  <c r="AA982" i="11"/>
  <c r="AD685" i="11"/>
  <c r="Z513" i="11"/>
  <c r="Y97" i="11"/>
  <c r="X335" i="11"/>
  <c r="AB802" i="11"/>
  <c r="AD202" i="11"/>
  <c r="AA830" i="11"/>
  <c r="AF327" i="11"/>
  <c r="AE380" i="11"/>
  <c r="Y624" i="11"/>
  <c r="W193" i="11"/>
  <c r="AA929" i="11"/>
  <c r="AB597" i="11"/>
  <c r="AB612" i="11"/>
  <c r="W60" i="11"/>
  <c r="AA451" i="11"/>
  <c r="AA373" i="11"/>
  <c r="AF701" i="11"/>
  <c r="AC494" i="11"/>
  <c r="AD1025" i="11"/>
  <c r="X619" i="11"/>
  <c r="Y616" i="11"/>
  <c r="Y548" i="11"/>
  <c r="AA743" i="11"/>
  <c r="X256" i="11"/>
  <c r="W219" i="11"/>
  <c r="AE329" i="11"/>
  <c r="AF273" i="11"/>
  <c r="W626" i="11"/>
  <c r="Z910" i="11"/>
  <c r="W177" i="11"/>
  <c r="AB666" i="11"/>
  <c r="AC842" i="11"/>
  <c r="X311" i="11"/>
  <c r="AF633" i="11"/>
  <c r="Z899" i="11"/>
  <c r="AB984" i="11"/>
  <c r="Y723" i="11"/>
  <c r="Y105" i="11"/>
  <c r="Y608" i="11"/>
  <c r="W292" i="11"/>
  <c r="Y703" i="11"/>
  <c r="X871" i="11"/>
  <c r="AF420" i="11"/>
  <c r="W790" i="11"/>
  <c r="Y395" i="11"/>
  <c r="X410" i="11"/>
  <c r="Y648" i="11"/>
  <c r="Y469" i="11"/>
  <c r="AC67" i="11"/>
  <c r="AA1017" i="11"/>
  <c r="AB415" i="11"/>
  <c r="AB619" i="11"/>
  <c r="AE551" i="11"/>
  <c r="X281" i="11"/>
  <c r="AA343" i="11"/>
  <c r="AF608" i="11"/>
  <c r="AC54" i="11"/>
  <c r="AF489" i="11"/>
  <c r="AF974" i="11"/>
  <c r="AC877" i="11"/>
  <c r="X794" i="11"/>
  <c r="Z324" i="11"/>
  <c r="X649" i="11"/>
  <c r="X455" i="11"/>
  <c r="Y350" i="11"/>
  <c r="Z334" i="11"/>
  <c r="X380" i="11"/>
  <c r="W408" i="11"/>
  <c r="AB700" i="11"/>
  <c r="Y825" i="11"/>
  <c r="AF419" i="11"/>
  <c r="Y974" i="11"/>
  <c r="Z831" i="11"/>
  <c r="Z190" i="11"/>
  <c r="W869" i="11"/>
  <c r="AC772" i="11"/>
  <c r="AF525" i="11"/>
  <c r="Y366" i="11"/>
  <c r="W565" i="11"/>
  <c r="Z746" i="11"/>
  <c r="AE1021" i="11"/>
  <c r="AE798" i="11"/>
  <c r="AB664" i="11"/>
  <c r="AB923" i="11"/>
  <c r="AD80" i="11"/>
  <c r="Z202" i="11"/>
  <c r="X800" i="11"/>
  <c r="AF713" i="11"/>
  <c r="W22" i="11"/>
  <c r="AF739" i="11"/>
  <c r="AE919" i="11"/>
  <c r="AF757" i="11"/>
  <c r="AE258" i="11"/>
  <c r="AC277" i="11"/>
  <c r="X815" i="11"/>
  <c r="AB852" i="11"/>
  <c r="AA843" i="11"/>
  <c r="W600" i="11"/>
  <c r="AA237" i="11"/>
  <c r="AB138" i="11"/>
  <c r="AF533" i="11"/>
  <c r="AB941" i="11"/>
  <c r="AE436" i="11"/>
  <c r="AC353" i="11"/>
  <c r="X179" i="11"/>
  <c r="X437" i="11"/>
  <c r="AB629" i="11"/>
  <c r="AB255" i="11"/>
  <c r="Y308" i="11"/>
  <c r="AE33" i="11"/>
  <c r="X500" i="11"/>
  <c r="W968" i="11"/>
  <c r="Z681" i="11"/>
  <c r="AA270" i="11"/>
  <c r="X341" i="11"/>
  <c r="AB567" i="11"/>
  <c r="Z1047" i="11"/>
  <c r="W599" i="11"/>
  <c r="AE650" i="11"/>
  <c r="W946" i="11"/>
  <c r="W517" i="11"/>
  <c r="AB124" i="11"/>
  <c r="AB858" i="11"/>
  <c r="AA718" i="11"/>
  <c r="AF852" i="11"/>
  <c r="AC393" i="11"/>
  <c r="Y623" i="11"/>
  <c r="W862" i="11"/>
  <c r="AC199" i="11"/>
  <c r="AA732" i="11"/>
  <c r="Z802" i="11"/>
  <c r="AD504" i="11"/>
  <c r="AB333" i="11"/>
  <c r="X349" i="11"/>
  <c r="AD410" i="11"/>
  <c r="W636" i="11"/>
  <c r="AD166" i="11"/>
  <c r="Z656" i="11"/>
  <c r="AE304" i="11"/>
  <c r="AC437" i="11"/>
  <c r="AB887" i="11"/>
  <c r="W347" i="11"/>
  <c r="X1016" i="11"/>
  <c r="AB748" i="11"/>
  <c r="X394" i="11"/>
  <c r="AB443" i="11"/>
  <c r="Y103" i="11"/>
  <c r="AE207" i="11"/>
  <c r="X890" i="11"/>
  <c r="AE217" i="11"/>
  <c r="AA94" i="11"/>
  <c r="AE814" i="11"/>
  <c r="AE610" i="11"/>
  <c r="Z1029" i="11"/>
  <c r="Z965" i="11"/>
  <c r="AA159" i="11"/>
  <c r="AA460" i="11"/>
  <c r="AF546" i="11"/>
  <c r="W964" i="11"/>
  <c r="W127" i="11"/>
  <c r="X33" i="11"/>
  <c r="AA1009" i="11"/>
  <c r="Y37" i="11"/>
  <c r="Z1012" i="11"/>
  <c r="AF299" i="11"/>
  <c r="W1068" i="11"/>
  <c r="AC1044" i="11"/>
  <c r="W578" i="11"/>
  <c r="AC578" i="11"/>
  <c r="Y727" i="11"/>
  <c r="Y618" i="11"/>
  <c r="AB144" i="11"/>
  <c r="X700" i="11"/>
  <c r="AB20" i="11"/>
  <c r="W760" i="11"/>
  <c r="AB758" i="11"/>
  <c r="Z607" i="11"/>
  <c r="Z262" i="11"/>
  <c r="AB127" i="11"/>
  <c r="Z1027" i="11"/>
  <c r="AD862" i="11"/>
  <c r="Z890" i="11"/>
  <c r="X565" i="11"/>
  <c r="Z169" i="11"/>
  <c r="Z430" i="11"/>
  <c r="X285" i="11"/>
  <c r="AF944" i="11"/>
  <c r="AB813" i="11"/>
  <c r="AB621" i="11"/>
  <c r="Y527" i="11"/>
  <c r="AF373" i="11"/>
  <c r="X312" i="11"/>
  <c r="Z788" i="11"/>
  <c r="AD531" i="11"/>
  <c r="AE864" i="11"/>
  <c r="Z284" i="11"/>
  <c r="AA472" i="11"/>
  <c r="AA194" i="11"/>
  <c r="AC215" i="11"/>
  <c r="AF221" i="11"/>
  <c r="AF811" i="11"/>
  <c r="AB681" i="11"/>
  <c r="AC508" i="11"/>
  <c r="W835" i="11"/>
  <c r="AE621" i="11"/>
  <c r="AC80" i="11"/>
  <c r="AF695" i="11"/>
  <c r="AE402" i="11"/>
  <c r="AA556" i="11"/>
  <c r="Y496" i="11"/>
  <c r="AE544" i="11"/>
  <c r="Y840" i="11"/>
  <c r="Z100" i="11"/>
  <c r="X62" i="11"/>
  <c r="AA573" i="11"/>
  <c r="AE478" i="11"/>
  <c r="Z1051" i="11"/>
  <c r="Z1076" i="11"/>
  <c r="Z474" i="11"/>
  <c r="AB1069" i="11"/>
  <c r="AF60" i="11"/>
  <c r="X970" i="11"/>
  <c r="AB601" i="11"/>
  <c r="Z228" i="11"/>
  <c r="AE368" i="11"/>
  <c r="AF853" i="11"/>
  <c r="AF190" i="11"/>
  <c r="Z533" i="11"/>
  <c r="AE277" i="11"/>
  <c r="AF574" i="11"/>
  <c r="Z292" i="11"/>
  <c r="AB1016" i="11"/>
  <c r="Z709" i="11"/>
  <c r="AA171" i="11"/>
  <c r="AC38" i="11"/>
  <c r="Y425" i="11"/>
  <c r="Y661" i="11"/>
  <c r="AA641" i="11"/>
  <c r="AE59" i="11"/>
  <c r="X555" i="11"/>
  <c r="AD843" i="11"/>
  <c r="AC21" i="11"/>
  <c r="AC822" i="11"/>
  <c r="AA547" i="11"/>
  <c r="Y452" i="11"/>
  <c r="W744" i="11"/>
  <c r="Y897" i="11"/>
  <c r="AA924" i="11"/>
  <c r="Y811" i="11"/>
  <c r="Y655" i="11"/>
  <c r="X924" i="11"/>
  <c r="AF396" i="11"/>
  <c r="AF747" i="11"/>
  <c r="AD369" i="11"/>
  <c r="Z130" i="11"/>
  <c r="W201" i="11"/>
  <c r="AA226" i="11"/>
  <c r="Z365" i="11"/>
  <c r="AB295" i="11"/>
  <c r="AD38" i="11"/>
  <c r="AB764" i="11"/>
  <c r="AB653" i="11"/>
  <c r="Z583" i="11"/>
  <c r="AD59" i="11"/>
  <c r="AD840" i="11"/>
  <c r="Y900" i="11"/>
  <c r="AB451" i="11"/>
  <c r="W175" i="11"/>
  <c r="Y888" i="11"/>
  <c r="AF413" i="11"/>
  <c r="Y870" i="11"/>
  <c r="AC609" i="11"/>
  <c r="AC159" i="11"/>
  <c r="AE764" i="11"/>
  <c r="AB79" i="11"/>
  <c r="W875" i="11"/>
  <c r="Z303" i="11"/>
  <c r="AF627" i="11"/>
  <c r="AB997" i="11"/>
  <c r="AF293" i="11"/>
  <c r="AA583" i="11"/>
  <c r="W452" i="11"/>
  <c r="W510" i="11"/>
  <c r="AF693" i="11"/>
  <c r="AE979" i="11"/>
  <c r="AD905" i="11"/>
  <c r="AA634" i="11"/>
  <c r="AB259" i="11"/>
  <c r="AD402" i="11"/>
  <c r="AE820" i="11"/>
  <c r="Z95" i="11"/>
  <c r="AE166" i="11"/>
  <c r="AC619" i="11"/>
  <c r="Z873" i="11"/>
  <c r="W813" i="11"/>
  <c r="X358" i="11"/>
  <c r="W1061" i="11"/>
  <c r="AA534" i="11"/>
  <c r="AA1027" i="11"/>
  <c r="AF388" i="11"/>
  <c r="AC841" i="11"/>
  <c r="W102" i="11"/>
  <c r="AB525" i="11"/>
  <c r="Y719" i="11"/>
  <c r="AA426" i="11"/>
  <c r="W921" i="11"/>
  <c r="W983" i="11"/>
  <c r="Y125" i="11"/>
  <c r="Y990" i="11"/>
  <c r="AF840" i="11"/>
  <c r="W363" i="11"/>
  <c r="AC589" i="11"/>
  <c r="AC581" i="11"/>
  <c r="Z94" i="11"/>
  <c r="W265" i="11"/>
  <c r="Y939" i="11"/>
  <c r="X78" i="11"/>
  <c r="Z952" i="11"/>
  <c r="W753" i="11"/>
  <c r="AB490" i="11"/>
  <c r="Y644" i="11"/>
  <c r="AA710" i="11"/>
  <c r="AF12" i="11"/>
  <c r="X415" i="11"/>
  <c r="Y736" i="11"/>
  <c r="AE550" i="11"/>
  <c r="X134" i="11"/>
  <c r="Z800" i="11"/>
  <c r="AF646" i="11"/>
  <c r="X763" i="11"/>
  <c r="Z84" i="11"/>
  <c r="W738" i="11"/>
  <c r="Z615" i="11"/>
  <c r="AC600" i="11"/>
  <c r="X683" i="11"/>
  <c r="AE330" i="11"/>
  <c r="AE246" i="11"/>
  <c r="Z838" i="11"/>
  <c r="W617" i="11"/>
  <c r="W286" i="11"/>
  <c r="Y437" i="11"/>
  <c r="AE769" i="11"/>
  <c r="AA351" i="11"/>
  <c r="AD32" i="11"/>
  <c r="Y960" i="11"/>
  <c r="X822" i="11"/>
  <c r="AA951" i="11"/>
  <c r="W834" i="11"/>
  <c r="AF663" i="11"/>
  <c r="Y477" i="11"/>
  <c r="AB906" i="11"/>
  <c r="Z1002" i="11"/>
  <c r="Y119" i="11"/>
  <c r="AC673" i="11"/>
  <c r="AE356" i="11"/>
  <c r="Z446" i="11"/>
  <c r="AE259" i="11"/>
  <c r="AB230" i="11"/>
  <c r="Y1074" i="11"/>
  <c r="Y325" i="11"/>
  <c r="AD830" i="11"/>
  <c r="AE244" i="11"/>
  <c r="AD437" i="11"/>
  <c r="AA966" i="11"/>
  <c r="Y247" i="11"/>
  <c r="Y613" i="11"/>
  <c r="AE451" i="11"/>
  <c r="Y798" i="11"/>
  <c r="AC152" i="11"/>
  <c r="X103" i="11"/>
  <c r="AA834" i="11"/>
  <c r="AD1032" i="11"/>
  <c r="AA838" i="11"/>
  <c r="AB501" i="11"/>
  <c r="AD838" i="11"/>
  <c r="AD526" i="11"/>
  <c r="AC693" i="11"/>
  <c r="AA448" i="11"/>
  <c r="Z961" i="11"/>
  <c r="AD899" i="11"/>
  <c r="AC404" i="11"/>
  <c r="W438" i="11"/>
  <c r="AF605" i="11"/>
  <c r="AF818" i="11"/>
  <c r="W746" i="11"/>
  <c r="X366" i="11"/>
  <c r="AE505" i="11"/>
  <c r="AB635" i="11"/>
  <c r="AC546" i="11"/>
  <c r="Y144" i="11"/>
  <c r="AA958" i="11"/>
  <c r="AC292" i="11"/>
  <c r="AC811" i="11"/>
  <c r="AA501" i="11"/>
  <c r="AA804" i="11"/>
  <c r="X694" i="11"/>
  <c r="Y524" i="11"/>
  <c r="AA124" i="11"/>
  <c r="AF214" i="11"/>
  <c r="AA458" i="11"/>
  <c r="W745" i="11"/>
  <c r="X369" i="11"/>
  <c r="AF340" i="11"/>
  <c r="AD503" i="11"/>
  <c r="W669" i="11"/>
  <c r="X590" i="11"/>
  <c r="AA414" i="11"/>
  <c r="AB880" i="11"/>
  <c r="AB245" i="11"/>
  <c r="W320" i="11"/>
  <c r="AA603" i="11"/>
  <c r="Z974" i="11"/>
  <c r="AD489" i="11"/>
  <c r="Z433" i="11"/>
  <c r="X211" i="11"/>
  <c r="X752" i="11"/>
  <c r="W956" i="11"/>
  <c r="AF526" i="11"/>
  <c r="AF564" i="11"/>
  <c r="AB868" i="11"/>
  <c r="AA35" i="11"/>
  <c r="AB485" i="11"/>
  <c r="W199" i="11"/>
  <c r="AA156" i="11"/>
  <c r="AF509" i="11"/>
  <c r="AD1027" i="11"/>
  <c r="Y507" i="11"/>
  <c r="Y982" i="11"/>
  <c r="Z799" i="11"/>
  <c r="AA203" i="11"/>
  <c r="AC43" i="11"/>
  <c r="Y240" i="11"/>
  <c r="AE374" i="11"/>
  <c r="Y525" i="11"/>
  <c r="AE721" i="11"/>
  <c r="X150" i="11"/>
  <c r="AA785" i="11"/>
  <c r="AA201" i="11"/>
  <c r="AB507" i="11"/>
  <c r="W117" i="11"/>
  <c r="X656" i="11"/>
  <c r="AF919" i="11"/>
  <c r="AB696" i="11"/>
  <c r="AF353" i="11"/>
  <c r="Z921" i="11"/>
  <c r="AC836" i="11"/>
  <c r="AF121" i="11"/>
  <c r="X589" i="11"/>
  <c r="AC200" i="11"/>
  <c r="AE364" i="11"/>
  <c r="W80" i="11"/>
  <c r="AE343" i="11"/>
  <c r="Z666" i="11"/>
  <c r="AA643" i="11"/>
  <c r="AA198" i="11"/>
  <c r="W37" i="11"/>
  <c r="Z785" i="11"/>
  <c r="AA553" i="11"/>
  <c r="AD793" i="11"/>
  <c r="X647" i="11"/>
  <c r="Z252" i="11"/>
  <c r="Z633" i="11"/>
  <c r="AA309" i="11"/>
  <c r="X839" i="11"/>
  <c r="W496" i="11"/>
  <c r="Z718" i="11"/>
  <c r="W847" i="11"/>
  <c r="AF796" i="11"/>
  <c r="AF795" i="11"/>
  <c r="Y836" i="11"/>
  <c r="AA581" i="11"/>
  <c r="Y29" i="11"/>
  <c r="Y225" i="11"/>
  <c r="W41" i="11"/>
  <c r="AD576" i="11"/>
  <c r="Z858" i="11"/>
  <c r="Y198" i="11"/>
  <c r="AD964" i="11"/>
  <c r="AE373" i="11"/>
  <c r="W1039" i="11"/>
  <c r="AA874" i="11"/>
  <c r="AF901" i="11"/>
  <c r="AC976" i="11"/>
  <c r="AA296" i="11"/>
  <c r="AC540" i="11"/>
  <c r="AC496" i="11"/>
  <c r="AC244" i="11"/>
  <c r="W851" i="11"/>
  <c r="Z298" i="11"/>
  <c r="AF387" i="11"/>
  <c r="AE630" i="11"/>
  <c r="AA15" i="11"/>
  <c r="AB827" i="11"/>
  <c r="AB426" i="11"/>
  <c r="Z992" i="11"/>
  <c r="Z824" i="11"/>
  <c r="AF486" i="11"/>
  <c r="Z724" i="11"/>
  <c r="AD373" i="11"/>
  <c r="AF1028" i="11"/>
  <c r="AB603" i="11"/>
  <c r="AE845" i="11"/>
  <c r="X785" i="11"/>
  <c r="X564" i="11"/>
  <c r="AB1036" i="11"/>
  <c r="AA474" i="11"/>
  <c r="AD107" i="11"/>
  <c r="AB610" i="11"/>
  <c r="AD858" i="11"/>
  <c r="AD538" i="11"/>
  <c r="AF301" i="11"/>
  <c r="AB573" i="11"/>
  <c r="AC507" i="11"/>
  <c r="AB528" i="11"/>
  <c r="W531" i="11"/>
  <c r="AB486" i="11"/>
  <c r="Y816" i="11"/>
  <c r="Y498" i="11"/>
  <c r="AC486" i="11"/>
  <c r="W542" i="11"/>
  <c r="AF528" i="11"/>
  <c r="Y890" i="11"/>
  <c r="Y143" i="11"/>
  <c r="W243" i="11"/>
  <c r="W587" i="11"/>
  <c r="AE234" i="11"/>
  <c r="AF965" i="11"/>
  <c r="AF674" i="11"/>
  <c r="AD452" i="11"/>
  <c r="AF963" i="11"/>
  <c r="AA685" i="11"/>
  <c r="W384" i="11"/>
  <c r="AC503" i="11"/>
  <c r="AA717" i="11"/>
  <c r="Z946" i="11"/>
  <c r="AB476" i="11"/>
  <c r="X775" i="11"/>
  <c r="Y180" i="11"/>
  <c r="Z897" i="11"/>
  <c r="W121" i="11"/>
  <c r="AC362" i="11"/>
  <c r="X865" i="11"/>
  <c r="AB955" i="11"/>
  <c r="AF113" i="11"/>
  <c r="AF759" i="11"/>
  <c r="AF249" i="11"/>
  <c r="AD1009" i="11"/>
  <c r="AC921" i="11"/>
  <c r="AE533" i="11"/>
  <c r="AF6" i="11"/>
  <c r="AC93" i="11"/>
  <c r="Z160" i="11"/>
  <c r="Z968" i="11"/>
  <c r="AC4" i="11"/>
  <c r="AF473" i="11"/>
  <c r="AC733" i="11"/>
  <c r="AF233" i="11"/>
  <c r="X313" i="11"/>
  <c r="Z308" i="11"/>
  <c r="AA738" i="11"/>
  <c r="AD930" i="11"/>
  <c r="AC264" i="11"/>
  <c r="AE480" i="11"/>
  <c r="AF201" i="11"/>
  <c r="AB200" i="11"/>
  <c r="X450" i="11"/>
  <c r="Z246" i="11"/>
  <c r="AA615" i="11"/>
  <c r="AD182" i="11"/>
  <c r="AF445" i="11"/>
  <c r="AD703" i="11"/>
  <c r="AC710" i="11"/>
  <c r="AC1011" i="11"/>
  <c r="AB903" i="11"/>
  <c r="AA505" i="11"/>
  <c r="AC198" i="11"/>
  <c r="X716" i="11"/>
  <c r="AD756" i="11"/>
  <c r="AB96" i="11"/>
  <c r="Y581" i="11"/>
  <c r="AC580" i="11"/>
  <c r="AF435" i="11"/>
  <c r="X552" i="11"/>
  <c r="W182" i="11"/>
  <c r="AB542" i="11"/>
  <c r="AD587" i="11"/>
  <c r="Z230" i="11"/>
  <c r="Y603" i="11"/>
  <c r="AC602" i="11"/>
  <c r="AE868" i="11"/>
  <c r="AA396" i="11"/>
  <c r="AB562" i="11"/>
  <c r="W563" i="11"/>
  <c r="W966" i="11"/>
  <c r="AC451" i="11"/>
  <c r="W9" i="11"/>
  <c r="AD826" i="11"/>
  <c r="W84" i="11"/>
  <c r="AB665" i="11"/>
  <c r="AB812" i="11"/>
  <c r="X957" i="11"/>
  <c r="W1001" i="11"/>
  <c r="X889" i="11"/>
  <c r="AB199" i="11"/>
  <c r="AA238" i="11"/>
  <c r="Y78" i="11"/>
  <c r="AB41" i="11"/>
  <c r="AF35" i="11"/>
  <c r="Z115" i="11"/>
  <c r="AD362" i="11"/>
  <c r="AA355" i="11"/>
  <c r="AB384" i="11"/>
  <c r="AC82" i="11"/>
  <c r="AE684" i="11"/>
  <c r="AA981" i="11"/>
  <c r="W351" i="11"/>
  <c r="AC483" i="11"/>
  <c r="Y556" i="11"/>
  <c r="Y145" i="11"/>
  <c r="Y958" i="11"/>
  <c r="AD983" i="11"/>
  <c r="AD506" i="11"/>
  <c r="AA215" i="11"/>
  <c r="Z335" i="11"/>
  <c r="AC1004" i="11"/>
  <c r="Y208" i="11"/>
  <c r="AE392" i="11"/>
  <c r="Y596" i="11"/>
  <c r="X330" i="11"/>
  <c r="Y257" i="11"/>
  <c r="X472" i="11"/>
  <c r="W841" i="11"/>
  <c r="Z562" i="11"/>
  <c r="AB642" i="11"/>
  <c r="AF565" i="11"/>
  <c r="AE601" i="11"/>
  <c r="AE1046" i="11"/>
  <c r="AE1068" i="11"/>
  <c r="AA228" i="11"/>
  <c r="AC813" i="11"/>
  <c r="AA678" i="11"/>
  <c r="Y722" i="11"/>
  <c r="AC505" i="11"/>
  <c r="Z404" i="11"/>
  <c r="AB391" i="11"/>
  <c r="Z181" i="11"/>
  <c r="AC97" i="11"/>
  <c r="AA418" i="11"/>
  <c r="Y55" i="11"/>
  <c r="AF952" i="11"/>
  <c r="Y857" i="11"/>
  <c r="AF96" i="11"/>
  <c r="AF988" i="11"/>
  <c r="Y134" i="11"/>
  <c r="X860" i="11"/>
  <c r="AB581" i="11"/>
  <c r="Z803" i="11"/>
  <c r="X83" i="11"/>
  <c r="AF519" i="11"/>
  <c r="AC776" i="11"/>
  <c r="W107" i="11"/>
  <c r="AA125" i="11"/>
  <c r="AA100" i="11"/>
  <c r="AB165" i="11"/>
  <c r="W934" i="11"/>
  <c r="Z586" i="11"/>
  <c r="AC133" i="11"/>
  <c r="AC173" i="11"/>
  <c r="AA208" i="11"/>
  <c r="AD360" i="11"/>
  <c r="X171" i="11"/>
  <c r="AD1013" i="11"/>
  <c r="Z522" i="11"/>
  <c r="X127" i="11"/>
  <c r="W1021" i="11"/>
  <c r="Z1059" i="11"/>
  <c r="AA255" i="11"/>
  <c r="AD989" i="11"/>
  <c r="W74" i="11"/>
  <c r="X232" i="11"/>
  <c r="AB276" i="11"/>
  <c r="AD647" i="11"/>
  <c r="AC630" i="11"/>
  <c r="AD547" i="11"/>
  <c r="Y791" i="11"/>
  <c r="AA339" i="11"/>
  <c r="AB192" i="11"/>
  <c r="AF483" i="11"/>
  <c r="AA530" i="11"/>
  <c r="AB70" i="11"/>
  <c r="Y382" i="11"/>
  <c r="AB212" i="11"/>
  <c r="AF1067" i="11"/>
  <c r="AE659" i="11"/>
  <c r="AB1055" i="11"/>
  <c r="Y156" i="11"/>
  <c r="Y999" i="11"/>
  <c r="AD698" i="11"/>
  <c r="Z379" i="11"/>
  <c r="AE912" i="11"/>
  <c r="AA869" i="11"/>
  <c r="Z693" i="11"/>
  <c r="AB1064" i="11"/>
  <c r="W76" i="11"/>
  <c r="AB534" i="11"/>
  <c r="AC718" i="11"/>
  <c r="AE893" i="11"/>
  <c r="W804" i="11"/>
  <c r="X1073" i="11"/>
  <c r="AB493" i="11"/>
  <c r="W619" i="11"/>
  <c r="AF17" i="11"/>
  <c r="AE440" i="11"/>
  <c r="AA549" i="11"/>
  <c r="Z640" i="11"/>
  <c r="Y1018" i="11"/>
  <c r="X704" i="11"/>
  <c r="Z820" i="11"/>
  <c r="X468" i="11"/>
  <c r="Y631" i="11"/>
  <c r="X458" i="11"/>
  <c r="AB208" i="11"/>
  <c r="W635" i="11"/>
  <c r="AC803" i="11"/>
  <c r="Z753" i="11"/>
  <c r="W707" i="11"/>
  <c r="Z559" i="11"/>
  <c r="Y806" i="11"/>
  <c r="AD1046" i="11"/>
  <c r="AD167" i="11"/>
  <c r="Y718" i="11"/>
  <c r="AE556" i="11"/>
  <c r="AC87" i="11"/>
  <c r="AF245" i="11"/>
  <c r="Y872" i="11"/>
  <c r="X21" i="11"/>
  <c r="AE701" i="11"/>
  <c r="W520" i="11"/>
  <c r="X414" i="11"/>
  <c r="AE309" i="11"/>
  <c r="X13" i="11"/>
  <c r="AC659" i="11"/>
  <c r="X429" i="11"/>
  <c r="AD598" i="11"/>
  <c r="AB59" i="11"/>
  <c r="X999" i="11"/>
  <c r="AE636" i="11"/>
  <c r="AD428" i="11"/>
  <c r="W330" i="11"/>
  <c r="AC204" i="11"/>
  <c r="X325" i="11"/>
  <c r="AC8" i="11"/>
  <c r="AB911" i="11"/>
  <c r="AB1067" i="11"/>
  <c r="AD105" i="11"/>
  <c r="AA327" i="11"/>
  <c r="AE829" i="11"/>
  <c r="Z727" i="11"/>
  <c r="AF262" i="11"/>
  <c r="X801" i="11"/>
  <c r="AF294" i="11"/>
  <c r="Y4" i="11"/>
  <c r="AD47" i="11"/>
  <c r="AE301" i="11"/>
  <c r="AA925" i="11"/>
  <c r="AF81" i="11"/>
  <c r="AE545" i="11"/>
  <c r="AE962" i="11"/>
  <c r="AC884" i="11"/>
  <c r="W426" i="11"/>
  <c r="AC868" i="11"/>
  <c r="X563" i="11"/>
  <c r="X181" i="11"/>
  <c r="AB893" i="11"/>
  <c r="X135" i="11"/>
  <c r="AC544" i="11"/>
  <c r="AA258" i="11"/>
  <c r="Z104" i="11"/>
  <c r="X719" i="11"/>
  <c r="AA393" i="11"/>
  <c r="AA95" i="11"/>
  <c r="AE229" i="11"/>
  <c r="AC1077" i="11"/>
  <c r="AC804" i="11"/>
  <c r="Y83" i="11"/>
  <c r="Y419" i="11"/>
  <c r="AC724" i="11"/>
  <c r="W621" i="11"/>
  <c r="Z844" i="11"/>
  <c r="AD330" i="11"/>
  <c r="AF656" i="11"/>
  <c r="AF718" i="11"/>
  <c r="W277" i="11"/>
  <c r="W70" i="11"/>
  <c r="Z241" i="11"/>
  <c r="AA337" i="11"/>
  <c r="Z218" i="11"/>
  <c r="W848" i="11"/>
  <c r="AE512" i="11"/>
  <c r="W140" i="11"/>
  <c r="AD1047" i="11"/>
  <c r="X972" i="11"/>
  <c r="AE881" i="11"/>
  <c r="Z984" i="11"/>
  <c r="X728" i="11"/>
  <c r="Z222" i="11"/>
  <c r="AC992" i="11"/>
  <c r="AD281" i="11"/>
  <c r="AA922" i="11"/>
  <c r="Y305" i="11"/>
  <c r="Z763" i="11"/>
  <c r="AD529" i="11"/>
  <c r="AD663" i="11"/>
  <c r="Y821" i="11"/>
  <c r="Y962" i="11"/>
  <c r="AD688" i="11"/>
  <c r="AF572" i="11"/>
  <c r="Z311" i="11"/>
  <c r="Z256" i="11"/>
  <c r="AE220" i="11"/>
  <c r="AE747" i="11"/>
  <c r="W59" i="11"/>
  <c r="AF432" i="11"/>
  <c r="W487" i="11"/>
  <c r="AE290" i="11"/>
  <c r="AC1035" i="11"/>
  <c r="X849" i="11"/>
  <c r="X524" i="11"/>
  <c r="AB791" i="11"/>
  <c r="Y87" i="11"/>
  <c r="AD900" i="11"/>
  <c r="AC903" i="11"/>
  <c r="W91" i="11"/>
  <c r="Y331" i="11"/>
  <c r="AD683" i="11"/>
  <c r="Z556" i="11"/>
  <c r="AA511" i="11"/>
  <c r="X598" i="11"/>
  <c r="AB927" i="11"/>
  <c r="AC356" i="11"/>
  <c r="AB117" i="11"/>
  <c r="Z517" i="11"/>
  <c r="Z781" i="11"/>
  <c r="AC228" i="11"/>
  <c r="AD34" i="11"/>
  <c r="AF363" i="11"/>
  <c r="AF636" i="11"/>
  <c r="AE673" i="11"/>
  <c r="AD254" i="11"/>
  <c r="AE442" i="11"/>
  <c r="AC439" i="11"/>
  <c r="Y438" i="11"/>
  <c r="AF856" i="11"/>
  <c r="AC837" i="11"/>
  <c r="Z614" i="11"/>
  <c r="AA602" i="11"/>
  <c r="Z665" i="11"/>
  <c r="AA871" i="11"/>
  <c r="AA382" i="11"/>
  <c r="AC744" i="11"/>
  <c r="AC335" i="11"/>
  <c r="Y647" i="11"/>
  <c r="X314" i="11"/>
  <c r="AE127" i="11"/>
  <c r="Z251" i="11"/>
  <c r="AE433" i="11"/>
  <c r="AF613" i="11"/>
  <c r="AE417" i="11"/>
  <c r="W703" i="11"/>
  <c r="W262" i="11"/>
  <c r="AE1037" i="11"/>
  <c r="AA146" i="11"/>
  <c r="AC708" i="11"/>
  <c r="Y957" i="11"/>
  <c r="Z244" i="11"/>
  <c r="AF82" i="11"/>
  <c r="AE883" i="11"/>
  <c r="W776" i="11"/>
  <c r="AB186" i="11"/>
  <c r="Z443" i="11"/>
  <c r="AE282" i="11"/>
  <c r="AD62" i="11"/>
  <c r="AB303" i="11"/>
  <c r="Y278" i="11"/>
  <c r="AA70" i="11"/>
  <c r="AF457" i="11"/>
  <c r="AF791" i="11"/>
  <c r="Z1011" i="11"/>
  <c r="X620" i="11"/>
  <c r="AC545" i="11"/>
  <c r="Y505" i="11"/>
  <c r="AF200" i="11"/>
  <c r="AE738" i="11"/>
  <c r="Y111" i="11"/>
  <c r="AB520" i="11"/>
  <c r="AF18" i="11"/>
  <c r="X108" i="11"/>
  <c r="AC844" i="11"/>
  <c r="AD972" i="11"/>
  <c r="Z840" i="11"/>
  <c r="W1012" i="11"/>
  <c r="Y351" i="11"/>
  <c r="AE72" i="11"/>
  <c r="AE171" i="11"/>
  <c r="AE852" i="11"/>
  <c r="AC168" i="11"/>
  <c r="Z641" i="11"/>
  <c r="AD522" i="11"/>
  <c r="AA179" i="11"/>
  <c r="AC351" i="11"/>
  <c r="Z736" i="11"/>
  <c r="Y12" i="11"/>
  <c r="W541" i="11"/>
  <c r="X607" i="11"/>
  <c r="AD678" i="11"/>
  <c r="Y173" i="11"/>
  <c r="AA301" i="11"/>
  <c r="AE26" i="11"/>
  <c r="AF335" i="11"/>
  <c r="Z401" i="11"/>
  <c r="W1053" i="11"/>
  <c r="AB1062" i="11"/>
  <c r="AC821" i="11"/>
  <c r="AC964" i="11"/>
  <c r="AD668" i="11"/>
  <c r="X531" i="11"/>
  <c r="Z199" i="11"/>
  <c r="AB421" i="11"/>
  <c r="AA41" i="11"/>
  <c r="AB583" i="11"/>
  <c r="AE108" i="11"/>
  <c r="AD442" i="11"/>
  <c r="Z211" i="11"/>
  <c r="AA235" i="11"/>
  <c r="AE611" i="11"/>
  <c r="AF19" i="11"/>
  <c r="AC720" i="11"/>
  <c r="AE982" i="11"/>
  <c r="AB975" i="11"/>
  <c r="W990" i="11"/>
  <c r="AE538" i="11"/>
  <c r="AF1017" i="11"/>
  <c r="W857" i="11"/>
  <c r="AD665" i="11"/>
  <c r="Z425" i="11"/>
  <c r="Y521" i="11"/>
  <c r="AF1006" i="11"/>
  <c r="X388" i="11"/>
  <c r="AB422" i="11"/>
  <c r="AB556" i="11"/>
  <c r="AD706" i="11"/>
  <c r="AD368" i="11"/>
  <c r="Y404" i="11"/>
  <c r="X982" i="11"/>
  <c r="Z180" i="11"/>
  <c r="AF272" i="11"/>
  <c r="Y61" i="11"/>
  <c r="AD282" i="11"/>
  <c r="AF915" i="11"/>
  <c r="Y312" i="11"/>
  <c r="AA114" i="11"/>
  <c r="AE755" i="11"/>
  <c r="AC948" i="11"/>
  <c r="Z875" i="11"/>
  <c r="W359" i="11"/>
  <c r="AA758" i="11"/>
  <c r="AB530" i="11"/>
  <c r="AF319" i="11"/>
  <c r="AA229" i="11"/>
  <c r="X749" i="11"/>
  <c r="AB514" i="11"/>
  <c r="AE510" i="11"/>
  <c r="X97" i="11"/>
  <c r="AE729" i="11"/>
  <c r="AE464" i="11"/>
  <c r="AC936" i="11"/>
  <c r="Y936" i="11"/>
  <c r="W651" i="11"/>
  <c r="AE4" i="11"/>
  <c r="AE877" i="11"/>
  <c r="AC895" i="11"/>
  <c r="Z293" i="11"/>
  <c r="W1031" i="11"/>
  <c r="AD710" i="11"/>
  <c r="AF700" i="11"/>
  <c r="AB156" i="11"/>
  <c r="AB648" i="11"/>
  <c r="Z467" i="11"/>
  <c r="AB623" i="11"/>
  <c r="W106" i="11"/>
  <c r="AB157" i="11"/>
  <c r="AE988" i="11"/>
  <c r="AC840" i="11"/>
  <c r="AE592" i="11"/>
  <c r="X85" i="11"/>
  <c r="AE808" i="11"/>
  <c r="Y497" i="11"/>
  <c r="Z480" i="11"/>
  <c r="AD857" i="11"/>
  <c r="AB757" i="11"/>
  <c r="AF857" i="11"/>
  <c r="AD307" i="11"/>
  <c r="AD439" i="11"/>
  <c r="AD627" i="11"/>
  <c r="AB560" i="11"/>
  <c r="Z461" i="11"/>
  <c r="AD260" i="11"/>
  <c r="Y802" i="11"/>
  <c r="AE821" i="11"/>
  <c r="AF22" i="11"/>
  <c r="AE843" i="11"/>
  <c r="AE485" i="11"/>
  <c r="AA644" i="11"/>
  <c r="AD98" i="11"/>
  <c r="AA22" i="11"/>
  <c r="AF480" i="11"/>
  <c r="W580" i="11"/>
  <c r="Y696" i="11"/>
  <c r="AF453" i="11"/>
  <c r="AB668" i="11"/>
  <c r="AF669" i="11"/>
  <c r="AD217" i="11"/>
  <c r="AF955" i="11"/>
  <c r="AB962" i="11"/>
  <c r="AD815" i="11"/>
  <c r="AB627" i="11"/>
  <c r="AC627" i="11"/>
  <c r="Z1042" i="11"/>
  <c r="AF630" i="11"/>
  <c r="Y1028" i="11"/>
  <c r="AD743" i="11"/>
  <c r="Y7" i="11"/>
  <c r="Z962" i="11"/>
  <c r="AE555" i="11"/>
  <c r="AC536" i="11"/>
  <c r="Y932" i="11"/>
  <c r="AC885" i="11"/>
  <c r="AC350" i="11"/>
  <c r="AA1033" i="11"/>
  <c r="AD523" i="11"/>
  <c r="AD389" i="11"/>
  <c r="AF362" i="11"/>
  <c r="Z1034" i="11"/>
  <c r="AB241" i="11"/>
  <c r="AE381" i="11"/>
  <c r="AF730" i="11"/>
  <c r="AE227" i="11"/>
  <c r="Z466" i="11"/>
  <c r="AE391" i="11"/>
  <c r="AF807" i="11"/>
  <c r="AF187" i="11"/>
  <c r="AA65" i="11"/>
  <c r="Z1017" i="11"/>
  <c r="AF845" i="11"/>
  <c r="Z602" i="11"/>
  <c r="AC922" i="11"/>
  <c r="AE923" i="11"/>
  <c r="X61" i="11"/>
  <c r="AC1070" i="11"/>
  <c r="AB63" i="11"/>
  <c r="AD674" i="11"/>
  <c r="Y129" i="11"/>
  <c r="AC608" i="11"/>
  <c r="AA868" i="11"/>
  <c r="AD299" i="11"/>
  <c r="AF25" i="11"/>
  <c r="AF1060" i="11"/>
  <c r="Y588" i="11"/>
  <c r="X753" i="11"/>
  <c r="X802" i="11"/>
  <c r="AC1071" i="11"/>
  <c r="AE297" i="11"/>
  <c r="AB74" i="11"/>
  <c r="X853" i="11"/>
  <c r="W58" i="11"/>
  <c r="Y414" i="11"/>
  <c r="AC186" i="11"/>
  <c r="AD298" i="11"/>
  <c r="W473" i="11"/>
  <c r="AC321" i="11"/>
  <c r="Y367" i="11"/>
  <c r="AA859" i="11"/>
  <c r="AF238" i="11"/>
  <c r="Y986" i="11"/>
  <c r="AA34" i="11"/>
  <c r="AD123" i="11"/>
  <c r="AB652" i="11"/>
  <c r="AE123" i="11"/>
  <c r="Y765" i="11"/>
  <c r="AA207" i="11"/>
  <c r="Z1025" i="11"/>
  <c r="X419" i="11"/>
  <c r="AE251" i="11"/>
  <c r="X6" i="11"/>
  <c r="W1043" i="11"/>
  <c r="Z176" i="11"/>
  <c r="AA109" i="11"/>
  <c r="AE838" i="11"/>
  <c r="AC828" i="11"/>
  <c r="Z417" i="11"/>
  <c r="AD924" i="11"/>
  <c r="AB851" i="11"/>
  <c r="AF65" i="11"/>
  <c r="AD95" i="11"/>
  <c r="AC547" i="11"/>
  <c r="AF183" i="11"/>
  <c r="AE299" i="11"/>
  <c r="AB736" i="11"/>
  <c r="AB605" i="11"/>
  <c r="AA493" i="11"/>
  <c r="AC757" i="11"/>
  <c r="Z426" i="11"/>
  <c r="AB321" i="11"/>
  <c r="Y645" i="11"/>
  <c r="AE886" i="11"/>
  <c r="AC359" i="11"/>
  <c r="AA543" i="11"/>
  <c r="AA31" i="11"/>
  <c r="AC352" i="11"/>
  <c r="AE925" i="11"/>
  <c r="AE576" i="11"/>
  <c r="AB278" i="11"/>
  <c r="W157" i="11"/>
  <c r="AB448" i="11"/>
  <c r="AB174" i="11"/>
  <c r="AD71" i="11"/>
  <c r="W554" i="11"/>
  <c r="AE565" i="11"/>
  <c r="AA44" i="11"/>
  <c r="AF364" i="11"/>
  <c r="AD827" i="11"/>
  <c r="AC298" i="11"/>
  <c r="AA706" i="11"/>
  <c r="W918" i="11"/>
  <c r="AD667" i="11"/>
  <c r="AE365" i="11"/>
  <c r="AD906" i="11"/>
  <c r="Z930" i="11"/>
  <c r="Z1020" i="11"/>
  <c r="AB714" i="11"/>
  <c r="AE206" i="11"/>
  <c r="AA853" i="11"/>
  <c r="AD1044" i="11"/>
  <c r="Z348" i="11"/>
  <c r="X722" i="11"/>
  <c r="X993" i="11"/>
  <c r="AB238" i="11"/>
  <c r="AB579" i="11"/>
  <c r="Y428" i="11"/>
  <c r="AD395" i="11"/>
  <c r="AD386" i="11"/>
  <c r="Z259" i="11"/>
  <c r="Z21" i="11"/>
  <c r="W443" i="11"/>
  <c r="X939" i="11"/>
  <c r="X446" i="11"/>
  <c r="Z192" i="11"/>
  <c r="AF696" i="11"/>
  <c r="AE672" i="11"/>
  <c r="AB509" i="11"/>
  <c r="Z114" i="11"/>
  <c r="AD89" i="11"/>
  <c r="Z568" i="11"/>
  <c r="AF940" i="11"/>
  <c r="AB544" i="11"/>
  <c r="X265" i="11"/>
  <c r="AC825" i="11"/>
  <c r="AF879" i="11"/>
  <c r="AD648" i="11"/>
  <c r="W216" i="11"/>
  <c r="X198" i="11"/>
  <c r="AC1026" i="11"/>
  <c r="Z431" i="11"/>
  <c r="Z28" i="11"/>
  <c r="X1021" i="11"/>
  <c r="AA408" i="11"/>
  <c r="AF951" i="11"/>
  <c r="AD811" i="11"/>
  <c r="Y431" i="11"/>
  <c r="AF33" i="11"/>
  <c r="X442" i="11"/>
  <c r="Y593" i="11"/>
  <c r="AB364" i="11"/>
  <c r="Y905" i="11"/>
  <c r="Y1024" i="11"/>
  <c r="AE740" i="11"/>
  <c r="AE714" i="11"/>
  <c r="AE119" i="11"/>
  <c r="AA798" i="11"/>
  <c r="X533" i="11"/>
  <c r="AA411" i="11"/>
  <c r="AA883" i="11"/>
  <c r="Y140" i="11"/>
  <c r="W424" i="11"/>
  <c r="AC357" i="11"/>
  <c r="AE728" i="11"/>
  <c r="X482" i="11"/>
  <c r="AA362" i="11"/>
  <c r="Z747" i="11"/>
  <c r="AE792" i="11"/>
  <c r="AB155" i="11"/>
  <c r="Y358" i="11"/>
  <c r="X1077" i="11"/>
  <c r="Y573" i="11"/>
  <c r="X774" i="11"/>
  <c r="Z376" i="11"/>
  <c r="AA768" i="11"/>
  <c r="W780" i="11"/>
  <c r="Y241" i="11"/>
  <c r="X359" i="11"/>
  <c r="AC908" i="11"/>
  <c r="AD350" i="11"/>
  <c r="AE559" i="11"/>
  <c r="Y307" i="11"/>
  <c r="AD792" i="11"/>
  <c r="AA55" i="11"/>
  <c r="W747" i="11"/>
  <c r="Z531" i="11"/>
  <c r="AA89" i="11"/>
  <c r="Y291" i="11"/>
  <c r="AF1039" i="11"/>
  <c r="AA906" i="11"/>
  <c r="Z39" i="11"/>
  <c r="AE247" i="11"/>
  <c r="AA970" i="11"/>
  <c r="AC849" i="11"/>
  <c r="AC610" i="11"/>
  <c r="W774" i="11"/>
  <c r="AF829" i="11"/>
  <c r="AF484" i="11"/>
  <c r="AA663" i="11"/>
  <c r="AC174" i="11"/>
  <c r="AB973" i="11"/>
  <c r="AD327" i="11"/>
  <c r="Z138" i="11"/>
  <c r="Y523" i="11"/>
  <c r="AA677" i="11"/>
  <c r="AD37" i="11"/>
  <c r="Z987" i="11"/>
  <c r="AA887" i="11"/>
  <c r="Y639" i="11"/>
  <c r="AA176" i="11"/>
  <c r="AA45" i="11"/>
  <c r="Y810" i="11"/>
  <c r="X608" i="11"/>
  <c r="X160" i="11"/>
  <c r="AF687" i="11"/>
  <c r="AC1027" i="11"/>
  <c r="Y159" i="11"/>
  <c r="X385" i="11"/>
  <c r="AF692" i="11"/>
  <c r="W1034" i="11"/>
  <c r="AE534" i="11"/>
  <c r="Z258" i="11"/>
  <c r="AA500" i="11"/>
  <c r="Z128" i="11"/>
  <c r="X206" i="11"/>
  <c r="AF542" i="11"/>
  <c r="AB886" i="11"/>
  <c r="AA714" i="11"/>
  <c r="Y597" i="11"/>
  <c r="X440" i="11"/>
  <c r="AB291" i="11"/>
  <c r="Y261" i="11"/>
  <c r="AF596" i="11"/>
  <c r="AD168" i="11"/>
  <c r="AC729" i="11"/>
  <c r="Z617" i="11"/>
  <c r="W197" i="11"/>
  <c r="AE362" i="11"/>
  <c r="AB902" i="11"/>
  <c r="Z424" i="11"/>
  <c r="AD724" i="11"/>
  <c r="AA503" i="11"/>
  <c r="Y179" i="11"/>
  <c r="AB315" i="11"/>
  <c r="AA103" i="11"/>
  <c r="W957" i="11"/>
  <c r="Y956" i="11"/>
  <c r="AC223" i="11"/>
  <c r="Y637" i="11"/>
  <c r="AF122" i="11"/>
  <c r="AE905" i="11"/>
  <c r="AA793" i="11"/>
  <c r="Y319" i="11"/>
  <c r="X185" i="11"/>
  <c r="Z500" i="11"/>
  <c r="W988" i="11"/>
  <c r="AF515" i="11"/>
  <c r="AE686" i="11"/>
  <c r="AE524" i="11"/>
  <c r="W552" i="11"/>
  <c r="AE115" i="11"/>
  <c r="W506" i="11"/>
  <c r="AB513" i="11"/>
  <c r="Z442" i="11"/>
  <c r="AF936" i="11"/>
  <c r="W726" i="11"/>
  <c r="AF371" i="11"/>
  <c r="AA599" i="11"/>
  <c r="AC606" i="11"/>
  <c r="AC248" i="11"/>
  <c r="AE999" i="11"/>
  <c r="AC652" i="11"/>
  <c r="AC685" i="11"/>
  <c r="AC421" i="11"/>
  <c r="X648" i="11"/>
  <c r="AC431" i="11"/>
  <c r="Y444" i="11"/>
  <c r="AD658" i="11"/>
  <c r="AC412" i="11"/>
  <c r="Z419" i="11"/>
  <c r="AA593" i="11"/>
  <c r="AB28" i="11"/>
  <c r="W123" i="11"/>
  <c r="AF59" i="11"/>
  <c r="Z945" i="11"/>
  <c r="Z11" i="11"/>
  <c r="AE929" i="11"/>
  <c r="Z343" i="11"/>
  <c r="AC167" i="11"/>
  <c r="X803" i="11"/>
  <c r="AD404" i="11"/>
  <c r="AB390" i="11"/>
  <c r="AB656" i="11"/>
  <c r="Z491" i="11"/>
  <c r="AA842" i="11"/>
  <c r="AE722" i="11"/>
  <c r="AF1019" i="11"/>
  <c r="Y1031" i="11"/>
  <c r="W538" i="11"/>
  <c r="AF883" i="11"/>
  <c r="Z497" i="11"/>
  <c r="AA840" i="11"/>
  <c r="Y948" i="11"/>
  <c r="AB1027" i="11"/>
  <c r="Z504" i="11"/>
  <c r="AC839" i="11"/>
  <c r="AD969" i="11"/>
  <c r="AF722" i="11"/>
  <c r="AB190" i="11"/>
  <c r="W761" i="11"/>
  <c r="AA796" i="11"/>
  <c r="X143" i="11"/>
  <c r="AD21" i="11"/>
  <c r="AE444" i="11"/>
  <c r="AE154" i="11"/>
  <c r="AC928" i="11"/>
  <c r="AB706" i="11"/>
  <c r="Z215" i="11"/>
  <c r="AC506" i="11"/>
  <c r="AC419" i="11"/>
  <c r="W461" i="11"/>
  <c r="AF302" i="11"/>
  <c r="Z927" i="11"/>
  <c r="AB926" i="11"/>
  <c r="AB649" i="11"/>
  <c r="AC65" i="11"/>
  <c r="Y369" i="11"/>
  <c r="AD643" i="11"/>
  <c r="Y213" i="11"/>
  <c r="AF512" i="11"/>
  <c r="AF585" i="11"/>
  <c r="AA939" i="11"/>
  <c r="AE930" i="11"/>
  <c r="X622" i="11"/>
  <c r="AF1015" i="11"/>
  <c r="Z811" i="11"/>
  <c r="AA192" i="11"/>
  <c r="AC852" i="11"/>
  <c r="AA269" i="11"/>
  <c r="Z959" i="11"/>
  <c r="AD873" i="11"/>
  <c r="AF502" i="11"/>
  <c r="AD864" i="11"/>
  <c r="AE569" i="11"/>
  <c r="AB150" i="11"/>
  <c r="AF86" i="11"/>
  <c r="W756" i="11"/>
  <c r="Y320" i="11"/>
  <c r="AA56" i="11"/>
  <c r="AA880" i="11"/>
  <c r="AF793" i="11"/>
  <c r="AB1075" i="11"/>
  <c r="W395" i="11"/>
  <c r="AF620" i="11"/>
  <c r="AC715" i="11"/>
  <c r="AB873" i="11"/>
  <c r="AB821" i="11"/>
  <c r="AC89" i="11"/>
  <c r="AC726" i="11"/>
  <c r="X724" i="11"/>
  <c r="AF735" i="11"/>
  <c r="Y1017" i="11"/>
  <c r="AF196" i="11"/>
  <c r="AF609" i="11"/>
  <c r="AF706" i="11"/>
  <c r="AA383" i="11"/>
  <c r="AF846" i="11"/>
  <c r="X827" i="11"/>
  <c r="Y766" i="11"/>
  <c r="Z808" i="11"/>
  <c r="Z273" i="11"/>
  <c r="AE529" i="11"/>
  <c r="Z422" i="11"/>
  <c r="W208" i="11"/>
  <c r="AF676" i="11"/>
  <c r="Z86" i="11"/>
  <c r="AC314" i="11"/>
  <c r="AD842" i="11"/>
  <c r="AF634" i="11"/>
  <c r="AF180" i="11"/>
  <c r="W859" i="11"/>
  <c r="AF697" i="11"/>
  <c r="AE874" i="11"/>
  <c r="X1010" i="11"/>
  <c r="AC631" i="11"/>
  <c r="AC585" i="11"/>
  <c r="W10" i="11"/>
  <c r="AF46" i="11"/>
  <c r="AE377" i="11"/>
  <c r="AB264" i="11"/>
  <c r="X799" i="11"/>
  <c r="X259" i="11"/>
  <c r="AB36" i="11"/>
  <c r="AC791" i="11"/>
  <c r="AF833" i="11"/>
  <c r="Y764" i="11"/>
  <c r="X634" i="11"/>
  <c r="X424" i="11"/>
  <c r="AF689" i="11"/>
  <c r="AD433" i="11"/>
  <c r="Z670" i="11"/>
  <c r="AB387" i="11"/>
  <c r="AF379" i="11"/>
  <c r="Z283" i="11"/>
  <c r="X302" i="11"/>
  <c r="AB693" i="11"/>
  <c r="AC6" i="11"/>
  <c r="AD75" i="11"/>
  <c r="Y169" i="11"/>
  <c r="AC146" i="11"/>
  <c r="Y617" i="11"/>
  <c r="AE802" i="11"/>
  <c r="AE889" i="11"/>
  <c r="X581" i="11"/>
  <c r="AC400" i="11"/>
  <c r="AA918" i="11"/>
  <c r="AE719" i="11"/>
  <c r="AF97" i="11"/>
  <c r="AF873" i="11"/>
  <c r="Y903" i="11"/>
  <c r="AE844" i="11"/>
  <c r="AD1014" i="11"/>
  <c r="AA829" i="11"/>
  <c r="AC923" i="11"/>
  <c r="AC440" i="11"/>
  <c r="X577" i="11"/>
  <c r="AB929" i="11"/>
  <c r="Y368" i="11"/>
  <c r="AA538" i="11"/>
  <c r="AC883" i="11"/>
  <c r="AD446" i="11"/>
  <c r="AA986" i="11"/>
  <c r="AE739" i="11"/>
  <c r="AC670" i="11"/>
  <c r="X200" i="11"/>
  <c r="AD464" i="11"/>
  <c r="AB83" i="11"/>
  <c r="AE386" i="11"/>
  <c r="AD305" i="11"/>
  <c r="AA129" i="11"/>
  <c r="Y937" i="11"/>
  <c r="Z979" i="11"/>
  <c r="AB896" i="11"/>
  <c r="Z368" i="11"/>
  <c r="Y848" i="11"/>
  <c r="Z340" i="11"/>
  <c r="AD235" i="11"/>
  <c r="X952" i="11"/>
  <c r="AE562" i="11"/>
  <c r="AF145" i="11"/>
  <c r="X891" i="11"/>
  <c r="AE501" i="11"/>
  <c r="X319" i="11"/>
  <c r="AD520" i="11"/>
  <c r="W784" i="11"/>
  <c r="Z659" i="11"/>
  <c r="W269" i="11"/>
  <c r="W855" i="11"/>
  <c r="Y228" i="11"/>
  <c r="X935" i="11"/>
  <c r="X22" i="11"/>
  <c r="W654" i="11"/>
  <c r="AB577" i="11"/>
  <c r="AB366" i="11"/>
  <c r="AE314" i="11"/>
  <c r="AF286" i="11"/>
  <c r="Y11" i="11"/>
  <c r="AC177" i="11"/>
  <c r="AF380" i="11"/>
  <c r="AB362" i="11"/>
  <c r="AA537" i="11"/>
  <c r="X159" i="11"/>
  <c r="AA697" i="11"/>
  <c r="AE998" i="11"/>
  <c r="Z321" i="11"/>
  <c r="AB44" i="11"/>
  <c r="AA555" i="11"/>
  <c r="AC497" i="11"/>
  <c r="Y842" i="11"/>
  <c r="AE841" i="11"/>
  <c r="W113" i="11"/>
  <c r="W29" i="11"/>
  <c r="AA58" i="11"/>
  <c r="Z10" i="11"/>
  <c r="AB616" i="11"/>
  <c r="AF740" i="11"/>
  <c r="AF606" i="11"/>
  <c r="AF84" i="11"/>
  <c r="AC926" i="11"/>
  <c r="AE1008" i="11"/>
  <c r="AE552" i="11"/>
  <c r="AF911" i="11"/>
  <c r="AF426" i="11"/>
  <c r="AA600" i="11"/>
  <c r="AC1017" i="11"/>
  <c r="AE554" i="11"/>
  <c r="Z990" i="11"/>
  <c r="X320" i="11"/>
  <c r="AA956" i="11"/>
  <c r="W448" i="11"/>
  <c r="X448" i="11"/>
  <c r="Z353" i="11"/>
  <c r="AB768" i="11"/>
  <c r="W254" i="11"/>
  <c r="AC193" i="11"/>
  <c r="Y634" i="11"/>
  <c r="W768" i="11"/>
  <c r="W948" i="11"/>
  <c r="AC231" i="11"/>
  <c r="AD374" i="11"/>
  <c r="AD106" i="11"/>
  <c r="W904" i="11"/>
  <c r="AC625" i="11"/>
  <c r="AE344" i="11"/>
  <c r="AC233" i="11"/>
  <c r="AE467" i="11"/>
  <c r="Z545" i="11"/>
  <c r="AD736" i="11"/>
  <c r="AD606" i="11"/>
  <c r="AB831" i="11"/>
  <c r="AA83" i="11"/>
  <c r="AB261" i="11"/>
  <c r="Y927" i="11"/>
  <c r="Z1008" i="11"/>
  <c r="AB73" i="11"/>
  <c r="AF456" i="11"/>
  <c r="AF851" i="11"/>
  <c r="X617" i="11"/>
  <c r="AD60" i="11"/>
  <c r="Z775" i="11"/>
  <c r="AD690" i="11"/>
  <c r="Z690" i="11"/>
  <c r="AC605" i="11"/>
  <c r="Y1036" i="11"/>
  <c r="X893" i="11"/>
  <c r="AA8" i="11"/>
  <c r="AA571" i="11"/>
  <c r="AE631" i="11"/>
  <c r="AE705" i="11"/>
  <c r="AC272" i="11"/>
  <c r="Y267" i="11"/>
  <c r="AF330" i="11"/>
  <c r="X402" i="11"/>
  <c r="AB213" i="11"/>
  <c r="AB559" i="11"/>
  <c r="Y229" i="11"/>
  <c r="Z1071" i="11"/>
  <c r="AE398" i="11"/>
  <c r="AD67" i="11"/>
  <c r="W334" i="11"/>
  <c r="W488" i="11"/>
  <c r="AC780" i="11"/>
  <c r="AC243" i="11"/>
  <c r="AB971" i="11"/>
  <c r="AA884" i="11"/>
  <c r="AB487" i="11"/>
  <c r="AE549" i="11"/>
  <c r="AC95" i="11"/>
  <c r="AD99" i="11"/>
  <c r="AE350" i="11"/>
  <c r="Z542" i="11"/>
  <c r="Z913" i="11"/>
  <c r="W895" i="11"/>
  <c r="X715" i="11"/>
  <c r="Z99" i="11"/>
  <c r="AB237" i="11"/>
  <c r="AB407" i="11"/>
  <c r="AE679" i="11"/>
  <c r="AA589" i="11"/>
  <c r="Y216" i="11"/>
  <c r="AA276" i="11"/>
  <c r="AE644" i="11"/>
  <c r="Y887" i="11"/>
  <c r="AB341" i="11"/>
  <c r="AA286" i="11"/>
  <c r="AF150" i="11"/>
  <c r="AF1073" i="11"/>
  <c r="AF104" i="11"/>
  <c r="AD833" i="11"/>
  <c r="AE646" i="11"/>
  <c r="W900" i="11"/>
  <c r="AD1035" i="11"/>
  <c r="AD310" i="11"/>
  <c r="Z339" i="11"/>
  <c r="AA285" i="11"/>
  <c r="Y951" i="11"/>
  <c r="AC210" i="11"/>
  <c r="AF424" i="11"/>
  <c r="AA992" i="11"/>
  <c r="AC1064" i="11"/>
  <c r="AC455" i="11"/>
  <c r="W782" i="11"/>
  <c r="AA81" i="11"/>
  <c r="X471" i="11"/>
  <c r="AB761" i="11"/>
  <c r="AB659" i="11"/>
  <c r="AD1043" i="11"/>
  <c r="AB326" i="11"/>
  <c r="Z448" i="11"/>
  <c r="Z967" i="11"/>
  <c r="AF349" i="11"/>
  <c r="AB277" i="11"/>
  <c r="AE876" i="11"/>
  <c r="Z551" i="11"/>
  <c r="Y503" i="11"/>
  <c r="Z161" i="11"/>
  <c r="AF716" i="11"/>
  <c r="AB1018" i="11"/>
  <c r="X866" i="11"/>
  <c r="Z364" i="11"/>
  <c r="AB835" i="11"/>
  <c r="AD925" i="11"/>
  <c r="Y564" i="11"/>
  <c r="Y509" i="11"/>
  <c r="AE887" i="11"/>
  <c r="AF153" i="11"/>
  <c r="AF918" i="11"/>
  <c r="Z347" i="11"/>
  <c r="AC806" i="11"/>
  <c r="X717" i="11"/>
  <c r="W527" i="11"/>
  <c r="AC17" i="11"/>
  <c r="Y950" i="11"/>
  <c r="AB824" i="11"/>
  <c r="AE303" i="11"/>
  <c r="X353" i="11"/>
  <c r="Y826" i="11"/>
  <c r="AB98" i="11"/>
  <c r="AC768" i="11"/>
  <c r="W518" i="11"/>
  <c r="W200" i="11"/>
  <c r="Z981" i="11"/>
  <c r="X879" i="11"/>
  <c r="AE696" i="11"/>
  <c r="X928" i="11"/>
  <c r="AE210" i="11"/>
  <c r="AF390" i="11"/>
  <c r="AE160" i="11"/>
  <c r="Y412" i="11"/>
  <c r="AD921" i="11"/>
  <c r="AB458" i="11"/>
  <c r="AC441" i="11"/>
  <c r="Y946" i="11"/>
  <c r="AD825" i="11"/>
  <c r="W722" i="11"/>
  <c r="W985" i="11"/>
  <c r="AD351" i="11"/>
  <c r="AB919" i="11"/>
  <c r="W965" i="11"/>
  <c r="AB1077" i="11"/>
  <c r="X630" i="11"/>
  <c r="AC360" i="11"/>
  <c r="AE715" i="11"/>
  <c r="AD408" i="11"/>
  <c r="AC294" i="11"/>
  <c r="AD74" i="11"/>
  <c r="AA642" i="11"/>
  <c r="Y542" i="11"/>
  <c r="X1060" i="11"/>
  <c r="AC660" i="11"/>
  <c r="W1035" i="11"/>
  <c r="X480" i="11"/>
  <c r="AE712" i="11"/>
  <c r="Y724" i="11"/>
  <c r="Z232" i="11"/>
  <c r="AC968" i="11"/>
  <c r="AB545" i="11"/>
  <c r="X12" i="11"/>
  <c r="AB948" i="11"/>
  <c r="AA391" i="11"/>
  <c r="AE183" i="11"/>
  <c r="AD193" i="11"/>
  <c r="AA353" i="11"/>
  <c r="AA578" i="11"/>
  <c r="Y720" i="11"/>
  <c r="AB65" i="11"/>
  <c r="AB288" i="11"/>
  <c r="AC679" i="11"/>
  <c r="Z768" i="11"/>
  <c r="Z56" i="11"/>
  <c r="W532" i="11"/>
  <c r="AE804" i="11"/>
  <c r="Y470" i="11"/>
  <c r="AC879" i="11"/>
  <c r="W976" i="11"/>
  <c r="X882" i="11"/>
  <c r="W612" i="11"/>
  <c r="W468" i="11"/>
  <c r="X41" i="11"/>
  <c r="AB484" i="11"/>
  <c r="AF643" i="11"/>
  <c r="AE832" i="11"/>
  <c r="AB538" i="11"/>
  <c r="AD297" i="11"/>
  <c r="AD812" i="11"/>
  <c r="AA788" i="11"/>
  <c r="AF348" i="11"/>
  <c r="AA812" i="11"/>
  <c r="AB425" i="11"/>
  <c r="Z306" i="11"/>
  <c r="AC794" i="11"/>
  <c r="W211" i="11"/>
  <c r="Z991" i="11"/>
  <c r="AD365" i="11"/>
  <c r="AC105" i="11"/>
  <c r="AF894" i="11"/>
  <c r="AB167" i="11"/>
  <c r="AF907" i="11"/>
  <c r="W742" i="11"/>
  <c r="X426" i="11"/>
  <c r="Y459" i="11"/>
  <c r="AA512" i="11"/>
  <c r="AA1061" i="11"/>
  <c r="AD1078" i="11"/>
  <c r="AC727" i="11"/>
  <c r="W889" i="11"/>
  <c r="AB325" i="11"/>
  <c r="AA607" i="11"/>
  <c r="AA352" i="11"/>
  <c r="AF280" i="11"/>
  <c r="AB586" i="11"/>
  <c r="Y10" i="11"/>
  <c r="AC1053" i="11"/>
  <c r="Y262" i="11"/>
  <c r="X459" i="11"/>
  <c r="X221" i="11"/>
  <c r="AD102" i="11"/>
  <c r="AE805" i="11"/>
  <c r="X660" i="11"/>
  <c r="AC554" i="11"/>
  <c r="AC418" i="11"/>
  <c r="Z721" i="11"/>
  <c r="W331" i="11"/>
  <c r="AA444" i="11"/>
  <c r="AF166" i="11"/>
  <c r="X34" i="11"/>
  <c r="AE703" i="11"/>
  <c r="AD957" i="11"/>
  <c r="AC1010" i="11"/>
  <c r="W228" i="11"/>
  <c r="Y345" i="11"/>
  <c r="W309" i="11"/>
  <c r="AD344" i="11"/>
  <c r="AF536" i="11"/>
  <c r="AA225" i="11"/>
  <c r="AD672" i="11"/>
  <c r="AA561" i="11"/>
  <c r="AA106" i="11"/>
  <c r="X230" i="11"/>
  <c r="AD413" i="11"/>
  <c r="Y1012" i="11"/>
  <c r="AA576" i="11"/>
  <c r="AB35" i="11"/>
  <c r="AF39" i="11"/>
  <c r="Z599" i="11"/>
  <c r="Y751" i="11"/>
  <c r="W378" i="11"/>
  <c r="AD79" i="11"/>
  <c r="AE468" i="11"/>
  <c r="AD363" i="11"/>
  <c r="AE708" i="11"/>
  <c r="Y34" i="11"/>
  <c r="Z301" i="11"/>
  <c r="Y794" i="11"/>
  <c r="AB396" i="11"/>
  <c r="W653" i="11"/>
  <c r="AD1015" i="11"/>
  <c r="X333" i="11"/>
  <c r="AB368" i="11"/>
  <c r="AF888" i="11"/>
  <c r="AD746" i="11"/>
  <c r="AF626" i="11"/>
  <c r="Y5" i="11"/>
  <c r="W516" i="11"/>
  <c r="AE43" i="11"/>
  <c r="AE888" i="11"/>
  <c r="AF1021" i="11"/>
  <c r="Y397" i="11"/>
  <c r="Y73" i="11"/>
  <c r="W212" i="11"/>
  <c r="W465" i="11"/>
  <c r="AC517" i="11"/>
  <c r="AB463" i="11"/>
  <c r="Y877" i="11"/>
  <c r="Z183" i="11"/>
  <c r="AB816" i="11"/>
  <c r="AD1011" i="11"/>
  <c r="X666" i="11"/>
  <c r="X820" i="11"/>
  <c r="AF216" i="11"/>
  <c r="AD887" i="11"/>
  <c r="AF890" i="11"/>
  <c r="AC489" i="11"/>
  <c r="AC817" i="11"/>
  <c r="AF368" i="11"/>
  <c r="W118" i="11"/>
  <c r="AA280" i="11"/>
  <c r="AB374" i="11"/>
  <c r="AC84" i="11"/>
  <c r="AF239" i="11"/>
  <c r="Y855" i="11"/>
  <c r="W67" i="11"/>
  <c r="W131" i="11"/>
  <c r="X726" i="11"/>
  <c r="AC49" i="11"/>
  <c r="X575" i="11"/>
  <c r="Z874" i="11"/>
  <c r="AC12" i="11"/>
  <c r="AF303" i="11"/>
  <c r="AB119" i="11"/>
  <c r="AD359" i="11"/>
  <c r="AE487" i="11"/>
  <c r="AF513" i="11"/>
  <c r="AB71" i="11"/>
  <c r="Y711" i="11"/>
  <c r="X331" i="11"/>
  <c r="W655" i="11"/>
  <c r="W801" i="11"/>
  <c r="AB686" i="11"/>
  <c r="Z472" i="11"/>
  <c r="AE280" i="11"/>
  <c r="X326" i="11"/>
  <c r="AA795" i="11"/>
  <c r="AF600" i="11"/>
  <c r="AC438" i="11"/>
  <c r="X503" i="11"/>
  <c r="AB718" i="11"/>
  <c r="Y565" i="11"/>
  <c r="AD1073" i="11"/>
  <c r="Y112" i="11"/>
  <c r="AC378" i="11"/>
  <c r="AE669" i="11"/>
  <c r="X600" i="11"/>
  <c r="AB876" i="11"/>
  <c r="Z810" i="11"/>
  <c r="X872" i="11"/>
  <c r="AD29" i="11"/>
  <c r="AF535" i="11"/>
  <c r="AE454" i="11"/>
  <c r="AD933" i="11"/>
  <c r="AC869" i="11"/>
  <c r="W962" i="11"/>
  <c r="Y348" i="11"/>
  <c r="AD392" i="11"/>
  <c r="AA686" i="11"/>
  <c r="AF977" i="11"/>
  <c r="W849" i="11"/>
  <c r="Y359" i="11"/>
  <c r="W642" i="11"/>
  <c r="AE264" i="11"/>
  <c r="Z754" i="11"/>
  <c r="Z671" i="11"/>
  <c r="AC334" i="11"/>
  <c r="AF804" i="11"/>
  <c r="Y212" i="11"/>
  <c r="AF401" i="11"/>
  <c r="AA279" i="11"/>
  <c r="AD285" i="11"/>
  <c r="W500" i="11"/>
  <c r="AB1049" i="11"/>
  <c r="W479" i="11"/>
  <c r="AB682" i="11"/>
  <c r="AA739" i="11"/>
  <c r="AC518" i="11"/>
  <c r="Z327" i="11"/>
  <c r="AE57" i="11"/>
  <c r="AD590" i="11"/>
  <c r="AE107" i="11"/>
  <c r="AA504" i="11"/>
  <c r="AB420" i="11"/>
  <c r="AE849" i="11"/>
  <c r="AB111" i="11"/>
  <c r="AD230" i="11"/>
  <c r="AB140" i="11"/>
  <c r="W231" i="11"/>
  <c r="Y403" i="11"/>
  <c r="AB115" i="11"/>
  <c r="AA744" i="11"/>
  <c r="Z381" i="11"/>
  <c r="AB885" i="11"/>
  <c r="X657" i="11"/>
  <c r="AB722" i="11"/>
  <c r="AE531" i="11"/>
  <c r="W891" i="11"/>
  <c r="Z362" i="11"/>
  <c r="AC716" i="11"/>
  <c r="AC182" i="11"/>
  <c r="Y292" i="11"/>
  <c r="Z630" i="11"/>
  <c r="X821" i="11"/>
  <c r="AB846" i="11"/>
  <c r="AD991" i="11"/>
  <c r="AC597" i="11"/>
  <c r="X579" i="11"/>
  <c r="AC138" i="11"/>
  <c r="X611" i="11"/>
  <c r="AE205" i="11"/>
  <c r="AE69" i="11"/>
  <c r="AF498" i="11"/>
  <c r="AB698" i="11"/>
  <c r="AD361" i="11"/>
  <c r="AB703" i="11"/>
  <c r="AE635" i="11"/>
  <c r="AE447" i="11"/>
  <c r="AE536" i="11"/>
  <c r="AD313" i="11"/>
  <c r="Z197" i="11"/>
  <c r="AB598" i="11"/>
  <c r="AC510" i="11"/>
  <c r="AE430" i="11"/>
  <c r="AB1041" i="11"/>
  <c r="W93" i="11"/>
  <c r="AA1008" i="11"/>
  <c r="AA792" i="11"/>
  <c r="AD802" i="11"/>
  <c r="W215" i="11"/>
  <c r="Y559" i="11"/>
  <c r="W190" i="11"/>
  <c r="Y1066" i="11"/>
  <c r="Z29" i="11"/>
  <c r="AD323" i="11"/>
  <c r="Y117" i="11"/>
  <c r="AA713" i="11"/>
  <c r="AE253" i="11"/>
  <c r="Y302" i="11"/>
  <c r="X658" i="11"/>
  <c r="AB478" i="11"/>
  <c r="AD817" i="11"/>
  <c r="W1051" i="11"/>
  <c r="Y677" i="11"/>
  <c r="AA178" i="11"/>
  <c r="AC888" i="11"/>
  <c r="AD898" i="11"/>
  <c r="AB518" i="11"/>
  <c r="AF318" i="11"/>
  <c r="X718" i="11"/>
  <c r="AE446" i="11"/>
  <c r="X532" i="11"/>
  <c r="Z842" i="11"/>
  <c r="AD431" i="11"/>
  <c r="AC414" i="11"/>
  <c r="AD438" i="11"/>
  <c r="X817" i="11"/>
  <c r="Y882" i="11"/>
  <c r="AE341" i="11"/>
  <c r="AD644" i="11"/>
  <c r="AF973" i="11"/>
  <c r="AD1050" i="11"/>
  <c r="AC324" i="11"/>
  <c r="AD863" i="11"/>
  <c r="AD680" i="11"/>
  <c r="AC502" i="11"/>
  <c r="Y381" i="11"/>
  <c r="AB370" i="11"/>
  <c r="W104" i="11"/>
  <c r="AF194" i="11"/>
  <c r="Y851" i="11"/>
  <c r="AF242" i="11"/>
  <c r="AA985" i="11"/>
  <c r="X949" i="11"/>
  <c r="AD539" i="11"/>
  <c r="AC691" i="11"/>
  <c r="W397" i="11"/>
  <c r="AF621" i="11"/>
  <c r="AD276" i="11"/>
  <c r="W360" i="11"/>
  <c r="AB280" i="11"/>
  <c r="Z87" i="11"/>
  <c r="X936" i="11"/>
  <c r="Y875" i="11"/>
  <c r="X362" i="11"/>
  <c r="AC259" i="11"/>
  <c r="AC122" i="11"/>
  <c r="AA665" i="11"/>
  <c r="W996" i="11"/>
  <c r="AF847" i="11"/>
  <c r="AC511" i="11"/>
  <c r="AC476" i="11"/>
  <c r="AD42" i="11"/>
  <c r="AA975" i="11"/>
  <c r="AA254" i="11"/>
  <c r="AE947" i="11"/>
  <c r="AE670" i="11"/>
  <c r="AC443" i="11"/>
  <c r="W15" i="11"/>
  <c r="AC23" i="11"/>
  <c r="AF517" i="11"/>
  <c r="AC147" i="11"/>
  <c r="AC586" i="11"/>
  <c r="AC752" i="11"/>
  <c r="AF430" i="11"/>
  <c r="AC519" i="11"/>
  <c r="AD126" i="11"/>
  <c r="AD295" i="11"/>
  <c r="AA799" i="11"/>
  <c r="AB844" i="11"/>
  <c r="Z410" i="11"/>
  <c r="X8" i="11"/>
  <c r="W482" i="11"/>
  <c r="AE195" i="11"/>
  <c r="AB263" i="11"/>
  <c r="AE819" i="11"/>
  <c r="Y926" i="11"/>
  <c r="Z1043" i="11"/>
  <c r="AF538" i="11"/>
  <c r="X363" i="11"/>
  <c r="X819" i="11"/>
  <c r="W927" i="11"/>
  <c r="AA562" i="11"/>
  <c r="Z862" i="11"/>
  <c r="AF832" i="11"/>
  <c r="X1047" i="11"/>
  <c r="W386" i="11"/>
  <c r="X881" i="11"/>
  <c r="AB1015" i="11"/>
  <c r="X104" i="11"/>
  <c r="AB834" i="11"/>
  <c r="AE1078" i="11"/>
  <c r="AF94" i="11"/>
  <c r="Y721" i="11"/>
  <c r="X423" i="11"/>
  <c r="AF345" i="11"/>
  <c r="Z203" i="11"/>
  <c r="AC235" i="11"/>
  <c r="AE143" i="11"/>
  <c r="Y912" i="11"/>
  <c r="Y1061" i="11"/>
  <c r="AD902" i="11"/>
  <c r="AA403" i="11"/>
  <c r="AE61" i="11"/>
  <c r="Z109" i="11"/>
  <c r="AC954" i="11"/>
  <c r="AD176" i="11"/>
  <c r="Y1033" i="11"/>
  <c r="AC807" i="11"/>
  <c r="Z31" i="11"/>
  <c r="Z588" i="11"/>
  <c r="AD515" i="11"/>
  <c r="AF1068" i="11"/>
  <c r="Z205" i="11"/>
  <c r="X779" i="11"/>
  <c r="AE1067" i="11"/>
  <c r="X602" i="11"/>
  <c r="W944" i="11"/>
  <c r="AA219" i="11"/>
  <c r="X413" i="11"/>
  <c r="AE561" i="11"/>
  <c r="Y393" i="11"/>
  <c r="AE319" i="11"/>
  <c r="AA596" i="11"/>
  <c r="X235" i="11"/>
  <c r="Y139" i="11"/>
  <c r="AE437" i="11"/>
  <c r="Y88" i="11"/>
  <c r="AD6" i="11"/>
  <c r="AE352" i="11"/>
  <c r="Y967" i="11"/>
  <c r="AE10" i="11"/>
  <c r="AE629" i="11"/>
  <c r="AE316" i="11"/>
  <c r="AD595" i="11"/>
  <c r="AC386" i="11"/>
  <c r="AE875" i="11"/>
  <c r="AF439" i="11"/>
  <c r="AF909" i="11"/>
  <c r="AB729" i="11"/>
  <c r="AE498" i="11"/>
  <c r="AC700" i="11"/>
  <c r="AE449" i="11"/>
  <c r="AD214" i="11"/>
  <c r="Z672" i="11"/>
  <c r="X899" i="11"/>
  <c r="AA39" i="11"/>
  <c r="Z126" i="11"/>
  <c r="AE945" i="11"/>
  <c r="AD322" i="11"/>
  <c r="X172" i="11"/>
  <c r="W229" i="11"/>
  <c r="AC401" i="11"/>
  <c r="AD1004" i="11"/>
  <c r="W344" i="11"/>
  <c r="AE543" i="11"/>
  <c r="AC615" i="11"/>
  <c r="Y839" i="11"/>
  <c r="AB1042" i="11"/>
  <c r="Y835" i="11"/>
  <c r="W871" i="11"/>
  <c r="AC573" i="11"/>
  <c r="AA551" i="11"/>
  <c r="AA766" i="11"/>
  <c r="AA630" i="11"/>
  <c r="AE691" i="11"/>
  <c r="AD51" i="11"/>
  <c r="Y1048" i="11"/>
  <c r="AA93" i="11"/>
  <c r="W660" i="11"/>
  <c r="AB284" i="11"/>
  <c r="Y740" i="11"/>
  <c r="Z361" i="11"/>
  <c r="Z579" i="11"/>
  <c r="AF882" i="11"/>
  <c r="AD448" i="11"/>
  <c r="AA747" i="11"/>
  <c r="AE355" i="11"/>
  <c r="Z120" i="11"/>
  <c r="AA515" i="11"/>
  <c r="Z118" i="11"/>
  <c r="X461" i="11"/>
  <c r="AB286" i="11"/>
  <c r="Y586" i="11"/>
  <c r="AA776" i="11"/>
  <c r="Z653" i="11"/>
  <c r="AE973" i="11"/>
  <c r="Y236" i="11"/>
  <c r="AC172" i="11"/>
  <c r="AF212" i="11"/>
  <c r="W224" i="11"/>
  <c r="AF449" i="11"/>
  <c r="AF823" i="11"/>
  <c r="Z782" i="11"/>
  <c r="X636" i="11"/>
  <c r="AC514" i="11"/>
  <c r="AC458" i="11"/>
  <c r="Z1066" i="11"/>
  <c r="X897" i="11"/>
  <c r="Z882" i="11"/>
  <c r="X309" i="11"/>
  <c r="X217" i="11"/>
  <c r="AA584" i="11"/>
  <c r="AC712" i="11"/>
  <c r="X723" i="11"/>
  <c r="AC632" i="11"/>
  <c r="AA824" i="11"/>
  <c r="Y763" i="11"/>
  <c r="AB496" i="11"/>
  <c r="AB607" i="11"/>
  <c r="AA5" i="11"/>
  <c r="Z972" i="11"/>
  <c r="X462" i="11"/>
  <c r="AE609" i="11"/>
  <c r="W433" i="11"/>
  <c r="X919" i="11"/>
  <c r="AB568" i="11"/>
  <c r="AE241" i="11"/>
  <c r="W684" i="11"/>
  <c r="X740" i="11"/>
  <c r="X216" i="11"/>
  <c r="AE489" i="11"/>
  <c r="AC371" i="11"/>
  <c r="AF437" i="11"/>
  <c r="AE125" i="11"/>
  <c r="AA344" i="11"/>
  <c r="Y761" i="11"/>
  <c r="AF129" i="11"/>
  <c r="X833" i="11"/>
  <c r="AA628" i="11"/>
  <c r="AD723" i="11"/>
  <c r="Z395" i="11"/>
  <c r="AB479" i="11"/>
  <c r="Z612" i="11"/>
  <c r="X1033" i="11"/>
  <c r="AC406" i="11"/>
  <c r="AA548" i="11"/>
  <c r="AC56" i="11"/>
  <c r="AD453" i="11"/>
  <c r="AF506" i="11"/>
  <c r="Z696" i="11"/>
  <c r="AA892" i="11"/>
  <c r="AD165" i="11"/>
  <c r="X625" i="11"/>
  <c r="AC62" i="11"/>
  <c r="AE687" i="11"/>
  <c r="AD97" i="11"/>
  <c r="W38" i="11"/>
  <c r="AF161" i="11"/>
  <c r="AD46" i="11"/>
  <c r="AD852" i="11"/>
  <c r="AC273" i="11"/>
  <c r="AA1062" i="11"/>
  <c r="AE161" i="11"/>
  <c r="W194" i="11"/>
  <c r="W139" i="11"/>
  <c r="AF903" i="11"/>
  <c r="W226" i="11"/>
  <c r="Y197" i="11"/>
  <c r="AE909" i="11"/>
  <c r="Z1074" i="11"/>
  <c r="Z955" i="11"/>
  <c r="Z713" i="11"/>
  <c r="AE371" i="11"/>
  <c r="X870" i="11"/>
  <c r="AD238" i="11"/>
  <c r="AE607" i="11"/>
  <c r="AE667" i="11"/>
  <c r="X922" i="11"/>
  <c r="X523" i="11"/>
  <c r="AF544" i="11"/>
  <c r="AF284" i="11"/>
  <c r="AA205" i="11"/>
  <c r="Y193" i="11"/>
  <c r="AA218" i="11"/>
  <c r="AC158" i="11"/>
  <c r="AE188" i="11"/>
  <c r="Y449" i="11"/>
  <c r="AD234" i="11"/>
  <c r="Y955" i="11"/>
  <c r="AC833" i="11"/>
  <c r="X393" i="11"/>
  <c r="W233" i="11"/>
  <c r="Z520" i="11"/>
  <c r="AA518" i="11"/>
  <c r="Z701" i="11"/>
  <c r="X702" i="11"/>
  <c r="Y732" i="11"/>
  <c r="AE475" i="11"/>
  <c r="AC37" i="11"/>
  <c r="AC944" i="11"/>
  <c r="AA700" i="11"/>
  <c r="Y697" i="11"/>
  <c r="AA177" i="11"/>
  <c r="Z147" i="11"/>
  <c r="Y1047" i="11"/>
  <c r="AA183" i="11"/>
  <c r="X110" i="11"/>
  <c r="AD120" i="11"/>
  <c r="AB576" i="11"/>
  <c r="AC542" i="11"/>
  <c r="AA47" i="11"/>
  <c r="Y710" i="11"/>
  <c r="AF592" i="11"/>
  <c r="AC124" i="11"/>
  <c r="AF77" i="11"/>
  <c r="AF891" i="11"/>
  <c r="AD268" i="11"/>
  <c r="W1026" i="11"/>
  <c r="AA754" i="11"/>
  <c r="AE890" i="11"/>
  <c r="AE1063" i="11"/>
  <c r="AD939" i="11"/>
  <c r="AA945" i="11"/>
  <c r="AD1008" i="11"/>
  <c r="AC905" i="11"/>
  <c r="AC435" i="11"/>
  <c r="AA1064" i="11"/>
  <c r="AD660" i="11"/>
  <c r="Y684" i="11"/>
  <c r="AC170" i="11"/>
  <c r="AB516" i="11"/>
  <c r="AE957" i="11"/>
  <c r="AF392" i="11"/>
  <c r="AA535" i="11"/>
  <c r="AA1035" i="11"/>
  <c r="AE276" i="11"/>
  <c r="Y966" i="11"/>
  <c r="AE23" i="11"/>
  <c r="AC281" i="11"/>
  <c r="AA359" i="11"/>
  <c r="AD377" i="11"/>
  <c r="AA193" i="11"/>
  <c r="AD400" i="11"/>
  <c r="W910" i="11"/>
  <c r="AE839" i="11"/>
  <c r="X247" i="11"/>
  <c r="AB22" i="11"/>
  <c r="AD82" i="11"/>
  <c r="AC592" i="11"/>
  <c r="Y674" i="11"/>
  <c r="Y411" i="11"/>
  <c r="AE176" i="11"/>
  <c r="Y712" i="11"/>
  <c r="AE327" i="11"/>
  <c r="AD605" i="11"/>
  <c r="W805" i="11"/>
  <c r="AE940" i="11"/>
  <c r="X92" i="11"/>
  <c r="AD296" i="11"/>
  <c r="AD457" i="11"/>
  <c r="AC139" i="11"/>
  <c r="AA479" i="11"/>
  <c r="X321" i="11"/>
  <c r="X561" i="11"/>
  <c r="AA6" i="11"/>
  <c r="W88" i="11"/>
  <c r="AB147" i="11"/>
  <c r="W615" i="11"/>
  <c r="AB459" i="11"/>
  <c r="AD134" i="11"/>
  <c r="Y377" i="11"/>
  <c r="Y282" i="11"/>
  <c r="W119" i="11"/>
  <c r="AF720" i="11"/>
  <c r="W375" i="11"/>
  <c r="AA905" i="11"/>
  <c r="Z982" i="11"/>
  <c r="AD179" i="11"/>
  <c r="AA378" i="11"/>
  <c r="AA984" i="11"/>
  <c r="AA742" i="11"/>
  <c r="W713" i="11"/>
  <c r="Z902" i="11"/>
  <c r="AA932" i="11"/>
  <c r="AE618" i="11"/>
  <c r="W919" i="11"/>
  <c r="AA356" i="11"/>
  <c r="AA294" i="11"/>
  <c r="AF839" i="11"/>
  <c r="AD616" i="11"/>
  <c r="AB467" i="11"/>
  <c r="X1035" i="11"/>
  <c r="AD139" i="11"/>
  <c r="Z963" i="11"/>
  <c r="AE275" i="11"/>
  <c r="AB17" i="11"/>
  <c r="AA1001" i="11"/>
  <c r="AF472" i="11"/>
  <c r="AA126" i="11"/>
  <c r="AD348" i="11"/>
  <c r="W987" i="11"/>
  <c r="AD219" i="11"/>
  <c r="Z710" i="11"/>
  <c r="AD820" i="11"/>
  <c r="AE221" i="11"/>
  <c r="X875" i="11"/>
  <c r="Z134" i="11"/>
  <c r="W75" i="11"/>
  <c r="AD916" i="11"/>
  <c r="Y819" i="11"/>
  <c r="AC665" i="11"/>
  <c r="AA463" i="11"/>
  <c r="Z227" i="11"/>
  <c r="W530" i="11"/>
  <c r="X133" i="11"/>
  <c r="Y985" i="11"/>
  <c r="Y598" i="11"/>
  <c r="W124" i="11"/>
  <c r="Y852" i="11"/>
  <c r="Z883" i="11"/>
  <c r="AE641" i="11"/>
  <c r="W929" i="11"/>
  <c r="Z519" i="11"/>
  <c r="AC184" i="11"/>
  <c r="AA1049" i="11"/>
  <c r="AE1018" i="11"/>
  <c r="AC306" i="11"/>
  <c r="Y987" i="11"/>
  <c r="AE1079" i="11"/>
  <c r="AA136" i="11"/>
  <c r="Z449" i="11"/>
  <c r="AF375" i="11"/>
  <c r="AE178" i="11"/>
  <c r="Z729" i="11"/>
  <c r="AA439" i="11"/>
  <c r="AA692" i="11"/>
  <c r="AF79" i="11"/>
  <c r="W666" i="11"/>
  <c r="AA684" i="11"/>
  <c r="AB803" i="11"/>
  <c r="AE1024" i="11"/>
  <c r="AF134" i="11"/>
  <c r="AB239" i="11"/>
  <c r="X713" i="11"/>
  <c r="X790" i="11"/>
  <c r="AC34" i="11"/>
  <c r="Y6" i="11"/>
  <c r="AD816" i="11"/>
  <c r="Y918" i="11"/>
  <c r="X204" i="11"/>
  <c r="Y40" i="11"/>
  <c r="AE222" i="11"/>
  <c r="AF42" i="11"/>
  <c r="AE273" i="11"/>
  <c r="W1025" i="11"/>
  <c r="AC559" i="11"/>
  <c r="Y638" i="11"/>
  <c r="AB875" i="11"/>
  <c r="AF338" i="11"/>
  <c r="AA540" i="11"/>
  <c r="W491" i="11"/>
  <c r="X902" i="11"/>
  <c r="AB705" i="11"/>
  <c r="AB628" i="11"/>
  <c r="AF569" i="11"/>
  <c r="Y494" i="11"/>
  <c r="AE95" i="11"/>
  <c r="X114" i="11"/>
  <c r="Z918" i="11"/>
  <c r="AA588" i="11"/>
  <c r="AB464" i="11"/>
  <c r="AC383" i="11"/>
  <c r="Y487" i="11"/>
  <c r="AC657" i="11"/>
  <c r="AC1005" i="11"/>
  <c r="W991" i="11"/>
  <c r="AA436" i="11"/>
  <c r="X72" i="11"/>
  <c r="AD1022" i="11"/>
  <c r="AE201" i="11"/>
  <c r="W979" i="11"/>
  <c r="Y868" i="11"/>
  <c r="AB912" i="11"/>
  <c r="AB8" i="11"/>
  <c r="AC801" i="11"/>
  <c r="X506" i="11"/>
  <c r="AB404" i="11"/>
  <c r="AF794" i="11"/>
  <c r="W422" i="11"/>
  <c r="AF628" i="11"/>
  <c r="AF103" i="11"/>
  <c r="AB54" i="11"/>
  <c r="AC464" i="11"/>
  <c r="Z145" i="11"/>
  <c r="AF979" i="11"/>
  <c r="AF384" i="11"/>
  <c r="AB590" i="11"/>
  <c r="AD1057" i="11"/>
  <c r="AD942" i="11"/>
  <c r="AC329" i="11"/>
  <c r="AE677" i="11"/>
  <c r="AC747" i="11"/>
  <c r="AB550" i="11"/>
  <c r="W817" i="11"/>
  <c r="X690" i="11"/>
  <c r="AE570" i="11"/>
  <c r="AF1079" i="11"/>
  <c r="Y418" i="11"/>
  <c r="AF176" i="11"/>
  <c r="Y689" i="11"/>
  <c r="AC767" i="11"/>
  <c r="W787" i="11"/>
  <c r="AA889" i="11"/>
  <c r="Z148" i="11"/>
  <c r="AB399" i="11"/>
  <c r="AE977" i="11"/>
  <c r="AB1040" i="11"/>
  <c r="Y1058" i="11"/>
  <c r="AA554" i="11"/>
  <c r="AC341" i="11"/>
  <c r="Y864" i="11"/>
  <c r="AD691" i="11"/>
  <c r="AD684" i="11"/>
  <c r="AB787" i="11"/>
  <c r="AA101" i="11"/>
  <c r="Y63" i="11"/>
  <c r="AD649" i="11"/>
  <c r="X273" i="11"/>
  <c r="AC655" i="11"/>
  <c r="AF500" i="11"/>
  <c r="X356" i="11"/>
  <c r="AA541" i="11"/>
  <c r="AF623" i="11"/>
  <c r="AC423" i="11"/>
  <c r="AF476" i="11"/>
  <c r="AD308" i="11"/>
  <c r="W700" i="11"/>
  <c r="AE1001" i="11"/>
  <c r="Z387" i="11"/>
  <c r="Z374" i="11"/>
  <c r="AF797" i="11"/>
  <c r="AB848" i="11"/>
  <c r="AD932" i="11"/>
  <c r="X927" i="11"/>
  <c r="Y328" i="11"/>
  <c r="AC743" i="11"/>
  <c r="Z905" i="11"/>
  <c r="AE79" i="11"/>
  <c r="W645" i="11"/>
  <c r="AA281" i="11"/>
  <c r="AB716" i="11"/>
  <c r="X759" i="11"/>
  <c r="Z320" i="11"/>
  <c r="AD263" i="11"/>
  <c r="AE157" i="11"/>
  <c r="Z654" i="11"/>
  <c r="Y214" i="11"/>
  <c r="AB1009" i="11"/>
  <c r="AC209" i="11"/>
  <c r="AA29" i="11"/>
  <c r="Y822" i="11"/>
  <c r="AB704" i="11"/>
  <c r="AD681" i="11"/>
  <c r="AB272" i="11"/>
  <c r="X733" i="11"/>
  <c r="AE595" i="11"/>
  <c r="AA13" i="11"/>
  <c r="X297" i="11"/>
  <c r="AE431" i="11"/>
  <c r="AD1054" i="11"/>
  <c r="Z494" i="11"/>
  <c r="AD290" i="11"/>
  <c r="X937" i="11"/>
  <c r="AF715" i="11"/>
  <c r="Y540" i="11"/>
  <c r="X404" i="11"/>
  <c r="AF611" i="11"/>
  <c r="W686" i="11"/>
  <c r="AD914" i="11"/>
  <c r="AC163" i="11"/>
  <c r="Z787" i="11"/>
  <c r="Z647" i="11"/>
  <c r="AD958" i="11"/>
  <c r="Y252" i="11"/>
  <c r="AB1046" i="11"/>
  <c r="AA283" i="11"/>
  <c r="AC1068" i="11"/>
  <c r="AF644" i="11"/>
  <c r="AE237" i="11"/>
  <c r="AA430" i="11"/>
  <c r="Z297" i="11"/>
  <c r="AC728" i="11"/>
  <c r="AB742" i="11"/>
  <c r="AB921" i="11"/>
  <c r="Z730" i="11"/>
  <c r="X973" i="11"/>
  <c r="AB981" i="11"/>
  <c r="AF5" i="11"/>
  <c r="AB7" i="11"/>
  <c r="AB800" i="11"/>
  <c r="AE278" i="11"/>
  <c r="AC792" i="11"/>
  <c r="AB395" i="11"/>
  <c r="AC7" i="11"/>
  <c r="X895" i="11"/>
  <c r="W71" i="11"/>
  <c r="AF175" i="11"/>
  <c r="AC818" i="11"/>
  <c r="Y575" i="11"/>
  <c r="AA116" i="11"/>
  <c r="AD441" i="11"/>
  <c r="AF867" i="11"/>
  <c r="AD411" i="11"/>
  <c r="X558" i="11"/>
  <c r="AF192" i="11"/>
  <c r="Y856" i="11"/>
  <c r="AF892" i="11"/>
  <c r="AE817" i="11"/>
  <c r="AA190" i="11"/>
  <c r="X692" i="11"/>
  <c r="Y468" i="11"/>
  <c r="AF652" i="11"/>
  <c r="Y528" i="11"/>
  <c r="AA425" i="11"/>
  <c r="AA1068" i="11"/>
  <c r="W458" i="11"/>
  <c r="AA459" i="11"/>
  <c r="Z626" i="11"/>
  <c r="Z1045" i="11"/>
  <c r="AC395" i="11"/>
  <c r="AA575" i="11"/>
  <c r="Y330" i="11"/>
  <c r="Z267" i="11"/>
  <c r="Y226" i="11"/>
  <c r="AE56" i="11"/>
  <c r="AB967" i="11"/>
  <c r="W460" i="11"/>
  <c r="Z476" i="11"/>
  <c r="AC16" i="11"/>
  <c r="AD468" i="11"/>
  <c r="AE983" i="11"/>
  <c r="X896" i="11"/>
  <c r="X640" i="11"/>
  <c r="AB523" i="11"/>
  <c r="AA348" i="11"/>
  <c r="AC249" i="11"/>
  <c r="AA376" i="11"/>
  <c r="Z983" i="11"/>
  <c r="AB331" i="11"/>
  <c r="AC59" i="11"/>
  <c r="Y896" i="11"/>
  <c r="X269" i="11"/>
  <c r="AE511" i="11"/>
  <c r="Z550" i="11"/>
  <c r="Z412" i="11"/>
  <c r="AF641" i="11"/>
  <c r="AB361" i="11"/>
  <c r="AB397" i="11"/>
  <c r="AD183" i="11"/>
  <c r="W114" i="11"/>
  <c r="Y891" i="11"/>
  <c r="AB1006" i="11"/>
  <c r="AF26" i="11"/>
  <c r="Y378" i="11"/>
  <c r="X631" i="11"/>
  <c r="Y462" i="11"/>
  <c r="X1055" i="11"/>
  <c r="AE481" i="11"/>
  <c r="AA354" i="11"/>
  <c r="AB1072" i="11"/>
  <c r="AA148" i="11"/>
  <c r="Y1046" i="11"/>
  <c r="AC738" i="11"/>
  <c r="W950" i="11"/>
  <c r="Z594" i="11"/>
  <c r="AA66" i="11"/>
  <c r="X98" i="11"/>
  <c r="X842" i="11"/>
  <c r="Y920" i="11"/>
  <c r="AF314" i="11"/>
  <c r="AC872" i="11"/>
  <c r="AE293" i="11"/>
  <c r="AA521" i="11"/>
  <c r="AB713" i="11"/>
  <c r="X1071" i="11"/>
  <c r="AB900" i="11"/>
  <c r="AC643" i="11"/>
  <c r="AA87" i="11"/>
  <c r="AF4" i="11"/>
  <c r="AA272" i="11"/>
  <c r="AC267" i="11"/>
  <c r="Y579" i="11"/>
  <c r="AD443" i="11"/>
  <c r="AA703" i="11"/>
  <c r="AC242" i="11"/>
  <c r="Y96" i="11"/>
  <c r="W31" i="11"/>
  <c r="W969" i="11"/>
  <c r="AD992" i="11"/>
  <c r="W608" i="11"/>
  <c r="Z526" i="11"/>
  <c r="Z857" i="11"/>
  <c r="AF143" i="11"/>
  <c r="AE910" i="11"/>
  <c r="Z774" i="11"/>
  <c r="AB40" i="11"/>
  <c r="AF139" i="11"/>
  <c r="AB220" i="11"/>
  <c r="AA904" i="11"/>
  <c r="AA695" i="11"/>
  <c r="AC211" i="11"/>
  <c r="W856" i="11"/>
  <c r="W863" i="11"/>
  <c r="Y924" i="11"/>
  <c r="Z96" i="11"/>
  <c r="AD472" i="11"/>
  <c r="Y729" i="11"/>
  <c r="X838" i="11"/>
  <c r="AD517" i="11"/>
  <c r="AD434" i="11"/>
  <c r="W225" i="11"/>
  <c r="X371" i="11"/>
  <c r="AF475" i="11"/>
  <c r="AC328" i="11"/>
  <c r="W573" i="11"/>
  <c r="AF671" i="11"/>
  <c r="Y1045" i="11"/>
  <c r="AB992" i="11"/>
  <c r="AD655" i="11"/>
  <c r="AA334" i="11"/>
  <c r="AA437" i="11"/>
  <c r="AC952" i="11"/>
  <c r="Y587" i="11"/>
  <c r="AC275" i="11"/>
  <c r="AC930" i="11"/>
  <c r="Z85" i="11"/>
  <c r="AA248" i="11"/>
  <c r="Z695" i="11"/>
  <c r="X847" i="11"/>
  <c r="X80" i="11"/>
  <c r="Z534" i="11"/>
  <c r="AA896" i="11"/>
  <c r="AC537" i="11"/>
  <c r="Z540" i="11"/>
  <c r="AE326" i="11"/>
  <c r="AB367" i="11"/>
  <c r="AF298" i="11"/>
  <c r="AD136" i="11"/>
  <c r="W202" i="11"/>
  <c r="AC265" i="11"/>
  <c r="Y172" i="11"/>
  <c r="AB959" i="11"/>
  <c r="AB102" i="11"/>
  <c r="AE800" i="11"/>
  <c r="AC725" i="11"/>
  <c r="AB901" i="11"/>
  <c r="AE857" i="11"/>
  <c r="Z405" i="11"/>
  <c r="W1060" i="11"/>
  <c r="AE546" i="11"/>
  <c r="AC13" i="11"/>
  <c r="W502" i="11"/>
  <c r="Y446" i="11"/>
  <c r="W108" i="11"/>
  <c r="AB349" i="11"/>
  <c r="AC732" i="11"/>
  <c r="AF618" i="11"/>
  <c r="AD990" i="11"/>
  <c r="Z305" i="11"/>
  <c r="AA433" i="11"/>
  <c r="W785" i="11"/>
  <c r="X528" i="11"/>
  <c r="AF966" i="11"/>
  <c r="AE116" i="11"/>
  <c r="X154" i="11"/>
  <c r="Z156" i="11"/>
  <c r="AC995" i="11"/>
  <c r="AA523" i="11"/>
  <c r="AF1040" i="11"/>
  <c r="AB297" i="11"/>
  <c r="AB184" i="11"/>
  <c r="AE463" i="11"/>
  <c r="Z668" i="11"/>
  <c r="AA640" i="11"/>
  <c r="AA180" i="11"/>
  <c r="X1057" i="11"/>
  <c r="AB85" i="11"/>
  <c r="X254" i="11"/>
  <c r="X509" i="11"/>
  <c r="AA621" i="11"/>
  <c r="Y782" i="11"/>
  <c r="Y455" i="11"/>
  <c r="AF115" i="11"/>
  <c r="Y484" i="11"/>
  <c r="W116" i="11"/>
  <c r="X299" i="11"/>
  <c r="AE735" i="11"/>
  <c r="AB565" i="11"/>
  <c r="AB937" i="11"/>
  <c r="Y1023" i="11"/>
  <c r="AF328" i="11"/>
  <c r="X623" i="11"/>
  <c r="AA295" i="11"/>
  <c r="AC187" i="11"/>
  <c r="AE175" i="11"/>
  <c r="AC399" i="11"/>
  <c r="AC654" i="11"/>
  <c r="W1079" i="11"/>
  <c r="AF831" i="11"/>
  <c r="X985" i="11"/>
  <c r="AF352" i="11"/>
  <c r="Z1015" i="11"/>
  <c r="AE824" i="11"/>
  <c r="AB5" i="11"/>
  <c r="AC51" i="11"/>
  <c r="Z547" i="11"/>
  <c r="AA335" i="11"/>
  <c r="AD483" i="11"/>
  <c r="AA673" i="11"/>
  <c r="W463" i="11"/>
  <c r="AF725" i="11"/>
  <c r="Y44" i="11"/>
  <c r="X616" i="11"/>
  <c r="AF438" i="11"/>
  <c r="W505" i="11"/>
  <c r="Z827" i="11"/>
  <c r="AD13" i="11"/>
  <c r="AF378" i="11"/>
  <c r="AB675" i="11"/>
  <c r="W39" i="11"/>
  <c r="X396" i="11"/>
  <c r="AC1066" i="11"/>
  <c r="Y675" i="11"/>
  <c r="W689" i="11"/>
  <c r="W757" i="11"/>
  <c r="X260" i="11"/>
  <c r="Z168" i="11"/>
  <c r="AF236" i="11"/>
  <c r="Y1044" i="11"/>
  <c r="AF749" i="11"/>
  <c r="AF162" i="11"/>
  <c r="AB780" i="11"/>
  <c r="Y895" i="11"/>
  <c r="AC509" i="11"/>
  <c r="AB470" i="11"/>
  <c r="Y543" i="11"/>
  <c r="AB529" i="11"/>
  <c r="AB474" i="11"/>
  <c r="AA104" i="11"/>
  <c r="AC390" i="11"/>
  <c r="AE38" i="11"/>
  <c r="AB939" i="11"/>
  <c r="AA609" i="11"/>
  <c r="Y959" i="11"/>
  <c r="AB123" i="11"/>
  <c r="AA488" i="11"/>
  <c r="AE935" i="11"/>
  <c r="AA311" i="11"/>
  <c r="W668" i="11"/>
  <c r="AC512" i="11"/>
  <c r="AE678" i="11"/>
  <c r="Z859" i="11"/>
  <c r="AD85" i="11"/>
  <c r="AE87" i="11"/>
  <c r="AD500" i="11"/>
  <c r="X851" i="11"/>
  <c r="AB982" i="11"/>
  <c r="W1042" i="11"/>
  <c r="X843" i="11"/>
  <c r="Y149" i="11"/>
  <c r="Y445" i="11"/>
  <c r="AF578" i="11"/>
  <c r="AE32" i="11"/>
  <c r="W187" i="11"/>
  <c r="AE753" i="11"/>
  <c r="X675" i="11"/>
  <c r="AA392" i="11"/>
  <c r="W173" i="11"/>
  <c r="W81" i="11"/>
  <c r="AE424" i="11"/>
  <c r="Y289" i="11"/>
  <c r="Y845" i="11"/>
  <c r="W1056" i="11"/>
  <c r="X294" i="11"/>
  <c r="Z861" i="11"/>
  <c r="W802" i="11"/>
  <c r="Y964" i="11"/>
  <c r="X350" i="11"/>
  <c r="AA1047" i="11"/>
  <c r="X207" i="11"/>
  <c r="AB807" i="11"/>
  <c r="AA779" i="11"/>
  <c r="AD962" i="11"/>
  <c r="Y221" i="11"/>
  <c r="AF661" i="11"/>
  <c r="AD484" i="11"/>
  <c r="W130" i="11"/>
  <c r="AC977" i="11"/>
  <c r="AA988" i="11"/>
  <c r="AE645" i="11"/>
  <c r="AB413" i="11"/>
  <c r="AB382" i="11"/>
  <c r="Y628" i="11"/>
  <c r="Z868" i="11"/>
  <c r="AB222" i="11"/>
  <c r="AF928" i="11"/>
  <c r="Z951" i="11"/>
  <c r="AC595" i="11"/>
  <c r="AE1004" i="11"/>
  <c r="AE803" i="11"/>
  <c r="AA1077" i="11"/>
  <c r="AE225" i="11"/>
  <c r="AF917" i="11"/>
  <c r="AB12" i="11"/>
  <c r="Y863" i="11"/>
  <c r="X337" i="11"/>
  <c r="AD480" i="11"/>
  <c r="AF812" i="11"/>
  <c r="Y780" i="11"/>
  <c r="AE488" i="11"/>
  <c r="W823" i="11"/>
  <c r="AD895" i="11"/>
  <c r="X487" i="11"/>
  <c r="AB857" i="11"/>
  <c r="X84" i="11"/>
  <c r="AD525" i="11"/>
  <c r="X659" i="11"/>
  <c r="AD603" i="11"/>
  <c r="X116" i="11"/>
  <c r="AD637" i="11"/>
  <c r="AF207" i="11"/>
  <c r="AE904" i="11"/>
  <c r="AD1005" i="11"/>
  <c r="AD274" i="11"/>
  <c r="Z571" i="11"/>
  <c r="X101" i="11"/>
  <c r="X828" i="11"/>
  <c r="W414" i="11"/>
  <c r="Z83" i="11"/>
  <c r="AB974" i="11"/>
  <c r="AB369" i="11"/>
  <c r="AB892" i="11"/>
  <c r="X663" i="11"/>
  <c r="X248" i="11"/>
  <c r="AD151" i="11"/>
  <c r="AB450" i="11"/>
  <c r="AF74" i="11"/>
  <c r="AD455" i="11"/>
  <c r="AB961" i="11"/>
  <c r="AA886" i="11"/>
  <c r="Z837" i="11"/>
  <c r="Z110" i="11"/>
  <c r="AD953" i="11"/>
  <c r="W21" i="11"/>
  <c r="Z345" i="11"/>
  <c r="AC460" i="11"/>
  <c r="X386" i="11"/>
  <c r="AF545" i="11"/>
  <c r="X609" i="11"/>
  <c r="Y334" i="11"/>
  <c r="AA772" i="11"/>
  <c r="Z578" i="11"/>
  <c r="AA91" i="11"/>
  <c r="AA73" i="11"/>
  <c r="AD951" i="11"/>
  <c r="W370" i="11"/>
  <c r="AA809" i="11"/>
  <c r="AD378" i="11"/>
  <c r="AC430" i="11"/>
  <c r="AE731" i="11"/>
  <c r="Z881" i="11"/>
  <c r="Y21" i="11"/>
  <c r="AB592" i="11"/>
  <c r="AC118" i="11"/>
  <c r="AC377" i="11"/>
  <c r="AE21" i="11"/>
  <c r="AB754" i="11"/>
  <c r="AE1034" i="11"/>
  <c r="W1048" i="11"/>
  <c r="AE1042" i="11"/>
  <c r="AB591" i="11"/>
  <c r="AD959" i="11"/>
  <c r="Y668" i="11"/>
  <c r="AD482" i="11"/>
  <c r="AA570" i="11"/>
  <c r="X1079" i="11"/>
  <c r="AB452" i="11"/>
  <c r="AB920" i="11"/>
  <c r="AD582" i="11"/>
  <c r="AA716" i="11"/>
  <c r="AB806" i="11"/>
  <c r="AE1016" i="11"/>
  <c r="X712" i="11"/>
  <c r="X421" i="11"/>
  <c r="X121" i="11"/>
  <c r="AF1008" i="11"/>
  <c r="Z318" i="11"/>
  <c r="AF241" i="11"/>
  <c r="AA260" i="11"/>
  <c r="AA888" i="11"/>
  <c r="AA877" i="11"/>
  <c r="AF292" i="11"/>
  <c r="AD804" i="11"/>
  <c r="AF645" i="11"/>
  <c r="AD666" i="11"/>
  <c r="AA635" i="11"/>
  <c r="AA542" i="11"/>
  <c r="X646" i="11"/>
  <c r="AD836" i="11"/>
  <c r="AA949" i="11"/>
  <c r="AE699" i="11"/>
  <c r="W577" i="11"/>
  <c r="AA298" i="11"/>
  <c r="AD861" i="11"/>
  <c r="AF499" i="11"/>
  <c r="AF1065" i="11"/>
  <c r="AA37" i="11"/>
  <c r="AB151" i="11"/>
  <c r="AC214" i="11"/>
  <c r="AD309" i="11"/>
  <c r="AA12" i="11"/>
  <c r="AF1001" i="11"/>
  <c r="AC963" i="11"/>
  <c r="AC433" i="11"/>
  <c r="Z117" i="11"/>
  <c r="AE292" i="11"/>
  <c r="AB986" i="11"/>
  <c r="AA866" i="11"/>
  <c r="Y59" i="11"/>
  <c r="AC711" i="11"/>
  <c r="AC415" i="11"/>
  <c r="X449" i="11"/>
  <c r="W906" i="11"/>
  <c r="AB265" i="11"/>
  <c r="AD189" i="11"/>
  <c r="AA914" i="11"/>
  <c r="Y314" i="11"/>
  <c r="AC985" i="11"/>
  <c r="AC798" i="11"/>
  <c r="Z502" i="11"/>
  <c r="X735" i="11"/>
  <c r="AF72" i="11"/>
  <c r="AC445" i="11"/>
  <c r="AF479" i="11"/>
  <c r="Z367" i="11"/>
  <c r="Y33" i="11"/>
  <c r="AB221" i="11"/>
  <c r="Y692" i="11"/>
  <c r="AF570" i="11"/>
  <c r="Z58" i="11"/>
  <c r="AF118" i="11"/>
  <c r="X978" i="11"/>
  <c r="X124" i="11"/>
  <c r="AE120" i="11"/>
  <c r="AC296" i="11"/>
  <c r="AE862" i="11"/>
  <c r="AA498" i="11"/>
  <c r="X938" i="11"/>
  <c r="W1010" i="11"/>
  <c r="X965" i="11"/>
  <c r="AB296" i="11"/>
  <c r="X412" i="11"/>
  <c r="AE515" i="11"/>
  <c r="AF389" i="11"/>
  <c r="Z841" i="11"/>
  <c r="W779" i="11"/>
  <c r="AD726" i="11"/>
  <c r="Z1022" i="11"/>
  <c r="Z385" i="11"/>
  <c r="AB122" i="11"/>
  <c r="AB931" i="11"/>
  <c r="AF929" i="11"/>
  <c r="X798" i="11"/>
  <c r="AA292" i="11"/>
  <c r="W643" i="11"/>
  <c r="AE133" i="11"/>
  <c r="Y38" i="11"/>
  <c r="AC692" i="11"/>
  <c r="AC156" i="11"/>
  <c r="AA473" i="11"/>
  <c r="AB447" i="11"/>
  <c r="AF577" i="11"/>
  <c r="W913" i="11"/>
  <c r="AD159" i="11"/>
  <c r="AF325" i="11"/>
  <c r="AE354" i="11"/>
  <c r="AC919" i="11"/>
  <c r="W754" i="11"/>
  <c r="Y893" i="11"/>
  <c r="AE286" i="11"/>
  <c r="AD940" i="11"/>
  <c r="Z539" i="11"/>
  <c r="AD61" i="11"/>
  <c r="AC358" i="11"/>
  <c r="AD604" i="11"/>
  <c r="AD1076" i="11"/>
  <c r="AB755" i="11"/>
  <c r="X262" i="11"/>
  <c r="AA522" i="11"/>
  <c r="AE920" i="11"/>
  <c r="AD94" i="11"/>
  <c r="AE375" i="11"/>
  <c r="AA453" i="11"/>
  <c r="AA365" i="11"/>
  <c r="AD892" i="11"/>
  <c r="W772" i="11"/>
  <c r="Y627" i="11"/>
  <c r="AD461" i="11"/>
  <c r="AD513" i="11"/>
  <c r="Y448" i="11"/>
  <c r="AC978" i="11"/>
  <c r="AD280" i="11"/>
  <c r="X587" i="11"/>
  <c r="X240" i="11"/>
  <c r="AD744" i="11"/>
  <c r="AC785" i="11"/>
  <c r="Z664" i="11"/>
  <c r="AE163" i="11"/>
  <c r="AF625" i="11"/>
  <c r="Y748" i="11"/>
  <c r="AF830" i="11"/>
  <c r="AE616" i="11"/>
  <c r="X706" i="11"/>
  <c r="AC740" i="11"/>
  <c r="AB310" i="11"/>
  <c r="AA202" i="11"/>
  <c r="AF360" i="11"/>
  <c r="Z773" i="11"/>
  <c r="W611" i="11"/>
  <c r="Z548" i="11"/>
  <c r="AF203" i="11"/>
  <c r="Z860" i="11"/>
  <c r="W432" i="11"/>
  <c r="X655" i="11"/>
  <c r="Z891" i="11"/>
  <c r="AF737" i="11"/>
  <c r="Y151" i="11"/>
  <c r="AB561" i="11"/>
  <c r="AB375" i="11"/>
  <c r="AA150" i="11"/>
  <c r="AA878" i="11"/>
  <c r="Z694" i="11"/>
  <c r="W667" i="11"/>
  <c r="AF913" i="11"/>
  <c r="W52" i="11"/>
  <c r="AE211" i="11"/>
  <c r="X599" i="11"/>
  <c r="Z1067" i="11"/>
  <c r="AE941" i="11"/>
  <c r="AB240" i="11"/>
  <c r="AA80" i="11"/>
  <c r="AD112" i="11"/>
  <c r="AC289" i="11"/>
  <c r="W525" i="11"/>
  <c r="Y928" i="11"/>
  <c r="Y688" i="11"/>
  <c r="X139" i="11"/>
  <c r="AE809" i="11"/>
  <c r="Y518" i="11"/>
  <c r="AE52" i="11"/>
  <c r="X645" i="11"/>
  <c r="X95" i="11"/>
  <c r="AF191" i="11"/>
  <c r="Z741" i="11"/>
  <c r="AA325" i="11"/>
  <c r="AE332" i="11"/>
  <c r="AB356" i="11"/>
  <c r="AB412" i="11"/>
  <c r="Z316" i="11"/>
  <c r="AB811" i="11"/>
  <c r="X911" i="11"/>
  <c r="AB671" i="11"/>
  <c r="AD882" i="11"/>
  <c r="AD382" i="11"/>
  <c r="Z829" i="11"/>
  <c r="X432" i="11"/>
  <c r="AA775" i="11"/>
  <c r="AF146" i="11"/>
  <c r="X186" i="11"/>
  <c r="AD823" i="11"/>
  <c r="AE360" i="11"/>
  <c r="AE530" i="11"/>
  <c r="AA490" i="11"/>
  <c r="Z323" i="11"/>
  <c r="AC29" i="11"/>
  <c r="AA172" i="11"/>
  <c r="AA510" i="11"/>
  <c r="W319" i="11"/>
  <c r="AE716" i="11"/>
  <c r="AC203" i="11"/>
  <c r="Z495" i="11"/>
  <c r="AB533" i="11"/>
  <c r="AB866" i="11"/>
  <c r="AF296" i="11"/>
  <c r="AC238" i="11"/>
  <c r="Y953" i="11"/>
  <c r="X202" i="11"/>
  <c r="AA102" i="11"/>
  <c r="AF884" i="11"/>
  <c r="AB51" i="11"/>
  <c r="X214" i="11"/>
  <c r="AD894" i="11"/>
  <c r="AF291" i="11"/>
  <c r="AF958" i="11"/>
  <c r="AF529" i="11"/>
  <c r="AD907" i="11"/>
  <c r="AA823" i="11"/>
  <c r="AA564" i="11"/>
  <c r="W864" i="11"/>
  <c r="Z111" i="11"/>
  <c r="X994" i="11"/>
  <c r="Y726" i="11"/>
  <c r="AF119" i="11"/>
  <c r="AA435" i="11"/>
  <c r="AF487" i="11"/>
  <c r="AB1059" i="11"/>
  <c r="AE665" i="11"/>
  <c r="X53" i="11"/>
  <c r="AA467" i="11"/>
  <c r="X457" i="11"/>
  <c r="AE486" i="11"/>
  <c r="AC5" i="11"/>
  <c r="Y664" i="11"/>
  <c r="Z7" i="11"/>
  <c r="AE854" i="11"/>
  <c r="Y315" i="11"/>
  <c r="AA407" i="11"/>
  <c r="X1064" i="11"/>
  <c r="Z394" i="11"/>
  <c r="AC848" i="11"/>
  <c r="AF679" i="11"/>
  <c r="AB641" i="11"/>
  <c r="AC20" i="11"/>
  <c r="W916" i="11"/>
  <c r="X980" i="11"/>
  <c r="W640" i="11"/>
  <c r="AA533" i="11"/>
  <c r="Y577" i="11"/>
  <c r="AC875" i="11"/>
  <c r="W358" i="11"/>
  <c r="AB260" i="11"/>
  <c r="AA282" i="11"/>
  <c r="AB130" i="11"/>
  <c r="AB636" i="11"/>
  <c r="Z1073" i="11"/>
  <c r="W377" i="11"/>
  <c r="Y84" i="11"/>
  <c r="X1070" i="11"/>
  <c r="W616" i="11"/>
  <c r="W282" i="11"/>
  <c r="AA481" i="11"/>
  <c r="AE801" i="11"/>
  <c r="X460" i="11"/>
  <c r="AB379" i="11"/>
  <c r="AE892" i="11"/>
  <c r="AB938" i="11"/>
  <c r="AD194" i="11"/>
  <c r="AD936" i="11"/>
  <c r="AA245" i="11"/>
  <c r="AA948" i="11"/>
  <c r="AF568" i="11"/>
  <c r="Z900" i="11"/>
  <c r="Z652" i="11"/>
  <c r="W150" i="11"/>
  <c r="Y805" i="11"/>
  <c r="AF193" i="11"/>
  <c r="AE138" i="11"/>
  <c r="Z574" i="11"/>
  <c r="AE967" i="11"/>
  <c r="W149" i="11"/>
  <c r="AF151" i="11"/>
  <c r="AD521" i="11"/>
  <c r="AD546" i="11"/>
  <c r="Z821" i="11"/>
  <c r="Z61" i="11"/>
  <c r="X1068" i="11"/>
  <c r="AB38" i="11"/>
  <c r="AD725" i="11"/>
  <c r="Y235" i="11"/>
  <c r="AA514" i="11"/>
  <c r="AE860" i="11"/>
  <c r="AA794" i="11"/>
  <c r="AD903" i="11"/>
  <c r="Z263" i="11"/>
  <c r="W798" i="11"/>
  <c r="Z357" i="11"/>
  <c r="Y561" i="11"/>
  <c r="W975" i="11"/>
  <c r="Y1069" i="11"/>
  <c r="AA322" i="11"/>
  <c r="AE66" i="11"/>
  <c r="AC128" i="11"/>
  <c r="AD213" i="11"/>
  <c r="AC31" i="11"/>
  <c r="AC949" i="11"/>
  <c r="X873" i="11"/>
  <c r="W267" i="11"/>
  <c r="Y595" i="11"/>
  <c r="AF586" i="11"/>
  <c r="Z207" i="11"/>
  <c r="X445" i="11"/>
  <c r="AF21" i="11"/>
  <c r="AE509" i="11"/>
  <c r="AA797" i="11"/>
  <c r="Y131" i="11"/>
  <c r="AE614" i="11"/>
  <c r="AE29" i="11"/>
  <c r="Z742" i="11"/>
  <c r="AD716" i="11"/>
  <c r="AC1015" i="11"/>
  <c r="Z521" i="11"/>
  <c r="AF355" i="11"/>
  <c r="AC548" i="11"/>
  <c r="AF126" i="11"/>
  <c r="AF177" i="11"/>
  <c r="AB203" i="11"/>
  <c r="W545" i="11"/>
  <c r="AE44" i="11"/>
  <c r="AB274" i="11"/>
  <c r="AB745" i="11"/>
  <c r="Z1001" i="11"/>
  <c r="Z689" i="11"/>
  <c r="AB925" i="11"/>
  <c r="AC613" i="11"/>
  <c r="AD911" i="11"/>
  <c r="AF442" i="11"/>
  <c r="AE749" i="11"/>
  <c r="AC58" i="11"/>
  <c r="Z632" i="11"/>
  <c r="Y873" i="11"/>
  <c r="Z354" i="11"/>
  <c r="AE338" i="11"/>
  <c r="AF711" i="11"/>
  <c r="AF179" i="11"/>
  <c r="AF67" i="11"/>
  <c r="X381" i="11"/>
  <c r="AA461" i="11"/>
  <c r="AF358" i="11"/>
  <c r="AC658" i="11"/>
  <c r="Y699" i="11"/>
  <c r="Y1037" i="11"/>
  <c r="Z613" i="11"/>
  <c r="Z649" i="11"/>
  <c r="AF182" i="11"/>
  <c r="AF755" i="11"/>
  <c r="AF736" i="11"/>
  <c r="Z685" i="11"/>
  <c r="AD1034" i="11"/>
  <c r="AA1011" i="11"/>
  <c r="AB357" i="11"/>
  <c r="AD980" i="11"/>
  <c r="AB225" i="11"/>
  <c r="AB1010" i="11"/>
  <c r="X573" i="11"/>
  <c r="AF20" i="11"/>
  <c r="AA470" i="11"/>
  <c r="AA60" i="11"/>
  <c r="AE410" i="11"/>
  <c r="AC375" i="11"/>
  <c r="Y773" i="11"/>
  <c r="AB107" i="11"/>
  <c r="AE407" i="11"/>
  <c r="X685" i="11"/>
  <c r="AA698" i="11"/>
  <c r="AA357" i="11"/>
  <c r="AB685" i="11"/>
  <c r="X1004" i="11"/>
  <c r="Y427" i="11"/>
  <c r="AA709" i="11"/>
  <c r="AC1047" i="11"/>
  <c r="AA807" i="11"/>
  <c r="AB897" i="11"/>
  <c r="AC287" i="11"/>
  <c r="AD58" i="11"/>
  <c r="Z964" i="11"/>
  <c r="AC933" i="11"/>
  <c r="AE676" i="11"/>
  <c r="AB154" i="11"/>
  <c r="W854" i="11"/>
  <c r="AE1062" i="11"/>
  <c r="Y373" i="11"/>
  <c r="AB695" i="11"/>
  <c r="Z557" i="11"/>
  <c r="Z144" i="11"/>
  <c r="AB82" i="11"/>
  <c r="AF450" i="11"/>
  <c r="Z1009" i="11"/>
  <c r="AA402" i="11"/>
  <c r="W628" i="11"/>
  <c r="AF147" i="11"/>
  <c r="AD1041" i="11"/>
  <c r="AF140" i="11"/>
  <c r="W922" i="11"/>
  <c r="AD287" i="11"/>
  <c r="W592" i="11"/>
  <c r="AB763" i="11"/>
  <c r="AA78" i="11"/>
  <c r="AE96" i="11"/>
  <c r="AE208" i="11"/>
  <c r="AD822" i="11"/>
  <c r="Y64" i="11"/>
  <c r="AA803" i="11"/>
  <c r="Z294" i="11"/>
  <c r="W874" i="11"/>
  <c r="X923" i="11"/>
  <c r="AE660" i="11"/>
  <c r="AE308" i="11"/>
  <c r="AD1030" i="11"/>
  <c r="AD476" i="11"/>
  <c r="AB342" i="11"/>
  <c r="AA748" i="11"/>
  <c r="Y615" i="11"/>
  <c r="AB444" i="11"/>
  <c r="X476" i="11"/>
  <c r="AD222" i="11"/>
  <c r="AD454" i="11"/>
  <c r="AD96" i="11"/>
  <c r="W239" i="11"/>
  <c r="AB985" i="11"/>
  <c r="Z350" i="11"/>
  <c r="AE499" i="11"/>
  <c r="AF365" i="11"/>
  <c r="AF274" i="11"/>
  <c r="AE946" i="11"/>
  <c r="AF372" i="11"/>
  <c r="AD325" i="11"/>
  <c r="X226" i="11"/>
  <c r="AD695" i="11"/>
  <c r="X568" i="11"/>
  <c r="AA250" i="11"/>
  <c r="AC1028" i="11"/>
  <c r="Y984" i="11"/>
  <c r="AA76" i="11"/>
  <c r="AC258" i="11"/>
  <c r="Y294" i="11"/>
  <c r="X236" i="11"/>
  <c r="AC1058" i="11"/>
  <c r="AA773" i="11"/>
  <c r="Z801" i="11"/>
  <c r="Z159" i="11"/>
  <c r="AB233" i="11"/>
  <c r="AA85" i="11"/>
  <c r="AF622" i="11"/>
  <c r="Z325" i="11"/>
  <c r="AA668" i="11"/>
  <c r="Z934" i="11"/>
  <c r="Y970" i="11"/>
  <c r="AF992" i="11"/>
  <c r="AC970" i="11"/>
  <c r="AF40" i="11"/>
  <c r="Y187" i="11"/>
  <c r="AE541" i="11"/>
  <c r="AB936" i="11"/>
  <c r="Y102" i="11"/>
  <c r="AE30" i="11"/>
  <c r="AB969" i="11"/>
  <c r="AB231" i="11"/>
  <c r="W907" i="11"/>
  <c r="W743" i="11"/>
  <c r="AB647" i="11"/>
  <c r="AB242" i="11"/>
  <c r="AB194" i="11"/>
  <c r="Z726" i="11"/>
  <c r="AC394" i="11"/>
  <c r="AD540" i="11"/>
  <c r="AA1021" i="11"/>
  <c r="AB497" i="11"/>
  <c r="X492" i="11"/>
  <c r="AB427" i="11"/>
  <c r="AC1078" i="11"/>
  <c r="AA399" i="11"/>
  <c r="AD180" i="11"/>
  <c r="AB539" i="11"/>
  <c r="AA211" i="11"/>
  <c r="Y755" i="11"/>
  <c r="AE249" i="11"/>
  <c r="X117" i="11"/>
  <c r="X129" i="11"/>
  <c r="Z470" i="11"/>
  <c r="Z805" i="11"/>
  <c r="AB401" i="11"/>
  <c r="X574" i="11"/>
  <c r="AC746" i="11"/>
  <c r="AF1053" i="11"/>
  <c r="X945" i="11"/>
  <c r="AB620" i="11"/>
  <c r="Z940" i="11"/>
  <c r="AF810" i="11"/>
  <c r="AB922" i="11"/>
  <c r="AE794" i="11"/>
  <c r="Z452" i="11"/>
  <c r="AA82" i="11"/>
  <c r="AF240" i="11"/>
  <c r="AB614" i="11"/>
  <c r="AC117" i="11"/>
  <c r="AE683" i="11"/>
  <c r="W769" i="11"/>
  <c r="AE897" i="11"/>
  <c r="AD135" i="11"/>
  <c r="AE542" i="11"/>
  <c r="AC257" i="11"/>
  <c r="Z315" i="11"/>
  <c r="AF320" i="11"/>
  <c r="AE649" i="11"/>
  <c r="Y899" i="11"/>
  <c r="AD427" i="11"/>
  <c r="AC723" i="11"/>
  <c r="AB817" i="11"/>
  <c r="Y779" i="11"/>
  <c r="AE385" i="11"/>
  <c r="AC364" i="11"/>
  <c r="X929" i="11"/>
  <c r="AF98" i="11"/>
  <c r="AE702" i="11"/>
  <c r="AB61" i="11"/>
  <c r="AB505" i="11"/>
  <c r="AC347" i="11"/>
  <c r="X346" i="11"/>
  <c r="X1054" i="11"/>
  <c r="AF732" i="11"/>
  <c r="W932" i="11"/>
  <c r="W770" i="11"/>
  <c r="Z151" i="11"/>
  <c r="AF167" i="11"/>
  <c r="AD44" i="11"/>
  <c r="AC520" i="11"/>
  <c r="AF458" i="11"/>
  <c r="AA185" i="11"/>
  <c r="AE465" i="11"/>
  <c r="AB340" i="11"/>
  <c r="AC990" i="11"/>
  <c r="Z482" i="11"/>
  <c r="AB262" i="11"/>
  <c r="X444" i="11"/>
  <c r="AE427" i="11"/>
  <c r="AF824" i="11"/>
  <c r="AE574" i="11"/>
  <c r="Z492" i="11"/>
  <c r="X213" i="11"/>
  <c r="AD954" i="11"/>
  <c r="AB305" i="11"/>
  <c r="AB733" i="11"/>
  <c r="Y60" i="11"/>
  <c r="Z954" i="11"/>
  <c r="AC1055" i="11"/>
  <c r="AA653" i="11"/>
  <c r="AB64" i="11"/>
  <c r="X846" i="11"/>
  <c r="AB318" i="11"/>
  <c r="Z623" i="11"/>
  <c r="AD536" i="11"/>
  <c r="AB1076" i="11"/>
  <c r="AB323" i="11"/>
  <c r="AA492" i="11"/>
  <c r="X543" i="11"/>
  <c r="AF1046" i="11"/>
  <c r="AA232" i="11"/>
  <c r="Z731" i="11"/>
  <c r="AB243" i="11"/>
  <c r="W327" i="11"/>
  <c r="AE361" i="11"/>
  <c r="Z825" i="11"/>
  <c r="AA900" i="11"/>
  <c r="Y349" i="11"/>
  <c r="X572" i="11"/>
  <c r="Y220" i="11"/>
  <c r="W428" i="11"/>
  <c r="AB731" i="11"/>
  <c r="AC599" i="11"/>
  <c r="W419" i="11"/>
  <c r="X507" i="11"/>
  <c r="AB555" i="11"/>
  <c r="AF841" i="11"/>
  <c r="X182" i="11"/>
  <c r="AB1002" i="11"/>
  <c r="Z97" i="11"/>
  <c r="Z4" i="11"/>
  <c r="AC820" i="11"/>
  <c r="AC70" i="11"/>
  <c r="AA271" i="11"/>
  <c r="AD311" i="11"/>
  <c r="AC372" i="11"/>
  <c r="AE307" i="11"/>
  <c r="X261" i="11"/>
  <c r="AE75" i="11"/>
  <c r="AC680" i="11"/>
  <c r="Y884" i="11"/>
  <c r="AB819" i="11"/>
  <c r="AA212" i="11"/>
  <c r="W569" i="11"/>
  <c r="AD977" i="11"/>
  <c r="W564" i="11"/>
  <c r="AD600" i="11"/>
  <c r="AF63" i="11"/>
  <c r="AD646" i="11"/>
  <c r="AC391" i="11"/>
  <c r="W522" i="11"/>
  <c r="AE77" i="11"/>
  <c r="AF659" i="11"/>
  <c r="AE553" i="11"/>
  <c r="AB120" i="11"/>
  <c r="AA980" i="11"/>
  <c r="Y223" i="11"/>
  <c r="Z687" i="11"/>
  <c r="Z942" i="11"/>
  <c r="W657" i="11"/>
  <c r="AB385" i="11"/>
  <c r="Y694" i="11"/>
  <c r="AE836" i="11"/>
  <c r="AF551" i="11"/>
  <c r="AF469" i="11"/>
  <c r="AE111" i="11"/>
  <c r="X876" i="11"/>
  <c r="X251" i="11"/>
  <c r="AC935" i="11"/>
  <c r="AE426" i="11"/>
  <c r="AF562" i="11"/>
  <c r="AD66" i="11"/>
  <c r="Y362" i="11"/>
  <c r="W865" i="11"/>
  <c r="AC873" i="11"/>
  <c r="AE104" i="11"/>
  <c r="AC293" i="11"/>
  <c r="W674" i="11"/>
  <c r="X418" i="11"/>
  <c r="Z349" i="11"/>
  <c r="AC618" i="11"/>
  <c r="W960" i="11"/>
  <c r="Y135" i="11"/>
  <c r="AC367" i="11"/>
  <c r="AD78" i="11"/>
  <c r="AA71" i="11"/>
  <c r="Y26" i="11"/>
  <c r="AF668" i="11"/>
  <c r="AD45" i="11"/>
  <c r="AA876" i="11"/>
  <c r="W736" i="11"/>
  <c r="Y738" i="11"/>
  <c r="W706" i="11"/>
  <c r="AB960" i="11"/>
  <c r="AE126" i="11"/>
  <c r="AD496" i="11"/>
  <c r="AD750" i="11"/>
  <c r="AE70" i="11"/>
  <c r="Y837" i="11"/>
  <c r="AC894" i="11"/>
  <c r="X874" i="11"/>
  <c r="AC285" i="11"/>
  <c r="AA563" i="11"/>
  <c r="AC829" i="11"/>
  <c r="AB888" i="11"/>
  <c r="Z152" i="11"/>
  <c r="AE39" i="11"/>
  <c r="AE387" i="11"/>
  <c r="AB689" i="11"/>
  <c r="AF339" i="11"/>
  <c r="AC365" i="11"/>
  <c r="Y499" i="11"/>
  <c r="AB1050" i="11"/>
  <c r="AD828" i="11"/>
  <c r="Z380" i="11"/>
  <c r="AD198" i="11"/>
  <c r="AF107" i="11"/>
  <c r="Y155" i="11"/>
  <c r="AD837" i="11"/>
  <c r="AC717" i="11"/>
  <c r="AC104" i="11"/>
  <c r="Z537" i="11"/>
  <c r="AE583" i="11"/>
  <c r="AA119" i="11"/>
  <c r="Y876" i="11"/>
  <c r="AA769" i="11"/>
  <c r="AC234" i="11"/>
  <c r="AE921" i="11"/>
  <c r="Y609" i="11"/>
  <c r="AA251" i="11"/>
  <c r="AD129" i="11"/>
  <c r="AD910" i="11"/>
  <c r="AA133" i="11"/>
  <c r="AE12" i="11"/>
  <c r="X933" i="11"/>
  <c r="Z139" i="11"/>
  <c r="AA821" i="11"/>
  <c r="AB945" i="11"/>
  <c r="AF838" i="11"/>
  <c r="AE717" i="11"/>
  <c r="W868" i="11"/>
  <c r="AD553" i="11"/>
  <c r="AE470" i="11"/>
  <c r="AF640" i="11"/>
  <c r="Z879" i="11"/>
  <c r="Z919" i="11"/>
  <c r="AE226" i="11"/>
  <c r="AF231" i="11"/>
  <c r="W734" i="11"/>
  <c r="AF750" i="11"/>
  <c r="X496" i="11"/>
  <c r="AB449" i="11"/>
  <c r="Z700" i="11"/>
  <c r="AE236" i="11"/>
  <c r="AA142" i="11"/>
  <c r="AB316" i="11"/>
  <c r="AF682" i="11"/>
  <c r="AC121" i="11"/>
  <c r="AE718" i="11"/>
  <c r="Z725" i="11"/>
  <c r="Y867" i="11"/>
  <c r="W485" i="11"/>
  <c r="AD551" i="11"/>
  <c r="AE324" i="11"/>
  <c r="X734" i="11"/>
  <c r="AD342" i="11"/>
  <c r="AA117" i="11"/>
  <c r="AF991" i="11"/>
  <c r="Z505" i="11"/>
  <c r="X296" i="11"/>
  <c r="AD430" i="11"/>
  <c r="AC846" i="11"/>
  <c r="AA26" i="11"/>
  <c r="AA959" i="11"/>
  <c r="AA1034" i="11"/>
  <c r="AD154" i="11"/>
  <c r="AC432" i="11"/>
  <c r="W963" i="11"/>
  <c r="X203" i="11"/>
  <c r="X69" i="11"/>
  <c r="X231" i="11"/>
  <c r="Z684" i="11"/>
  <c r="AE597" i="11"/>
  <c r="X488" i="11"/>
  <c r="AA316" i="11"/>
  <c r="AE284" i="11"/>
  <c r="AA239" i="11"/>
  <c r="Y483" i="11"/>
  <c r="AA206" i="11"/>
  <c r="AF690" i="11"/>
  <c r="AA370" i="11"/>
  <c r="AF555" i="11"/>
  <c r="W786" i="11"/>
  <c r="W110" i="11"/>
  <c r="AB750" i="11"/>
  <c r="AF581" i="11"/>
  <c r="W184" i="11"/>
  <c r="AF133" i="11"/>
  <c r="AA290" i="11"/>
  <c r="Z436" i="11"/>
  <c r="AE400" i="11"/>
  <c r="AE765" i="11"/>
  <c r="X352" i="11"/>
  <c r="X635" i="11"/>
  <c r="X845" i="11"/>
  <c r="AE812" i="11"/>
  <c r="W949" i="11"/>
  <c r="AF237" i="11"/>
  <c r="Y541" i="11"/>
  <c r="AC145" i="11"/>
  <c r="AC247" i="11"/>
  <c r="AB976" i="11"/>
  <c r="X484" i="11"/>
  <c r="Y708" i="11"/>
  <c r="X698" i="11"/>
  <c r="AE955" i="11"/>
  <c r="AC924" i="11"/>
  <c r="Y827" i="11"/>
  <c r="Y277" i="11"/>
  <c r="AF90" i="11"/>
  <c r="AE950" i="11"/>
  <c r="Z682" i="11"/>
  <c r="AC14" i="11"/>
  <c r="Y812" i="11"/>
  <c r="W474" i="11"/>
  <c r="X618" i="11"/>
  <c r="X962" i="11"/>
  <c r="AF939" i="11"/>
  <c r="Y196" i="11"/>
  <c r="Z536" i="11"/>
  <c r="AE493" i="11"/>
  <c r="X983" i="11"/>
  <c r="AB1014" i="11"/>
  <c r="AF381" i="11"/>
  <c r="AB983" i="11"/>
  <c r="AA763" i="11"/>
  <c r="AE1032" i="11"/>
  <c r="AE153" i="11"/>
  <c r="AE847" i="11"/>
  <c r="Y488" i="11"/>
  <c r="W1070" i="11"/>
  <c r="AE146" i="11"/>
  <c r="AD366" i="11"/>
  <c r="Z941" i="11"/>
  <c r="Y935" i="11"/>
  <c r="AC331" i="11"/>
  <c r="AF858" i="11"/>
  <c r="Y804" i="11"/>
  <c r="AF76" i="11"/>
  <c r="AD140" i="11"/>
  <c r="W409" i="11"/>
  <c r="AF850" i="11"/>
  <c r="Y255" i="11"/>
  <c r="X76" i="11"/>
  <c r="AF295" i="11"/>
  <c r="AA598" i="11"/>
  <c r="W568" i="11"/>
  <c r="AB987" i="11"/>
  <c r="AD349" i="11"/>
  <c r="AE816" i="11"/>
  <c r="AC467" i="11"/>
  <c r="AC584" i="11"/>
  <c r="AD611" i="11"/>
  <c r="AB172" i="11"/>
  <c r="X365" i="11"/>
  <c r="X612" i="11"/>
  <c r="AE520" i="11"/>
  <c r="AD839" i="11"/>
  <c r="AF7" i="11"/>
  <c r="Y671" i="11"/>
  <c r="AB715" i="11"/>
  <c r="AA550" i="11"/>
  <c r="X854" i="11"/>
  <c r="Z1055" i="11"/>
  <c r="W886" i="11"/>
  <c r="W773" i="11"/>
  <c r="AE159" i="11"/>
  <c r="W380" i="11"/>
  <c r="Z524" i="11"/>
  <c r="AC116" i="11"/>
  <c r="AC880" i="11"/>
  <c r="AF995" i="11"/>
  <c r="Y995" i="11"/>
  <c r="AC444" i="11"/>
  <c r="Y830" i="11"/>
  <c r="AD561" i="11"/>
  <c r="AA233" i="11"/>
  <c r="AC1063" i="11"/>
  <c r="AE913" i="11"/>
  <c r="X534" i="11"/>
  <c r="Z464" i="11"/>
  <c r="AF552" i="11"/>
  <c r="Y310" i="11"/>
  <c r="AA1040" i="11"/>
  <c r="AF601" i="11"/>
  <c r="AE612" i="11"/>
  <c r="Z249" i="11"/>
  <c r="W431" i="11"/>
  <c r="AB433" i="11"/>
  <c r="Z759" i="11"/>
  <c r="W911" i="11"/>
  <c r="AF1027" i="11"/>
  <c r="W53" i="11"/>
  <c r="X863" i="11"/>
  <c r="W663" i="11"/>
  <c r="Z619" i="11"/>
  <c r="AD508" i="11"/>
  <c r="Y354" i="11"/>
  <c r="AE1043" i="11"/>
  <c r="AE490" i="11"/>
  <c r="AF895" i="11"/>
  <c r="AE376" i="11"/>
  <c r="AE580" i="11"/>
  <c r="W302" i="11"/>
  <c r="X624" i="11"/>
  <c r="AB847" i="11"/>
  <c r="X787" i="11"/>
  <c r="AF422" i="11"/>
  <c r="AD800" i="11"/>
  <c r="Y1079" i="11"/>
  <c r="AF861" i="11"/>
  <c r="Z411" i="11"/>
  <c r="Y558" i="11"/>
  <c r="AC1016" i="11"/>
  <c r="AB643" i="11"/>
  <c r="Y975" i="11"/>
  <c r="AE744" i="11"/>
  <c r="Z26" i="11"/>
  <c r="AF446" i="11"/>
  <c r="AF866" i="11"/>
  <c r="AF969" i="11"/>
  <c r="Y640" i="11"/>
  <c r="Z624" i="11"/>
  <c r="Z359" i="11"/>
  <c r="AE42" i="11"/>
  <c r="Y322" i="11"/>
  <c r="AE795" i="11"/>
  <c r="AE813" i="11"/>
  <c r="AB218" i="11"/>
  <c r="AE300" i="11"/>
  <c r="W158" i="11"/>
  <c r="AC343" i="11"/>
  <c r="Z510" i="11"/>
  <c r="Y178" i="11"/>
  <c r="W1059" i="11"/>
  <c r="AB377" i="11"/>
  <c r="AA181" i="11"/>
  <c r="Z235" i="11"/>
  <c r="AE53" i="11"/>
  <c r="W418" i="11"/>
  <c r="AA857" i="11"/>
  <c r="AC480" i="11"/>
  <c r="Y649" i="11"/>
  <c r="AE36" i="11"/>
  <c r="W57" i="11"/>
  <c r="AA953" i="11"/>
  <c r="AA371" i="11"/>
  <c r="W590" i="11"/>
  <c r="AC253" i="11"/>
  <c r="AE653" i="11"/>
  <c r="AF197" i="11"/>
  <c r="Y80" i="11"/>
  <c r="Z771" i="11"/>
  <c r="Z880" i="11"/>
  <c r="W866" i="11"/>
  <c r="AE47" i="11"/>
  <c r="AC686" i="11"/>
  <c r="AB670" i="11"/>
  <c r="W335" i="11"/>
  <c r="AD86" i="11"/>
  <c r="AD1064" i="11"/>
  <c r="Z886" i="11"/>
  <c r="AC72" i="11"/>
  <c r="Z523" i="11"/>
  <c r="AF869" i="11"/>
  <c r="X786" i="11"/>
  <c r="AD1020" i="11"/>
  <c r="AE283" i="11"/>
  <c r="AF688" i="11"/>
  <c r="AF1057" i="11"/>
  <c r="AC749" i="11"/>
  <c r="AE428" i="11"/>
  <c r="AA610" i="11"/>
  <c r="AA745" i="11"/>
  <c r="AF921" i="11"/>
  <c r="AB952" i="11"/>
  <c r="AA597" i="11"/>
  <c r="X884" i="11"/>
  <c r="AA314" i="11"/>
  <c r="AD450" i="11"/>
  <c r="X629" i="11"/>
  <c r="AB951" i="11"/>
  <c r="AC452" i="11"/>
  <c r="AA751" i="11"/>
  <c r="AB702" i="11"/>
  <c r="W724" i="11"/>
  <c r="AC478" i="11"/>
  <c r="AB251" i="11"/>
  <c r="AC132" i="11"/>
  <c r="AC989" i="11"/>
  <c r="AC997" i="11"/>
  <c r="Z535" i="11"/>
  <c r="AB891" i="11"/>
  <c r="Z865" i="11"/>
  <c r="AA121" i="11"/>
  <c r="Z573" i="11"/>
  <c r="AA152" i="11"/>
  <c r="AC969" i="11"/>
  <c r="AE215" i="11"/>
  <c r="W291" i="11"/>
  <c r="AC633" i="11"/>
  <c r="AA14" i="11"/>
  <c r="W831" i="11"/>
  <c r="AC1073" i="11"/>
  <c r="AD128" i="11"/>
  <c r="X9" i="11"/>
  <c r="AB188" i="11"/>
  <c r="AF1043" i="11"/>
  <c r="AC878" i="11"/>
  <c r="AB335" i="11"/>
  <c r="AF403" i="11"/>
  <c r="AB815" i="11"/>
  <c r="AA308" i="11"/>
  <c r="AD563" i="11"/>
  <c r="AF900" i="11"/>
  <c r="AB336" i="11"/>
  <c r="W103" i="11"/>
  <c r="AD855" i="11"/>
  <c r="AA712" i="11"/>
  <c r="AC853" i="11"/>
  <c r="AA287" i="11"/>
  <c r="AD927" i="11"/>
  <c r="AE627" i="11"/>
  <c r="AA40" i="11"/>
  <c r="AB633" i="11"/>
  <c r="X1038" i="11"/>
  <c r="AA386" i="11"/>
  <c r="Z382" i="11"/>
  <c r="AD664" i="11"/>
  <c r="W454" i="11"/>
  <c r="AC447" i="11"/>
  <c r="AD677" i="11"/>
  <c r="AF169" i="11"/>
  <c r="Z499" i="11"/>
  <c r="AF258" i="11"/>
  <c r="AE432" i="11"/>
  <c r="AC526" i="11"/>
  <c r="X537" i="11"/>
  <c r="Z667" i="11"/>
  <c r="X348" i="11"/>
  <c r="Y502" i="11"/>
  <c r="AB180" i="11"/>
  <c r="AD928" i="11"/>
  <c r="X1056" i="11"/>
  <c r="Y313" i="11"/>
  <c r="AF579" i="11"/>
  <c r="AB168" i="11"/>
  <c r="AA195" i="11"/>
  <c r="AB637" i="11"/>
  <c r="Y473" i="11"/>
  <c r="W878" i="11"/>
  <c r="Z697" i="11"/>
  <c r="AE840" i="11"/>
  <c r="AF395" i="11"/>
  <c r="W637" i="11"/>
  <c r="W166" i="11"/>
  <c r="AC501" i="11"/>
  <c r="W66" i="11"/>
  <c r="AB472" i="11"/>
  <c r="X516" i="11"/>
  <c r="AE422" i="11"/>
  <c r="X360" i="11"/>
  <c r="Z779" i="11"/>
  <c r="AB103" i="11"/>
  <c r="AB275" i="11"/>
  <c r="Y885" i="11"/>
  <c r="X903" i="11"/>
  <c r="AA1074" i="11"/>
  <c r="W591" i="11"/>
  <c r="AB418" i="11"/>
  <c r="AD548" i="11"/>
  <c r="W677" i="11"/>
  <c r="Y531" i="11"/>
  <c r="W783" i="11"/>
  <c r="AA456" i="11"/>
  <c r="AE406" i="11"/>
  <c r="AF297" i="11"/>
  <c r="W980" i="11"/>
  <c r="Z904" i="11"/>
  <c r="AE448" i="11"/>
  <c r="AC354" i="11"/>
  <c r="X554" i="11"/>
  <c r="Y238" i="11"/>
  <c r="Z515" i="11"/>
  <c r="AC534" i="11"/>
  <c r="Z488" i="11"/>
  <c r="AF333" i="11"/>
  <c r="AC764" i="11"/>
  <c r="Z257" i="11"/>
  <c r="AE337" i="11"/>
  <c r="X151" i="11"/>
  <c r="AA891" i="11"/>
  <c r="AC850" i="11"/>
  <c r="W1004" i="11"/>
  <c r="AE756" i="11"/>
  <c r="AD142" i="11"/>
  <c r="AB135" i="11"/>
  <c r="AC338" i="11"/>
  <c r="AC64" i="11"/>
  <c r="AF508" i="11"/>
  <c r="W1002" i="11"/>
  <c r="AA741" i="11"/>
  <c r="AF230" i="11"/>
  <c r="Z271" i="11"/>
  <c r="W444" i="11"/>
  <c r="W631" i="11"/>
  <c r="AF971" i="11"/>
  <c r="AA852" i="11"/>
  <c r="X375" i="11"/>
  <c r="AF428" i="11"/>
  <c r="Z598" i="11"/>
  <c r="AA934" i="11"/>
  <c r="AD487" i="11"/>
  <c r="AA954" i="11"/>
  <c r="Z12" i="11"/>
  <c r="AF961" i="11"/>
  <c r="AC763" i="11"/>
  <c r="AC270" i="11"/>
  <c r="W827" i="11"/>
  <c r="X989" i="11"/>
  <c r="AF881" i="11"/>
  <c r="Z225" i="11"/>
  <c r="Y206" i="11"/>
  <c r="AB840" i="11"/>
  <c r="W664" i="11"/>
  <c r="AF849" i="11"/>
  <c r="AE370" i="11"/>
  <c r="AD630" i="11"/>
  <c r="AD884" i="11"/>
  <c r="Z876" i="11"/>
  <c r="AE272" i="11"/>
  <c r="AB769" i="11"/>
  <c r="AC913" i="11"/>
  <c r="AF708" i="11"/>
  <c r="Z269" i="11"/>
  <c r="Z388" i="11"/>
  <c r="AB860" i="11"/>
  <c r="Y177" i="11"/>
  <c r="AC279" i="11"/>
  <c r="AF1038" i="11"/>
  <c r="AA62" i="11"/>
  <c r="AC263" i="11"/>
  <c r="AD35" i="11"/>
  <c r="AB756" i="11"/>
  <c r="AE74" i="11"/>
  <c r="Y200" i="11"/>
  <c r="AE639" i="11"/>
  <c r="AF316" i="11"/>
  <c r="X538" i="11"/>
  <c r="Z402" i="11"/>
  <c r="W885" i="11"/>
  <c r="AA209" i="11"/>
  <c r="AC220" i="11"/>
  <c r="Z223" i="11"/>
  <c r="Z16" i="11"/>
  <c r="Z738" i="11"/>
  <c r="AD172" i="11"/>
  <c r="W240" i="11"/>
  <c r="AF684" i="11"/>
  <c r="Y553" i="11"/>
  <c r="W305" i="11"/>
  <c r="W882" i="11"/>
  <c r="W539" i="11"/>
  <c r="AF714" i="11"/>
  <c r="AD935" i="11"/>
  <c r="AD398" i="11"/>
  <c r="AC927" i="11"/>
  <c r="AB508" i="11"/>
  <c r="Z901" i="11"/>
  <c r="AA942" i="11"/>
  <c r="AA495" i="11"/>
  <c r="AB328" i="11"/>
  <c r="AF130" i="11"/>
  <c r="AA63" i="11"/>
  <c r="AA413" i="11"/>
  <c r="Y342" i="11"/>
  <c r="AF287" i="11"/>
  <c r="Z81" i="11"/>
  <c r="Y506" i="11"/>
  <c r="AE916" i="11"/>
  <c r="AA536" i="11"/>
  <c r="AE191" i="11"/>
  <c r="Y327" i="11"/>
  <c r="AA856" i="11"/>
  <c r="AF209" i="11"/>
  <c r="AA275" i="11"/>
  <c r="AC119" i="11"/>
  <c r="AA682" i="11"/>
  <c r="AC114" i="11"/>
  <c r="AD572" i="11"/>
  <c r="AE557" i="11"/>
  <c r="AA499" i="11"/>
  <c r="X1049" i="11"/>
  <c r="AB826" i="11"/>
  <c r="AF914" i="11"/>
  <c r="AB69" i="11"/>
  <c r="Z969" i="11"/>
  <c r="Z140" i="11"/>
  <c r="AA1050" i="11"/>
  <c r="AD810" i="11"/>
  <c r="AC957" i="11"/>
  <c r="AE452" i="11"/>
  <c r="Y1064" i="11"/>
  <c r="Y93" i="11"/>
  <c r="Y800" i="11"/>
  <c r="AC446" i="11"/>
  <c r="Z155" i="11"/>
  <c r="AA994" i="11"/>
  <c r="X252" i="11"/>
  <c r="AF710" i="11"/>
  <c r="Y493" i="11"/>
  <c r="AD197" i="11"/>
  <c r="W345" i="11"/>
  <c r="X862" i="11"/>
  <c r="X750" i="11"/>
  <c r="AD987" i="11"/>
  <c r="Y28" i="11"/>
  <c r="AB776" i="11"/>
  <c r="W892" i="11"/>
  <c r="Y127" i="11"/>
  <c r="AC403" i="11"/>
  <c r="X1045" i="11"/>
  <c r="AC379" i="11"/>
  <c r="AB541" i="11"/>
  <c r="AF75" i="11"/>
  <c r="W852" i="11"/>
  <c r="AF960" i="11"/>
  <c r="AB830" i="11"/>
  <c r="AD512" i="11"/>
  <c r="AE642" i="11"/>
  <c r="AF820" i="11"/>
  <c r="X990" i="11"/>
  <c r="AA186" i="11"/>
  <c r="AE918" i="11"/>
  <c r="AC25" i="11"/>
  <c r="AA455" i="11"/>
  <c r="AE958" i="11"/>
  <c r="AE148" i="11"/>
  <c r="AF138" i="11"/>
  <c r="AB1048" i="11"/>
  <c r="AD929" i="11"/>
  <c r="Z1005" i="11"/>
  <c r="AD596" i="11"/>
  <c r="W98" i="11"/>
  <c r="AD883" i="11"/>
  <c r="AD755" i="11"/>
  <c r="X505" i="11"/>
  <c r="AE345" i="11"/>
  <c r="AA417" i="11"/>
  <c r="AD1066" i="11"/>
  <c r="AE411" i="11"/>
  <c r="AB93" i="11"/>
  <c r="AB133" i="11"/>
  <c r="AF416" i="11"/>
  <c r="AE491" i="11"/>
  <c r="AA422" i="11"/>
  <c r="AA837" i="11"/>
  <c r="Z471" i="11"/>
  <c r="AA328" i="11"/>
  <c r="AB1000" i="11"/>
  <c r="AC736" i="11"/>
  <c r="AF1036" i="11"/>
  <c r="AB410" i="11"/>
  <c r="W325" i="11"/>
  <c r="AC74" i="11"/>
  <c r="Z580" i="11"/>
  <c r="AC766" i="11"/>
  <c r="AF404" i="11"/>
  <c r="AF91" i="11"/>
  <c r="AD155" i="11"/>
  <c r="AF412" i="11"/>
  <c r="Z877" i="11"/>
  <c r="W800" i="11"/>
  <c r="AB914" i="11"/>
  <c r="W656" i="11"/>
  <c r="AE429" i="11"/>
  <c r="AF554" i="11"/>
  <c r="AB867" i="11"/>
  <c r="X67" i="11"/>
  <c r="AC823" i="11"/>
  <c r="AC477" i="11"/>
  <c r="W811" i="11"/>
  <c r="Y945" i="11"/>
  <c r="Y746" i="11"/>
  <c r="AE823" i="11"/>
  <c r="Z113" i="11"/>
  <c r="AE605" i="11"/>
  <c r="AD169" i="11"/>
  <c r="AE68" i="11"/>
  <c r="AF271" i="11"/>
  <c r="AC621" i="11"/>
  <c r="AE748" i="11"/>
  <c r="W387" i="11"/>
  <c r="AD601" i="11"/>
  <c r="AB1079" i="11"/>
  <c r="W293" i="11"/>
  <c r="AF141" i="11"/>
  <c r="AE232" i="11"/>
  <c r="AA191" i="11"/>
  <c r="AD774" i="11"/>
  <c r="AC661" i="11"/>
  <c r="X1074" i="11"/>
  <c r="W870" i="11"/>
  <c r="AF218" i="11"/>
  <c r="AF860" i="11"/>
  <c r="W24" i="11"/>
  <c r="W650" i="11"/>
  <c r="AC137" i="11"/>
  <c r="W649" i="11"/>
  <c r="Y510" i="11"/>
  <c r="AB838" i="11"/>
  <c r="AB732" i="11"/>
  <c r="AD897" i="11"/>
  <c r="X761" i="11"/>
  <c r="AC843" i="11"/>
  <c r="AC539" i="11"/>
  <c r="AB322" i="11"/>
  <c r="AE661" i="11"/>
  <c r="AC835" i="11"/>
  <c r="AB116" i="11"/>
  <c r="AF1058" i="11"/>
  <c r="AA412" i="11"/>
  <c r="Z847" i="11"/>
  <c r="AD645" i="11"/>
  <c r="Z1026" i="11"/>
  <c r="AD54" i="11"/>
  <c r="AD469" i="11"/>
  <c r="AC972" i="11"/>
  <c r="AE723" i="11"/>
  <c r="Y300" i="11"/>
  <c r="Z253" i="11"/>
  <c r="Z597" i="11"/>
  <c r="Y759" i="11"/>
  <c r="AC742" i="11"/>
  <c r="W1014" i="11"/>
  <c r="Y465" i="11"/>
  <c r="Z956" i="11"/>
  <c r="Z366" i="11"/>
  <c r="AB491" i="11"/>
  <c r="AD960" i="11"/>
  <c r="AD1038" i="11"/>
  <c r="AD593" i="11"/>
  <c r="AD68" i="11"/>
  <c r="Z400" i="11"/>
  <c r="W54" i="11"/>
  <c r="X201" i="11"/>
  <c r="X517" i="11"/>
  <c r="AB346" i="11"/>
  <c r="AA952" i="11"/>
  <c r="Y109" i="11"/>
  <c r="AB347" i="11"/>
  <c r="AD364" i="11"/>
  <c r="AF244" i="11"/>
  <c r="Y860" i="11"/>
  <c r="AA613" i="11"/>
  <c r="AF836" i="11"/>
  <c r="W958" i="11"/>
  <c r="AF13" i="11"/>
  <c r="AF386" i="11"/>
  <c r="AF826" i="11"/>
  <c r="AC653" i="11"/>
  <c r="AD19" i="11"/>
  <c r="AA1065" i="11"/>
  <c r="AF588" i="11"/>
  <c r="W571" i="11"/>
  <c r="AA1052" i="11"/>
  <c r="AC533" i="11"/>
  <c r="AF261" i="11"/>
  <c r="X292" i="11"/>
  <c r="AB1071" i="11"/>
  <c r="AA340" i="11"/>
  <c r="X883" i="11"/>
  <c r="Y253" i="11"/>
  <c r="AA1007" i="11"/>
  <c r="AC986" i="11"/>
  <c r="AA54" i="11"/>
  <c r="Z819" i="11"/>
  <c r="AB169" i="11"/>
  <c r="AC487" i="11"/>
  <c r="Y98" i="11"/>
  <c r="AA727" i="11"/>
  <c r="Y374" i="11"/>
  <c r="Y186" i="11"/>
  <c r="AE419" i="11"/>
  <c r="X852" i="11"/>
  <c r="AE634" i="11"/>
  <c r="Y1005" i="11"/>
  <c r="Z985" i="11"/>
  <c r="AE340" i="11"/>
  <c r="AC179" i="11"/>
  <c r="AD944" i="11"/>
  <c r="AD1051" i="11"/>
  <c r="W259" i="11"/>
  <c r="Y981" i="11"/>
  <c r="X44" i="11"/>
  <c r="AF87" i="11"/>
  <c r="Y326" i="11"/>
  <c r="Y728" i="11"/>
  <c r="AB947" i="11"/>
  <c r="X633" i="11"/>
  <c r="AD5" i="11"/>
  <c r="AA441" i="11"/>
  <c r="Y922" i="11"/>
  <c r="Z732" i="11"/>
  <c r="X707" i="11"/>
  <c r="AF14" i="11"/>
  <c r="AB676" i="11"/>
  <c r="AE420" i="11"/>
  <c r="W708" i="11"/>
  <c r="X334" i="11"/>
  <c r="X880" i="11"/>
  <c r="AC965" i="11"/>
  <c r="AC374" i="11"/>
  <c r="X463" i="11"/>
  <c r="AB989" i="11"/>
  <c r="AE252" i="11"/>
  <c r="AC1029" i="11"/>
  <c r="AC859" i="11"/>
  <c r="AA616" i="11"/>
  <c r="AF142" i="11"/>
  <c r="AD696" i="11"/>
  <c r="AD499" i="11"/>
  <c r="X118" i="11"/>
  <c r="AE472" i="11"/>
  <c r="AF359" i="11"/>
  <c r="Z435" i="11"/>
  <c r="AE439" i="11"/>
  <c r="X342" i="11"/>
  <c r="AA968" i="11"/>
  <c r="W272" i="11"/>
  <c r="AB720" i="11"/>
  <c r="AC560" i="11"/>
  <c r="AC355" i="11"/>
  <c r="Y902" i="11"/>
  <c r="AA708" i="11"/>
  <c r="Z260" i="11"/>
  <c r="AA291" i="11"/>
  <c r="W704" i="11"/>
  <c r="AA964" i="11"/>
  <c r="AF44" i="11"/>
  <c r="AF488" i="11"/>
  <c r="Z15" i="11"/>
  <c r="AE458" i="11"/>
  <c r="AB580" i="11"/>
  <c r="Y364" i="11"/>
  <c r="AB352" i="11"/>
  <c r="AF964" i="11"/>
  <c r="AC734" i="11"/>
  <c r="AB34" i="11"/>
  <c r="AC376" i="11"/>
  <c r="AF188" i="11"/>
  <c r="W867" i="11"/>
  <c r="AA169" i="11"/>
  <c r="AA323" i="11"/>
  <c r="AF394" i="11"/>
  <c r="AD657" i="11"/>
  <c r="AF822" i="11"/>
  <c r="AA134" i="11"/>
  <c r="AC799" i="11"/>
  <c r="AC142" i="11"/>
  <c r="Z369" i="11"/>
  <c r="Y965" i="11"/>
  <c r="AB625" i="11"/>
  <c r="W1044" i="11"/>
  <c r="AB977" i="11"/>
  <c r="AD973" i="11"/>
  <c r="AC755" i="11"/>
  <c r="AB235" i="11"/>
  <c r="AF29" i="11"/>
  <c r="AB943" i="11"/>
  <c r="Z167" i="11"/>
  <c r="AD117" i="11"/>
  <c r="Y883" i="11"/>
  <c r="AD965" i="11"/>
  <c r="Z6" i="11"/>
  <c r="AD794" i="11"/>
  <c r="AA783" i="11"/>
  <c r="AA845" i="11"/>
  <c r="AB471" i="11"/>
  <c r="AE806" i="11"/>
  <c r="X584" i="11"/>
  <c r="AE203" i="11"/>
  <c r="AB118" i="11"/>
  <c r="AF910" i="11"/>
  <c r="Z146" i="11"/>
  <c r="AE746" i="11"/>
  <c r="W978" i="11"/>
  <c r="AD733" i="11"/>
  <c r="X40" i="11"/>
  <c r="Y394" i="11"/>
  <c r="W266" i="11"/>
  <c r="X288" i="11"/>
  <c r="AB198" i="11"/>
  <c r="W303" i="11"/>
  <c r="AE363" i="11"/>
  <c r="AA572" i="11"/>
  <c r="W579" i="11"/>
  <c r="AC569" i="11"/>
  <c r="X861" i="11"/>
  <c r="AD534" i="11"/>
  <c r="AD354" i="11"/>
  <c r="AB428" i="11"/>
  <c r="Y604" i="11"/>
  <c r="W323" i="11"/>
  <c r="Z133" i="11"/>
  <c r="AF978" i="11"/>
  <c r="X738" i="11"/>
  <c r="AC9" i="11"/>
  <c r="AA568" i="11"/>
  <c r="Z438" i="11"/>
  <c r="AB737" i="11"/>
  <c r="AA974" i="11"/>
  <c r="AE483" i="11"/>
  <c r="X859" i="11"/>
  <c r="AC160" i="11"/>
  <c r="AC176" i="11"/>
  <c r="AA484" i="11"/>
  <c r="AD225" i="11"/>
  <c r="AE993" i="11"/>
  <c r="AC212" i="11"/>
  <c r="X808" i="11"/>
  <c r="AC491" i="11"/>
  <c r="AA675" i="11"/>
  <c r="Y480" i="11"/>
  <c r="AB828" i="11"/>
  <c r="Y460" i="11"/>
  <c r="AF156" i="11"/>
  <c r="Z778" i="11"/>
  <c r="X138" i="11"/>
  <c r="W405" i="11"/>
  <c r="W168" i="11"/>
  <c r="X224" i="11"/>
  <c r="AC481" i="11"/>
  <c r="AE894" i="11"/>
  <c r="AB845" i="11"/>
  <c r="AD692" i="11"/>
  <c r="AC30" i="11"/>
  <c r="Z286" i="11"/>
  <c r="X161" i="11"/>
  <c r="W411" i="11"/>
  <c r="AF904" i="11"/>
  <c r="X243" i="11"/>
  <c r="AB795" i="11"/>
  <c r="AD231" i="11"/>
  <c r="AD511" i="11"/>
  <c r="AD867" i="11"/>
  <c r="AC381" i="11"/>
  <c r="X233" i="11"/>
  <c r="W1054" i="11"/>
  <c r="AA911" i="11"/>
  <c r="AE528" i="11"/>
  <c r="AE567" i="11"/>
  <c r="X812" i="11"/>
  <c r="AD564" i="11"/>
  <c r="AA814" i="11"/>
  <c r="AC18" i="11"/>
  <c r="AE256" i="11"/>
  <c r="AF366" i="11"/>
  <c r="Z219" i="11"/>
  <c r="Z878" i="11"/>
  <c r="AF423" i="11"/>
  <c r="AF477" i="11"/>
  <c r="AB469" i="11"/>
  <c r="X39" i="11"/>
  <c r="AB378" i="11"/>
  <c r="X283" i="11"/>
  <c r="AE931" i="11"/>
  <c r="AA931" i="11"/>
  <c r="AB24" i="11"/>
  <c r="AA320" i="11"/>
  <c r="AE450" i="11"/>
  <c r="X447" i="11"/>
  <c r="AA711" i="11"/>
  <c r="AF56" i="11"/>
  <c r="AA977" i="11"/>
  <c r="AD199" i="11"/>
  <c r="AB710" i="11"/>
  <c r="AA825" i="11"/>
  <c r="AA187" i="11"/>
  <c r="AC1043" i="11"/>
  <c r="W639" i="11"/>
  <c r="AD243" i="11"/>
  <c r="Y1019" i="11"/>
  <c r="Z141" i="11"/>
  <c r="X671" i="11"/>
  <c r="W235" i="11"/>
  <c r="AB223" i="11"/>
  <c r="X550" i="11"/>
  <c r="Y324" i="11"/>
  <c r="Z122" i="11"/>
  <c r="AC169" i="11"/>
  <c r="AD532" i="11"/>
  <c r="AF367" i="11"/>
  <c r="AA650" i="11"/>
  <c r="W256" i="11"/>
  <c r="X670" i="11"/>
  <c r="AB270" i="11"/>
  <c r="W926" i="11"/>
  <c r="AC60" i="11"/>
  <c r="W887" i="11"/>
  <c r="AB215" i="11"/>
  <c r="AF492" i="11"/>
  <c r="X400" i="11"/>
  <c r="AD14" i="11"/>
  <c r="AF309" i="11"/>
  <c r="Y301" i="11"/>
  <c r="AC669" i="11"/>
  <c r="W858" i="11"/>
  <c r="AA1014" i="11"/>
  <c r="AE914" i="11"/>
  <c r="AA377" i="11"/>
  <c r="AE664" i="11"/>
  <c r="AB662" i="11"/>
  <c r="W147" i="11"/>
  <c r="Z830" i="11"/>
  <c r="AF78" i="11"/>
  <c r="AA815" i="11"/>
  <c r="X1030" i="11"/>
  <c r="Y146" i="11"/>
  <c r="AA131" i="11"/>
  <c r="AD460" i="11"/>
  <c r="W998" i="11"/>
  <c r="X46" i="11"/>
  <c r="AC479" i="11"/>
  <c r="AB480" i="11"/>
  <c r="Y122" i="11"/>
  <c r="W480" i="11"/>
  <c r="Y439" i="11"/>
  <c r="W214" i="11"/>
  <c r="Z304" i="11"/>
  <c r="Z135" i="11"/>
  <c r="W644" i="11"/>
  <c r="Y731" i="11"/>
  <c r="AB104" i="11"/>
  <c r="X497" i="11"/>
  <c r="AE103" i="11"/>
  <c r="Y988" i="11"/>
  <c r="AC745" i="11"/>
  <c r="X485" i="11"/>
  <c r="AD569" i="11"/>
  <c r="AE743" i="11"/>
  <c r="AA401" i="11"/>
  <c r="AA943" i="11"/>
  <c r="AD153" i="11"/>
  <c r="AA667" i="11"/>
  <c r="AE517" i="11"/>
  <c r="AD874" i="11"/>
  <c r="Z447" i="11"/>
  <c r="AD641" i="11"/>
  <c r="AB966" i="11"/>
  <c r="Z884" i="11"/>
  <c r="AC103" i="11"/>
  <c r="AF827" i="11"/>
  <c r="X370" i="11"/>
  <c r="AD11" i="11"/>
  <c r="AA780" i="11"/>
  <c r="AC960" i="11"/>
  <c r="W288" i="11"/>
  <c r="Z468" i="11"/>
  <c r="Z780" i="11"/>
  <c r="AC295" i="11"/>
  <c r="AC568" i="11"/>
  <c r="Y632" i="11"/>
  <c r="AD224" i="11"/>
  <c r="AC175" i="11"/>
  <c r="Z986" i="11"/>
  <c r="AB850" i="11"/>
  <c r="X668" i="11"/>
  <c r="AE500" i="11"/>
  <c r="AC863" i="11"/>
  <c r="AB345" i="11"/>
  <c r="X149" i="11"/>
  <c r="AE563" i="11"/>
  <c r="AE694" i="11"/>
  <c r="Z835" i="11"/>
  <c r="Z310" i="11"/>
  <c r="Y120" i="11"/>
  <c r="Z217" i="11"/>
  <c r="AD388" i="11"/>
  <c r="AE959" i="11"/>
  <c r="AB660" i="11"/>
  <c r="AA649" i="11"/>
  <c r="AC1024" i="11"/>
  <c r="AC304" i="11"/>
  <c r="X665" i="11"/>
  <c r="AA466" i="11"/>
  <c r="AB1057" i="11"/>
  <c r="AD737" i="11"/>
  <c r="AA983" i="11"/>
  <c r="Z261" i="11"/>
  <c r="AD1017" i="11"/>
  <c r="AE906" i="11"/>
  <c r="Y250" i="11"/>
  <c r="W947" i="11"/>
  <c r="AE942" i="11"/>
  <c r="AD975" i="11"/>
  <c r="Z188" i="11"/>
  <c r="AD554" i="11"/>
  <c r="AC553" i="11"/>
  <c r="W902" i="11"/>
  <c r="AC332" i="11"/>
  <c r="Z706" i="11"/>
  <c r="Y630" i="11"/>
  <c r="AE254" i="11"/>
  <c r="Z473" i="11"/>
  <c r="Z924" i="11"/>
  <c r="AC165" i="11"/>
  <c r="AE937" i="11"/>
  <c r="AD848" i="11"/>
  <c r="AA361" i="11"/>
  <c r="W920" i="11"/>
  <c r="W808" i="11"/>
  <c r="W584" i="11"/>
  <c r="X613" i="11"/>
  <c r="AF410" i="11"/>
  <c r="AF64" i="11"/>
  <c r="AF463" i="11"/>
  <c r="W1073" i="11"/>
  <c r="AF131" i="11"/>
  <c r="AE1045" i="11"/>
  <c r="W814" i="11"/>
  <c r="Z507" i="11"/>
  <c r="Z907" i="11"/>
  <c r="AB678" i="11"/>
  <c r="X79" i="11"/>
  <c r="W607" i="11"/>
  <c r="W495" i="11"/>
  <c r="X653" i="11"/>
  <c r="Y831" i="11"/>
  <c r="AC459" i="11"/>
  <c r="X976" i="11"/>
  <c r="W221" i="11"/>
  <c r="X969" i="11"/>
  <c r="AB551" i="11"/>
  <c r="AD1069" i="11"/>
  <c r="Z179" i="11"/>
  <c r="W646" i="11"/>
  <c r="AD739" i="11"/>
  <c r="X508" i="11"/>
  <c r="Z791" i="11"/>
  <c r="X491" i="11"/>
  <c r="AF946" i="11"/>
  <c r="X31" i="11"/>
  <c r="Z528" i="11"/>
  <c r="AC40" i="11"/>
  <c r="AC301" i="11"/>
  <c r="Y1060" i="11"/>
  <c r="AC644" i="11"/>
  <c r="AB963" i="11"/>
  <c r="W741" i="11"/>
  <c r="AC530" i="11"/>
  <c r="AD43" i="11"/>
  <c r="AD137" i="11"/>
  <c r="X74" i="11"/>
  <c r="AA127" i="11"/>
  <c r="AD353" i="11"/>
  <c r="Z514" i="11"/>
  <c r="AC190" i="11"/>
  <c r="AC246" i="11"/>
  <c r="X834" i="11"/>
  <c r="Z418" i="11"/>
  <c r="AB1001" i="11"/>
  <c r="W192" i="11"/>
  <c r="AF874" i="11"/>
  <c r="Z391" i="11"/>
  <c r="AC429" i="11"/>
  <c r="AE1048" i="11"/>
  <c r="AF347" i="11"/>
  <c r="AB195" i="11"/>
  <c r="Y667" i="11"/>
  <c r="W155" i="11"/>
  <c r="X126" i="11"/>
  <c r="AD740" i="11"/>
  <c r="W763" i="11"/>
  <c r="AF105" i="11"/>
  <c r="W248" i="11"/>
  <c r="AC984" i="11"/>
  <c r="W391" i="11"/>
  <c r="Z506" i="11"/>
  <c r="AC144" i="11"/>
  <c r="AF189" i="11"/>
  <c r="AE219" i="11"/>
  <c r="AC980" i="11"/>
  <c r="AD890" i="11"/>
  <c r="AD578" i="11"/>
  <c r="AA529" i="11"/>
  <c r="W846" i="11"/>
  <c r="W361" i="11"/>
  <c r="AA940" i="11"/>
  <c r="AD237" i="11"/>
  <c r="AA997" i="11"/>
  <c r="Y908" i="11"/>
  <c r="X168" i="11"/>
  <c r="Y733" i="11"/>
  <c r="X364" i="11"/>
  <c r="AA947" i="11"/>
  <c r="X824" i="11"/>
  <c r="Z78" i="11"/>
  <c r="AA390" i="11"/>
  <c r="AB634" i="11"/>
  <c r="AC369" i="11"/>
  <c r="Y100" i="11"/>
  <c r="AB46" i="11"/>
  <c r="AE713" i="11"/>
  <c r="AA618" i="11"/>
  <c r="AF418" i="11"/>
  <c r="AF541" i="11"/>
  <c r="X194" i="11"/>
  <c r="AD853" i="11"/>
  <c r="W559" i="11"/>
  <c r="AB874" i="11"/>
  <c r="Y471" i="11"/>
  <c r="AF315" i="11"/>
  <c r="W1024" i="11"/>
  <c r="AD834" i="11"/>
  <c r="AA379" i="11"/>
  <c r="Y1020" i="11"/>
  <c r="Z938" i="11"/>
  <c r="W618" i="11"/>
  <c r="AB363" i="11"/>
  <c r="Z815" i="11"/>
  <c r="W819" i="11"/>
  <c r="W1029" i="11"/>
  <c r="X811" i="11"/>
  <c r="Y114" i="11"/>
  <c r="AE50" i="11"/>
  <c r="Y485" i="11"/>
  <c r="AC310" i="11"/>
  <c r="AC424" i="11"/>
  <c r="AC761" i="11"/>
  <c r="AC130" i="11"/>
  <c r="W129" i="11"/>
  <c r="W472" i="11"/>
  <c r="AD494" i="11"/>
  <c r="X894" i="11"/>
  <c r="AB72" i="11"/>
  <c r="Y517" i="11"/>
  <c r="AF1032" i="11"/>
  <c r="AE443" i="11"/>
  <c r="Z346" i="11"/>
  <c r="AC102" i="11"/>
  <c r="AC771" i="11"/>
  <c r="Z734" i="11"/>
  <c r="AB1053" i="11"/>
  <c r="X293" i="11"/>
  <c r="AF751" i="11"/>
  <c r="W148" i="11"/>
  <c r="W585" i="11"/>
  <c r="AA288" i="11"/>
  <c r="X64" i="11"/>
  <c r="AB207" i="11"/>
  <c r="AF112" i="11"/>
  <c r="W709" i="11"/>
  <c r="AC417" i="11"/>
  <c r="AC722" i="11"/>
  <c r="AC975" i="11"/>
  <c r="W388" i="11"/>
  <c r="Z383" i="11"/>
  <c r="AE379" i="11"/>
  <c r="AB177" i="11"/>
  <c r="AC384" i="11"/>
  <c r="AA10" i="11"/>
  <c r="Z355" i="11"/>
  <c r="X93" i="11"/>
  <c r="AF1074" i="11"/>
  <c r="AA989" i="11"/>
  <c r="Z1037" i="11"/>
  <c r="AC260" i="11"/>
  <c r="Z352" i="11"/>
  <c r="X518" i="11"/>
  <c r="AB301" i="11"/>
  <c r="AE873" i="11"/>
  <c r="X191" i="11"/>
  <c r="AB814" i="11"/>
  <c r="AA1032" i="11"/>
  <c r="AE415" i="11"/>
  <c r="AC574" i="11"/>
  <c r="W732" i="11"/>
  <c r="AF603" i="11"/>
  <c r="AA230" i="11"/>
  <c r="X637" i="11"/>
  <c r="Y546" i="11"/>
  <c r="Z186" i="11"/>
  <c r="AC620" i="11"/>
  <c r="AA1044" i="11"/>
  <c r="AE20" i="11"/>
  <c r="AF957" i="11"/>
  <c r="W675" i="11"/>
  <c r="W728" i="11"/>
  <c r="AC348" i="11"/>
  <c r="AE325" i="11"/>
  <c r="Z248" i="11"/>
  <c r="AA532" i="11"/>
  <c r="AB1037" i="11"/>
  <c r="X475" i="11"/>
  <c r="X1075" i="11"/>
  <c r="AA619" i="11"/>
  <c r="AC325" i="11"/>
  <c r="AE878" i="11"/>
  <c r="Z628" i="11"/>
  <c r="AB294" i="11"/>
  <c r="AD261" i="11"/>
  <c r="W172" i="11"/>
  <c r="AE978" i="11"/>
  <c r="AE287" i="11"/>
  <c r="AA659" i="11"/>
  <c r="Z307" i="11"/>
  <c r="AA679" i="11"/>
  <c r="Z552" i="11"/>
  <c r="AE571" i="11"/>
  <c r="Z34" i="11"/>
  <c r="Z91" i="11"/>
  <c r="AD220" i="11"/>
  <c r="AD372" i="11"/>
  <c r="AC499" i="11"/>
  <c r="AC110" i="11"/>
  <c r="X1039" i="11"/>
  <c r="AD397" i="11"/>
  <c r="AF206" i="11"/>
  <c r="AE45" i="11"/>
  <c r="AD385" i="11"/>
  <c r="Y409" i="11"/>
  <c r="Z409" i="11"/>
  <c r="Y563" i="11"/>
  <c r="W186" i="11"/>
  <c r="W897" i="11"/>
  <c r="AD319" i="11"/>
  <c r="AF283" i="11"/>
  <c r="X677" i="11"/>
  <c r="AD727" i="11"/>
  <c r="X757" i="11"/>
  <c r="AB481" i="11"/>
  <c r="Z589" i="11"/>
  <c r="W374" i="11"/>
  <c r="Z922" i="11"/>
  <c r="AB219" i="11"/>
  <c r="AB162" i="11"/>
  <c r="X964" i="11"/>
  <c r="Y430" i="11"/>
  <c r="W622" i="11"/>
  <c r="Z762" i="11"/>
  <c r="AB224" i="11"/>
  <c r="Z833" i="11"/>
  <c r="AA253" i="11"/>
  <c r="Z427" i="11"/>
  <c r="AA622" i="11"/>
  <c r="Z565" i="11"/>
  <c r="Z274" i="11"/>
  <c r="Z220" i="11"/>
  <c r="AA410" i="11"/>
  <c r="X772" i="11"/>
  <c r="Y571" i="11"/>
  <c r="AA525" i="11"/>
  <c r="W553" i="11"/>
  <c r="W890" i="11"/>
  <c r="AC867" i="11"/>
  <c r="Y51" i="11"/>
  <c r="Y138" i="11"/>
  <c r="AA174" i="11"/>
  <c r="AE98" i="11"/>
  <c r="X361" i="11"/>
  <c r="Z317" i="11"/>
  <c r="AE582" i="11"/>
  <c r="AD952" i="11"/>
  <c r="AA631" i="11"/>
  <c r="AC303" i="11"/>
  <c r="X823" i="11"/>
  <c r="AC237" i="11"/>
  <c r="W845" i="11"/>
  <c r="AD150" i="11"/>
  <c r="Z769" i="11"/>
  <c r="AD573" i="11"/>
  <c r="AF556" i="11"/>
  <c r="AD304" i="11"/>
  <c r="W350" i="11"/>
  <c r="AC563" i="11"/>
  <c r="Z41" i="11"/>
  <c r="AD908" i="11"/>
  <c r="AA899" i="11"/>
  <c r="Y86" i="11"/>
  <c r="AB101" i="11"/>
  <c r="W1075" i="11"/>
  <c r="X1027" i="11"/>
  <c r="AC106" i="11"/>
  <c r="AE455" i="11"/>
  <c r="AE412" i="11"/>
  <c r="W490" i="11"/>
  <c r="Y54" i="11"/>
  <c r="AC207" i="11"/>
  <c r="AC790" i="11"/>
  <c r="Y160" i="11"/>
  <c r="AA158" i="11"/>
  <c r="AB684" i="11"/>
  <c r="AA836" i="11"/>
  <c r="AB865" i="11"/>
  <c r="Z530" i="11"/>
  <c r="AE710" i="11"/>
  <c r="AD633" i="11"/>
  <c r="AF825" i="11"/>
  <c r="AF989" i="11"/>
  <c r="AD761" i="11"/>
  <c r="X906" i="11"/>
  <c r="AE231" i="11"/>
  <c r="Z908" i="11"/>
  <c r="AC323" i="11"/>
  <c r="AE974" i="11"/>
  <c r="AC1009" i="11"/>
  <c r="AF202" i="11"/>
  <c r="Z680" i="11"/>
  <c r="AA196" i="11"/>
  <c r="W464" i="11"/>
  <c r="AF922" i="11"/>
  <c r="X995" i="11"/>
  <c r="X864" i="11"/>
  <c r="X592" i="11"/>
  <c r="AB58" i="11"/>
  <c r="AC893" i="11"/>
  <c r="Z549" i="11"/>
  <c r="W307" i="11"/>
  <c r="AD407" i="11"/>
  <c r="AF361" i="11"/>
  <c r="AA721" i="11"/>
  <c r="AE968" i="11"/>
  <c r="AA971" i="11"/>
  <c r="AA612" i="11"/>
  <c r="AE147" i="11"/>
  <c r="AF834" i="11"/>
  <c r="W92" i="11"/>
  <c r="AD138" i="11"/>
  <c r="AA471" i="11"/>
  <c r="AF814" i="11"/>
  <c r="AD502" i="11"/>
  <c r="AF246" i="11"/>
  <c r="AC550" i="11"/>
  <c r="X51" i="11"/>
  <c r="AB193" i="11"/>
  <c r="AB898" i="11"/>
  <c r="AD343" i="11"/>
  <c r="AB679" i="11"/>
  <c r="AE761" i="11"/>
  <c r="AA867" i="11"/>
  <c r="AC947" i="11"/>
  <c r="X378" i="11"/>
  <c r="W449" i="11"/>
  <c r="AA683" i="11"/>
  <c r="Y815" i="11"/>
  <c r="X77" i="11"/>
  <c r="AB95" i="11"/>
  <c r="AB1011" i="11"/>
  <c r="AD161" i="11"/>
  <c r="AF792" i="11"/>
  <c r="AE15" i="11"/>
  <c r="AD63" i="11"/>
  <c r="AE156" i="11"/>
  <c r="AE863" i="11"/>
  <c r="W136" i="11"/>
  <c r="AA486" i="11"/>
  <c r="AD555" i="11"/>
  <c r="AA168" i="11"/>
  <c r="W313" i="11"/>
  <c r="AA137" i="11"/>
  <c r="X984" i="11"/>
  <c r="W222" i="11"/>
  <c r="AA138" i="11"/>
  <c r="X569" i="11"/>
  <c r="AE603" i="11"/>
  <c r="Y786" i="11"/>
  <c r="AF276" i="11"/>
  <c r="AA1063" i="11"/>
  <c r="AE40" i="11"/>
  <c r="AE933" i="11"/>
  <c r="AB740" i="11"/>
  <c r="AE1012" i="11"/>
  <c r="X826" i="11"/>
  <c r="AB45" i="11"/>
  <c r="AD747" i="11"/>
  <c r="Z621" i="11"/>
  <c r="AB924" i="11"/>
  <c r="Y686" i="11"/>
  <c r="AD115" i="11"/>
  <c r="Z98" i="11"/>
  <c r="AE846" i="11"/>
  <c r="AF1059" i="11"/>
  <c r="AD384" i="11"/>
  <c r="AC191" i="11"/>
  <c r="AB76" i="11"/>
  <c r="AF307" i="11"/>
  <c r="W702" i="11"/>
  <c r="AD514" i="11"/>
  <c r="AC333" i="11"/>
  <c r="AA817" i="11"/>
  <c r="Z702" i="11"/>
  <c r="AD346" i="11"/>
  <c r="W191" i="11"/>
  <c r="AC684" i="11"/>
  <c r="AB650" i="11"/>
  <c r="AC125" i="11"/>
  <c r="AA145" i="11"/>
  <c r="AB170" i="11"/>
  <c r="AE182" i="11"/>
  <c r="X888" i="11"/>
  <c r="X988" i="11"/>
  <c r="AA907" i="11"/>
  <c r="AB466" i="11"/>
  <c r="AD559" i="11"/>
  <c r="AD533" i="11"/>
  <c r="AF930" i="11"/>
  <c r="AC629" i="11"/>
  <c r="AE835" i="11"/>
  <c r="Y931" i="11"/>
  <c r="AF391" i="11"/>
  <c r="AA372" i="11"/>
  <c r="Z37" i="11"/>
  <c r="AA122" i="11"/>
  <c r="Y94" i="11"/>
  <c r="AC271" i="11"/>
  <c r="AA651" i="11"/>
  <c r="X829" i="11"/>
  <c r="AF171" i="11"/>
  <c r="Y249" i="11"/>
  <c r="AB1065" i="11"/>
  <c r="AD65" i="11"/>
  <c r="AC140" i="11"/>
  <c r="W45" i="11"/>
  <c r="AB697" i="11"/>
  <c r="W751" i="11"/>
  <c r="AC397" i="11"/>
  <c r="AE169" i="11"/>
  <c r="AA818" i="11"/>
  <c r="AC739" i="11"/>
  <c r="AB210" i="11"/>
  <c r="AE632" i="11"/>
  <c r="Z584" i="11"/>
  <c r="AA240" i="11"/>
  <c r="AF912" i="11"/>
  <c r="AA99" i="11"/>
  <c r="AD799" i="11"/>
  <c r="W1078" i="11"/>
  <c r="W462" i="11"/>
  <c r="AA36" i="11"/>
  <c r="AF532" i="11"/>
  <c r="AF896" i="11"/>
  <c r="X308" i="11"/>
  <c r="AF728" i="11"/>
  <c r="AC809" i="11"/>
  <c r="AA243" i="11"/>
  <c r="Y232" i="11"/>
  <c r="AA875" i="11"/>
  <c r="X422" i="11"/>
  <c r="AE418" i="11"/>
  <c r="X553" i="11"/>
  <c r="W630" i="11"/>
  <c r="AA516" i="11"/>
  <c r="AF407" i="11"/>
  <c r="Z420" i="11"/>
  <c r="AC832" i="11"/>
  <c r="X813" i="11"/>
  <c r="X105" i="11"/>
  <c r="AF741" i="11"/>
  <c r="AE736" i="11"/>
  <c r="AA28" i="11"/>
  <c r="Y584" i="11"/>
  <c r="Z62" i="11"/>
  <c r="AA923" i="11"/>
  <c r="X87" i="11"/>
  <c r="AE214" i="11"/>
  <c r="AD416" i="11"/>
  <c r="AD286" i="11"/>
  <c r="W767" i="11"/>
  <c r="AF624" i="11"/>
  <c r="W77" i="11"/>
  <c r="AD33" i="11"/>
  <c r="W586" i="11"/>
  <c r="AA757" i="11"/>
  <c r="AE388" i="11"/>
  <c r="AF1011" i="11"/>
  <c r="AB249" i="11"/>
  <c r="AA671" i="11"/>
  <c r="AA452" i="11"/>
  <c r="AD156" i="11"/>
  <c r="AC101" i="11"/>
  <c r="AB247" i="11"/>
  <c r="AA273" i="11"/>
  <c r="AD440" i="11"/>
  <c r="AF1016" i="11"/>
  <c r="AD807" i="11"/>
  <c r="W310" i="11"/>
  <c r="AA858" i="11"/>
  <c r="AF602" i="11"/>
  <c r="X1017" i="11"/>
  <c r="AE118" i="11"/>
  <c r="AD711" i="11"/>
  <c r="Y432" i="11"/>
  <c r="W560" i="11"/>
  <c r="AC707" i="11"/>
  <c r="AC522" i="11"/>
  <c r="Y370" i="11"/>
  <c r="AC27" i="11"/>
  <c r="Y670" i="11"/>
  <c r="AA384" i="11"/>
  <c r="Y901" i="11"/>
  <c r="AB211" i="11"/>
  <c r="AA1079" i="11"/>
  <c r="AE1061" i="11"/>
  <c r="Z36" i="11"/>
  <c r="AB667" i="11"/>
  <c r="X1014" i="11"/>
  <c r="AA406" i="11"/>
  <c r="AD803" i="11"/>
  <c r="AF110" i="11"/>
  <c r="AE851" i="11"/>
  <c r="Y869" i="11"/>
  <c r="W218" i="11"/>
  <c r="AD77" i="11"/>
  <c r="AF247" i="11"/>
  <c r="AF997" i="11"/>
  <c r="AB790" i="11"/>
  <c r="AA590" i="11"/>
  <c r="Y1050" i="11"/>
  <c r="W967" i="11"/>
  <c r="AD748" i="11"/>
  <c r="AC650" i="11"/>
  <c r="X597" i="11"/>
  <c r="W476" i="11"/>
  <c r="AC857" i="11"/>
  <c r="Y520" i="11"/>
  <c r="AC492" i="11"/>
  <c r="W83" i="11"/>
  <c r="Y801" i="11"/>
  <c r="X113" i="11"/>
  <c r="W973" i="11"/>
  <c r="AD824" i="11"/>
  <c r="AC134" i="11"/>
  <c r="AD845" i="11"/>
  <c r="AA224" i="11"/>
  <c r="Y947" i="11"/>
  <c r="AE81" i="11"/>
  <c r="AA151" i="11"/>
  <c r="AB645" i="11"/>
  <c r="Y8" i="11"/>
  <c r="AA582" i="11"/>
  <c r="W1032" i="11"/>
  <c r="AF550" i="11"/>
  <c r="W1046" i="11"/>
  <c r="AC45" i="11"/>
  <c r="W82" i="11"/>
  <c r="AA882" i="11"/>
  <c r="W33" i="11"/>
  <c r="Z189" i="11"/>
  <c r="AE204" i="11"/>
  <c r="AC345" i="11"/>
  <c r="X36" i="11"/>
  <c r="Y865" i="11"/>
  <c r="Z1048" i="11"/>
  <c r="AA247" i="11"/>
  <c r="AD52" i="11"/>
  <c r="AD764" i="11"/>
  <c r="AA434" i="11"/>
  <c r="AE198" i="11"/>
  <c r="AB125" i="11"/>
  <c r="Y175" i="11"/>
  <c r="Y758" i="11"/>
  <c r="AA442" i="11"/>
  <c r="Y254" i="11"/>
  <c r="AA811" i="11"/>
  <c r="X736" i="11"/>
  <c r="AA132" i="11"/>
  <c r="Y792" i="11"/>
  <c r="AA546" i="11"/>
  <c r="AE648" i="11"/>
  <c r="AA839" i="11"/>
  <c r="Y551" i="11"/>
  <c r="AE24" i="11"/>
  <c r="W603" i="11"/>
  <c r="AD201" i="11"/>
  <c r="X958" i="11"/>
  <c r="Y337" i="11"/>
  <c r="AD948" i="11"/>
  <c r="AB232" i="11"/>
  <c r="AA147" i="11"/>
  <c r="W939" i="11"/>
  <c r="AB964" i="11"/>
  <c r="Z224" i="11"/>
  <c r="Z662" i="11"/>
  <c r="AC983" i="11"/>
  <c r="AA277" i="11"/>
  <c r="W69" i="11"/>
  <c r="Y601" i="11"/>
  <c r="AF376" i="11"/>
  <c r="AE502" i="11"/>
  <c r="AF981" i="11"/>
  <c r="AE944" i="11"/>
  <c r="AF871" i="11"/>
  <c r="AB820" i="11"/>
  <c r="Z131" i="11"/>
  <c r="AE1066" i="11"/>
  <c r="W737" i="11"/>
  <c r="AE1030" i="11"/>
  <c r="W498" i="11"/>
  <c r="AE987" i="11"/>
  <c r="AC695" i="11"/>
  <c r="AF69" i="11"/>
  <c r="AF102" i="11"/>
  <c r="Y126" i="11"/>
  <c r="W400" i="11"/>
  <c r="X868" i="11"/>
  <c r="AC845" i="11"/>
  <c r="AD251" i="11"/>
  <c r="AE724" i="11"/>
  <c r="AA517" i="11"/>
  <c r="W1008" i="11"/>
  <c r="AC647" i="11"/>
  <c r="AC982" i="11"/>
  <c r="AF704" i="11"/>
  <c r="AF100" i="11"/>
  <c r="Z35" i="11"/>
  <c r="W253" i="11"/>
  <c r="AB460" i="11"/>
  <c r="AA664" i="11"/>
  <c r="X82" i="11"/>
  <c r="AE41" i="11"/>
  <c r="AE270" i="11"/>
  <c r="Z931" i="11"/>
  <c r="Z330" i="11"/>
  <c r="AD759" i="11"/>
  <c r="Z717" i="11"/>
  <c r="AE879" i="11"/>
  <c r="AA465" i="11"/>
  <c r="AD552" i="11"/>
  <c r="Z47" i="11"/>
  <c r="AA928" i="11"/>
  <c r="X189" i="11"/>
  <c r="AC529" i="11"/>
  <c r="AC827" i="11"/>
  <c r="AB446" i="11"/>
  <c r="AC83" i="11"/>
  <c r="Z675" i="11"/>
  <c r="Z761" i="11"/>
  <c r="AD301" i="11"/>
  <c r="AD675" i="11"/>
  <c r="AD550" i="11"/>
  <c r="X529" i="11"/>
  <c r="X689" i="11"/>
  <c r="AA976" i="11"/>
  <c r="Y66" i="11"/>
  <c r="Z698" i="11"/>
  <c r="W299" i="11"/>
  <c r="Z458" i="11"/>
  <c r="AE833" i="11"/>
  <c r="Y866" i="11"/>
  <c r="X610" i="11"/>
  <c r="AC856" i="11"/>
  <c r="AE704" i="11"/>
  <c r="AA33" i="11"/>
  <c r="AB829" i="11"/>
  <c r="Y230" i="11"/>
  <c r="AF524" i="11"/>
  <c r="AD215" i="11"/>
  <c r="AD208" i="11"/>
  <c r="AA432" i="11"/>
  <c r="Z337" i="11"/>
  <c r="AD888" i="11"/>
  <c r="AD184" i="11"/>
  <c r="Y486" i="11"/>
  <c r="X943" i="11"/>
  <c r="AF816" i="11"/>
  <c r="Y824" i="11"/>
  <c r="AD920" i="11"/>
  <c r="AE109" i="11"/>
  <c r="W930" i="11"/>
  <c r="X950" i="11"/>
  <c r="AF10" i="11"/>
  <c r="X641" i="11"/>
  <c r="AB110" i="11"/>
  <c r="AB578" i="11"/>
  <c r="Z289" i="11"/>
  <c r="X831" i="11"/>
  <c r="AD682" i="11"/>
  <c r="AF468" i="11"/>
  <c r="W311" i="11"/>
  <c r="X544" i="11"/>
  <c r="Z770" i="11"/>
  <c r="AD415" i="11"/>
  <c r="W1055" i="11"/>
  <c r="AA637" i="11"/>
  <c r="AF743" i="11"/>
  <c r="Y136" i="11"/>
  <c r="Y492" i="11"/>
  <c r="Z314" i="11"/>
  <c r="AE482" i="11"/>
  <c r="AA828" i="11"/>
  <c r="AC645" i="11"/>
  <c r="AF703" i="11"/>
  <c r="AE915" i="11"/>
  <c r="W925" i="11"/>
  <c r="W146" i="11"/>
  <c r="Z784" i="11"/>
  <c r="AE394" i="11"/>
  <c r="AE197" i="11"/>
  <c r="W412" i="11"/>
  <c r="W750" i="11"/>
  <c r="AF443" i="11"/>
  <c r="AC262" i="11"/>
  <c r="AD613" i="11"/>
  <c r="AF1004" i="11"/>
  <c r="Z679" i="11"/>
  <c r="AD568" i="11"/>
  <c r="AF48" i="11"/>
  <c r="AB954" i="11"/>
  <c r="AD87" i="11"/>
  <c r="W11" i="11"/>
  <c r="AE484" i="11"/>
  <c r="AD527" i="11"/>
  <c r="Y31" i="11"/>
  <c r="W581" i="11"/>
  <c r="AE581" i="11"/>
  <c r="AB494" i="11"/>
  <c r="AC154" i="11"/>
  <c r="AC881" i="11"/>
  <c r="AC683" i="11"/>
  <c r="AB809" i="11"/>
  <c r="AD976" i="11"/>
  <c r="AD877" i="11"/>
  <c r="Z92" i="11"/>
  <c r="X486" i="11"/>
  <c r="AA1000" i="11"/>
  <c r="AB692" i="11"/>
  <c r="W425" i="11"/>
  <c r="AE239" i="11"/>
  <c r="AE943" i="11"/>
  <c r="Z585" i="11"/>
  <c r="AA257" i="11"/>
  <c r="AE848" i="11"/>
  <c r="X782" i="11"/>
  <c r="AE144" i="11"/>
  <c r="AD721" i="11"/>
  <c r="AA329" i="11"/>
  <c r="AC525" i="11"/>
  <c r="AA326" i="11"/>
  <c r="Z1023" i="11"/>
  <c r="X832" i="11"/>
  <c r="AE928" i="11"/>
  <c r="W316" i="11"/>
  <c r="AA881" i="11"/>
  <c r="AE730" i="11"/>
  <c r="AF1063" i="11"/>
  <c r="AD338" i="11"/>
  <c r="AD492" i="11"/>
  <c r="AB557" i="11"/>
  <c r="AB171" i="11"/>
  <c r="AD661" i="11"/>
  <c r="X4" i="11"/>
  <c r="X277" i="11"/>
  <c r="AA92" i="11"/>
  <c r="Z953" i="11"/>
  <c r="W493" i="11"/>
  <c r="AA69" i="11"/>
  <c r="AE190" i="11"/>
  <c r="AE357" i="11"/>
  <c r="AB604" i="11"/>
  <c r="Y969" i="11"/>
  <c r="AF721" i="11"/>
  <c r="AE460" i="11"/>
  <c r="AD244" i="11"/>
  <c r="Z957" i="11"/>
  <c r="Y104" i="11"/>
  <c r="AB549" i="11"/>
  <c r="AB217" i="11"/>
  <c r="AE837" i="11"/>
  <c r="AF507" i="11"/>
  <c r="Z970" i="11"/>
  <c r="AB543" i="11"/>
  <c r="Z663" i="11"/>
  <c r="Z1063" i="11"/>
  <c r="AD1039" i="11"/>
  <c r="AC943" i="11"/>
  <c r="AD620" i="11"/>
  <c r="AE911" i="11"/>
  <c r="W381" i="11"/>
  <c r="AA903" i="11"/>
  <c r="W181" i="11"/>
  <c r="AB293" i="11"/>
  <c r="AB306" i="11"/>
  <c r="AF344" i="11"/>
  <c r="AA731" i="11"/>
  <c r="X316" i="11"/>
  <c r="AB492" i="11"/>
  <c r="AC33" i="11"/>
  <c r="Z715" i="11"/>
  <c r="Z1072" i="11"/>
  <c r="Y108" i="11"/>
  <c r="AB711" i="11"/>
  <c r="AD865" i="11"/>
  <c r="Z77" i="11"/>
  <c r="AB248" i="11"/>
  <c r="AC535" i="11"/>
  <c r="AD868" i="11"/>
  <c r="AD81" i="11"/>
  <c r="AF563" i="11"/>
  <c r="W249" i="11"/>
  <c r="Z704" i="11"/>
  <c r="AA252" i="11"/>
  <c r="X793" i="11"/>
  <c r="AC457" i="11"/>
  <c r="W56" i="11"/>
  <c r="AA935" i="11"/>
  <c r="AB358" i="11"/>
  <c r="AA1055" i="11"/>
  <c r="Z121" i="11"/>
  <c r="Z642" i="11"/>
  <c r="Z872" i="11"/>
  <c r="AD69" i="11"/>
  <c r="Y148" i="11"/>
  <c r="AF573" i="11"/>
  <c r="AC98" i="11"/>
  <c r="X541" i="11"/>
  <c r="AD383" i="11"/>
  <c r="AA601" i="11"/>
  <c r="Y725" i="11"/>
  <c r="AE63" i="11"/>
  <c r="Y424" i="11"/>
  <c r="AD697" i="11"/>
  <c r="AE885" i="11"/>
  <c r="X86" i="11"/>
  <c r="AB771" i="11"/>
  <c r="Z786" i="11"/>
  <c r="Z69" i="11"/>
  <c r="AB273" i="11"/>
  <c r="AB424" i="11"/>
  <c r="W362" i="11"/>
  <c r="X760" i="11"/>
  <c r="AE666" i="11"/>
  <c r="AB582" i="11"/>
  <c r="AE177" i="11"/>
  <c r="Y401" i="11"/>
  <c r="AA397" i="11"/>
  <c r="X900" i="11"/>
  <c r="Y13" i="11"/>
  <c r="Y81" i="11"/>
  <c r="Z978" i="11"/>
  <c r="AD131" i="11"/>
  <c r="Y85" i="11"/>
  <c r="AE260" i="11"/>
  <c r="AC268" i="11"/>
  <c r="AD1055" i="11"/>
  <c r="AE245" i="11"/>
  <c r="AE492" i="11"/>
  <c r="AF653" i="11"/>
  <c r="AF805" i="11"/>
  <c r="AA173" i="11"/>
  <c r="AA638" i="11"/>
  <c r="AC577" i="11"/>
  <c r="AE1019" i="11"/>
  <c r="AB599" i="11"/>
  <c r="X766" i="11"/>
  <c r="W901" i="11"/>
  <c r="AF52" i="11"/>
  <c r="AE622" i="11"/>
  <c r="W507" i="11"/>
  <c r="AA990" i="11"/>
  <c r="AC583" i="11"/>
  <c r="AF282" i="11"/>
  <c r="AF938" i="11"/>
  <c r="Z63" i="11"/>
  <c r="AF598" i="11"/>
  <c r="AB799" i="11"/>
  <c r="AE135" i="11"/>
  <c r="W836" i="11"/>
  <c r="AB894" i="11"/>
  <c r="W943" i="11"/>
  <c r="AF905" i="11"/>
  <c r="AD113" i="11"/>
  <c r="Y283" i="11"/>
  <c r="AD252" i="11"/>
  <c r="AE168" i="11"/>
  <c r="AF321" i="11"/>
  <c r="AF157" i="11"/>
  <c r="X28" i="11"/>
  <c r="X948" i="11"/>
  <c r="Y251" i="11"/>
  <c r="AD332" i="11"/>
  <c r="AD481" i="11"/>
  <c r="AB602" i="11"/>
  <c r="Z645" i="11"/>
  <c r="AE600" i="11"/>
  <c r="AC189" i="11"/>
  <c r="AA851" i="11"/>
  <c r="AA112" i="11"/>
  <c r="AC958" i="11"/>
  <c r="X131" i="11"/>
  <c r="AF382" i="11"/>
  <c r="AC504" i="11"/>
  <c r="AA475" i="11"/>
  <c r="AC897" i="11"/>
  <c r="AC11" i="11"/>
  <c r="AB995" i="11"/>
  <c r="Z386" i="11"/>
  <c r="AC719" i="11"/>
  <c r="W793" i="11"/>
  <c r="AD233" i="11"/>
  <c r="AC688" i="11"/>
  <c r="Y218" i="11"/>
  <c r="Z229" i="11"/>
  <c r="AC305" i="11"/>
  <c r="Z804" i="11"/>
  <c r="X249" i="11"/>
  <c r="Z281" i="11"/>
  <c r="AF331" i="11"/>
  <c r="AA431" i="11"/>
  <c r="X975" i="11"/>
  <c r="Z245" i="11"/>
  <c r="AA844" i="11"/>
  <c r="AD766" i="11"/>
  <c r="AB468" i="11"/>
  <c r="Z254" i="11"/>
  <c r="AA363" i="11"/>
  <c r="AF950" i="11"/>
  <c r="X918" i="11"/>
  <c r="AE617" i="11"/>
  <c r="AF144" i="11"/>
  <c r="AC232" i="11"/>
  <c r="AD177" i="11"/>
  <c r="AE566" i="11"/>
  <c r="AC41" i="11"/>
  <c r="Z389" i="11"/>
  <c r="X71" i="11"/>
  <c r="AB882" i="11"/>
  <c r="X684" i="11"/>
  <c r="AE37" i="11"/>
  <c r="AC224" i="11"/>
  <c r="Y602" i="11"/>
  <c r="AA313" i="11"/>
  <c r="AD806" i="11"/>
  <c r="X810" i="11"/>
  <c r="AF417" i="11"/>
  <c r="AC920" i="11"/>
  <c r="Y880" i="11"/>
  <c r="Y1057" i="11"/>
  <c r="X905" i="11"/>
  <c r="AB589" i="11"/>
  <c r="AF1031" i="11"/>
  <c r="X130" i="11"/>
  <c r="AC52" i="11"/>
  <c r="AA509" i="11"/>
  <c r="AC410" i="11"/>
  <c r="AF85" i="11"/>
  <c r="W694" i="11"/>
  <c r="Z1056" i="11"/>
  <c r="X1007" i="11"/>
  <c r="AE262" i="11"/>
  <c r="AF594" i="11"/>
  <c r="AD584" i="11"/>
  <c r="Z276" i="11"/>
  <c r="AA274" i="11"/>
  <c r="AA728" i="11"/>
  <c r="AA369" i="11"/>
  <c r="Z511" i="11"/>
  <c r="Y189" i="11"/>
  <c r="AA50" i="11"/>
  <c r="AB996" i="11"/>
  <c r="X229" i="11"/>
  <c r="AA1038" i="11"/>
  <c r="W521" i="11"/>
  <c r="Y101" i="11"/>
  <c r="AF591" i="11"/>
  <c r="W984" i="11"/>
  <c r="X467" i="11"/>
  <c r="AA765" i="11"/>
  <c r="AD567" i="11"/>
  <c r="AE102" i="11"/>
  <c r="AD841" i="11"/>
  <c r="AA901" i="11"/>
  <c r="AB197" i="11"/>
  <c r="Y533" i="11"/>
  <c r="AB137" i="11"/>
  <c r="AE132" i="11"/>
  <c r="Z136" i="11"/>
  <c r="AA689" i="11"/>
  <c r="AD228" i="11"/>
  <c r="AC940" i="11"/>
  <c r="X193" i="11"/>
  <c r="AD64" i="11"/>
  <c r="AC558" i="11"/>
  <c r="AB175" i="11"/>
  <c r="W860" i="11"/>
  <c r="AC230" i="11"/>
  <c r="Z338" i="11"/>
  <c r="X24" i="11"/>
  <c r="W661" i="11"/>
  <c r="AD1058" i="11"/>
  <c r="X107" i="11"/>
  <c r="W752" i="11"/>
  <c r="Z5" i="11"/>
  <c r="Z705" i="11"/>
  <c r="AC66" i="11"/>
  <c r="AF920" i="11"/>
  <c r="AF1029" i="11"/>
  <c r="AF135" i="11"/>
  <c r="AD931" i="11"/>
  <c r="X848" i="11"/>
  <c r="Y166" i="11"/>
  <c r="W594" i="11"/>
  <c r="Z812" i="11"/>
  <c r="AE858" i="11"/>
  <c r="Z792" i="11"/>
  <c r="X173" i="11"/>
  <c r="AD495" i="11"/>
  <c r="X755" i="11"/>
  <c r="X987" i="11"/>
  <c r="AE572" i="11"/>
  <c r="AE359" i="11"/>
  <c r="AF408" i="11"/>
  <c r="Y116" i="11"/>
  <c r="AF128" i="11"/>
  <c r="AC300" i="11"/>
  <c r="AB99" i="11"/>
  <c r="AB570" i="11"/>
  <c r="Y141" i="11"/>
  <c r="Z54" i="11"/>
  <c r="AB841" i="11"/>
  <c r="AD15" i="11"/>
  <c r="Z399" i="11"/>
  <c r="AE11" i="11"/>
  <c r="AD751" i="11"/>
  <c r="AE651" i="11"/>
  <c r="AB870" i="11"/>
  <c r="AE137" i="11"/>
  <c r="AB521" i="11"/>
  <c r="Z378" i="11"/>
  <c r="X122" i="11"/>
  <c r="AB691" i="11"/>
  <c r="AE917" i="11"/>
  <c r="AC475" i="11"/>
  <c r="AB187" i="11"/>
  <c r="X322" i="11"/>
  <c r="Z544" i="11"/>
  <c r="AA97" i="11"/>
  <c r="AB707" i="11"/>
  <c r="Y854" i="11"/>
  <c r="Y62" i="11"/>
  <c r="AA368" i="11"/>
  <c r="Z622" i="11"/>
  <c r="AD879" i="11"/>
  <c r="AF27" i="11"/>
  <c r="X909" i="11"/>
  <c r="W648" i="11"/>
  <c r="Y847" i="11"/>
  <c r="Z646" i="11"/>
  <c r="AB292" i="11"/>
  <c r="W255" i="11"/>
  <c r="AE593" i="11"/>
  <c r="AD571" i="11"/>
  <c r="AA681" i="11"/>
  <c r="Z342" i="11"/>
  <c r="Y574" i="11"/>
  <c r="W236" i="11"/>
  <c r="AE818" i="11"/>
  <c r="AD1028" i="11"/>
  <c r="Z456" i="11"/>
  <c r="AE688" i="11"/>
  <c r="W159" i="11"/>
  <c r="AD421" i="11"/>
  <c r="X328" i="11"/>
  <c r="Y516" i="11"/>
  <c r="AB600" i="11"/>
  <c r="AE519" i="11"/>
  <c r="AB66" i="11"/>
  <c r="AB257" i="11"/>
  <c r="AC942" i="11"/>
  <c r="AF163" i="11"/>
  <c r="AD757" i="11"/>
  <c r="AD340" i="11"/>
  <c r="AB16" i="11"/>
  <c r="AD175" i="11"/>
  <c r="W1028" i="11"/>
  <c r="W850" i="11"/>
  <c r="X411" i="11"/>
  <c r="W698" i="11"/>
  <c r="AC838" i="11"/>
  <c r="AE1007" i="11"/>
  <c r="X420" i="11"/>
  <c r="AC229" i="11"/>
  <c r="AE984" i="11"/>
  <c r="X395" i="11"/>
  <c r="AA115" i="11"/>
  <c r="AF253" i="11"/>
  <c r="AB185" i="11"/>
  <c r="X979" i="11"/>
  <c r="X56" i="11"/>
  <c r="AD876" i="11"/>
  <c r="W133" i="11"/>
  <c r="AC774" i="11"/>
  <c r="X470" i="11"/>
  <c r="Z634" i="11"/>
  <c r="AB839" i="11"/>
  <c r="AC678" i="11"/>
  <c r="AE668" i="11"/>
  <c r="AB615" i="11"/>
  <c r="AE213" i="11"/>
  <c r="X384" i="11"/>
  <c r="AE834" i="11"/>
  <c r="Y287" i="11"/>
  <c r="AC910" i="11"/>
  <c r="AC551" i="11"/>
  <c r="AD259" i="11"/>
  <c r="Y181" i="11"/>
  <c r="Y53" i="11"/>
  <c r="Y194" i="11"/>
  <c r="X345" i="11"/>
  <c r="AB161" i="11"/>
  <c r="AE654" i="11"/>
  <c r="AE17" i="11"/>
  <c r="AD591" i="11"/>
  <c r="Z892" i="11"/>
  <c r="Y199" i="11"/>
  <c r="X7" i="11"/>
  <c r="X955" i="11"/>
  <c r="AF304" i="11"/>
  <c r="AD543" i="11"/>
  <c r="AC10" i="11"/>
  <c r="AE938" i="11"/>
  <c r="Z434" i="11"/>
  <c r="W369" i="11"/>
  <c r="AE117" i="11"/>
  <c r="AC513" i="11"/>
  <c r="X196" i="11"/>
  <c r="AD239" i="11"/>
  <c r="X850" i="11"/>
  <c r="Z971" i="11"/>
  <c r="AC468" i="11"/>
  <c r="X289" i="11"/>
  <c r="Z270" i="11"/>
  <c r="AC557" i="11"/>
  <c r="AA898" i="11"/>
  <c r="AE711" i="11"/>
  <c r="Y894" i="11"/>
  <c r="AB350" i="11"/>
  <c r="AB290" i="11"/>
  <c r="AC795" i="11"/>
  <c r="Z67" i="11"/>
  <c r="W142" i="11"/>
  <c r="AC407" i="11"/>
  <c r="W718" i="11"/>
  <c r="AE164" i="11"/>
  <c r="AE932" i="11"/>
  <c r="X956" i="11"/>
  <c r="AB320" i="11"/>
  <c r="AA847" i="11"/>
  <c r="AB663" i="11"/>
  <c r="W595" i="11"/>
  <c r="Z719" i="11"/>
  <c r="Z605" i="11"/>
  <c r="AF560" i="11"/>
  <c r="AD560" i="11"/>
  <c r="AF638" i="11"/>
  <c r="X809" i="11"/>
  <c r="AF454" i="11"/>
  <c r="AC256" i="11"/>
  <c r="AF184" i="11"/>
  <c r="Y303" i="11"/>
  <c r="AC216" i="11"/>
  <c r="AA265" i="11"/>
  <c r="AF317" i="11"/>
  <c r="X498" i="11"/>
  <c r="AD1072" i="11"/>
  <c r="AF336" i="11"/>
  <c r="AE414" i="11"/>
  <c r="AE790" i="11"/>
  <c r="AF942" i="11"/>
  <c r="W896" i="11"/>
  <c r="AB688" i="11"/>
  <c r="AC696" i="11"/>
  <c r="AC340" i="11"/>
  <c r="AC1014" i="11"/>
  <c r="Z776" i="11"/>
  <c r="W28" i="11"/>
  <c r="X1013" i="11"/>
  <c r="Z616" i="11"/>
  <c r="W285" i="11"/>
  <c r="AF635" i="11"/>
  <c r="AE401" i="11"/>
  <c r="AD248" i="11"/>
  <c r="W430" i="11"/>
  <c r="AB571" i="11"/>
  <c r="AE497" i="11"/>
  <c r="AE456" i="11"/>
  <c r="AD318" i="11"/>
  <c r="AD479" i="11"/>
  <c r="AF702" i="11"/>
  <c r="AD459" i="11"/>
  <c r="AD326" i="11"/>
  <c r="AC802" i="11"/>
  <c r="W830" i="11"/>
  <c r="Z600" i="11"/>
  <c r="Z124" i="11"/>
  <c r="AB313" i="11"/>
  <c r="Z737" i="11"/>
  <c r="Z397" i="11"/>
  <c r="AA246" i="11"/>
  <c r="AC918" i="11"/>
  <c r="AB416" i="11"/>
  <c r="AC126" i="11"/>
  <c r="Y871" i="11"/>
  <c r="AC47" i="11"/>
  <c r="AE267" i="11"/>
  <c r="AF61" i="11"/>
  <c r="AF99" i="11"/>
  <c r="X858" i="11"/>
  <c r="AE1039" i="11"/>
  <c r="AD1053" i="11"/>
  <c r="AD412" i="11"/>
  <c r="W278" i="11"/>
  <c r="AD447" i="11"/>
  <c r="AD114" i="11"/>
  <c r="AB100" i="11"/>
  <c r="AC896" i="11"/>
  <c r="Y1001" i="11"/>
  <c r="W665" i="11"/>
  <c r="AC531" i="11"/>
  <c r="AD1068" i="11"/>
  <c r="Y797" i="11"/>
  <c r="AA893" i="11"/>
  <c r="AD292" i="11"/>
  <c r="AA338" i="11"/>
  <c r="W719" i="11"/>
  <c r="Y482" i="11"/>
  <c r="Y396" i="11"/>
  <c r="AF226" i="11"/>
  <c r="Y57" i="11"/>
  <c r="AF1048" i="11"/>
  <c r="Z639" i="11"/>
  <c r="AF631" i="11"/>
  <c r="Y219" i="11"/>
  <c r="AB856" i="11"/>
  <c r="Y171" i="11"/>
  <c r="AB673" i="11"/>
  <c r="AD147" i="11"/>
  <c r="AD1010" i="11"/>
  <c r="AC664" i="11"/>
  <c r="AA487" i="11"/>
  <c r="AD1042" i="11"/>
  <c r="AA141" i="11"/>
  <c r="W306" i="11"/>
  <c r="AC115" i="11"/>
  <c r="AE149" i="11"/>
  <c r="AF927" i="11"/>
  <c r="AB585" i="11"/>
  <c r="AD130" i="11"/>
  <c r="W156" i="11"/>
  <c r="AE971" i="11"/>
  <c r="AD966" i="11"/>
  <c r="AE441" i="11"/>
  <c r="AB822" i="11"/>
  <c r="AF235" i="11"/>
  <c r="AF813" i="11"/>
  <c r="W353" i="11"/>
  <c r="AD708" i="11"/>
  <c r="AB283" i="11"/>
  <c r="Y222" i="11"/>
  <c r="W234" i="11"/>
  <c r="AE1055" i="11"/>
  <c r="Y949" i="11"/>
  <c r="AA312" i="11"/>
  <c r="Y989" i="11"/>
  <c r="X102" i="11"/>
  <c r="AD121" i="11"/>
  <c r="Z998" i="11"/>
  <c r="AB899" i="11"/>
  <c r="Z423" i="11"/>
  <c r="Y1067" i="11"/>
  <c r="AD945" i="11"/>
  <c r="AB442" i="11"/>
  <c r="AF434" i="11"/>
  <c r="AF809" i="11"/>
  <c r="AA324" i="11"/>
  <c r="AA654" i="11"/>
  <c r="AE114" i="11"/>
  <c r="AC812" i="11"/>
  <c r="Y913" i="11"/>
  <c r="Y91" i="11"/>
  <c r="AC1042" i="11"/>
  <c r="AA820" i="11"/>
  <c r="AC344" i="11"/>
  <c r="Y154" i="11"/>
  <c r="AB760" i="11"/>
  <c r="Z413" i="11"/>
  <c r="Y248" i="11"/>
  <c r="W314" i="11"/>
  <c r="Z909" i="11"/>
  <c r="X495" i="11"/>
  <c r="Z889" i="11"/>
  <c r="AE67" i="11"/>
  <c r="Z538" i="11"/>
  <c r="AA831" i="11"/>
  <c r="AF414" i="11"/>
  <c r="AD436" i="11"/>
  <c r="AF158" i="11"/>
  <c r="Y475" i="11"/>
  <c r="AE927" i="11"/>
  <c r="AB719" i="11"/>
  <c r="X453" i="11"/>
  <c r="AB56" i="11"/>
  <c r="AB958" i="11"/>
  <c r="AE865" i="11"/>
  <c r="AF523" i="11"/>
  <c r="Z870" i="11"/>
  <c r="AE173" i="11"/>
  <c r="AC208" i="11"/>
  <c r="Z793" i="11"/>
  <c r="AB632" i="11"/>
  <c r="AC689" i="11"/>
  <c r="X780" i="11"/>
  <c r="AB1035" i="11"/>
  <c r="AB726" i="11"/>
  <c r="Y828" i="11"/>
  <c r="Z210" i="11"/>
  <c r="W352" i="11"/>
  <c r="AE681" i="11"/>
  <c r="X807" i="11"/>
  <c r="Z764" i="11"/>
  <c r="Y352" i="11"/>
  <c r="Z360" i="11"/>
  <c r="AD324" i="11"/>
  <c r="AC854" i="11"/>
  <c r="Y735" i="11"/>
  <c r="Z457" i="11"/>
  <c r="AA629" i="11"/>
  <c r="AA317" i="11"/>
  <c r="Y651" i="11"/>
  <c r="AD574" i="11"/>
  <c r="Z691" i="11"/>
  <c r="AE110" i="11"/>
  <c r="AD565" i="11"/>
  <c r="AB453" i="11"/>
  <c r="AE1029" i="11"/>
  <c r="X156" i="11"/>
  <c r="Y610" i="11"/>
  <c r="AF421" i="11"/>
  <c r="Z65" i="11"/>
  <c r="AC205" i="11"/>
  <c r="Y739" i="11"/>
  <c r="AE615" i="11"/>
  <c r="AF889" i="11"/>
  <c r="AD988" i="11"/>
  <c r="AE382" i="11"/>
  <c r="AB298" i="11"/>
  <c r="AC760" i="11"/>
  <c r="X737" i="11"/>
  <c r="X767" i="11"/>
  <c r="AC656" i="11"/>
  <c r="Z839" i="11"/>
  <c r="X502" i="11"/>
  <c r="AA969" i="11"/>
  <c r="AD982" i="11"/>
  <c r="Y266" i="11"/>
  <c r="AA579" i="11"/>
  <c r="AE504" i="11"/>
  <c r="AE590" i="11"/>
  <c r="AC962" i="11"/>
  <c r="AD519" i="11"/>
  <c r="Z590" i="11"/>
  <c r="AC283" i="11"/>
  <c r="AC564" i="11"/>
  <c r="Y545" i="11"/>
  <c r="AF62" i="11"/>
  <c r="AD1023" i="11"/>
  <c r="AB608" i="11"/>
  <c r="AC1007" i="11"/>
  <c r="AC532" i="11"/>
  <c r="AA846" i="11"/>
  <c r="AE758" i="11"/>
  <c r="AF71" i="11"/>
  <c r="AA863" i="11"/>
  <c r="W85" i="11"/>
  <c r="AE1010" i="11"/>
  <c r="AA623" i="11"/>
  <c r="W623" i="11"/>
  <c r="Y626" i="11"/>
  <c r="X377" i="11"/>
  <c r="AD893" i="11"/>
  <c r="AE383" i="11"/>
  <c r="AB266" i="11"/>
  <c r="X323" i="11"/>
  <c r="AE733" i="11"/>
  <c r="AE599" i="11"/>
  <c r="Y375" i="11"/>
  <c r="AA242" i="11"/>
  <c r="AB950" i="11"/>
  <c r="Y952" i="11"/>
  <c r="AC541" i="11"/>
  <c r="Z344" i="11"/>
  <c r="AA960" i="11"/>
  <c r="AA289" i="11"/>
  <c r="W63" i="11"/>
  <c r="Z834" i="11"/>
  <c r="W429" i="11"/>
  <c r="AE396" i="11"/>
  <c r="AC291" i="11"/>
  <c r="AC961" i="11"/>
  <c r="Z142" i="11"/>
  <c r="Z288" i="11"/>
  <c r="Y344" i="11"/>
  <c r="AF683" i="11"/>
  <c r="AB855" i="11"/>
  <c r="AE825" i="11"/>
  <c r="X628" i="11"/>
  <c r="X784" i="11"/>
  <c r="AC71" i="11"/>
  <c r="AE532" i="11"/>
  <c r="X604" i="11"/>
  <c r="AE136" i="11"/>
  <c r="AF306" i="11"/>
  <c r="Y709" i="11"/>
  <c r="AA149" i="11"/>
  <c r="AC307" i="11"/>
  <c r="AB394" i="11"/>
  <c r="AE751" i="11"/>
  <c r="AC704" i="11"/>
  <c r="W986" i="11"/>
  <c r="AA656" i="11"/>
  <c r="AD1065" i="11"/>
  <c r="AF607" i="11"/>
  <c r="AF55" i="11"/>
  <c r="W604" i="11"/>
  <c r="AB360" i="11"/>
  <c r="AA885" i="11"/>
  <c r="AA894" i="11"/>
  <c r="AF864" i="11"/>
  <c r="AB403" i="11"/>
  <c r="AA483" i="11"/>
  <c r="AA672" i="11"/>
  <c r="W483" i="11"/>
  <c r="AE606" i="11"/>
  <c r="AC628" i="11"/>
  <c r="W459" i="11"/>
  <c r="Z478" i="11"/>
  <c r="AD712" i="11"/>
  <c r="AD615" i="11"/>
  <c r="AF843" i="11"/>
  <c r="AF32" i="11"/>
  <c r="AD356" i="11"/>
  <c r="AF599" i="11"/>
  <c r="AC349" i="11"/>
  <c r="X743" i="11"/>
  <c r="Z1044" i="11"/>
  <c r="AA955" i="11"/>
  <c r="AE514" i="11"/>
  <c r="Y843" i="11"/>
  <c r="AE242" i="11"/>
  <c r="Z191" i="11"/>
  <c r="Y341" i="11"/>
  <c r="AE866" i="11"/>
  <c r="AA921" i="11"/>
  <c r="X1011" i="11"/>
  <c r="AB536" i="11"/>
  <c r="Y508" i="11"/>
  <c r="AD240" i="11"/>
  <c r="Y1022" i="11"/>
  <c r="AC1002" i="11"/>
  <c r="AA734" i="11"/>
  <c r="AF125" i="11"/>
  <c r="W1072" i="11"/>
  <c r="AA167" i="11"/>
  <c r="AF123" i="11"/>
  <c r="AF941" i="11"/>
  <c r="X1001" i="11"/>
  <c r="AB353" i="11"/>
  <c r="X796" i="11"/>
  <c r="AE413" i="11"/>
  <c r="Z8" i="11"/>
  <c r="W258" i="11"/>
  <c r="AD752" i="11"/>
  <c r="AE692" i="11"/>
  <c r="W100" i="11"/>
  <c r="AD444" i="11"/>
  <c r="Z733" i="11"/>
  <c r="AF612" i="11"/>
  <c r="AE568" i="11"/>
  <c r="AE1057" i="11"/>
  <c r="Z933" i="11"/>
  <c r="Z546" i="11"/>
  <c r="X443" i="11"/>
  <c r="Y881" i="11"/>
  <c r="Y420" i="11"/>
  <c r="AE170" i="11"/>
  <c r="AD188" i="11"/>
  <c r="AE88" i="11"/>
  <c r="X26" i="11"/>
  <c r="AB355" i="11"/>
  <c r="AC28" i="11"/>
  <c r="AA184" i="11"/>
  <c r="AB455" i="11"/>
  <c r="Z45" i="11"/>
  <c r="AC887" i="11"/>
  <c r="AB317" i="11"/>
  <c r="AD805" i="11"/>
  <c r="Z173" i="11"/>
  <c r="X45" i="11"/>
  <c r="Y775" i="11"/>
  <c r="AF9" i="11"/>
  <c r="AA416" i="11"/>
  <c r="W771" i="11"/>
  <c r="AA854" i="11"/>
  <c r="W543" i="11"/>
  <c r="X310" i="11"/>
  <c r="X664" i="11"/>
  <c r="AA927" i="11"/>
  <c r="AE737" i="11"/>
  <c r="Y190" i="11"/>
  <c r="AE936" i="11"/>
  <c r="Z923" i="11"/>
  <c r="AA624" i="11"/>
  <c r="Z688" i="11"/>
  <c r="AA130" i="11"/>
  <c r="AD1002" i="11"/>
  <c r="Y110" i="11"/>
  <c r="Z214" i="11"/>
  <c r="AC162" i="11"/>
  <c r="AB853" i="11"/>
  <c r="AD981" i="11"/>
  <c r="Y388" i="11"/>
  <c r="AC824" i="11"/>
  <c r="AF540" i="11"/>
  <c r="AE759" i="11"/>
  <c r="Y479" i="11"/>
  <c r="AB381" i="11"/>
  <c r="AE742" i="11"/>
  <c r="Y978" i="11"/>
  <c r="Z625" i="11"/>
  <c r="Y976" i="11"/>
  <c r="AA107" i="11"/>
  <c r="AC484" i="11"/>
  <c r="AC603" i="11"/>
  <c r="AD7" i="11"/>
  <c r="W1027" i="11"/>
  <c r="X916" i="11"/>
  <c r="AC623" i="11"/>
  <c r="Y168" i="11"/>
  <c r="AF154" i="11"/>
  <c r="Z871" i="11"/>
  <c r="Y580" i="11"/>
  <c r="Z278" i="11"/>
  <c r="W873" i="11"/>
  <c r="AC92" i="11"/>
  <c r="Y747" i="11"/>
  <c r="AC674" i="11"/>
  <c r="AA674" i="11"/>
  <c r="Z384" i="11"/>
  <c r="AE22" i="11"/>
  <c r="AC861" i="11"/>
  <c r="AC392" i="11"/>
  <c r="AE404" i="11"/>
  <c r="AE604" i="11"/>
  <c r="Z925" i="11"/>
  <c r="Y690" i="11"/>
  <c r="AC183" i="11"/>
  <c r="AB334" i="11"/>
  <c r="X764" i="11"/>
  <c r="AE274" i="11"/>
  <c r="AB519" i="11"/>
  <c r="AE62" i="11"/>
  <c r="Z797" i="11"/>
  <c r="Z993" i="11"/>
  <c r="AF662" i="11"/>
  <c r="AE295" i="11"/>
  <c r="AC50" i="11"/>
  <c r="AA227" i="11"/>
  <c r="AF165" i="11"/>
  <c r="AA263" i="11"/>
  <c r="Z581" i="11"/>
  <c r="AE1038" i="11"/>
  <c r="AA79" i="11"/>
  <c r="Z356" i="11"/>
  <c r="AD422" i="11"/>
  <c r="Z428" i="11"/>
  <c r="AB10" i="11"/>
  <c r="AF106" i="11"/>
  <c r="Z486" i="11"/>
  <c r="AF350" i="11"/>
  <c r="AE145" i="11"/>
  <c r="X47" i="11"/>
  <c r="AD173" i="11"/>
  <c r="AC240" i="11"/>
  <c r="X765" i="11"/>
  <c r="AA752" i="11"/>
  <c r="W470" i="11"/>
  <c r="W203" i="11"/>
  <c r="AA666" i="11"/>
  <c r="AE378" i="11"/>
  <c r="AD269" i="11"/>
  <c r="AE263" i="11"/>
  <c r="AE625" i="11"/>
  <c r="Z976" i="11"/>
  <c r="AD878" i="11"/>
  <c r="AF83" i="11"/>
  <c r="AB548" i="11"/>
  <c r="X673" i="11"/>
  <c r="Y522" i="11"/>
  <c r="AF41" i="11"/>
  <c r="Y260" i="11"/>
  <c r="AC470" i="11"/>
  <c r="Y754" i="11"/>
  <c r="AC316" i="11"/>
  <c r="AF329" i="11"/>
  <c r="W602" i="11"/>
  <c r="Z370" i="11"/>
  <c r="Y832" i="11"/>
  <c r="AD241" i="11"/>
  <c r="AA502" i="11"/>
  <c r="AC808" i="11"/>
  <c r="AA160" i="11"/>
  <c r="AC617" i="11"/>
  <c r="AC866" i="11"/>
  <c r="X99" i="11"/>
  <c r="AB537" i="11"/>
  <c r="X383" i="11"/>
  <c r="Y934" i="11"/>
  <c r="AD379" i="11"/>
  <c r="Y700" i="11"/>
  <c r="AD271" i="11"/>
  <c r="AF821" i="11"/>
  <c r="AD583" i="11"/>
  <c r="AF655" i="11"/>
  <c r="AF277" i="11"/>
  <c r="X961" i="11"/>
  <c r="Y737" i="11"/>
  <c r="AF576" i="11"/>
  <c r="W12" i="11"/>
  <c r="X540" i="11"/>
  <c r="AE575" i="11"/>
  <c r="Z1050" i="11"/>
  <c r="AA790" i="11"/>
  <c r="AF870" i="11"/>
  <c r="Z560" i="11"/>
  <c r="AC197" i="11"/>
  <c r="Y1051" i="11"/>
  <c r="AA268" i="11"/>
  <c r="AC385" i="11"/>
  <c r="W992" i="11"/>
  <c r="AA592" i="11"/>
  <c r="AF482" i="11"/>
  <c r="AD1060" i="11"/>
  <c r="AD984" i="11"/>
  <c r="AC871" i="11"/>
  <c r="AE141" i="11"/>
  <c r="AA544" i="11"/>
  <c r="X661" i="11"/>
  <c r="AE27" i="11"/>
  <c r="AD125" i="11"/>
  <c r="AD157" i="11"/>
  <c r="W126" i="11"/>
  <c r="W1052" i="11"/>
  <c r="AB759" i="11"/>
  <c r="W341" i="11"/>
  <c r="W899" i="11"/>
  <c r="AC911" i="11"/>
  <c r="W803" i="11"/>
  <c r="AC46" i="11"/>
  <c r="AF219" i="11"/>
  <c r="AA841" i="11"/>
  <c r="AC141" i="11"/>
  <c r="W765" i="11"/>
  <c r="Y426" i="11"/>
  <c r="AE503" i="11"/>
  <c r="W937" i="11"/>
  <c r="AF658" i="11"/>
  <c r="AE321" i="11"/>
  <c r="AA639" i="11"/>
  <c r="AA979" i="11"/>
  <c r="AF441" i="11"/>
  <c r="AC44" i="11"/>
  <c r="AF170" i="11"/>
  <c r="Y184" i="11"/>
  <c r="X66" i="11"/>
  <c r="AC111" i="11"/>
  <c r="AB797" i="11"/>
  <c r="AF876" i="11"/>
  <c r="Y750" i="11"/>
  <c r="AD221" i="11"/>
  <c r="W342" i="11"/>
  <c r="X88" i="11"/>
  <c r="AC697" i="11"/>
  <c r="AC731" i="11"/>
  <c r="AC593" i="11"/>
  <c r="AD470" i="11"/>
  <c r="AE51" i="11"/>
  <c r="X258" i="11"/>
  <c r="AF493" i="11"/>
  <c r="X464" i="11"/>
  <c r="AE1031" i="11"/>
  <c r="W72" i="11"/>
  <c r="AC474" i="11"/>
  <c r="W989" i="11"/>
  <c r="X744" i="11"/>
  <c r="AE547" i="11"/>
  <c r="X477" i="11"/>
  <c r="Y889" i="11"/>
  <c r="AF994" i="11"/>
  <c r="AD687" i="11"/>
  <c r="AC594" i="11"/>
  <c r="AE248" i="11"/>
  <c r="AD949" i="11"/>
  <c r="AF819" i="11"/>
  <c r="X454" i="11"/>
  <c r="AD39" i="11"/>
  <c r="Y265" i="11"/>
  <c r="X474" i="11"/>
  <c r="AF651" i="11"/>
  <c r="AB145" i="11"/>
  <c r="AA341" i="11"/>
  <c r="AC750" i="11"/>
  <c r="W261" i="11"/>
  <c r="AA608" i="11"/>
  <c r="Y657" i="11"/>
  <c r="AF798" i="11"/>
  <c r="W816" i="11"/>
  <c r="AD145" i="11"/>
  <c r="AA200" i="11"/>
  <c r="AD187" i="11"/>
  <c r="X701" i="11"/>
  <c r="AD300" i="11"/>
  <c r="W354" i="11"/>
  <c r="AA154" i="11"/>
  <c r="AD24" i="11"/>
  <c r="AC816" i="11"/>
  <c r="AB905" i="11"/>
  <c r="AD314" i="11"/>
  <c r="AB723" i="11"/>
  <c r="AA427" i="11"/>
  <c r="AD76" i="11"/>
  <c r="W394" i="11"/>
  <c r="X932" i="11"/>
  <c r="AD28" i="11"/>
  <c r="AE826" i="11"/>
  <c r="W450" i="11"/>
  <c r="AD994" i="11"/>
  <c r="AD498" i="11"/>
  <c r="AD1079" i="11"/>
  <c r="AA113" i="11"/>
  <c r="W810" i="11"/>
  <c r="Z939" i="11"/>
  <c r="AF501" i="11"/>
  <c r="AD1074" i="11"/>
  <c r="AD686" i="11"/>
  <c r="Z995" i="11"/>
  <c r="AF174" i="11"/>
  <c r="W333" i="11"/>
  <c r="AC590" i="11"/>
  <c r="AA264" i="11"/>
  <c r="AD92" i="11"/>
  <c r="AB13" i="11"/>
  <c r="AC96" i="11"/>
  <c r="AA699" i="11"/>
  <c r="AA111" i="11"/>
  <c r="AF186" i="11"/>
  <c r="X54" i="11"/>
  <c r="W982" i="11"/>
  <c r="Y443" i="11"/>
  <c r="Z576" i="11"/>
  <c r="AB1054" i="11"/>
  <c r="Y929" i="11"/>
  <c r="AA879" i="11"/>
  <c r="AD289" i="11"/>
  <c r="AA938" i="11"/>
  <c r="AC1059" i="11"/>
  <c r="AB465" i="11"/>
  <c r="AF733" i="11"/>
  <c r="Y239" i="11"/>
  <c r="AB727" i="11"/>
  <c r="AF614" i="11"/>
  <c r="Y930" i="11"/>
  <c r="W141" i="11"/>
  <c r="W497" i="11"/>
  <c r="AB146" i="11"/>
  <c r="X109" i="11"/>
  <c r="Y591" i="11"/>
  <c r="Z650" i="11"/>
  <c r="AA306" i="11"/>
  <c r="AC149" i="11"/>
  <c r="AC552" i="11"/>
  <c r="AA214" i="11"/>
  <c r="AC622" i="11"/>
  <c r="AD103" i="11"/>
  <c r="Y121" i="11"/>
  <c r="Y532" i="11"/>
  <c r="AC55" i="11"/>
  <c r="AC876" i="11"/>
  <c r="AD232" i="11"/>
  <c r="AD722" i="11"/>
  <c r="AD671" i="11"/>
  <c r="AB640" i="11"/>
  <c r="AD146" i="11"/>
  <c r="X1065" i="11"/>
  <c r="Z911" i="11"/>
  <c r="AE167" i="11"/>
  <c r="AD110" i="11"/>
  <c r="X867" i="11"/>
  <c r="Z648" i="11"/>
  <c r="AC575" i="11"/>
  <c r="Z960" i="11"/>
  <c r="Y1049" i="11"/>
  <c r="X830" i="11"/>
  <c r="AE757" i="11"/>
  <c r="AF399" i="11"/>
  <c r="AA670" i="11"/>
  <c r="Z129" i="11"/>
  <c r="AE926" i="11"/>
  <c r="AA822" i="11"/>
  <c r="AF464" i="11"/>
  <c r="X180" i="11"/>
  <c r="AC288" i="11"/>
  <c r="AD317" i="11"/>
  <c r="AD622" i="11"/>
  <c r="AA524" i="11"/>
  <c r="X145" i="11"/>
  <c r="AE224" i="11"/>
  <c r="Y442" i="11"/>
  <c r="W632" i="11"/>
  <c r="W105" i="11"/>
  <c r="Y716" i="11"/>
  <c r="W73" i="11"/>
  <c r="W238" i="11"/>
  <c r="X520" i="11"/>
  <c r="Z563" i="11"/>
  <c r="AB324" i="11"/>
  <c r="AB1047" i="11"/>
  <c r="X545" i="11"/>
  <c r="W1036" i="11"/>
  <c r="Y600" i="11"/>
  <c r="AA105" i="11"/>
  <c r="X756" i="11"/>
  <c r="AE261" i="11"/>
  <c r="AF660" i="11"/>
  <c r="Z119" i="11"/>
  <c r="Y749" i="11"/>
  <c r="AB1013" i="11"/>
  <c r="AA1010" i="11"/>
  <c r="AE960" i="11"/>
  <c r="W551" i="11"/>
  <c r="Y829" i="11"/>
  <c r="AD1067" i="11"/>
  <c r="AD25" i="11"/>
  <c r="AA61" i="11"/>
  <c r="AA1041" i="11"/>
  <c r="AE101" i="11"/>
  <c r="AE797" i="11"/>
  <c r="Z740" i="11"/>
  <c r="AC252" i="11"/>
  <c r="X29" i="11"/>
  <c r="Y529" i="11"/>
  <c r="AC932" i="11"/>
  <c r="Y698" i="11"/>
  <c r="AF1044" i="11"/>
  <c r="AF341" i="11"/>
  <c r="AD432" i="11"/>
  <c r="AF1075" i="11"/>
  <c r="AE662" i="11"/>
  <c r="AF534" i="11"/>
  <c r="AE811" i="11"/>
  <c r="Y237" i="11"/>
  <c r="AB782" i="11"/>
  <c r="AB201" i="11"/>
  <c r="AC830" i="11"/>
  <c r="X714" i="11"/>
  <c r="AD585" i="11"/>
  <c r="AE1014" i="11"/>
  <c r="AE358" i="11"/>
  <c r="Z915" i="11"/>
  <c r="AF959" i="11"/>
  <c r="AD808" i="11"/>
  <c r="AA485" i="11"/>
  <c r="AD579" i="11"/>
  <c r="W735" i="11"/>
  <c r="AB376" i="11"/>
  <c r="Z994" i="11"/>
  <c r="AF639" i="11"/>
  <c r="AE184" i="11"/>
  <c r="Z240" i="11"/>
  <c r="AF357" i="11"/>
  <c r="Z322" i="11"/>
  <c r="AA962" i="11"/>
  <c r="AC317" i="11"/>
  <c r="Y656" i="11"/>
  <c r="AC226" i="11"/>
  <c r="AE124" i="11"/>
  <c r="AD204" i="11"/>
  <c r="AF712" i="11"/>
  <c r="W257" i="11"/>
  <c r="X588" i="11"/>
  <c r="X60" i="11"/>
  <c r="AB50" i="11"/>
  <c r="AD279" i="11"/>
  <c r="Z989" i="11"/>
  <c r="Y921" i="11"/>
  <c r="AF88" i="11"/>
  <c r="Y859" i="11"/>
  <c r="AA423" i="11"/>
  <c r="Z760" i="11"/>
  <c r="AC523" i="11"/>
  <c r="Z569" i="11"/>
  <c r="AA778" i="11"/>
  <c r="Y787" i="11"/>
  <c r="W999" i="11"/>
  <c r="AB1078" i="11"/>
  <c r="AA870" i="11"/>
  <c r="AD790" i="11"/>
  <c r="AF993" i="11"/>
  <c r="Y258" i="11"/>
  <c r="AC675" i="11"/>
  <c r="AC987" i="11"/>
  <c r="AC90" i="11"/>
  <c r="W79" i="11"/>
  <c r="AD880" i="11"/>
  <c r="AC312" i="11"/>
  <c r="AF906" i="11"/>
  <c r="W993" i="11"/>
  <c r="AE55" i="11"/>
  <c r="AD947" i="11"/>
  <c r="AA661" i="11"/>
  <c r="AF1024" i="11"/>
  <c r="X797" i="11"/>
  <c r="W936" i="11"/>
  <c r="Z73" i="11"/>
  <c r="AE457" i="11"/>
  <c r="W997" i="11"/>
  <c r="X237" i="11"/>
  <c r="AC454" i="11"/>
  <c r="AC690" i="11"/>
  <c r="AB949" i="11"/>
  <c r="W111" i="11"/>
  <c r="AF467" i="11"/>
  <c r="AB677" i="11"/>
  <c r="Y991" i="11"/>
  <c r="W549" i="11"/>
  <c r="AB60" i="11"/>
  <c r="Z209" i="11"/>
  <c r="AC251" i="11"/>
  <c r="Z485" i="11"/>
  <c r="AF828" i="11"/>
  <c r="W407" i="11"/>
  <c r="W837" i="11"/>
  <c r="AA360" i="11"/>
  <c r="AD50" i="11"/>
  <c r="Y706" i="11"/>
  <c r="Y730" i="11"/>
  <c r="AC188" i="11"/>
  <c r="Z826" i="11"/>
  <c r="AB126" i="11"/>
  <c r="AA767" i="11"/>
  <c r="AA494" i="11"/>
  <c r="AA1026" i="11"/>
  <c r="Z796" i="11"/>
  <c r="AD174" i="11"/>
  <c r="AC150" i="11"/>
  <c r="AC646" i="11"/>
  <c r="Z1077" i="11"/>
  <c r="AA1054" i="11"/>
  <c r="Y490" i="11"/>
  <c r="AC15" i="11"/>
  <c r="AF667" i="11"/>
  <c r="AB988" i="11"/>
  <c r="AF803" i="11"/>
  <c r="X300" i="11"/>
  <c r="AC769" i="11"/>
  <c r="X892" i="11"/>
  <c r="AC640" i="11"/>
  <c r="Y925" i="11"/>
  <c r="AA385" i="11"/>
  <c r="Y79" i="11"/>
  <c r="AC641" i="11"/>
  <c r="AA428" i="11"/>
  <c r="AE539" i="11"/>
  <c r="AE268" i="11"/>
  <c r="X1043" i="11"/>
  <c r="W534" i="11"/>
  <c r="AB228" i="11"/>
  <c r="AA993" i="11"/>
  <c r="Y346" i="11"/>
  <c r="AF263" i="11"/>
  <c r="W701" i="11"/>
  <c r="W87" i="11"/>
  <c r="Z823" i="11"/>
  <c r="AE73" i="11"/>
  <c r="AF114" i="11"/>
  <c r="AD518" i="11"/>
  <c r="AF1061" i="11"/>
  <c r="AE796" i="11"/>
  <c r="AD923" i="11"/>
  <c r="AF455" i="11"/>
  <c r="AE35" i="11"/>
  <c r="AA705" i="11"/>
  <c r="W324" i="11"/>
  <c r="W710" i="11"/>
  <c r="Z783" i="11"/>
  <c r="AB837" i="11"/>
  <c r="W237" i="11"/>
  <c r="AC109" i="11"/>
  <c r="X222" i="11"/>
  <c r="AB196" i="11"/>
  <c r="AF557" i="11"/>
  <c r="AA1023" i="11"/>
  <c r="W484" i="11"/>
  <c r="W455" i="11"/>
  <c r="W610" i="11"/>
  <c r="AA139" i="11"/>
  <c r="Y1009" i="11"/>
  <c r="AF490" i="11"/>
  <c r="AD426" i="11"/>
  <c r="AC363" i="11"/>
  <c r="Y590" i="11"/>
  <c r="AA266" i="11"/>
  <c r="AF844" i="11"/>
  <c r="X439" i="11"/>
  <c r="AE872" i="11"/>
  <c r="AB191" i="11"/>
  <c r="W413" i="11"/>
  <c r="AD937" i="11"/>
  <c r="AA395" i="11"/>
  <c r="X504" i="11"/>
  <c r="AB833" i="11"/>
  <c r="W206" i="11"/>
  <c r="Y413" i="11"/>
  <c r="AB114" i="11"/>
  <c r="AD1049" i="11"/>
  <c r="W917" i="11"/>
  <c r="AE596" i="11"/>
  <c r="W575" i="11"/>
  <c r="X63" i="11"/>
  <c r="W297" i="11"/>
  <c r="AB687" i="11"/>
  <c r="Z326" i="11"/>
  <c r="AB287" i="11"/>
  <c r="AD904" i="11"/>
  <c r="AA833" i="11"/>
  <c r="AC703" i="11"/>
  <c r="Z9" i="11"/>
  <c r="AF505" i="11"/>
  <c r="AB994" i="11"/>
  <c r="W326" i="11"/>
  <c r="AE577" i="11"/>
  <c r="AE671" i="11"/>
  <c r="Z822" i="11"/>
  <c r="AB338" i="11"/>
  <c r="AA67" i="11"/>
  <c r="AF460" i="11"/>
  <c r="Z1004" i="11"/>
  <c r="Z373" i="11"/>
  <c r="Y316" i="11"/>
  <c r="W528" i="11"/>
  <c r="Z790" i="11"/>
  <c r="AF650" i="11"/>
  <c r="AB461" i="11"/>
  <c r="Z809" i="11"/>
  <c r="AC991" i="11"/>
  <c r="AA587" i="11"/>
  <c r="X267" i="11"/>
  <c r="AF817" i="11"/>
  <c r="AC153" i="11"/>
  <c r="Y1010" i="11"/>
  <c r="AF393" i="11"/>
  <c r="AD218" i="11"/>
  <c r="Z107" i="11"/>
  <c r="AC39" i="11"/>
  <c r="Z375" i="11"/>
  <c r="W14" i="11"/>
  <c r="AC759" i="11"/>
  <c r="AD1061" i="11"/>
  <c r="AA913" i="11"/>
  <c r="AA491" i="11"/>
  <c r="W680" i="11"/>
  <c r="AD832" i="11"/>
  <c r="AE732" i="11"/>
  <c r="AF886" i="11"/>
  <c r="AD272" i="11"/>
  <c r="X94" i="11"/>
  <c r="AC914" i="11"/>
  <c r="Z282" i="11"/>
  <c r="AC290" i="11"/>
  <c r="AB859" i="11"/>
  <c r="Z106" i="11"/>
  <c r="X644" i="11"/>
  <c r="AD913" i="11"/>
  <c r="AD871" i="11"/>
  <c r="AE48" i="11"/>
  <c r="AE106" i="11"/>
  <c r="Z200" i="11"/>
  <c r="AD358" i="11"/>
  <c r="Z795" i="11"/>
  <c r="AF208" i="11"/>
  <c r="AB908" i="11"/>
  <c r="AE19" i="11"/>
  <c r="AD111" i="11"/>
  <c r="AB708" i="11"/>
  <c r="AC442" i="11"/>
  <c r="Y742" i="11"/>
  <c r="Z185" i="11"/>
  <c r="AE869" i="11"/>
  <c r="AE924" i="11"/>
  <c r="AC805" i="11"/>
  <c r="AE745" i="11"/>
  <c r="AE828" i="11"/>
  <c r="AE150" i="11"/>
  <c r="Z947" i="11"/>
  <c r="AE675" i="11"/>
  <c r="AC485" i="11"/>
  <c r="AE882" i="11"/>
  <c r="Y658" i="11"/>
  <c r="X282" i="11"/>
  <c r="X15" i="11"/>
  <c r="AD178" i="11"/>
  <c r="AB978" i="11"/>
  <c r="AE986" i="11"/>
  <c r="Y861" i="11"/>
  <c r="X732" i="11"/>
  <c r="AD17" i="11"/>
  <c r="Z794" i="11"/>
  <c r="Z575" i="11"/>
  <c r="AD707" i="11"/>
  <c r="AC649" i="11"/>
  <c r="W894" i="11"/>
  <c r="AA526" i="11"/>
  <c r="AA746" i="11"/>
  <c r="AF925" i="11"/>
  <c r="AE997" i="11"/>
  <c r="AC135" i="11"/>
  <c r="Z894" i="11"/>
  <c r="AD917" i="11"/>
  <c r="Y384" i="11"/>
  <c r="AF205" i="11"/>
  <c r="AB916" i="11"/>
  <c r="Z935" i="11"/>
  <c r="AC709" i="11"/>
  <c r="AF590" i="11"/>
  <c r="AA342" i="11"/>
  <c r="W439" i="11"/>
  <c r="W112" i="11"/>
  <c r="X192" i="11"/>
  <c r="AD9" i="11"/>
  <c r="AB728" i="11"/>
  <c r="AA457" i="11"/>
  <c r="Z936" i="11"/>
  <c r="AA53" i="11"/>
  <c r="Y491" i="11"/>
  <c r="AB158" i="11"/>
  <c r="X960" i="11"/>
  <c r="AA527" i="11"/>
  <c r="W733" i="11"/>
  <c r="AB564" i="11"/>
  <c r="AE954" i="11"/>
  <c r="AC898" i="11"/>
  <c r="AB611" i="11"/>
  <c r="AE466" i="11"/>
  <c r="Z53" i="11"/>
  <c r="AF742" i="11"/>
  <c r="AF717" i="11"/>
  <c r="AD557" i="11"/>
  <c r="AF402" i="11"/>
  <c r="AB97" i="11"/>
  <c r="AA691" i="11"/>
  <c r="AB183" i="11"/>
  <c r="AB883" i="11"/>
  <c r="AD84" i="11"/>
  <c r="Y774" i="11"/>
  <c r="W6" i="11"/>
  <c r="X654" i="11"/>
  <c r="AF51" i="11"/>
  <c r="AE397" i="11"/>
  <c r="AC241" i="11"/>
  <c r="X878" i="11"/>
  <c r="W86" i="11"/>
  <c r="AF558" i="11"/>
  <c r="AE507" i="11"/>
  <c r="AA293" i="11"/>
  <c r="Z937" i="11"/>
  <c r="W251" i="11"/>
  <c r="AA559" i="11"/>
  <c r="AA398" i="11"/>
  <c r="AB606" i="11"/>
  <c r="X586" i="11"/>
  <c r="AE643" i="11"/>
  <c r="AB438" i="11"/>
  <c r="AB256" i="11"/>
  <c r="W690" i="11"/>
  <c r="AC607" i="11"/>
  <c r="AB91" i="11"/>
  <c r="Z577" i="11"/>
  <c r="AF313" i="11"/>
  <c r="Z643" i="11"/>
  <c r="AB105" i="11"/>
  <c r="AF806" i="11"/>
  <c r="AA737" i="11"/>
  <c r="Z958" i="11"/>
  <c r="AD387" i="11"/>
  <c r="AD284" i="11"/>
  <c r="AC313" i="11"/>
  <c r="Y69" i="11"/>
  <c r="Y113" i="11"/>
  <c r="AE726" i="11"/>
  <c r="Z302" i="11"/>
  <c r="AC61" i="11"/>
  <c r="W880" i="11"/>
  <c r="AE994" i="11"/>
  <c r="AE334" i="11"/>
  <c r="Y407" i="11"/>
  <c r="AD650" i="11"/>
  <c r="AA478" i="11"/>
  <c r="AC571" i="11"/>
  <c r="AB622" i="11"/>
  <c r="X120" i="11"/>
  <c r="AF985" i="11"/>
  <c r="AA760" i="11"/>
  <c r="W953" i="11"/>
  <c r="AF637" i="11"/>
  <c r="AF337" i="11"/>
  <c r="W879" i="11"/>
  <c r="AC979" i="11"/>
  <c r="W1038" i="11"/>
  <c r="AD143" i="11"/>
  <c r="W8" i="11"/>
  <c r="AE372" i="11"/>
  <c r="W893" i="11"/>
  <c r="Z238" i="11"/>
  <c r="AC847" i="11"/>
  <c r="AD985" i="11"/>
  <c r="Y52" i="11"/>
  <c r="AF862" i="11"/>
  <c r="AD352" i="11"/>
  <c r="AD734" i="11"/>
  <c r="AF855" i="11"/>
  <c r="AF575" i="11"/>
  <c r="AA24" i="11"/>
  <c r="AB92" i="11"/>
  <c r="Y158" i="11"/>
  <c r="Y243" i="11"/>
  <c r="AE707" i="11"/>
  <c r="W78" i="11"/>
  <c r="W198" i="11"/>
  <c r="AB818" i="11"/>
  <c r="AD679" i="11"/>
  <c r="AF543" i="11"/>
  <c r="AD55" i="11"/>
  <c r="AF800" i="11"/>
  <c r="Z828" i="11"/>
  <c r="X225" i="11"/>
  <c r="Y971" i="11"/>
  <c r="AD488" i="11"/>
  <c r="Y611" i="11"/>
  <c r="AC981" i="11"/>
  <c r="AE964" i="11"/>
  <c r="AF159" i="11"/>
  <c r="AB121" i="11"/>
  <c r="W366" i="11"/>
  <c r="AA560" i="11"/>
  <c r="AF908" i="11"/>
  <c r="X626" i="11"/>
  <c r="Z165" i="11"/>
  <c r="AC171" i="11"/>
  <c r="AC416" i="11"/>
  <c r="Z765" i="11"/>
  <c r="AB842" i="11"/>
  <c r="AC278" i="11"/>
  <c r="AF28" i="11"/>
  <c r="AC320" i="11"/>
  <c r="AA998" i="11"/>
  <c r="Z437" i="11"/>
  <c r="AE13" i="11"/>
  <c r="Y752" i="11"/>
  <c r="AA1051" i="11"/>
  <c r="AC99" i="11"/>
  <c r="AE339" i="11"/>
  <c r="AB482" i="11"/>
  <c r="AA440" i="11"/>
  <c r="Y269" i="11"/>
  <c r="AC945" i="11"/>
  <c r="AA175" i="11"/>
  <c r="AB503" i="11"/>
  <c r="W627" i="11"/>
  <c r="AE640" i="11"/>
  <c r="Y680" i="11"/>
  <c r="AE495" i="11"/>
  <c r="Y202" i="11"/>
  <c r="AF520" i="11"/>
  <c r="AA848" i="11"/>
  <c r="Y578" i="11"/>
  <c r="AD891" i="11"/>
  <c r="AE1002" i="11"/>
  <c r="W13" i="11"/>
  <c r="AE152" i="11"/>
  <c r="W382" i="11"/>
  <c r="AF58" i="11"/>
  <c r="Z554" i="11"/>
  <c r="AC702" i="11"/>
  <c r="AA897" i="11"/>
  <c r="AD599" i="11"/>
  <c r="AF217" i="11"/>
  <c r="Z627" i="11"/>
  <c r="AB383" i="11"/>
  <c r="AE535" i="11"/>
  <c r="AA464" i="11"/>
  <c r="AC107" i="11"/>
  <c r="Z980" i="11"/>
  <c r="X96" i="11"/>
  <c r="AD381" i="11"/>
  <c r="AC698" i="11"/>
  <c r="AB112" i="11"/>
  <c r="AA915" i="11"/>
  <c r="W457" i="11"/>
  <c r="AB805" i="11"/>
  <c r="AA38" i="11"/>
  <c r="AA57" i="11"/>
  <c r="AF880" i="11"/>
  <c r="AA849" i="11"/>
  <c r="AF267" i="11"/>
  <c r="AE695" i="11"/>
  <c r="Z247" i="11"/>
  <c r="AB940" i="11"/>
  <c r="AD191" i="11"/>
  <c r="AB1034" i="11"/>
  <c r="X791" i="11"/>
  <c r="Z105" i="11"/>
  <c r="AD720" i="11"/>
  <c r="AC934" i="11"/>
  <c r="Y185" i="11"/>
  <c r="X642" i="11"/>
  <c r="AF54" i="11"/>
  <c r="W144" i="11"/>
  <c r="W717" i="11"/>
  <c r="Z275" i="11"/>
  <c r="W941" i="11"/>
  <c r="Y231" i="11"/>
  <c r="AB540" i="11"/>
  <c r="AD321" i="11"/>
  <c r="AE185" i="11"/>
  <c r="Z570" i="11"/>
  <c r="AD731" i="11"/>
  <c r="AE162" i="11"/>
  <c r="AE969" i="11"/>
  <c r="AE903" i="11"/>
  <c r="Y778" i="11"/>
  <c r="Y118" i="11"/>
  <c r="AF204" i="11"/>
  <c r="Z328" i="11"/>
  <c r="Y892" i="11"/>
  <c r="AB738" i="11"/>
  <c r="Z444" i="11"/>
  <c r="Z194" i="11"/>
  <c r="AB661" i="11"/>
  <c r="AB31" i="11"/>
  <c r="AE637" i="11"/>
  <c r="AD458" i="11"/>
  <c r="Y15" i="11"/>
  <c r="X1063" i="11"/>
  <c r="Y453" i="11"/>
  <c r="Y299" i="11"/>
  <c r="Z898" i="11"/>
  <c r="AB282" i="11"/>
  <c r="AD986" i="11"/>
  <c r="AE34" i="11"/>
  <c r="AB630" i="11"/>
  <c r="Y9" i="11"/>
  <c r="AD659" i="11"/>
  <c r="AD333" i="11"/>
  <c r="AF1007" i="11"/>
  <c r="X912" i="11"/>
  <c r="AB932" i="11"/>
  <c r="AC858" i="11"/>
  <c r="AC123" i="11"/>
  <c r="AE1005" i="11"/>
  <c r="Y757" i="11"/>
  <c r="AB741" i="11"/>
  <c r="X877" i="11"/>
  <c r="Z929" i="11"/>
  <c r="AD435" i="11"/>
  <c r="AE179" i="11"/>
  <c r="AC194" i="11"/>
  <c r="AA565" i="11"/>
  <c r="Z475" i="11"/>
  <c r="AA1073" i="11"/>
  <c r="AB143" i="11"/>
  <c r="Y642" i="11"/>
  <c r="W477" i="11"/>
  <c r="AF972" i="11"/>
  <c r="AB279" i="11"/>
  <c r="AE93" i="11"/>
  <c r="AC591" i="11"/>
  <c r="AE199" i="11"/>
  <c r="AB67" i="11"/>
  <c r="X778" i="11"/>
  <c r="W699" i="11"/>
  <c r="AB655" i="11"/>
  <c r="AE405" i="11"/>
  <c r="AE1058" i="11"/>
  <c r="Y620" i="11"/>
  <c r="W759" i="11"/>
  <c r="AE992" i="11"/>
  <c r="AB411" i="11"/>
  <c r="AD795" i="11"/>
  <c r="Z917" i="11"/>
  <c r="AC751" i="11"/>
  <c r="AE403" i="11"/>
  <c r="X603" i="11"/>
  <c r="Z766" i="11"/>
  <c r="AF215" i="11"/>
  <c r="AE28" i="11"/>
  <c r="AB309" i="11"/>
  <c r="X301" i="11"/>
  <c r="Y983" i="11"/>
  <c r="W758" i="11"/>
  <c r="AA771" i="11"/>
  <c r="AA999" i="11"/>
  <c r="AE296" i="11"/>
  <c r="AC624" i="11"/>
  <c r="AE680" i="11"/>
  <c r="AB109" i="11"/>
  <c r="X401" i="11"/>
  <c r="AD1071" i="11"/>
  <c r="AB915" i="11"/>
  <c r="AE289" i="11"/>
  <c r="AD133" i="11"/>
  <c r="Z1078" i="11"/>
  <c r="AE228" i="11"/>
  <c r="AF808" i="11"/>
  <c r="AE82" i="11"/>
  <c r="AE626" i="11"/>
  <c r="AB227" i="11"/>
  <c r="AC1076" i="11"/>
  <c r="W95" i="11"/>
  <c r="AC322" i="11"/>
  <c r="AE94" i="11"/>
  <c r="AE934" i="11"/>
  <c r="AE128" i="11"/>
  <c r="X687" i="11"/>
  <c r="AB236" i="11"/>
  <c r="X175" i="11"/>
  <c r="W337" i="11"/>
  <c r="AB246" i="11"/>
  <c r="AA973" i="11"/>
  <c r="AD974" i="11"/>
  <c r="Z279" i="11"/>
  <c r="AC236" i="11"/>
  <c r="W596" i="11"/>
  <c r="Y968" i="11"/>
  <c r="Z421" i="11"/>
  <c r="AD391" i="11"/>
  <c r="AA321" i="11"/>
  <c r="AE230" i="11"/>
  <c r="AB254" i="11"/>
  <c r="AD209" i="11"/>
  <c r="AF935" i="11"/>
  <c r="AF427" i="11"/>
  <c r="AF835" i="11"/>
  <c r="AD938" i="11"/>
  <c r="AA614" i="11"/>
  <c r="AD144" i="11"/>
  <c r="AC666" i="11"/>
  <c r="AC1034" i="11"/>
  <c r="Y705" i="11"/>
  <c r="AC993" i="11"/>
  <c r="Z893" i="11"/>
  <c r="X925" i="11"/>
  <c r="W287" i="11"/>
  <c r="AE976" i="11"/>
  <c r="Y82" i="11"/>
  <c r="AE494" i="11"/>
  <c r="AC737" i="11"/>
  <c r="W853" i="11"/>
  <c r="AF1052" i="11"/>
  <c r="W730" i="11"/>
  <c r="AD689" i="11"/>
  <c r="AC185" i="11"/>
  <c r="Z973" i="11"/>
  <c r="AE367" i="11"/>
  <c r="X1019" i="11"/>
  <c r="Y589" i="11"/>
  <c r="AD996" i="11"/>
  <c r="AC814" i="11"/>
  <c r="AF232" i="11"/>
  <c r="X651" i="11"/>
  <c r="X974" i="11"/>
  <c r="W775" i="11"/>
  <c r="W97" i="11"/>
  <c r="W796" i="11"/>
  <c r="Y795" i="11"/>
  <c r="AF279" i="11"/>
  <c r="AB721" i="11"/>
  <c r="Y1059" i="11"/>
  <c r="AA216" i="11"/>
  <c r="AD570" i="11"/>
  <c r="W924" i="11"/>
  <c r="Y530" i="11"/>
  <c r="Z814" i="11"/>
  <c r="AF681" i="11"/>
  <c r="X966" i="11"/>
  <c r="AB365" i="11"/>
  <c r="AD851" i="11"/>
  <c r="AA627" i="11"/>
  <c r="AD420" i="11"/>
  <c r="AA996" i="11"/>
  <c r="W40" i="11"/>
  <c r="AE193" i="11"/>
  <c r="AD312" i="11"/>
  <c r="AA680" i="11"/>
  <c r="AA967" i="11"/>
  <c r="AF495" i="11"/>
  <c r="AB849" i="11"/>
  <c r="AF675" i="11"/>
  <c r="X433" i="11"/>
  <c r="AD632" i="11"/>
  <c r="AB405" i="11"/>
  <c r="Y256" i="11"/>
  <c r="AB699" i="11"/>
  <c r="AA302" i="11"/>
  <c r="AD796" i="11"/>
  <c r="AF409" i="11"/>
  <c r="AA585" i="11"/>
  <c r="AE560" i="11"/>
  <c r="AC528" i="11"/>
  <c r="AF642" i="11"/>
  <c r="X998" i="11"/>
  <c r="Z221" i="11"/>
  <c r="AC694" i="11"/>
  <c r="AC793" i="11"/>
  <c r="AC75" i="11"/>
  <c r="AC713" i="11"/>
  <c r="AE513" i="11"/>
  <c r="X469" i="11"/>
  <c r="AD491" i="11"/>
  <c r="X272" i="11"/>
  <c r="AE216" i="11"/>
  <c r="AA445" i="11"/>
  <c r="AB160" i="11"/>
  <c r="Z988" i="11"/>
  <c r="AB149" i="11"/>
  <c r="AF571" i="11"/>
  <c r="AA400" i="11"/>
  <c r="AA1069" i="11"/>
  <c r="AF80" i="11"/>
  <c r="AC549" i="11"/>
  <c r="AA850" i="11"/>
  <c r="AB717" i="11"/>
  <c r="Y1041" i="11"/>
  <c r="Y408" i="11"/>
  <c r="Z608" i="11"/>
  <c r="Y347" i="11"/>
  <c r="W213" i="11"/>
  <c r="AE908" i="11"/>
  <c r="AD549" i="11"/>
  <c r="Z1068" i="11"/>
  <c r="Z299" i="11"/>
  <c r="AA497" i="11"/>
  <c r="AB779" i="11"/>
  <c r="W44" i="11"/>
  <c r="AC181" i="11"/>
  <c r="AB142" i="11"/>
  <c r="Z102" i="11"/>
  <c r="AE209" i="11"/>
  <c r="AB139" i="11"/>
  <c r="Y142" i="11"/>
  <c r="W410" i="11"/>
  <c r="Z33" i="11"/>
  <c r="Z949" i="11"/>
  <c r="Y123" i="11"/>
  <c r="X351" i="11"/>
  <c r="AD961" i="11"/>
  <c r="AF949" i="11"/>
  <c r="AE1025" i="11"/>
  <c r="AD640" i="11"/>
  <c r="X931" i="11"/>
  <c r="AC282" i="11"/>
  <c r="AD467" i="11"/>
  <c r="Z593" i="11"/>
  <c r="AD589" i="11"/>
  <c r="AF285" i="11"/>
  <c r="AE99" i="11"/>
  <c r="W207" i="11"/>
  <c r="Y321" i="11"/>
  <c r="Y224" i="11"/>
  <c r="X483" i="11"/>
  <c r="Z845" i="11"/>
  <c r="Z59" i="11"/>
  <c r="AE313" i="11"/>
  <c r="AE537" i="11"/>
  <c r="X354" i="11"/>
  <c r="AE76" i="11"/>
  <c r="AF172" i="11"/>
  <c r="AB864" i="11"/>
  <c r="W364" i="11"/>
  <c r="AD886" i="11"/>
  <c r="X428" i="11"/>
  <c r="AD915" i="11"/>
  <c r="AE318" i="11"/>
  <c r="AB437" i="11"/>
  <c r="AB216" i="11"/>
  <c r="AE1011" i="11"/>
  <c r="AB767" i="11"/>
  <c r="AF222" i="11"/>
  <c r="X539" i="11"/>
  <c r="AC63" i="11"/>
  <c r="W1065" i="11"/>
  <c r="AF224" i="11"/>
  <c r="AC951" i="11"/>
  <c r="AA358" i="11"/>
  <c r="AD545" i="11"/>
  <c r="AB746" i="11"/>
  <c r="Z912" i="11"/>
  <c r="AF1002" i="11"/>
  <c r="Z52" i="11"/>
  <c r="Z818" i="11"/>
  <c r="Z268" i="11"/>
  <c r="AA189" i="11"/>
  <c r="AD544" i="11"/>
  <c r="AD693" i="11"/>
  <c r="AB522" i="11"/>
  <c r="AA424" i="11"/>
  <c r="Y451" i="11"/>
  <c r="W64" i="11"/>
  <c r="AE395" i="11"/>
  <c r="Z187" i="11"/>
  <c r="AD753" i="11"/>
  <c r="X57" i="11"/>
  <c r="AC819" i="11"/>
  <c r="Y182" i="11"/>
  <c r="AD881" i="11"/>
  <c r="AD264" i="11"/>
  <c r="AC436" i="11"/>
  <c r="AD829" i="11"/>
  <c r="AC909" i="11"/>
  <c r="AD267" i="11"/>
  <c r="Y335" i="11"/>
  <c r="X140" i="11"/>
  <c r="AA404" i="11"/>
  <c r="AD72" i="11"/>
  <c r="AD26" i="11"/>
  <c r="Z481" i="11"/>
  <c r="X257" i="11"/>
  <c r="W799" i="11"/>
  <c r="AD676" i="11"/>
  <c r="AB626" i="11"/>
  <c r="X695" i="11"/>
  <c r="X144" i="11"/>
  <c r="AB488" i="11"/>
  <c r="AD152" i="11"/>
  <c r="AF311" i="11"/>
  <c r="Y39" i="11"/>
  <c r="X218" i="11"/>
  <c r="W938" i="11"/>
  <c r="Y844" i="11"/>
  <c r="AF649" i="11"/>
  <c r="AE594" i="11"/>
  <c r="Z739" i="11"/>
  <c r="AB917" i="11"/>
  <c r="X953" i="11"/>
  <c r="AA800" i="11"/>
  <c r="Z41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Gozdecka</author>
    <author>Marzena Gozdecka</author>
  </authors>
  <commentList>
    <comment ref="K3" authorId="0" shapeId="0" xr:uid="{81A0AB53-65C7-40C1-A432-16C80E85FD68}">
      <text>
        <r>
          <rPr>
            <b/>
            <sz val="9"/>
            <color indexed="81"/>
            <rFont val="Tahoma"/>
            <family val="2"/>
            <charset val="238"/>
          </rPr>
          <t>Gozdecka:</t>
        </r>
        <r>
          <rPr>
            <sz val="9"/>
            <color indexed="81"/>
            <rFont val="Tahoma"/>
            <family val="2"/>
            <charset val="238"/>
          </rPr>
          <t xml:space="preserve">
- weight
- height
- friability
- hardness</t>
        </r>
      </text>
    </comment>
    <comment ref="K1914" authorId="1" shapeId="0" xr:uid="{B93481D4-4DE6-4CFC-B2FA-9273985734F8}">
      <text>
        <r>
          <rPr>
            <b/>
            <sz val="8"/>
            <color indexed="81"/>
            <rFont val="Tahoma"/>
            <family val="2"/>
            <charset val="238"/>
          </rPr>
          <t>Marzena Gozdecka:</t>
        </r>
        <r>
          <rPr>
            <sz val="8"/>
            <color indexed="81"/>
            <rFont val="Tahoma"/>
            <family val="2"/>
            <charset val="238"/>
          </rPr>
          <t xml:space="preserve">
Fria!</t>
        </r>
      </text>
    </comment>
    <comment ref="I1949" authorId="1" shapeId="0" xr:uid="{E670895A-709E-4732-9667-783E2A9862CD}">
      <text>
        <r>
          <rPr>
            <b/>
            <sz val="8"/>
            <color indexed="81"/>
            <rFont val="Tahoma"/>
            <family val="2"/>
            <charset val="238"/>
          </rPr>
          <t>Marzena Gozdecka:</t>
        </r>
        <r>
          <rPr>
            <sz val="8"/>
            <color indexed="81"/>
            <rFont val="Tahoma"/>
            <family val="2"/>
            <charset val="238"/>
          </rPr>
          <t xml:space="preserve">
aCl</t>
        </r>
      </text>
    </comment>
    <comment ref="J1952" authorId="1" shapeId="0" xr:uid="{DEBDCF68-6859-40EE-B117-E856EF69D06B}">
      <text>
        <r>
          <rPr>
            <b/>
            <sz val="8"/>
            <color indexed="81"/>
            <rFont val="Tahoma"/>
            <family val="2"/>
            <charset val="238"/>
          </rPr>
          <t>Marzena Gozdecka:</t>
        </r>
        <r>
          <rPr>
            <sz val="8"/>
            <color indexed="81"/>
            <rFont val="Tahoma"/>
            <family val="2"/>
            <charset val="238"/>
          </rPr>
          <t xml:space="preserve">
Karl Fischer - lab generacja - done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E70D719-584E-4AA1-AC25-D528BB7A1182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B77905D-2405-415C-BF86-4814B876560F}" name="WorksheetConnection_Testy w magazynie utylizacyjnym robocz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Testywmagazynieutylizacyjnymroboczy.xlsmTable1"/>
        </x15:connection>
      </ext>
    </extLst>
  </connection>
  <connection id="3" xr16:uid="{DB773B9F-8CD4-406B-A371-AF2929E1688D}" name="WorksheetConnection_Testy w magazynie utylizacyjnym roboczy.xlsm!Table4" type="102" refreshedVersion="7" minRefreshableVersion="5">
    <extLst>
      <ext xmlns:x15="http://schemas.microsoft.com/office/spreadsheetml/2010/11/main" uri="{DE250136-89BD-433C-8126-D09CA5730AF9}">
        <x15:connection id="Table4">
          <x15:rangePr sourceName="_xlcn.WorksheetConnection_Testywmagazynieutylizacyjnymroboczy.xlsmTable4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<sst xmlns="http://schemas.openxmlformats.org/spreadsheetml/2006/main" count="12760" uniqueCount="1596">
  <si>
    <t>Aby uzyskać dostęp do listy z testami w kwaranttannie należy włączyć makra</t>
  </si>
  <si>
    <t>TEST ONGOING</t>
  </si>
  <si>
    <t>Decyzja (x - do utylizacji, u - zutylizowane)</t>
  </si>
  <si>
    <t>ID</t>
  </si>
  <si>
    <t>Test No.</t>
  </si>
  <si>
    <t>Description</t>
  </si>
  <si>
    <t>Resp.</t>
  </si>
  <si>
    <t>Taken out</t>
  </si>
  <si>
    <t>No.of legs</t>
  </si>
  <si>
    <t>pH, p, m</t>
  </si>
  <si>
    <r>
      <t>aO/Cl</t>
    </r>
    <r>
      <rPr>
        <vertAlign val="subscript"/>
        <sz val="10"/>
        <color theme="0"/>
        <rFont val="Arial"/>
        <family val="2"/>
        <charset val="238"/>
      </rPr>
      <t>2</t>
    </r>
  </si>
  <si>
    <t>DryResidue</t>
  </si>
  <si>
    <t>Physical</t>
  </si>
  <si>
    <t>Dissolution</t>
  </si>
  <si>
    <t>Pictures</t>
  </si>
  <si>
    <t>Enzymes/Performance</t>
  </si>
  <si>
    <t>Beaker</t>
  </si>
  <si>
    <t>Dishwasher</t>
  </si>
  <si>
    <t>Granulometry</t>
  </si>
  <si>
    <t>Bulk Density</t>
  </si>
  <si>
    <t>Caking</t>
  </si>
  <si>
    <t>Flowability</t>
  </si>
  <si>
    <t>Comments</t>
  </si>
  <si>
    <t>1 week</t>
  </si>
  <si>
    <t>3 weeks</t>
  </si>
  <si>
    <t>6 weeks</t>
  </si>
  <si>
    <t>12 weeks</t>
  </si>
  <si>
    <t>18 weeks</t>
  </si>
  <si>
    <t>26 weeks</t>
  </si>
  <si>
    <t>52 weeks</t>
  </si>
  <si>
    <t>104 weeks</t>
  </si>
  <si>
    <t>2 years</t>
  </si>
  <si>
    <t>156 weeks</t>
  </si>
  <si>
    <t>3 years</t>
  </si>
  <si>
    <t>TEST techniczny</t>
  </si>
  <si>
    <t>PAT</t>
  </si>
  <si>
    <t>Initial</t>
  </si>
  <si>
    <t>ST 424-2022</t>
  </si>
  <si>
    <t>ASZC</t>
  </si>
  <si>
    <t>104W</t>
  </si>
  <si>
    <t>13.09.2024</t>
  </si>
  <si>
    <t>ST 375-2022</t>
  </si>
  <si>
    <t>DBI</t>
  </si>
  <si>
    <t>20.08.2024</t>
  </si>
  <si>
    <t>ST 365-2022</t>
  </si>
  <si>
    <t>06.08.2024</t>
  </si>
  <si>
    <t>ST 364-2022</t>
  </si>
  <si>
    <t>ST 363-2022</t>
  </si>
  <si>
    <t>ST 208-2022</t>
  </si>
  <si>
    <t>17.05.2024</t>
  </si>
  <si>
    <t>ST 196-2022</t>
  </si>
  <si>
    <t>08.05.2024</t>
  </si>
  <si>
    <t>ST 195-2022</t>
  </si>
  <si>
    <t>AWO</t>
  </si>
  <si>
    <t>ST 174-2022</t>
  </si>
  <si>
    <t>24.04.2024</t>
  </si>
  <si>
    <t>ST 169-2022</t>
  </si>
  <si>
    <t>19.04.2024</t>
  </si>
  <si>
    <t>52W</t>
  </si>
  <si>
    <t>15.09.2023</t>
  </si>
  <si>
    <t>ST 339/2021</t>
  </si>
  <si>
    <t>MSO</t>
  </si>
  <si>
    <t>18.07.2023</t>
  </si>
  <si>
    <t>U</t>
  </si>
  <si>
    <t>ST 273/2021</t>
  </si>
  <si>
    <t>u</t>
  </si>
  <si>
    <t>ST 272/2021</t>
  </si>
  <si>
    <t xml:space="preserve">ST 195/2021 </t>
  </si>
  <si>
    <t xml:space="preserve">104W </t>
  </si>
  <si>
    <t>ST 172/2021</t>
  </si>
  <si>
    <t>26W</t>
  </si>
  <si>
    <t>17.03.2023</t>
  </si>
  <si>
    <t>07.02.2023</t>
  </si>
  <si>
    <t>ST 529/2020</t>
  </si>
  <si>
    <t>18W</t>
  </si>
  <si>
    <t>13.12.2022</t>
  </si>
  <si>
    <t>ST 523/2020</t>
  </si>
  <si>
    <t>12W</t>
  </si>
  <si>
    <t>09.12.2022</t>
  </si>
  <si>
    <t>ST 559/2019</t>
  </si>
  <si>
    <t>JRY</t>
  </si>
  <si>
    <t>3L</t>
  </si>
  <si>
    <t>ST 386-2022</t>
  </si>
  <si>
    <t>AZA</t>
  </si>
  <si>
    <t>23.11.2022</t>
  </si>
  <si>
    <t>ST 384-2022</t>
  </si>
  <si>
    <t>22.11.2022</t>
  </si>
  <si>
    <t>ST 542/2019</t>
  </si>
  <si>
    <t>18.11.2022</t>
  </si>
  <si>
    <t>ST 483/2020</t>
  </si>
  <si>
    <t>15.11.2022</t>
  </si>
  <si>
    <t>09.11.2022</t>
  </si>
  <si>
    <t>enzymy</t>
  </si>
  <si>
    <t>ST 461/2020</t>
  </si>
  <si>
    <t>01.11.2022</t>
  </si>
  <si>
    <t>6W</t>
  </si>
  <si>
    <t>28.10.2022</t>
  </si>
  <si>
    <t>ST 338-2022</t>
  </si>
  <si>
    <t>18.10.2022</t>
  </si>
  <si>
    <t>ST 335-2022</t>
  </si>
  <si>
    <t>17.10.2022</t>
  </si>
  <si>
    <t>ST 483/2019</t>
  </si>
  <si>
    <t>ST 481/2019</t>
  </si>
  <si>
    <t>12.10.2022</t>
  </si>
  <si>
    <t>11.10.2022</t>
  </si>
  <si>
    <t>3W</t>
  </si>
  <si>
    <t>07.10.2022</t>
  </si>
  <si>
    <t>04.10.2022</t>
  </si>
  <si>
    <t>ST 461/2019</t>
  </si>
  <si>
    <t>ST 462/2019</t>
  </si>
  <si>
    <t>ST 411/2020</t>
  </si>
  <si>
    <t>ST 463/2019</t>
  </si>
  <si>
    <t>PKL</t>
  </si>
  <si>
    <t>156W</t>
  </si>
  <si>
    <t>28.09.2022</t>
  </si>
  <si>
    <t>ST 277-2022</t>
  </si>
  <si>
    <t>JRE</t>
  </si>
  <si>
    <t>26.09.2022</t>
  </si>
  <si>
    <t>23.09.2022</t>
  </si>
  <si>
    <t>1W</t>
  </si>
  <si>
    <t>ST 271-2022</t>
  </si>
  <si>
    <t>21.09.2022</t>
  </si>
  <si>
    <t>20.09.2022</t>
  </si>
  <si>
    <t>ST 269-2022</t>
  </si>
  <si>
    <t>19.09.2022</t>
  </si>
  <si>
    <t>16.09.2022</t>
  </si>
  <si>
    <t>14.09.2022</t>
  </si>
  <si>
    <t>ST 263-2022</t>
  </si>
  <si>
    <t>ST 264-2022</t>
  </si>
  <si>
    <t>ST 265-2022</t>
  </si>
  <si>
    <t>13.09.2022</t>
  </si>
  <si>
    <t>ST 388/2020</t>
  </si>
  <si>
    <t>ST 261-2022</t>
  </si>
  <si>
    <t>12.09.2022</t>
  </si>
  <si>
    <t>ST 436/2019</t>
  </si>
  <si>
    <t>08.09.2022</t>
  </si>
  <si>
    <t>07.09.2022</t>
  </si>
  <si>
    <t>06.09.2022</t>
  </si>
  <si>
    <t>05.09.2022</t>
  </si>
  <si>
    <t>Bez 40°C/95%</t>
  </si>
  <si>
    <t>ST 377/2020</t>
  </si>
  <si>
    <t>ST 411/2019</t>
  </si>
  <si>
    <t>31.08.2022</t>
  </si>
  <si>
    <t>ST 243-2022</t>
  </si>
  <si>
    <t>30.09.2022</t>
  </si>
  <si>
    <t>30.08.2022</t>
  </si>
  <si>
    <t>ST 238-2022</t>
  </si>
  <si>
    <t>26.08.2022</t>
  </si>
  <si>
    <t>ST 233-2022</t>
  </si>
  <si>
    <t>25.08.2022</t>
  </si>
  <si>
    <t>ST 234-2022</t>
  </si>
  <si>
    <t>23.08.2022</t>
  </si>
  <si>
    <t>ST 229-2022</t>
  </si>
  <si>
    <t>22.08.2022</t>
  </si>
  <si>
    <t>ST 355/2020</t>
  </si>
  <si>
    <t>ST 390/2019</t>
  </si>
  <si>
    <t>formuła wycofana z produkcji (do utylizacji)</t>
  </si>
  <si>
    <t>16.08.2022</t>
  </si>
  <si>
    <t>15.08.2022</t>
  </si>
  <si>
    <t>12.08.2022</t>
  </si>
  <si>
    <t>10.08.2022</t>
  </si>
  <si>
    <t>ST 203-2022</t>
  </si>
  <si>
    <t>09.08.2022</t>
  </si>
  <si>
    <t>08.08.2022</t>
  </si>
  <si>
    <t>03.08.2022</t>
  </si>
  <si>
    <t>02.08.2022</t>
  </si>
  <si>
    <t>01.08.2022</t>
  </si>
  <si>
    <t>26.07.2022</t>
  </si>
  <si>
    <t>25.07.2022</t>
  </si>
  <si>
    <t>ST 181-2022</t>
  </si>
  <si>
    <t>22.07.2022</t>
  </si>
  <si>
    <t>ST 178-2022</t>
  </si>
  <si>
    <t>21.07.2022</t>
  </si>
  <si>
    <t>enzymy, raport</t>
  </si>
  <si>
    <t>20.07.2022</t>
  </si>
  <si>
    <t>19.07.2022</t>
  </si>
  <si>
    <t>18.07.2022</t>
  </si>
  <si>
    <t>15.07.2022</t>
  </si>
  <si>
    <t>14.07.2022</t>
  </si>
  <si>
    <t>13.07.2022</t>
  </si>
  <si>
    <t>ST 284/2020</t>
  </si>
  <si>
    <t>PPR</t>
  </si>
  <si>
    <t>12.07.2022</t>
  </si>
  <si>
    <t>11.07.2022</t>
  </si>
  <si>
    <t>ST 157-2022</t>
  </si>
  <si>
    <t>07.07.2022</t>
  </si>
  <si>
    <t>ST 160-2022</t>
  </si>
  <si>
    <t>06.07.2022</t>
  </si>
  <si>
    <t>04.07.2022</t>
  </si>
  <si>
    <t>01.07.2022</t>
  </si>
  <si>
    <t>ST 139-2022</t>
  </si>
  <si>
    <t>29.06.2022</t>
  </si>
  <si>
    <t>ST 146-2022</t>
  </si>
  <si>
    <t>ST 147-2022</t>
  </si>
  <si>
    <t>ST 148-2022</t>
  </si>
  <si>
    <t>28.06.2022</t>
  </si>
  <si>
    <t>27.06.2022</t>
  </si>
  <si>
    <t>24.06.2022</t>
  </si>
  <si>
    <t>23.06.2022</t>
  </si>
  <si>
    <t>ST 278/2019</t>
  </si>
  <si>
    <t>MMA</t>
  </si>
  <si>
    <t>ST 279/2019</t>
  </si>
  <si>
    <t>22.06.2022</t>
  </si>
  <si>
    <t>ST 114-2022</t>
  </si>
  <si>
    <t>20.06.2022</t>
  </si>
  <si>
    <t>ST 245/2020</t>
  </si>
  <si>
    <t>2L</t>
  </si>
  <si>
    <t>ST 273/2019</t>
  </si>
  <si>
    <t>ST 272/2019</t>
  </si>
  <si>
    <t>ST 113-2022</t>
  </si>
  <si>
    <t>17.06.2022</t>
  </si>
  <si>
    <t>14.06.2022</t>
  </si>
  <si>
    <t>ST 110-2022</t>
  </si>
  <si>
    <t>10.06.2022</t>
  </si>
  <si>
    <t>ST 258/2019</t>
  </si>
  <si>
    <t>Znalezione</t>
  </si>
  <si>
    <t>09.06.2022</t>
  </si>
  <si>
    <t>ST 256/2019</t>
  </si>
  <si>
    <t>fizyczne + tleny</t>
  </si>
  <si>
    <t>08.06.2022</t>
  </si>
  <si>
    <t>ST 226/2020</t>
  </si>
  <si>
    <t>07.06.2022</t>
  </si>
  <si>
    <t>06.06.2022</t>
  </si>
  <si>
    <t>03.06.2022</t>
  </si>
  <si>
    <t>ST 96-2022</t>
  </si>
  <si>
    <t>02.06.2022</t>
  </si>
  <si>
    <t>ST 97-2022</t>
  </si>
  <si>
    <t>01.06.2022</t>
  </si>
  <si>
    <t>ST 88/2022</t>
  </si>
  <si>
    <t>30.05.2022</t>
  </si>
  <si>
    <t>ST 89/2022</t>
  </si>
  <si>
    <t>27.05.2022</t>
  </si>
  <si>
    <t>ST 210/2020</t>
  </si>
  <si>
    <t>Fizyczne + tleny</t>
  </si>
  <si>
    <t>26.05.2022</t>
  </si>
  <si>
    <t>25.05.2022</t>
  </si>
  <si>
    <t>24.05.2022</t>
  </si>
  <si>
    <t>20.05.2022</t>
  </si>
  <si>
    <t>19.05.2022</t>
  </si>
  <si>
    <t>18.05.2022</t>
  </si>
  <si>
    <t>17.05.2022</t>
  </si>
  <si>
    <t>ST 157/2020</t>
  </si>
  <si>
    <t>NPE</t>
  </si>
  <si>
    <t>13.05.2022</t>
  </si>
  <si>
    <t>11.05.2022</t>
  </si>
  <si>
    <t>ST 172/2020</t>
  </si>
  <si>
    <t>ST 171/2020</t>
  </si>
  <si>
    <t>Titan Bruno with reduced MnOx/TEAD</t>
  </si>
  <si>
    <t>09.05.2022</t>
  </si>
  <si>
    <t>06.05.2022</t>
  </si>
  <si>
    <t>05.05.2022</t>
  </si>
  <si>
    <t>04.05.2022</t>
  </si>
  <si>
    <t>29.04.2022</t>
  </si>
  <si>
    <t>28.04.2022</t>
  </si>
  <si>
    <t>27.04.2022</t>
  </si>
  <si>
    <t>ST 25-2022</t>
  </si>
  <si>
    <t>25.04.2022</t>
  </si>
  <si>
    <t>22.04.2022</t>
  </si>
  <si>
    <t>21.04.2022</t>
  </si>
  <si>
    <t>20.04.2022</t>
  </si>
  <si>
    <t>18.04.2022</t>
  </si>
  <si>
    <t>15.04.2022</t>
  </si>
  <si>
    <t>14.04.2022</t>
  </si>
  <si>
    <t>13.04.2022</t>
  </si>
  <si>
    <t>ST 16-2022</t>
  </si>
  <si>
    <t>OOS on PEG6000 (XBB016ADT)</t>
  </si>
  <si>
    <t>11.04.2022</t>
  </si>
  <si>
    <t>ST 14-2022</t>
  </si>
  <si>
    <t>08.04.2022</t>
  </si>
  <si>
    <t>ST 128/2020</t>
  </si>
  <si>
    <t>07.04.2022</t>
  </si>
  <si>
    <t>ST 3-2022</t>
  </si>
  <si>
    <t>ST 4-2022</t>
  </si>
  <si>
    <t>PEG 1500 from new spray tower from BASF</t>
  </si>
  <si>
    <t>06.04.2022</t>
  </si>
  <si>
    <t>04.04.2022</t>
  </si>
  <si>
    <t>01.04.2022</t>
  </si>
  <si>
    <t>31.03.2022</t>
  </si>
  <si>
    <t>28.03.2022</t>
  </si>
  <si>
    <t>25.03.2022</t>
  </si>
  <si>
    <t>18.03.2022</t>
  </si>
  <si>
    <t>17.03.2022</t>
  </si>
  <si>
    <t>ST 593-2021</t>
  </si>
  <si>
    <t>16.03.2022</t>
  </si>
  <si>
    <t>ST 596-2021</t>
  </si>
  <si>
    <t>14.03.2022</t>
  </si>
  <si>
    <t>ST 581-2021</t>
  </si>
  <si>
    <t>PEG 1500 from new spray tower - BASF</t>
  </si>
  <si>
    <t>10.03.2022</t>
  </si>
  <si>
    <t>taken out 09.03.22</t>
  </si>
  <si>
    <t>pH, punkty do zrobienia</t>
  </si>
  <si>
    <t>ST 58/2020</t>
  </si>
  <si>
    <t>09.03.2022</t>
  </si>
  <si>
    <t>07.03.2022</t>
  </si>
  <si>
    <t>ST 571/2021</t>
  </si>
  <si>
    <t>03.03.2022</t>
  </si>
  <si>
    <t>ST 80/2020</t>
  </si>
  <si>
    <t>02.03.2022</t>
  </si>
  <si>
    <t>ST 561-2021</t>
  </si>
  <si>
    <t>01.03.2022</t>
  </si>
  <si>
    <t>28.02.2022</t>
  </si>
  <si>
    <t>ST 73/2020</t>
  </si>
  <si>
    <t>25.02.2022</t>
  </si>
  <si>
    <t>ST 72/2020</t>
  </si>
  <si>
    <t>24.02.2022</t>
  </si>
  <si>
    <t>21.02.2022</t>
  </si>
  <si>
    <t>ST 511/2021</t>
  </si>
  <si>
    <t>15.02.2022</t>
  </si>
  <si>
    <t>07.02.2022</t>
  </si>
  <si>
    <t>03.02.2022</t>
  </si>
  <si>
    <t>ST 523-2021</t>
  </si>
  <si>
    <t>02.02.2022</t>
  </si>
  <si>
    <t>31.01.2022</t>
  </si>
  <si>
    <t>27.01.2022</t>
  </si>
  <si>
    <t>ST 510/2021</t>
  </si>
  <si>
    <t>26.01.2022</t>
  </si>
  <si>
    <t>24.01.2022</t>
  </si>
  <si>
    <t>ST 495/2021</t>
  </si>
  <si>
    <t>Local copacking of AiO Tab</t>
  </si>
  <si>
    <t>20.01.2022</t>
  </si>
  <si>
    <t>18.01.2022</t>
  </si>
  <si>
    <t>ST 498/2021</t>
  </si>
  <si>
    <t>17.01.2022</t>
  </si>
  <si>
    <t>13.01.2022</t>
  </si>
  <si>
    <t>12.01.2022</t>
  </si>
  <si>
    <t>06.01.2022</t>
  </si>
  <si>
    <t>taken out 05.01.2021</t>
  </si>
  <si>
    <t>04.01.2022</t>
  </si>
  <si>
    <t>30.12.2021</t>
  </si>
  <si>
    <t>29.12.2021</t>
  </si>
  <si>
    <t>28.12.2021</t>
  </si>
  <si>
    <t>ST 444/2021</t>
  </si>
  <si>
    <t>23.12.2021</t>
  </si>
  <si>
    <t>ST 445/2021</t>
  </si>
  <si>
    <t>taken out 22.12.2021</t>
  </si>
  <si>
    <t>22.12.2021</t>
  </si>
  <si>
    <t>16.12.2021</t>
  </si>
  <si>
    <t>15.12.2021</t>
  </si>
  <si>
    <t>14.12.2021</t>
  </si>
  <si>
    <t>ST 399/2021</t>
  </si>
  <si>
    <t>10.12.2021</t>
  </si>
  <si>
    <t>09.12.2021</t>
  </si>
  <si>
    <t xml:space="preserve">DBI </t>
  </si>
  <si>
    <t>ST 345/2019</t>
  </si>
  <si>
    <t xml:space="preserve">JRY </t>
  </si>
  <si>
    <t>07.12.2021</t>
  </si>
  <si>
    <t>ST 415/2021</t>
  </si>
  <si>
    <t>06.12.2021</t>
  </si>
  <si>
    <t>ST 416/2021</t>
  </si>
  <si>
    <t>ST 417/2021</t>
  </si>
  <si>
    <t>01.12.2021</t>
  </si>
  <si>
    <t>30.11.2021</t>
  </si>
  <si>
    <t>ST 405/2021</t>
  </si>
  <si>
    <t>29.11.2021</t>
  </si>
  <si>
    <t>24.11.2021</t>
  </si>
  <si>
    <t>23.11.2021</t>
  </si>
  <si>
    <t>18.11.2021</t>
  </si>
  <si>
    <t>17.11.2021</t>
  </si>
  <si>
    <t>16.11.2021</t>
  </si>
  <si>
    <t>11.11.2021</t>
  </si>
  <si>
    <t>10.11.2021</t>
  </si>
  <si>
    <t>04.11.2021</t>
  </si>
  <si>
    <t>03.11.2021</t>
  </si>
  <si>
    <t>ST 383/2021</t>
  </si>
  <si>
    <t>02.11.2021</t>
  </si>
  <si>
    <t>29.10.2021</t>
  </si>
  <si>
    <t>28.10.2021</t>
  </si>
  <si>
    <t>26.10.2021</t>
  </si>
  <si>
    <t>25.10.2021</t>
  </si>
  <si>
    <t>ST 362/2021</t>
  </si>
  <si>
    <t>21.10.2021</t>
  </si>
  <si>
    <t>18.10.2021</t>
  </si>
  <si>
    <t>ST 344/2021</t>
  </si>
  <si>
    <t>12.10.2021</t>
  </si>
  <si>
    <t>ST 338/2021</t>
  </si>
  <si>
    <t>08.10.2021</t>
  </si>
  <si>
    <t>ST 316/2021</t>
  </si>
  <si>
    <t>04.10.2021</t>
  </si>
  <si>
    <t>30.09.2021</t>
  </si>
  <si>
    <t>27.09.2021</t>
  </si>
  <si>
    <t>24.09.2021</t>
  </si>
  <si>
    <t>ST 310/2021</t>
  </si>
  <si>
    <t>ST 309/2021</t>
  </si>
  <si>
    <t>ST 308/2021</t>
  </si>
  <si>
    <t>ST 303/2021</t>
  </si>
  <si>
    <t>Magnesia approval for Mg Stearate</t>
  </si>
  <si>
    <t>20.09.2021</t>
  </si>
  <si>
    <t>ST 299/2021</t>
  </si>
  <si>
    <t>ST 298/2021</t>
  </si>
  <si>
    <t>13.09.2021</t>
  </si>
  <si>
    <t>ST 437/2019</t>
  </si>
  <si>
    <t>ST 429/2019</t>
  </si>
  <si>
    <t>06.09.2021</t>
  </si>
  <si>
    <t>31.08.2021</t>
  </si>
  <si>
    <t>ST 256/2021</t>
  </si>
  <si>
    <t>Folia OPP Taghleef</t>
  </si>
  <si>
    <t>ST 255/2021</t>
  </si>
  <si>
    <t>23.08.2021</t>
  </si>
  <si>
    <t>Formuła wycofana z produkcji</t>
  </si>
  <si>
    <t>ST 247/2021</t>
  </si>
  <si>
    <t>10.08.2021</t>
  </si>
  <si>
    <t>09.08.2021</t>
  </si>
  <si>
    <t>ST 231/2021</t>
  </si>
  <si>
    <t>ST 230/2021</t>
  </si>
  <si>
    <t>ST 229/2021</t>
  </si>
  <si>
    <t>02.08.2021</t>
  </si>
  <si>
    <t>ST 212/2021</t>
  </si>
  <si>
    <t>ST 211/2021</t>
  </si>
  <si>
    <t>27.07.2021</t>
  </si>
  <si>
    <t>21.07.2021</t>
  </si>
  <si>
    <t>20.07.2021</t>
  </si>
  <si>
    <t>ST 189/2021</t>
  </si>
  <si>
    <t>MGA</t>
  </si>
  <si>
    <t>07.07.2021</t>
  </si>
  <si>
    <t>30.06.2021</t>
  </si>
  <si>
    <t>ST 155/2021</t>
  </si>
  <si>
    <t>Take out 24.06.2021 ([30oC/65%rh] humidity in the climatic chamber was out of range)</t>
  </si>
  <si>
    <t>ST 156/2021</t>
  </si>
  <si>
    <t>water uptake 40/75 - 228</t>
  </si>
  <si>
    <t>ST 123/2021</t>
  </si>
  <si>
    <t>New Magnesium Stearate certified grade from Italmatch</t>
  </si>
  <si>
    <t>ST 74/2021</t>
  </si>
  <si>
    <t>ST 75/2021</t>
  </si>
  <si>
    <t>ST 65/2021</t>
  </si>
  <si>
    <t>ST 499/2020</t>
  </si>
  <si>
    <t>Ecopol LTF/LJ new line - feasibility trial</t>
  </si>
  <si>
    <t>24W</t>
  </si>
  <si>
    <t>ST 129/2018</t>
  </si>
  <si>
    <t>Take out 12.05.2021 ([30oC/65%rh] humidity in the climatic chamber was out of range)</t>
  </si>
  <si>
    <t>water uptake 40/75 - 425</t>
  </si>
  <si>
    <t>ST 47/2021</t>
  </si>
  <si>
    <t>Take out 21.04.2021 ([30oC/65%rh] humidity in the climatic chamber was out of range)</t>
  </si>
  <si>
    <t>ST 28/2021</t>
  </si>
  <si>
    <t>Take out 16.04.2021 ([30oC/65%rh] humidity in the climatic chamber was out of range)</t>
  </si>
  <si>
    <t>ST 27/2021</t>
  </si>
  <si>
    <t>ST 19/2021</t>
  </si>
  <si>
    <t>initial</t>
  </si>
  <si>
    <t>wyjęte 31.03.2021</t>
  </si>
  <si>
    <t>wyjęte po 9W</t>
  </si>
  <si>
    <t>ST 74/2020</t>
  </si>
  <si>
    <t>ST 522/2020</t>
  </si>
  <si>
    <t>ST 19/20221</t>
  </si>
  <si>
    <t>ST 502/2020</t>
  </si>
  <si>
    <t>ST 321/2020</t>
  </si>
  <si>
    <t>ST 320/2020</t>
  </si>
  <si>
    <t>ST 493/2020</t>
  </si>
  <si>
    <t>ST 463/2020</t>
  </si>
  <si>
    <t>ST 456/2020</t>
  </si>
  <si>
    <t>ST 455/2020</t>
  </si>
  <si>
    <t>9W</t>
  </si>
  <si>
    <t>4W</t>
  </si>
  <si>
    <t>ST 252/2020</t>
  </si>
  <si>
    <t>Jupiter Lemon</t>
  </si>
  <si>
    <t>ST 251/2020</t>
  </si>
  <si>
    <t>ST 298/2020</t>
  </si>
  <si>
    <t>INITIAL</t>
  </si>
  <si>
    <t>ST 274/2020</t>
  </si>
  <si>
    <t>3 W</t>
  </si>
  <si>
    <t>NRA</t>
  </si>
  <si>
    <t>ST 224/2020</t>
  </si>
  <si>
    <t>ST 225/2020</t>
  </si>
  <si>
    <t>ST 227/2020</t>
  </si>
  <si>
    <t>ST 229/2020</t>
  </si>
  <si>
    <t>ST 228/2020</t>
  </si>
  <si>
    <t>ST 314/2020</t>
  </si>
  <si>
    <t>ST 190/2020</t>
  </si>
  <si>
    <t>Somat Tablets</t>
  </si>
  <si>
    <t>ST 189/2020</t>
  </si>
  <si>
    <t>Transparent OPP</t>
  </si>
  <si>
    <t>ST 182/2020</t>
  </si>
  <si>
    <t>MGDA Validation. Confirmatory stability</t>
  </si>
  <si>
    <t/>
  </si>
  <si>
    <t>ST 215/2020</t>
  </si>
  <si>
    <t>ST 214/2020</t>
  </si>
  <si>
    <t>raport podsumowujacy na home office</t>
  </si>
  <si>
    <t>ST 213/2020</t>
  </si>
  <si>
    <t>2W</t>
  </si>
  <si>
    <t>ST 547/2019</t>
  </si>
  <si>
    <t>Priority 3</t>
  </si>
  <si>
    <t>ST 50/2020</t>
  </si>
  <si>
    <t>Taken out on 19th May</t>
  </si>
  <si>
    <t>ST 30/2020</t>
  </si>
  <si>
    <t>ST 20/2020</t>
  </si>
  <si>
    <t>ST 12/2020</t>
  </si>
  <si>
    <t>ST 45/2020</t>
  </si>
  <si>
    <t xml:space="preserve">tylko zdjęcia </t>
  </si>
  <si>
    <t>ST 592/2019</t>
  </si>
  <si>
    <t>ST 593/2019</t>
  </si>
  <si>
    <t>ST 594/2019</t>
  </si>
  <si>
    <t>ST 68/2020</t>
  </si>
  <si>
    <t>ST 67/2020</t>
  </si>
  <si>
    <t>ST 66/2020</t>
  </si>
  <si>
    <t>ST 589/2019</t>
  </si>
  <si>
    <t>ST 558/2019</t>
  </si>
  <si>
    <t>tttt</t>
  </si>
  <si>
    <t>ST 387/2019</t>
  </si>
  <si>
    <t>ST 525/2019</t>
  </si>
  <si>
    <t>ST558/2019</t>
  </si>
  <si>
    <t>ST 501/2019</t>
  </si>
  <si>
    <t>Pinish Professional with reduced PBTC x 4Na (next part of ST 477/2019)</t>
  </si>
  <si>
    <t>ST 498/2019</t>
  </si>
  <si>
    <t>NPE: zdjęcia + fizyczne</t>
  </si>
  <si>
    <t>ST 484/2019</t>
  </si>
  <si>
    <t>ST 482/2019</t>
  </si>
  <si>
    <t>-</t>
  </si>
  <si>
    <t>Ecopol PVOH foil Hydrolene LTF/LJ - feasibility trial</t>
  </si>
  <si>
    <t>ST 477/2019</t>
  </si>
  <si>
    <t>ST 474/2019</t>
  </si>
  <si>
    <t>JRY+ NPE</t>
  </si>
  <si>
    <t>Green Lantern with HEDP from TH water - reference - 4 próbki</t>
  </si>
  <si>
    <t>Green Lantern with HEDP from TH water - test - 8 próbek</t>
  </si>
  <si>
    <t>Aicello - new blown film type SCF-1 - feasibility trial</t>
  </si>
  <si>
    <t>Monosol E4</t>
  </si>
  <si>
    <t xml:space="preserve">ST 251/2019 </t>
  </si>
  <si>
    <t>TAED Warwick Validation for Titan Bruno - 26 weeks; 2 próbki</t>
  </si>
  <si>
    <t>ST 418/2019</t>
  </si>
  <si>
    <t>test skreślony, wysalanie</t>
  </si>
  <si>
    <t>ST 396/2019</t>
  </si>
  <si>
    <t>Green Lantern with HEDP from TH water - reference - 5 próbek</t>
  </si>
  <si>
    <t>Green Lantern with HEDP from TH water - test - 10 próbek</t>
  </si>
  <si>
    <t>ST 375/2019</t>
  </si>
  <si>
    <t>04.11,2019</t>
  </si>
  <si>
    <t>test skreślony, zbyt duża wilgotność tabletek po 6 tyg</t>
  </si>
  <si>
    <t>PPR: Active Oxygen</t>
  </si>
  <si>
    <t>PPR - tests</t>
  </si>
  <si>
    <t>Green Lantern with HEDP from TH water - reference - 3 próbki</t>
  </si>
  <si>
    <t>Green Lantern with HEDP from TH water - test - 6 próbek</t>
  </si>
  <si>
    <t>ST 409/2019</t>
  </si>
  <si>
    <t>ST 469/2019</t>
  </si>
  <si>
    <t>ST 468/2019</t>
  </si>
  <si>
    <t>ST 251/2019</t>
  </si>
  <si>
    <t>TAED Warwick Validation for Titan Bruno - 18 weeks; 2 próbki</t>
  </si>
  <si>
    <t>Green Lantern with HEDP from TH water - reference - 1 próbka</t>
  </si>
  <si>
    <t>Green Lantern with HEDP from TH water - test - 2 próbki</t>
  </si>
  <si>
    <t>ST 466/2019</t>
  </si>
  <si>
    <t>ST 465/2019</t>
  </si>
  <si>
    <t>ST 310/2019</t>
  </si>
  <si>
    <t>HEDP in WH Green Lantern after foil shrinking tunnel - continuation of ST 172/2019</t>
  </si>
  <si>
    <t>ST 309/2019</t>
  </si>
  <si>
    <t>HEDP in WH Green Lantern before foil shrinking tunnel - continuation of ST 171/2019</t>
  </si>
  <si>
    <t>ST 329/2019</t>
  </si>
  <si>
    <t>Klaudia-fizyczne</t>
  </si>
  <si>
    <t>TAED Warwick Validation for Titan Bruno - 12 weeks; 6 próbek</t>
  </si>
  <si>
    <t>ST 239/2019</t>
  </si>
  <si>
    <t>Fnish Professional p-free with PAP instead SDIC; 4próbki</t>
  </si>
  <si>
    <t>ST 236/2019</t>
  </si>
  <si>
    <t>KWI</t>
  </si>
  <si>
    <t>ST 217/2019</t>
  </si>
  <si>
    <t>TAED Warwick Validation for Titan Bruno; 10 próbek</t>
  </si>
  <si>
    <t>ST 193/2019</t>
  </si>
  <si>
    <t>ST 196/2019</t>
  </si>
  <si>
    <t>HEDP under pressure - 4 próbki</t>
  </si>
  <si>
    <t>ST 195/2019</t>
  </si>
  <si>
    <t>ST 194/2019</t>
  </si>
  <si>
    <t>HEDP with homopolymer under pressure - 4 próbki</t>
  </si>
  <si>
    <t>ST 22/2019</t>
  </si>
  <si>
    <t>Matt PET/PE as back up for circle</t>
  </si>
  <si>
    <t>ST 186/2019</t>
  </si>
  <si>
    <t>TH Water HEDP in Shaolin2 - 6 próbek</t>
  </si>
  <si>
    <t>ST 185/2019</t>
  </si>
  <si>
    <t>ST 181/2019</t>
  </si>
  <si>
    <t>Green Lantern from regular production</t>
  </si>
  <si>
    <t>PKL/ JR</t>
  </si>
  <si>
    <t xml:space="preserve">ST 172/2019 </t>
  </si>
  <si>
    <t>HEDP in WH Green Lantern before foil shrinking tun</t>
  </si>
  <si>
    <t>ST 171/2019</t>
  </si>
  <si>
    <t>ST 167/2019</t>
  </si>
  <si>
    <t xml:space="preserve">WL PMX Green Lantern; 6 probek </t>
  </si>
  <si>
    <t>ST 150/2019</t>
  </si>
  <si>
    <t xml:space="preserve"> SPC Solvay Validation for Titan Bruno; 8próbek</t>
  </si>
  <si>
    <t>KWI - tests</t>
  </si>
  <si>
    <t>ST 138/2019</t>
  </si>
  <si>
    <t>PPR-  tests</t>
  </si>
  <si>
    <t>ST 236/2017</t>
  </si>
  <si>
    <t>TAED Warwick Validation for Titan Bruno - 2 próbki</t>
  </si>
  <si>
    <t>initials</t>
  </si>
  <si>
    <t>ST 405/2018</t>
  </si>
  <si>
    <t>ST 419/2018</t>
  </si>
  <si>
    <t xml:space="preserve"> SPC from Khimprom for Paloma Bruno – 12 weeks; 8 próbek</t>
  </si>
  <si>
    <t>ST 420/2018</t>
  </si>
  <si>
    <t xml:space="preserve">ST 421/2018 </t>
  </si>
  <si>
    <t>SPC from Khimprom for Titan Bruno – 12 weeks; 8 próbek</t>
  </si>
  <si>
    <t xml:space="preserve">ST 422/2018 </t>
  </si>
  <si>
    <t xml:space="preserve"> SPC from Khimprom for Titan Bruno – 12 weeks; 8 próbek</t>
  </si>
  <si>
    <t xml:space="preserve">ST 427/2018 </t>
  </si>
  <si>
    <t xml:space="preserve">ST 428/2018 </t>
  </si>
  <si>
    <t>ST 468/2018</t>
  </si>
  <si>
    <t xml:space="preserve">ST 469/2018 </t>
  </si>
  <si>
    <t xml:space="preserve">ST 12/2019 </t>
  </si>
  <si>
    <t>Tuzla 3 weeks;  5 próbek</t>
  </si>
  <si>
    <t>ST 59/2019</t>
  </si>
  <si>
    <t>ST 60/2019</t>
  </si>
  <si>
    <t xml:space="preserve">ST 104/2019 </t>
  </si>
  <si>
    <t>SPC from Jinke initials</t>
  </si>
  <si>
    <t>ST 106/2019</t>
  </si>
  <si>
    <t xml:space="preserve">ST 107/2019 </t>
  </si>
  <si>
    <t xml:space="preserve">ST 108/2019 </t>
  </si>
  <si>
    <t>ST 109/2019</t>
  </si>
  <si>
    <t>Case drop test Paloma SPC from Jinke</t>
  </si>
  <si>
    <t>ST 113/2019</t>
  </si>
  <si>
    <t xml:space="preserve"> Case drop test Titan Bruno SPC from Jinke</t>
  </si>
  <si>
    <t xml:space="preserve">ST 113/2019 </t>
  </si>
  <si>
    <t>SPC from Jinke Titan Bruno initials</t>
  </si>
  <si>
    <t>ST 51/2019</t>
  </si>
  <si>
    <t xml:space="preserve"> Mespack; 6 weeks; 10 próbek</t>
  </si>
  <si>
    <t>ST 104/2019</t>
  </si>
  <si>
    <t xml:space="preserve">ST 59/2019 </t>
  </si>
  <si>
    <t xml:space="preserve">ST 60/2019 </t>
  </si>
  <si>
    <t xml:space="preserve">ST 468/2018 – </t>
  </si>
  <si>
    <t xml:space="preserve"> SPC from Jinke for Titan Bruno; 1 week; 2 próbki</t>
  </si>
  <si>
    <t>ST 138</t>
  </si>
  <si>
    <t xml:space="preserve">ST 150 </t>
  </si>
  <si>
    <t>SPC from Solvay for Titan Bruno - initials after validation</t>
  </si>
  <si>
    <t xml:space="preserve"> SPC from Jinke for Titan Bruno; 3 weeks; 6 próbek</t>
  </si>
  <si>
    <t>ST 12/2019</t>
  </si>
  <si>
    <t xml:space="preserve"> Tuzla 6 weeks;  7 próbek</t>
  </si>
  <si>
    <t xml:space="preserve"> Mespack; 12 weeks; 14 próbek</t>
  </si>
  <si>
    <t xml:space="preserve"> SPC from Jinke for Titan Bruno; 6 weeks; 10 próbek</t>
  </si>
  <si>
    <t xml:space="preserve">ST 138/2019 </t>
  </si>
  <si>
    <t xml:space="preserve"> SPC from Solvay for Titan Bruno - 1 week</t>
  </si>
  <si>
    <t xml:space="preserve"> SPC from Solvay for Titan Bruno - 3 weeks</t>
  </si>
  <si>
    <t>ST 138 /2019</t>
  </si>
  <si>
    <t>ST 217 /2019</t>
  </si>
  <si>
    <t>SPC from Jinke for Titan Bruno; 9 weeks; 6 próbek</t>
  </si>
  <si>
    <t xml:space="preserve"> SPC solvay validation - Titan Bruno 6weeks</t>
  </si>
  <si>
    <t>ST 217</t>
  </si>
  <si>
    <t xml:space="preserve"> SPC from Jinke for Titan Bruno; 12 weeks; 10 próbek</t>
  </si>
  <si>
    <t>430/2018</t>
  </si>
  <si>
    <t>MJE</t>
  </si>
  <si>
    <t>`2019-02-28</t>
  </si>
  <si>
    <t>14/2019</t>
  </si>
  <si>
    <t>`2019-04-04</t>
  </si>
  <si>
    <t>224/2018</t>
  </si>
  <si>
    <t xml:space="preserve">52W         104W </t>
  </si>
  <si>
    <t>2019-07-19 2020-07-19</t>
  </si>
  <si>
    <t>252/2018</t>
  </si>
  <si>
    <t>`2019-08-12</t>
  </si>
  <si>
    <t>6/2018</t>
  </si>
  <si>
    <t>17/2018</t>
  </si>
  <si>
    <t>Sylwia Bogucka</t>
  </si>
  <si>
    <t>412/2017</t>
  </si>
  <si>
    <t>SBO</t>
  </si>
  <si>
    <t>415/2017</t>
  </si>
  <si>
    <t>12W     156W</t>
  </si>
  <si>
    <t>2018-06-07 2020-12-17</t>
  </si>
  <si>
    <t>13/2018</t>
  </si>
  <si>
    <t>3W        6W      12W</t>
  </si>
  <si>
    <t>2018-02-13 2018-03-06 2018-04-17</t>
  </si>
  <si>
    <t>Zuzanna Kudzinowska</t>
  </si>
  <si>
    <t>PK</t>
  </si>
  <si>
    <t>1Y, 2Y, 3Y</t>
  </si>
  <si>
    <t>2018-08-03, 2019-02-08, 2020-07-31</t>
  </si>
  <si>
    <t>73/2018</t>
  </si>
  <si>
    <t>ZKU</t>
  </si>
  <si>
    <t>30/2018</t>
  </si>
  <si>
    <t>156/2018</t>
  </si>
  <si>
    <t>157/2018</t>
  </si>
  <si>
    <t>198/2018</t>
  </si>
  <si>
    <t>A-HEDP 2016D from Italmatch Arese; B-HEDP 2016DG from Italmatch Arese</t>
  </si>
  <si>
    <t>6W, 12W</t>
  </si>
  <si>
    <t>2018-08-13, 2018-09-24</t>
  </si>
  <si>
    <t>199/2018</t>
  </si>
  <si>
    <t>Reference for ST 198/2018</t>
  </si>
  <si>
    <t>223/2018</t>
  </si>
  <si>
    <t>Refill thickness reduction from 120um to 100um</t>
  </si>
  <si>
    <t>3W, 6W, 12W</t>
  </si>
  <si>
    <t>2018-08-09, 2018-08-30, 2018-11-11</t>
  </si>
  <si>
    <t>408/2018</t>
  </si>
  <si>
    <t>Antifoam from Novohem</t>
  </si>
  <si>
    <t xml:space="preserve">12W </t>
  </si>
  <si>
    <t>`2019-02-21</t>
  </si>
  <si>
    <t>272/2018</t>
  </si>
  <si>
    <t>Trilon M Max - premixes</t>
  </si>
  <si>
    <t>429/2018</t>
  </si>
  <si>
    <t>`2019-03-01</t>
  </si>
  <si>
    <t>454/2018</t>
  </si>
  <si>
    <t>STPP from Prayon LV4 for XOA010CC</t>
  </si>
  <si>
    <t>`2019-03-11</t>
  </si>
  <si>
    <t>78/2019</t>
  </si>
  <si>
    <t>1W        6W       12W</t>
  </si>
  <si>
    <t>2019-02-19 2019-03-26 2019-05-07</t>
  </si>
  <si>
    <t>10/2019</t>
  </si>
  <si>
    <t>OOS on magnesium stearate</t>
  </si>
  <si>
    <t xml:space="preserve">6W        12W </t>
  </si>
  <si>
    <t>2019-02-19 2019-04-02</t>
  </si>
  <si>
    <t>22/2019</t>
  </si>
  <si>
    <t>Matt PET/PE as back up for Circle</t>
  </si>
  <si>
    <t xml:space="preserve">6W        12W        26W       </t>
  </si>
  <si>
    <t>2019-02-21 2019-04-04 2019-07-11</t>
  </si>
  <si>
    <t>34/2019</t>
  </si>
  <si>
    <t>2019-02-26 2019-04-09</t>
  </si>
  <si>
    <t>49/2019</t>
  </si>
  <si>
    <t>2019-03-04 2019-04-15</t>
  </si>
  <si>
    <t>45/2019</t>
  </si>
  <si>
    <t>72/2019</t>
  </si>
  <si>
    <t>`2019-05-02</t>
  </si>
  <si>
    <t>217/2018</t>
  </si>
  <si>
    <t>KB</t>
  </si>
  <si>
    <t>220/2018</t>
  </si>
  <si>
    <t>201/2018</t>
  </si>
  <si>
    <t>200/2018</t>
  </si>
  <si>
    <t>134/2017</t>
  </si>
  <si>
    <t>122/2017</t>
  </si>
  <si>
    <t>36/2017</t>
  </si>
  <si>
    <t>407/2016</t>
  </si>
  <si>
    <t>371/2016</t>
  </si>
  <si>
    <t>282/2016</t>
  </si>
  <si>
    <t>PG</t>
  </si>
  <si>
    <t>6W    12W</t>
  </si>
  <si>
    <t xml:space="preserve"> 2018-08-13 2018-09-24</t>
  </si>
  <si>
    <t>218/2018</t>
  </si>
  <si>
    <t>OOS on SPC - Solvay</t>
  </si>
  <si>
    <t xml:space="preserve">6W         9W       12W </t>
  </si>
  <si>
    <t>2018-08-24 2018-09-14 2018-10-18</t>
  </si>
  <si>
    <t>232/2018</t>
  </si>
  <si>
    <t>Percarbonate from Solvay (Oxyper SCS) + MGDA 50:50</t>
  </si>
  <si>
    <t xml:space="preserve">2W         3W        6W        12W   </t>
  </si>
  <si>
    <t>2018-08-16 2018-08-23 2018-09-13 2018-10-25</t>
  </si>
  <si>
    <t>233/2018</t>
  </si>
  <si>
    <t>Percarbonate from Solvay (Oxyper SCM) + MGDA 50:50</t>
  </si>
  <si>
    <t xml:space="preserve">2W         3W        6W        12W  </t>
  </si>
  <si>
    <t>OOS on SPC - Solvay Titan Bruno</t>
  </si>
  <si>
    <t xml:space="preserve">1W        3W        6W        12W  </t>
  </si>
  <si>
    <t>2018-10-19 2018-11-02 2018-11-23 2019-01-04</t>
  </si>
  <si>
    <t>119/2018</t>
  </si>
  <si>
    <t>14/2018</t>
  </si>
  <si>
    <t>43/2018</t>
  </si>
  <si>
    <t>ADA</t>
  </si>
  <si>
    <t>18 may</t>
  </si>
  <si>
    <t>ZK</t>
  </si>
  <si>
    <t>411/2017</t>
  </si>
  <si>
    <t>ST 43/2018</t>
  </si>
  <si>
    <t>1 W</t>
  </si>
  <si>
    <t>9/2018</t>
  </si>
  <si>
    <t>Trilon M Max from BASF - feasibility</t>
  </si>
  <si>
    <t>26 feb</t>
  </si>
  <si>
    <t>1 and 2/2018</t>
  </si>
  <si>
    <t>13 feb</t>
  </si>
  <si>
    <t>365/2017</t>
  </si>
  <si>
    <t>19-FEB</t>
  </si>
  <si>
    <t>391/2017</t>
  </si>
  <si>
    <t>396/2017</t>
  </si>
  <si>
    <t>368/2017</t>
  </si>
  <si>
    <t>21-FEB</t>
  </si>
  <si>
    <t>360/2017</t>
  </si>
  <si>
    <t>12-FEB</t>
  </si>
  <si>
    <t>5 feb</t>
  </si>
  <si>
    <t>31-JAN</t>
  </si>
  <si>
    <t xml:space="preserve">24W </t>
  </si>
  <si>
    <t>19-JAN</t>
  </si>
  <si>
    <t>323/2017</t>
  </si>
  <si>
    <t>Finsh Paloma Slim doy - validation</t>
  </si>
  <si>
    <t>334 and 335/2017</t>
  </si>
  <si>
    <t>285/2017</t>
  </si>
  <si>
    <t>404/2017</t>
  </si>
  <si>
    <t>344/2017</t>
  </si>
  <si>
    <t>Initials</t>
  </si>
  <si>
    <t>27-DEC</t>
  </si>
  <si>
    <t>10-JAN</t>
  </si>
  <si>
    <t>290/2017</t>
  </si>
  <si>
    <t>20-DEC</t>
  </si>
  <si>
    <t>315/2017</t>
  </si>
  <si>
    <t>PB</t>
  </si>
  <si>
    <t>12-Jan</t>
  </si>
  <si>
    <t>293/2017</t>
  </si>
  <si>
    <t>22-DEC</t>
  </si>
  <si>
    <t>17-JAN</t>
  </si>
  <si>
    <t>334 i 335/2017</t>
  </si>
  <si>
    <t>23-JAN</t>
  </si>
  <si>
    <t>3-JAN</t>
  </si>
  <si>
    <t>analiza parametrów fizycznych (bez pomiarów ubytku tlenu aktywnego)</t>
  </si>
  <si>
    <t>8-JAN</t>
  </si>
  <si>
    <t>OOS bicarbonate PWD (Sisecam) - Profil</t>
  </si>
  <si>
    <t>OOS bicarbonate PWD (Solvay and ref) - Profil</t>
  </si>
  <si>
    <t>OOS Bicarbonate Sisecam EU bottle</t>
  </si>
  <si>
    <t>OOS bicarbonate PWD (Solvay and ref)</t>
  </si>
  <si>
    <t>298/2017</t>
  </si>
  <si>
    <t>08-Dec</t>
  </si>
  <si>
    <t>wyjąć wcześniej</t>
  </si>
  <si>
    <t>2nd piorytet</t>
  </si>
  <si>
    <t>3rd piorytet</t>
  </si>
  <si>
    <t>enzymy, podsumowanie</t>
  </si>
  <si>
    <t>Powder for Korea: EU bottle/Ref in bottle form Iksan.</t>
  </si>
  <si>
    <t>1/2 piorytet</t>
  </si>
  <si>
    <t>MiO Dehypon red. +PEG</t>
  </si>
  <si>
    <t>OOS Bicarbonate Sisecam in Alpla bottle (visual observation)</t>
  </si>
  <si>
    <t>328/2017</t>
  </si>
  <si>
    <t>2nd pior</t>
  </si>
  <si>
    <t>231/2017</t>
  </si>
  <si>
    <t>230/2017</t>
  </si>
  <si>
    <t>Powder for Korea: EU bottle/Ref.</t>
  </si>
  <si>
    <t>131/2017</t>
  </si>
  <si>
    <t>AD</t>
  </si>
  <si>
    <t>16 Aug</t>
  </si>
  <si>
    <t>154/2017</t>
  </si>
  <si>
    <t>31Aug</t>
  </si>
  <si>
    <t>155/2017</t>
  </si>
  <si>
    <t>27-Oct</t>
  </si>
  <si>
    <t>15-Sep</t>
  </si>
  <si>
    <t>Aicello Foil from TT for extreme conditions</t>
  </si>
  <si>
    <t>198/2017</t>
  </si>
  <si>
    <t>PEG 1500 Solvay - feasibility vol.2</t>
  </si>
  <si>
    <t>213/2017</t>
  </si>
  <si>
    <t>Rework P-cont addition in ROW formula</t>
  </si>
  <si>
    <t>212/2017</t>
  </si>
  <si>
    <t>25-Aug</t>
  </si>
  <si>
    <t>11-Aug</t>
  </si>
  <si>
    <t>BCP for Japan Olympys Profil 1800g</t>
  </si>
  <si>
    <t>184/2017</t>
  </si>
  <si>
    <t>PEG 1500 from Solvay - feasibility</t>
  </si>
  <si>
    <t>04-Aug</t>
  </si>
  <si>
    <t>PS</t>
  </si>
  <si>
    <t>Aicello Foil continuation stability in 40oC+75%RH</t>
  </si>
  <si>
    <t>Aicello CT21</t>
  </si>
  <si>
    <t>5W</t>
  </si>
  <si>
    <t xml:space="preserve">próbki nie był analizowane - test confirmatory </t>
  </si>
  <si>
    <t xml:space="preserve">Aicello foli </t>
  </si>
  <si>
    <t>45,46/2018</t>
  </si>
  <si>
    <t>35/2017</t>
  </si>
  <si>
    <t>Rosinski bottle</t>
  </si>
  <si>
    <t>PSE</t>
  </si>
  <si>
    <t>12w</t>
  </si>
  <si>
    <t>15.02</t>
  </si>
  <si>
    <t>1 &amp; 2</t>
  </si>
  <si>
    <t>Korex transfer</t>
  </si>
  <si>
    <t>17.02.17</t>
  </si>
  <si>
    <t>27.01.17</t>
  </si>
  <si>
    <t>13.01.17</t>
  </si>
  <si>
    <t xml:space="preserve">ZK </t>
  </si>
  <si>
    <t>PVOH from Aicello (X42SB)</t>
  </si>
  <si>
    <t xml:space="preserve">Initials </t>
  </si>
  <si>
    <t>10-jan</t>
  </si>
  <si>
    <t>5-JAN</t>
  </si>
  <si>
    <t>21-dec</t>
  </si>
  <si>
    <t>3-jan</t>
  </si>
  <si>
    <t>23-DEC</t>
  </si>
  <si>
    <t>30-Dec</t>
  </si>
  <si>
    <t>29-nov</t>
  </si>
  <si>
    <t>18-Nov</t>
  </si>
  <si>
    <t>21-oct</t>
  </si>
  <si>
    <t>24-oct</t>
  </si>
  <si>
    <t>23.09</t>
  </si>
  <si>
    <t>29.09</t>
  </si>
  <si>
    <t>0W</t>
  </si>
  <si>
    <t>7 Oct</t>
  </si>
  <si>
    <t>15.09</t>
  </si>
  <si>
    <t>14-Sep</t>
  </si>
  <si>
    <t>20-Sep</t>
  </si>
  <si>
    <t>9-sep</t>
  </si>
  <si>
    <t>12-sep</t>
  </si>
  <si>
    <t>MGDA + Percarbonate Kemira</t>
  </si>
  <si>
    <t>29-Aug</t>
  </si>
  <si>
    <t>MGDA + Percarbonate Evonik</t>
  </si>
  <si>
    <t>23-Aug</t>
  </si>
  <si>
    <t>26-Aug</t>
  </si>
  <si>
    <t>3-Aug</t>
  </si>
  <si>
    <t>22-aug</t>
  </si>
  <si>
    <t>19-aug</t>
  </si>
  <si>
    <t>Titan Turbo</t>
  </si>
  <si>
    <t>12-Aug</t>
  </si>
  <si>
    <t>Goliath Titan GER - first production</t>
  </si>
  <si>
    <t>21-Jul</t>
  </si>
  <si>
    <t>5-Aug</t>
  </si>
  <si>
    <t>15-Aug</t>
  </si>
  <si>
    <t>15-Jul</t>
  </si>
  <si>
    <t>22-Jul</t>
  </si>
  <si>
    <t>78/2016</t>
  </si>
  <si>
    <t>foil from Aicello, X15SB</t>
  </si>
  <si>
    <t>1-jul</t>
  </si>
  <si>
    <t>27-Jul</t>
  </si>
  <si>
    <t>12-jul</t>
  </si>
  <si>
    <t>20-Jul</t>
  </si>
  <si>
    <t>30-Jun</t>
  </si>
  <si>
    <t>2nd priority</t>
  </si>
  <si>
    <t>6-Jul</t>
  </si>
  <si>
    <t>85/2016</t>
  </si>
  <si>
    <t>08-Jul</t>
  </si>
  <si>
    <t>1st priority</t>
  </si>
  <si>
    <t>01-Jul</t>
  </si>
  <si>
    <t>3rd priority</t>
  </si>
  <si>
    <t>5-Jul</t>
  </si>
  <si>
    <t>8-Jul</t>
  </si>
  <si>
    <t>22-Jun</t>
  </si>
  <si>
    <t>10-Jun</t>
  </si>
  <si>
    <t>21-Jun</t>
  </si>
  <si>
    <t>130/2016</t>
  </si>
  <si>
    <t>93/2016</t>
  </si>
  <si>
    <t>94/2016</t>
  </si>
  <si>
    <t>145/2016</t>
  </si>
  <si>
    <t>9-Jun</t>
  </si>
  <si>
    <t>8-Jun</t>
  </si>
  <si>
    <t>39/2016</t>
  </si>
  <si>
    <t xml:space="preserve">HEDP in Titan </t>
  </si>
  <si>
    <t>19-May</t>
  </si>
  <si>
    <t>27-May</t>
  </si>
  <si>
    <t>26-May</t>
  </si>
  <si>
    <t>31-May</t>
  </si>
  <si>
    <t>79/2016</t>
  </si>
  <si>
    <t>Aicello X18SB</t>
  </si>
  <si>
    <t>44/2016</t>
  </si>
  <si>
    <t>HEDP in Paloma</t>
  </si>
  <si>
    <t>0 W</t>
  </si>
  <si>
    <t>16-May</t>
  </si>
  <si>
    <t>4-May</t>
  </si>
  <si>
    <t>5-May</t>
  </si>
  <si>
    <t>6-May</t>
  </si>
  <si>
    <t>28-Apr</t>
  </si>
  <si>
    <t>21/2016</t>
  </si>
  <si>
    <t>12 W</t>
  </si>
  <si>
    <t>22/2016</t>
  </si>
  <si>
    <t>27-Apr</t>
  </si>
  <si>
    <t>88/2016</t>
  </si>
  <si>
    <t>X18 SB -pierwszy priorytet</t>
  </si>
  <si>
    <t xml:space="preserve">PB </t>
  </si>
  <si>
    <t>22-Apr</t>
  </si>
  <si>
    <t>14-Apr</t>
  </si>
  <si>
    <t>Silica in WL - MGDA project</t>
  </si>
  <si>
    <t>12-Apr</t>
  </si>
  <si>
    <t>7-Apr</t>
  </si>
  <si>
    <t xml:space="preserve">HEDP in Paloma </t>
  </si>
  <si>
    <t>59/2016</t>
  </si>
  <si>
    <t>MD</t>
  </si>
  <si>
    <t>MGDA TEST 1</t>
  </si>
  <si>
    <t>MGDA TEST 2</t>
  </si>
  <si>
    <t>MGDA TEST 3</t>
  </si>
  <si>
    <t>MGDA TEST 4</t>
  </si>
  <si>
    <t>MGDA TEST 5</t>
  </si>
  <si>
    <t>34/2016</t>
  </si>
  <si>
    <t>A - Galama test tablets from feasibility 15.12.2015; B - Titan test market</t>
  </si>
  <si>
    <t>Wyniki po 12W</t>
  </si>
  <si>
    <t>32/2016</t>
  </si>
  <si>
    <t>MGDA raw material - Test Schugi 1 and 2</t>
  </si>
  <si>
    <t>MGDA raw material - Tower Test and PQ ref</t>
  </si>
  <si>
    <t>MGDA raw material - Test Schugi 1 and 2 open</t>
  </si>
  <si>
    <t>9- Feb</t>
  </si>
  <si>
    <t>Galama tablets</t>
  </si>
  <si>
    <t>W11/12</t>
  </si>
  <si>
    <t>14/2016</t>
  </si>
  <si>
    <t>wait for 6 W results</t>
  </si>
  <si>
    <t>pilne</t>
  </si>
  <si>
    <t>Test of powder for DvM. A - p-cont powder produced in 29-01-2016</t>
  </si>
  <si>
    <t>Test of powder for DvM. A - p-cont powder produced in 28-01-2016</t>
  </si>
  <si>
    <t>26-Feb</t>
  </si>
  <si>
    <t>wait for ST 310/311 2015 results</t>
  </si>
  <si>
    <t>Wykonano analizy po 12W</t>
  </si>
  <si>
    <t>wait for 12 W results</t>
  </si>
  <si>
    <t>04-Feb</t>
  </si>
  <si>
    <t>1-proirity</t>
  </si>
  <si>
    <t>HEDP in Titan</t>
  </si>
  <si>
    <t>W9 - preferable</t>
  </si>
  <si>
    <t>19-Feb</t>
  </si>
  <si>
    <t>waiting for enzyme results</t>
  </si>
  <si>
    <t>19-Jan</t>
  </si>
  <si>
    <t>samples will not be analysed</t>
  </si>
  <si>
    <t>New HEDP in Titan</t>
  </si>
  <si>
    <t>New artwork (foil from Bakambalaj); A - new foil; B - current foil.</t>
  </si>
  <si>
    <t>przełożono do 30</t>
  </si>
  <si>
    <t>Fragrance mistake; A - wrong fragrance; B - current fragrance</t>
  </si>
  <si>
    <t>Goliath Paloma in PVOH - validation</t>
  </si>
  <si>
    <t>15-Jan</t>
  </si>
  <si>
    <t>in fridge</t>
  </si>
  <si>
    <t>29-Jan</t>
  </si>
  <si>
    <t>6 W</t>
  </si>
  <si>
    <t>27-Jan</t>
  </si>
  <si>
    <t>24-Dec</t>
  </si>
  <si>
    <t>08-Jan</t>
  </si>
  <si>
    <t>+ Caking</t>
  </si>
  <si>
    <t>5-Jan</t>
  </si>
  <si>
    <t>06-Jan</t>
  </si>
  <si>
    <t>01-Jan</t>
  </si>
  <si>
    <t>25-Dec</t>
  </si>
  <si>
    <t>18-Dec</t>
  </si>
  <si>
    <t>Galama tablets; A - BE 19,25; B - BE 17,75</t>
  </si>
  <si>
    <t>Galama tablets; A - DE 19,25</t>
  </si>
  <si>
    <t>23-Dec</t>
  </si>
  <si>
    <t>16-Dec</t>
  </si>
  <si>
    <t>14-Dec</t>
  </si>
  <si>
    <t xml:space="preserve"> enzymes</t>
  </si>
  <si>
    <t>4-Dec</t>
  </si>
  <si>
    <t>+ enzymes (do lodówki i po 12 tygodniach analiza)</t>
  </si>
  <si>
    <t>20-Nov</t>
  </si>
  <si>
    <t>MGDA raw material - water uptake</t>
  </si>
  <si>
    <t>water uptake</t>
  </si>
  <si>
    <t>04-Dec</t>
  </si>
  <si>
    <t>19-Nov</t>
  </si>
  <si>
    <t>13-Nov</t>
  </si>
  <si>
    <t>02-Nov</t>
  </si>
  <si>
    <t>30-Oct</t>
  </si>
  <si>
    <t>23-Oct</t>
  </si>
  <si>
    <t>16-Oct</t>
  </si>
  <si>
    <t>Goliath Paloma</t>
  </si>
  <si>
    <t>+ enzymes (do lodówki i po 12 tygodniach do HDB)</t>
  </si>
  <si>
    <t>enzymes to be analysed  by MD in W44</t>
  </si>
  <si>
    <t>30-Sep</t>
  </si>
  <si>
    <t>9-Sep</t>
  </si>
  <si>
    <t>12-Oct</t>
  </si>
  <si>
    <t>11-Sep</t>
  </si>
  <si>
    <t>16-Sep</t>
  </si>
  <si>
    <t>28-Sep</t>
  </si>
  <si>
    <t>386/2014</t>
  </si>
  <si>
    <t>18-Sep</t>
  </si>
  <si>
    <t>07-Sep</t>
  </si>
  <si>
    <t>4-Sep</t>
  </si>
  <si>
    <t>28-Aug</t>
  </si>
  <si>
    <t>21-Aug</t>
  </si>
  <si>
    <t>2-Sep</t>
  </si>
  <si>
    <t>MG</t>
  </si>
  <si>
    <t>14-Aug</t>
  </si>
  <si>
    <t>AŚ</t>
  </si>
  <si>
    <t>MGDA</t>
  </si>
  <si>
    <t>Start</t>
  </si>
  <si>
    <t>29-Jul</t>
  </si>
  <si>
    <t>+caking</t>
  </si>
  <si>
    <t>+ enzymy =&gt; HDB</t>
  </si>
  <si>
    <t>Kolb non-ionic Feasibility</t>
  </si>
  <si>
    <t>Gambit with MGDA</t>
  </si>
  <si>
    <t>+ enzymy =&gt; HDB + test ST 46</t>
  </si>
  <si>
    <t>MGDA in WL</t>
  </si>
  <si>
    <t>+ analytical request do LU</t>
  </si>
  <si>
    <t>x</t>
  </si>
  <si>
    <t>KB/MG</t>
  </si>
  <si>
    <t>2-April</t>
  </si>
  <si>
    <t>samples taken for enzymes analysis (put in 5oC)</t>
  </si>
  <si>
    <t>PEG reduction 40%</t>
  </si>
  <si>
    <t>without enzymes</t>
  </si>
  <si>
    <t>+ drop tests</t>
  </si>
  <si>
    <t>+ drop test</t>
  </si>
  <si>
    <t>PEG reduction BM + 30%</t>
  </si>
  <si>
    <t>PEG reduction 30%</t>
  </si>
  <si>
    <t>enzymes to LU to be send for full storage</t>
  </si>
  <si>
    <t>+ caking</t>
  </si>
  <si>
    <t>PB P-Free Validation + 1st Production</t>
  </si>
  <si>
    <t>Sanolin in Morgan EU</t>
  </si>
  <si>
    <t>Sanolin in Morgan EU DOE</t>
  </si>
  <si>
    <t>Sanolin in PB EU</t>
  </si>
  <si>
    <t>MGDA water uptake</t>
  </si>
  <si>
    <t>water uptake every 24h</t>
  </si>
  <si>
    <t>Ludwik for Izrael</t>
  </si>
  <si>
    <t>PB P-Free with 2&amp;5g Sulphate</t>
  </si>
  <si>
    <t>PB P-Free with 2&amp;5g Sulphate only 40oC A</t>
  </si>
  <si>
    <t>n/a</t>
  </si>
  <si>
    <t>enzymes to be sent to LU sent for full storage</t>
  </si>
  <si>
    <t>PB P-Free with 1g Sulphate</t>
  </si>
  <si>
    <t>PB P-Free with 1g Sulphate only 40oC B</t>
  </si>
  <si>
    <t>Gonzo EU DOE</t>
  </si>
  <si>
    <r>
      <t xml:space="preserve">+ request do LU - done by MG, </t>
    </r>
    <r>
      <rPr>
        <sz val="10"/>
        <rFont val="Arial"/>
        <family val="2"/>
        <charset val="238"/>
      </rPr>
      <t>BU - to be done, (IKW after storage)</t>
    </r>
  </si>
  <si>
    <t>AŚ/MG</t>
  </si>
  <si>
    <t>enzymes to be sent to LU sent for full storage + IKW</t>
  </si>
  <si>
    <t>Quantum powder with MGDA</t>
  </si>
  <si>
    <t>Rokanol Feasibility</t>
  </si>
  <si>
    <t>+ analytical request do LU, Performance</t>
  </si>
  <si>
    <t>enzymes to LU sent for full storage</t>
  </si>
  <si>
    <t>Rework NDM Validation</t>
  </si>
  <si>
    <t>+samples for enzymes put in 5oC</t>
  </si>
  <si>
    <t>PB EU P-Free repeated feasibility</t>
  </si>
  <si>
    <t>+ analytical request do LU, BU, IKW</t>
  </si>
  <si>
    <t>MG/KB</t>
  </si>
  <si>
    <t>AiO EU DOE</t>
  </si>
  <si>
    <t>KC</t>
  </si>
  <si>
    <t>BU</t>
  </si>
  <si>
    <t>IKW-sent</t>
  </si>
  <si>
    <t>280 Closed</t>
  </si>
  <si>
    <t>Soltec New</t>
  </si>
  <si>
    <t>280 Open</t>
  </si>
  <si>
    <t>279 Closed</t>
  </si>
  <si>
    <t>AiO Sit Italy</t>
  </si>
  <si>
    <t>request do LU na Enzymy</t>
  </si>
  <si>
    <t>New PVOH supplier qualification - Process Improved material RB95V2.</t>
  </si>
  <si>
    <t>Kasia</t>
  </si>
  <si>
    <t>250 Open</t>
  </si>
  <si>
    <t>250 Closed</t>
  </si>
  <si>
    <t>PEG 2000 in Morgan EU</t>
  </si>
  <si>
    <t>PB EU P-Free</t>
  </si>
  <si>
    <t>performance</t>
  </si>
  <si>
    <t>Kemira vs. Evonik</t>
  </si>
  <si>
    <t>200 Open</t>
  </si>
  <si>
    <t>Solteck new</t>
  </si>
  <si>
    <t>200 Closed</t>
  </si>
  <si>
    <t>199 Open</t>
  </si>
  <si>
    <t>Solteck</t>
  </si>
  <si>
    <t>199 Closed</t>
  </si>
  <si>
    <t>Solteck March 2014</t>
  </si>
  <si>
    <t>Solteck March 2014 open + closed</t>
  </si>
  <si>
    <t>AiO Italy PEG 1500 Kolb</t>
  </si>
  <si>
    <t>Rokanol WHM PB EU</t>
  </si>
  <si>
    <t>142/145</t>
  </si>
  <si>
    <t>139/140</t>
  </si>
  <si>
    <t>Extended PMX's Shelf Life - Gonzo ANZ</t>
  </si>
  <si>
    <t>Performance from 30°</t>
  </si>
  <si>
    <t>151/152</t>
  </si>
  <si>
    <t>Extended PMX's Shelf Life - Rooster EU</t>
  </si>
  <si>
    <t>153/154</t>
  </si>
  <si>
    <t>233/234</t>
  </si>
  <si>
    <t>Extended PMX's Shelf Life - AiO Italy</t>
  </si>
  <si>
    <t>Extended PMX's Shelf Life - AiO Italy - 233A + 234A</t>
  </si>
  <si>
    <t>nie trzeba robić referencji - za dane służy referencja 248B</t>
  </si>
  <si>
    <t>MG/AŚ</t>
  </si>
  <si>
    <t>IKW 30°</t>
  </si>
  <si>
    <t>ANZ Pin harmonization</t>
  </si>
  <si>
    <t>AiO EU BM Confirmatory</t>
  </si>
  <si>
    <t>123/124</t>
  </si>
  <si>
    <t>Monosol line 5 open storage</t>
  </si>
  <si>
    <t>PMX Morgan WL</t>
  </si>
  <si>
    <t>Morgan BM WL</t>
  </si>
  <si>
    <t>PMX Morgan BL</t>
  </si>
  <si>
    <t>Morgan BM BL</t>
  </si>
  <si>
    <t>Morgan Test PEG 2000 WL</t>
  </si>
  <si>
    <t>Morgan Test PEG 2000 BL</t>
  </si>
  <si>
    <t>PMX AiO Italy WL</t>
  </si>
  <si>
    <t>Extended PMX's Shelf Life 0 fresh powder</t>
  </si>
  <si>
    <t>PMX AiO Italy BL</t>
  </si>
  <si>
    <t>Extended PMX's Shelf Life 14 fresh powder</t>
  </si>
  <si>
    <t>Extended PMX's Shelf Life 28 fresh powder</t>
  </si>
  <si>
    <t>PMX Rooster WL</t>
  </si>
  <si>
    <t>Extended PMX's Shelf Life BM powder</t>
  </si>
  <si>
    <t>PMX Rooster BL</t>
  </si>
  <si>
    <t>Extended PMX's Shelf Life 14 old powder</t>
  </si>
  <si>
    <t>Extended PMX's Shelf Life 0 old powder</t>
  </si>
  <si>
    <t>Numer testu</t>
  </si>
  <si>
    <t>Opis</t>
  </si>
  <si>
    <t>Lider</t>
  </si>
  <si>
    <t>Analizował</t>
  </si>
  <si>
    <t>Data wstawienia</t>
  </si>
  <si>
    <t>MU</t>
  </si>
  <si>
    <t>Kto analizował?</t>
  </si>
  <si>
    <t>Arkusz "lista" jest automatycznie generowanym raportem pokazującym ile dni temu próbki zostały wyjęte z komór klimatycznych (wartości dodatnie) oraz za ile dni należy wyjąć próbki z komór klmatycznych (wartości ujemne)</t>
  </si>
  <si>
    <t>Kolor szary oznacza próbki zutylizowane, kolor żółty próbki przeznaczone do zutylizowania</t>
  </si>
  <si>
    <t>Kolorem czerwonym są zaznaczone próbki, które przebywają w magazynie utylizacyjnym powyżej 90 dni i nie została jeszcze podjęta decyzja czy próbkę można już zutylizować czy jeszcze nie</t>
  </si>
  <si>
    <t>Aby podjąć decyzję o utylizacji, należy kliknąć 2-krotnie na próbkę, którą chcemy zutylizować, wtedy zostaniemy przekierowani do arkusza "Priorities" do docelowej już komórki i należy wpisać literkę "x" - do utylizacji</t>
  </si>
  <si>
    <t>Po faktycznym zutylizowaniu należy wyszukać próbek (żółte komórki) w arkuszu "lista" kliknać 2-krotnie (zostaniemy przeniesieni) i wpisać "u" - zutylizowane</t>
  </si>
  <si>
    <t>Raport pomaga w zarzązaniu magazynem utylizacyjnym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</si>
  <si>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</si>
  <si>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</si>
  <si>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</si>
  <si>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</si>
  <si>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</si>
  <si>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</si>
  <si>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</si>
  <si>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</si>
  <si>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</si>
  <si>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</si>
  <si>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TEST10 (HJ)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</si>
  <si>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</si>
  <si>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</si>
  <si>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</si>
  <si>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</si>
  <si>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</si>
  <si>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</si>
  <si>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</si>
  <si>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</si>
  <si>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</si>
  <si>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</si>
  <si>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</si>
  <si>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</si>
  <si>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</si>
  <si>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</si>
  <si>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</si>
  <si>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</si>
  <si>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</si>
  <si>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</si>
  <si>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</si>
  <si>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</si>
  <si>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</si>
  <si>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</si>
  <si>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</si>
  <si>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</si>
  <si>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</si>
  <si>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</si>
  <si>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</si>
  <si>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</si>
  <si>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Product: TEST38 proposition 2</t>
  </si>
  <si>
    <t>Product: TEST38 proposition 1</t>
  </si>
  <si>
    <t>Arkusz "Priorities" jest bazą danych dla  arkusza "lista", do sprawniejszego uzupełniania  arkusza "Priorities" został stowrzony formularz, który pozwala dodać wszystkie warunki za pomocą jednego kliknięcia</t>
  </si>
  <si>
    <t>TEST39</t>
  </si>
  <si>
    <t>TEST40 - milled in Simag (confirmatory)</t>
  </si>
  <si>
    <t>TEST40 - milled in Simag</t>
  </si>
  <si>
    <t xml:space="preserve">TEST41 from Tata Chemicals </t>
  </si>
  <si>
    <t>TEST41 from Ciech</t>
  </si>
  <si>
    <t>OOO on TEST41 (TDS#XOC003ADS)</t>
  </si>
  <si>
    <t>TEST42 from Sterling</t>
  </si>
  <si>
    <t>Reduction of TEST42 - OOS risk - T3</t>
  </si>
  <si>
    <t>Reduction of TEST42 - OOS risk - T4</t>
  </si>
  <si>
    <t>Reduction of TEST42 T1</t>
  </si>
  <si>
    <t>Reduction of TEST42 T2</t>
  </si>
  <si>
    <t>TEST42</t>
  </si>
  <si>
    <t>TEST42 qualification</t>
  </si>
  <si>
    <t>TEST43s from Mixer EG Quantum</t>
  </si>
  <si>
    <t>TEST43 premix infected by tablet rework</t>
  </si>
  <si>
    <t>NDM TEST43s Step 2 in Morgan tablets (automatic mixing)</t>
  </si>
  <si>
    <t>NDM TEST43s Step 3 in Morgan tablets (2nd press validation)</t>
  </si>
  <si>
    <t>NDM TEST43s Step 2 in Morgan tablets</t>
  </si>
  <si>
    <t>NDM TEST43 in PB P-Free</t>
  </si>
  <si>
    <t>NDM TEST43 in Morgan EU</t>
  </si>
  <si>
    <t>TEST44</t>
  </si>
  <si>
    <t>TEST45</t>
  </si>
  <si>
    <t>TEST46 for Tamagotchi formula</t>
  </si>
  <si>
    <t>TEST46 roll-out (for HBS)</t>
  </si>
  <si>
    <t>TEST47 new adhesive</t>
  </si>
  <si>
    <t>TEST47 (size L)</t>
  </si>
  <si>
    <t>TEST448</t>
  </si>
  <si>
    <t>TEST49</t>
  </si>
  <si>
    <t>TEST50</t>
  </si>
  <si>
    <t>TEST51 Professional p-free new formula</t>
  </si>
  <si>
    <t>TEST51 professional liquid P-cont with additional PBTC - 4 próbki</t>
  </si>
  <si>
    <t>TEST51 AiO Max Jupiter Lemon</t>
  </si>
  <si>
    <t>TEST51 Professional Powder with STPP from ICL (BK Giulini)</t>
  </si>
  <si>
    <t>TEST51 Professional Liquid Detergent after trial in Solimix</t>
  </si>
  <si>
    <t>TEST51 Professional Glasswash after trial in Solimix, 5L canisters and botles</t>
  </si>
  <si>
    <t>TEST51 Professional Glasswash after trial in Solimix, 1L</t>
  </si>
  <si>
    <t>TEST51 Professional Powder with alternative SDIC suppliers</t>
  </si>
  <si>
    <t>TEST51 Professional made by Solimix</t>
  </si>
  <si>
    <t>TEST51 prfessional with reduced PBTC salt</t>
  </si>
  <si>
    <t>TEST51 Professional Liquid with ATMP</t>
  </si>
  <si>
    <t>TEST51 Professional Liquid detergent P-free after trial in Budich</t>
  </si>
  <si>
    <t>TEST51 professional liquid P-cont with additional PBTC - 5 próbki</t>
  </si>
  <si>
    <t>TEST51 Professional P-free alternatives - v10 - 3 próki</t>
  </si>
  <si>
    <t>TEST51 Professional P-free alternatives - v7- failed Cl - 3 próbki</t>
  </si>
  <si>
    <t>TEST51 professional Liquid alternative formulas</t>
  </si>
  <si>
    <t>TEST51 professional liquid P-cont with additional PBTC - 2 próbki</t>
  </si>
  <si>
    <t>PMX for TEST51 Paloma Eco, Green Layer with new green dye</t>
  </si>
  <si>
    <t>TEST51 Professional powders p-free SPC based; 4 próbki</t>
  </si>
  <si>
    <t>SPC from Khimprom for TEST51 Powders Ultra – 12 weeks; 14 próbek</t>
  </si>
  <si>
    <t>TEST51 Professional Liquid Glasswash from Budich</t>
  </si>
  <si>
    <t>TEST51 Professional from Sodel p-free</t>
  </si>
  <si>
    <t>OOS on SDIC in TEST51 Professional</t>
  </si>
  <si>
    <t>TEST51 PWD extended shelflife</t>
  </si>
  <si>
    <t>TEST51 AiO Max ROW Thor (Pcont)</t>
  </si>
  <si>
    <t>TEST51 Professional from regular production</t>
  </si>
  <si>
    <t xml:space="preserve">TEST51 PWD w/o Mirapol </t>
  </si>
  <si>
    <t xml:space="preserve">Mirapol w/o preservatives in TEST51 PWD </t>
  </si>
  <si>
    <t>TEST51 PWD w/o Mirapol</t>
  </si>
  <si>
    <t>TEST51 Professional with NaDCC from Connect Chemicals</t>
  </si>
  <si>
    <t>TEST51 Professional with new Raw Material - TCA SG</t>
  </si>
  <si>
    <t>TEST51 Proffesional with new NaDCC - DCN SG</t>
  </si>
  <si>
    <t>TEST51 PWD ALPLA bottle with a modified cap (cut liner)</t>
  </si>
  <si>
    <t>Schugi compound (1) in TEST51 Powder packed in the bottle</t>
  </si>
  <si>
    <t>TEST51 ROW Slim validation</t>
  </si>
  <si>
    <t>TEST51 Titan Slim validation</t>
  </si>
  <si>
    <t>TEST51 paloma slim doy validation</t>
  </si>
  <si>
    <t>TEST51 Powder Shelf Life</t>
  </si>
  <si>
    <t xml:space="preserve">TEST51 PWD from Iksan for Korea </t>
  </si>
  <si>
    <t>Schugi compound (2) in TEST51 Powder packed in refill</t>
  </si>
  <si>
    <t>TEST51 PWD packed in Profil (2,0 and 2,2kg refill)</t>
  </si>
  <si>
    <t>TEST51 PWD ANZ (bottle from Iksan factory) ref to ST 224/2017</t>
  </si>
  <si>
    <t>TEST51 PWD ANZ (Alpla bottle)</t>
  </si>
  <si>
    <t xml:space="preserve">TEST51 PWD for Japan 80g </t>
  </si>
  <si>
    <t>TEST51 Ultra after TT - confirmatory</t>
  </si>
  <si>
    <t>TEST51 Powder for Japan - Quartz (Tiger)</t>
  </si>
  <si>
    <t>TEST51 Powder from Egypt - Standard and Black protection</t>
  </si>
  <si>
    <t>TEST51 Powder from Egypt - Transparent protection</t>
  </si>
  <si>
    <t>Silm TEST43 for TEST51 tablets</t>
  </si>
  <si>
    <t>TEST51 Pwd + rework 7%</t>
  </si>
  <si>
    <t>TEST51 PWD Enzyme st batch1 - wpisać wyniki</t>
  </si>
  <si>
    <t>TEST51 PWDEnzymes st batch2 &amp; 3</t>
  </si>
  <si>
    <t xml:space="preserve">TEST51 powder Utra DOE 1,5kg new heater </t>
  </si>
  <si>
    <t xml:space="preserve">TEST51 powder Ultra DOE 3kg new heater </t>
  </si>
  <si>
    <t>TEST51 Powder from Egypt - Transparent</t>
  </si>
  <si>
    <t>TEST51 Powder from Egypt - Standard and Black</t>
  </si>
  <si>
    <t>TEST51 row formula +5% rework</t>
  </si>
  <si>
    <t>TEST51 row formula +7,5% rework</t>
  </si>
  <si>
    <t>TEST51 powder Ultra DOE 3kg</t>
  </si>
  <si>
    <t>TEST51 Powder from PA</t>
  </si>
  <si>
    <t>Aicello X23SB for TEST51 tablets</t>
  </si>
  <si>
    <t xml:space="preserve">Aicello X26SB for TEST51 tablets </t>
  </si>
  <si>
    <t>Aicello X15SB for TEST51 tablets</t>
  </si>
  <si>
    <t>TEST51 powder Ultra DOE 3kg new heater</t>
  </si>
  <si>
    <t>TEST51 Powder Sisecam</t>
  </si>
  <si>
    <t xml:space="preserve">TEST51 Samba </t>
  </si>
  <si>
    <t>TEST51 Powders Sisecam</t>
  </si>
  <si>
    <t>TEST51 powder p-free DOE</t>
  </si>
  <si>
    <t>TEST51 Powder Fresh</t>
  </si>
  <si>
    <t>TEST51 Paloma</t>
  </si>
  <si>
    <t>TEST51 Powder Ultra</t>
  </si>
  <si>
    <t>TEST51 Prof. Powder - Clearon - validation</t>
  </si>
  <si>
    <t xml:space="preserve">TEST51 Tamagochi </t>
  </si>
  <si>
    <t>TEST51 Powder p-contatining formula batch produced 2015-11-26</t>
  </si>
  <si>
    <t xml:space="preserve">TEST51 Powder Ultra </t>
  </si>
  <si>
    <t>TEST51 Powder p-contatining formula batch produced 2015-11-27</t>
  </si>
  <si>
    <t>TEST51 Powder produced in LA</t>
  </si>
  <si>
    <t>TEST51 Powder p-contatining formula batch produced 2015-11-25</t>
  </si>
  <si>
    <t>TEST51 Powder p-contatining formula batch produced 2015-11-24</t>
  </si>
  <si>
    <t>TEST51 Powder p-contatining formula batch produced 2015-11-23</t>
  </si>
  <si>
    <t xml:space="preserve">TEST51 Prof. Powder - Clearon </t>
  </si>
  <si>
    <t>TEST51 Prof Powder - Clearon DiCL</t>
  </si>
  <si>
    <t>TEST51 Prof Powder - 3V NaDiCl</t>
  </si>
  <si>
    <t>TEST51 Prof Powder - 3V DiCL</t>
  </si>
  <si>
    <t>TEST51 Proffessional Powder 100% Phosagro</t>
  </si>
  <si>
    <t xml:space="preserve">TEST42 Powder from Matangi for TEST51 </t>
  </si>
  <si>
    <t>10  na performance</t>
  </si>
  <si>
    <t xml:space="preserve">TEST42 from Matangi for TEST51 </t>
  </si>
  <si>
    <t xml:space="preserve">Full Circle for </t>
  </si>
  <si>
    <t xml:space="preserve">kruchość 2 x 10 </t>
  </si>
  <si>
    <t>Tranparent BOPP foil for TEST51  - 1 próbki</t>
  </si>
  <si>
    <t>TEST47 - Eco glossy laminates for  (confrimatory)</t>
  </si>
  <si>
    <t>TEST51  Canada -Orange -Confirmatory</t>
  </si>
  <si>
    <t xml:space="preserve">TEST47 - Eco Glossy Laminates for </t>
  </si>
  <si>
    <t>HEDP Italmatch Arese for -new product line</t>
  </si>
  <si>
    <t xml:space="preserve"> with Antifoam from Novohem</t>
  </si>
  <si>
    <t xml:space="preserve">Coveris - Eco Glossy Laminates for </t>
  </si>
  <si>
    <t>Dr Becher  - confirmatory stability</t>
  </si>
  <si>
    <t>PPR; Friability of 10  only</t>
  </si>
  <si>
    <t>Tranparent BOPP foil for TEST51  - 2 próbki</t>
  </si>
  <si>
    <t>TEST51  Canada - Orange -confiramtory 3 próbki</t>
  </si>
  <si>
    <t>Tranparent BOPP foil for TEST51  - 4 próbki</t>
  </si>
  <si>
    <t>TEST51  Canada - Orange -confiramtory - 5 probek</t>
  </si>
  <si>
    <t>Tranparent BOPP foil for TEST51  - 6 próbki</t>
  </si>
  <si>
    <t>Tranparent BOPP foil for TEST51  - 6 próbek</t>
  </si>
  <si>
    <t xml:space="preserve"> SPC from Jinke for Paloma ; 1 week; 2 próbki</t>
  </si>
  <si>
    <t xml:space="preserve"> SPC from Jinke for Paloma ; 3 weeks; 6 próbek</t>
  </si>
  <si>
    <t xml:space="preserve"> SPC from Jinke for Paloma ; 6 weeks; 10 próbek</t>
  </si>
  <si>
    <t xml:space="preserve"> SPC from Jinke for Paloma ; 9 weeks; 6 próbek</t>
  </si>
  <si>
    <t xml:space="preserve"> SPC from Jinke for Paloma ; 12 weeks; 10 próbek</t>
  </si>
  <si>
    <t>HEDP Italmatch Arese for  - validation</t>
  </si>
  <si>
    <t xml:space="preserve">TEST43s out of specification (too long desintegration time) in TEST51 </t>
  </si>
  <si>
    <t xml:space="preserve">TEST51 in Machine Samples AiO Max </t>
  </si>
  <si>
    <t>TEST51 MiO  Bicarbonate Sisecam Feasibility</t>
  </si>
  <si>
    <t>Trilon M Max for TEST51 -benchmark</t>
  </si>
  <si>
    <t>Trilon M Max for TEST51 -test</t>
  </si>
  <si>
    <t xml:space="preserve">OOS Dehypon reduction in TEST51 </t>
  </si>
  <si>
    <t xml:space="preserve">Aicello - foil test for TEST51  </t>
  </si>
  <si>
    <t xml:space="preserve">Worldgreen-foil test for TEST51 </t>
  </si>
  <si>
    <t>TEST51 Tamagotchi -validation</t>
  </si>
  <si>
    <t xml:space="preserve">SIT foil for TEST51 </t>
  </si>
  <si>
    <t>TEST51  Paloma</t>
  </si>
  <si>
    <t>TEST51  -TNC from Weifang Ensign</t>
  </si>
  <si>
    <t>TEST51  - rework in BL</t>
  </si>
  <si>
    <t>TEST51  - rework in BL (test in B; reference in A)</t>
  </si>
  <si>
    <t>TEST51  pressed in Bolt (+water uptake)</t>
  </si>
  <si>
    <t>TEST51  with 1g sulphate</t>
  </si>
  <si>
    <t>TEST51  with BK STPP</t>
  </si>
  <si>
    <t>PB Confirmatory Rock-</t>
  </si>
  <si>
    <t>OPE/PE TEST53</t>
  </si>
  <si>
    <t>OPE/PP TEST53</t>
  </si>
  <si>
    <t>TEST51 PWD Ultra 1,5kg TEST53</t>
  </si>
  <si>
    <t>Drugi priorytet przed cińsza folią TEST53)</t>
  </si>
  <si>
    <t>TEST51 All in 1 ROW (TEST53)</t>
  </si>
  <si>
    <t>New foil test. A - foil accepted in LA; B - foil from TEST53</t>
  </si>
  <si>
    <t>OPP TEST54</t>
  </si>
  <si>
    <t>TEST54 Laminate (50um/70um)</t>
  </si>
  <si>
    <t>TEST54 laminate  (40um/70um)</t>
  </si>
  <si>
    <t>TEST54 laminate (40um/70um)</t>
  </si>
  <si>
    <t>TEST54 BOPP 20 microns</t>
  </si>
  <si>
    <t>Finis Pwd TEST54 Kutno</t>
  </si>
  <si>
    <t>TEST51 Powder Ultra TEST54 3 kg Po TT</t>
  </si>
  <si>
    <t>TEST51 Powder Ultra TEST54 1,6 kg</t>
  </si>
  <si>
    <t>foil from TEST54</t>
  </si>
  <si>
    <t>TEST51 foil from TEST54</t>
  </si>
  <si>
    <t xml:space="preserve">TEST55 Advance for </t>
  </si>
  <si>
    <t>TEST56 Jupiter</t>
  </si>
  <si>
    <t>TEST56 Builder System</t>
  </si>
  <si>
    <t>TEST57 CP50</t>
  </si>
  <si>
    <t>TEST58 AIO Validation</t>
  </si>
  <si>
    <t>TEST46 roll-out for TEST58 (confirmatory)</t>
  </si>
  <si>
    <t>TEST47 for TEST58 formula (confirmatory)</t>
  </si>
  <si>
    <t>TEST46 roll-out (for TEST58)</t>
  </si>
  <si>
    <t>TEST47 for TEST58 formula</t>
  </si>
  <si>
    <t>Validation Trial of TEST51 MIO TEST58 formula</t>
  </si>
  <si>
    <t>Validation of MIO TEST58</t>
  </si>
  <si>
    <t>AiO &amp; MiO TEST59</t>
  </si>
  <si>
    <t xml:space="preserve"> SPC Khimprom TEST51 Powders TEST59 – lab samples – 12 weeks; 14 próbek</t>
  </si>
  <si>
    <t>TEST51 powder TEST59 foil from TEST54 - A ; B - Scana from LA (TDS#8236750)</t>
  </si>
  <si>
    <t>TEST51 TEST59 in bottle - Reference for test ST 225/2016</t>
  </si>
  <si>
    <t>TEST51 TEST59 in bottle - Ref. for TEST59 foli TEST54 (ST 225/2016)</t>
  </si>
  <si>
    <t>TEST51 Powder TEST59; batch from 2015-11-13</t>
  </si>
  <si>
    <t>TEST51 Powder TEST59; batch from 2015-11-14</t>
  </si>
  <si>
    <t>TEST51 Powder TEST59; batch from 2015-11-12</t>
  </si>
  <si>
    <t>TEST51 Powder TEST59; batch from 2015-11-11</t>
  </si>
  <si>
    <t xml:space="preserve">TEST51 Powder TEST59; batch from 2015-11-10  </t>
  </si>
  <si>
    <t>TEST59 Validation</t>
  </si>
  <si>
    <t>Gonzo TEST59 DOE Validation</t>
  </si>
  <si>
    <t>TEST59 DOE Validation</t>
  </si>
  <si>
    <t>Morgan TEST59 DOE</t>
  </si>
  <si>
    <t>Rokanol WHM AiO TEST59</t>
  </si>
  <si>
    <t>Extended PMX's Shelf Life - PB TEST59</t>
  </si>
  <si>
    <t>PMX TEST59 WL</t>
  </si>
  <si>
    <t>PMX TEST59 BL</t>
  </si>
  <si>
    <t>Stat</t>
  </si>
  <si>
    <t>Nie uwać</t>
  </si>
  <si>
    <t>Paloma Pl Validation</t>
  </si>
  <si>
    <t>TEST51 Paloma Pl Fresh with HEDP from TH water - 1 próbka</t>
  </si>
  <si>
    <t>tleny, rozpzczalność</t>
  </si>
  <si>
    <t>Green Lantern with Acaol 445NG from The Dow Chemical Company</t>
  </si>
  <si>
    <t xml:space="preserve">TEST57 PA30CL as alternative to Acol 445NG for </t>
  </si>
  <si>
    <t>AiO TEST58 for repacking in  (Prop1)</t>
  </si>
  <si>
    <t>AiO TEST58 for repacking in  (Prop2)</t>
  </si>
  <si>
    <t>AIO TEST58 for repacking in  (after repacking)</t>
  </si>
  <si>
    <t xml:space="preserve">AiO TEST58 for repacking in </t>
  </si>
  <si>
    <t>MCC from FMC for e in TEST51 Powerball Tablets</t>
  </si>
  <si>
    <t>Green Lantern with Acol 445NG from The Dow Chemical Company</t>
  </si>
  <si>
    <t>TEST51 AiO  Atralia</t>
  </si>
  <si>
    <t>Confirmatory stability. TEST51 Paloma Pl Green Lantern</t>
  </si>
  <si>
    <t>TEST51 Paloma Pl Fresh with HEDP from TH water - 2 próbki</t>
  </si>
  <si>
    <t>Feasibility trial of TEST58  -  body reduction; 4 próbki</t>
  </si>
  <si>
    <t>Reference for ST 482/2019: A - MGDA ed in regular production, from BASF</t>
  </si>
  <si>
    <t>Feasibility trial of TEST58  -  body reduction; 6 próbek</t>
  </si>
  <si>
    <t xml:space="preserve">Thor - NDM BCP for  </t>
  </si>
  <si>
    <t>TEST51 Paloma Pl Fresh with HEDP from TH water - 6 próbek</t>
  </si>
  <si>
    <t>Feasibility trial of TEST58  -  body reduction; 8 próbek</t>
  </si>
  <si>
    <t>TEST51 Paloma Pl Fresh with HEDP from TH water - 10 próbek</t>
  </si>
  <si>
    <t>Feasibility trial of TEST58  -  body reduction; 10 próbki</t>
  </si>
  <si>
    <t>TEST51 Paloma Pl Fresh with HEDP from TH water - 3 próbki</t>
  </si>
  <si>
    <t>Paloma Pl Fresh with HEDP from TH Water - 1 próbka</t>
  </si>
  <si>
    <t>SPC Evonik Atria for Titan Bruno- validation; 8 probek</t>
  </si>
  <si>
    <t>HEDP wth Accol 558 polymer under pressure - 4 próbki</t>
  </si>
  <si>
    <t xml:space="preserve"> SPC Evonik Atria for Titan Bruno- validation; 10 probek</t>
  </si>
  <si>
    <t xml:space="preserve"> SPC Evonik Atria for Titan Bruno - validation; 6probek</t>
  </si>
  <si>
    <t xml:space="preserve"> SPC from Evonik Atria for Paloma Bruno – 9 weeks; 6 próbek</t>
  </si>
  <si>
    <t>SPC from Evonik Atria for Paloma Bruno – 9 weeks; 6 próbek</t>
  </si>
  <si>
    <t xml:space="preserve"> SPC from Evonik Atria for Titan Bruno ; 3 weeks; 8 próbek</t>
  </si>
  <si>
    <t xml:space="preserve">  SPC from Evonik Atria for Titan Bruno ; 3 weeks; 8 próbek</t>
  </si>
  <si>
    <t>SPC from Evonik Atria for Titan Bruno; 6 weeks; 10 próbek</t>
  </si>
  <si>
    <t>SPC from Evonik Atria for Paloma Bruno - 12 weeks; 8 próbek</t>
  </si>
  <si>
    <t xml:space="preserve"> SPC from Evonik Atria for Paloma Bruno  - 12 weeks; 8 próbek</t>
  </si>
  <si>
    <t xml:space="preserve"> SPC from Evonik Atria for Titan Bruno; 9 weeks; 6 próbek</t>
  </si>
  <si>
    <t>SPC from Evonik Atria for Titan Bruno; 12 weeks; 8 próbek</t>
  </si>
  <si>
    <t xml:space="preserve"> SPC from Evonik Atria for Titan Bruno; 12 weeks;  8 próbek</t>
  </si>
  <si>
    <t>SPC Evonik Atria after validation-initials</t>
  </si>
  <si>
    <t xml:space="preserve"> SPC Evonik Atria after validation for Titan Bruno ; 1 week</t>
  </si>
  <si>
    <t>TEST51 Professional with Acol 445N</t>
  </si>
  <si>
    <t xml:space="preserve">TEST51 PWD Olymp in Alpla bottle with modified cap (cut liner) </t>
  </si>
  <si>
    <t>TEST51 PWD Olymp + extended shelf life</t>
  </si>
  <si>
    <t xml:space="preserve">A-Mososol film from ; B-Monosol film from EU (England) </t>
  </si>
  <si>
    <t>Builders optimization in Olymp TEST51 PWDs; A- squeeze version 1; B- squeeze version 2</t>
  </si>
  <si>
    <t>Builders optimization in Olymp TEST51 PWDs; A- reference</t>
  </si>
  <si>
    <t>TEST51 Professional Glass Cleaner with Acol 445N</t>
  </si>
  <si>
    <t xml:space="preserve"> P-free milling in-hoe</t>
  </si>
  <si>
    <t>TEST51 Powder Olymp in Alpla bottle with a modified cap (cut liner)</t>
  </si>
  <si>
    <t>OOS Dehypon reduction in MiO for A</t>
  </si>
  <si>
    <t>TEST51 Powder for Japan-Olymp-packed at Profil</t>
  </si>
  <si>
    <t>Feasibility trial of MGDA M Max granules ed in TEST51 Thor EU</t>
  </si>
  <si>
    <t>TEST51 Powder Olymp - Lab sample</t>
  </si>
  <si>
    <t>TEST51  TEST43 Bicarbonate Sisecam Feasibility</t>
  </si>
  <si>
    <t>MGDA  from BASF in titan formula</t>
  </si>
  <si>
    <t>TEST51 Powder for Japan - Quartz (Olymp)</t>
  </si>
  <si>
    <t>BCP for Atralia</t>
  </si>
  <si>
    <t>Japanese Olymp Lemon</t>
  </si>
  <si>
    <t>BCP Becker formula for A - validation</t>
  </si>
  <si>
    <t>MiO  for A-after validation process</t>
  </si>
  <si>
    <t>MGDA in hae granulation - Tower</t>
  </si>
  <si>
    <t>MGDA in hae granulation - Schugi</t>
  </si>
  <si>
    <t>Rework milled inhoe</t>
  </si>
  <si>
    <t>MGDA inhoe v.2 12W</t>
  </si>
  <si>
    <t>MGDA inhoe v.5&amp;3 12W</t>
  </si>
  <si>
    <t>MGDA inhoe in Titan WL</t>
  </si>
  <si>
    <t>MGDA in-hoe granulation</t>
  </si>
  <si>
    <t>Gonzo  Rock-</t>
  </si>
  <si>
    <t>Eti TEST 55 - Kazan mfg</t>
  </si>
  <si>
    <t>TEST 55 Kazan</t>
  </si>
  <si>
    <t>TEST43 with TEST 55 from sisecam (Second feasibility for appearance)</t>
  </si>
  <si>
    <t>TEST43 with TEST 55 from sisecam</t>
  </si>
  <si>
    <t>TEST51 Powder TEST 55 Sisecam Validation Trial</t>
  </si>
  <si>
    <t>TEST51 PB TEST 55 from CIECH Janikowo</t>
  </si>
  <si>
    <t xml:space="preserve">TEST 55 with fragrance - only observation </t>
  </si>
  <si>
    <t xml:space="preserve">TEST51 Powder TEST 55 Sisecam Validation </t>
  </si>
  <si>
    <t xml:space="preserve">TEST51 Titan TEST 55 Sicecam </t>
  </si>
  <si>
    <t>TEST 55 sisecam in titan WL+BL</t>
  </si>
  <si>
    <t>TEST51 Titan TEST 55 Sicecam - validation</t>
  </si>
  <si>
    <t>TEST 55 sisecam</t>
  </si>
  <si>
    <t>TEST 55 mechanical transport</t>
  </si>
  <si>
    <t xml:space="preserve">TEST 55 transport IT for TEST51 </t>
  </si>
  <si>
    <t>Stored silo for TEST 55 Coarse(PB P free)</t>
  </si>
  <si>
    <t>Rework milled inhoe on AiO TEST 55 Cut</t>
  </si>
  <si>
    <t>AiO Italy TEST 55 Janikowo</t>
  </si>
  <si>
    <t>AiO Italy TEST 55 Cut Validation</t>
  </si>
  <si>
    <t>Rooster EU TEST 55 Janikowo</t>
  </si>
  <si>
    <t>AiO Italy TEST 55 Cut</t>
  </si>
  <si>
    <t>TEST51 Regular Powder Phosagro + TEST 55 Lucavac</t>
  </si>
  <si>
    <t>AiO TEST 55 Cut Validation</t>
  </si>
  <si>
    <t>TEST 57 as alternative to Acol 588G</t>
  </si>
  <si>
    <t>TEST 58 30% PCR [one hole up to 6mm]</t>
  </si>
  <si>
    <t>TEST 58 30% PCR [2 holes up to 4mm]</t>
  </si>
  <si>
    <t>TEST 58 30% PCR [reference]</t>
  </si>
  <si>
    <t>TEST 58 New Dye - confirmatory</t>
  </si>
  <si>
    <t>TEST 58 New Dye</t>
  </si>
  <si>
    <t>TEST 58 New Dye [20%PCR]</t>
  </si>
  <si>
    <t>TEST 58 New Dye [30%PCR]</t>
  </si>
  <si>
    <t>TEST 58</t>
  </si>
  <si>
    <t>Reduction of Colorant Red dye in TEST 59s to 75%</t>
  </si>
  <si>
    <t>Golden TEST 59 in Goliath ANZ P-cont formula</t>
  </si>
  <si>
    <t xml:space="preserve">TEST51 TEST 59 and pack test </t>
  </si>
  <si>
    <t>Goliath White TEST 59 production NDM</t>
  </si>
  <si>
    <t>Test of foil from TEST 59 and pack</t>
  </si>
  <si>
    <t>Goliath TEST 59 Qualification for NDM - samples from validation</t>
  </si>
  <si>
    <t xml:space="preserve">Goliath TEST 59 Qualification for NDM - samples from feasibility trial </t>
  </si>
  <si>
    <t>JBL 15% TEST 61 TEST 60 for TEST51  - 1 próbka</t>
  </si>
  <si>
    <t>RZBC TEST 61 TEST 60 for TEST51  - 2 próbki</t>
  </si>
  <si>
    <t>TriTEST 61 citrtare from J&amp;J Laiwufor HBS formula</t>
  </si>
  <si>
    <t>Qualification of TEST 61 Carbonate Heavy from Sisecam</t>
  </si>
  <si>
    <t>TriTEST 61 TEST 60 via J&amp;J</t>
  </si>
  <si>
    <t>Confirmatory stability of TEST 61 TEST 60 From RZBC for TEST51 Paloma Pl Eco Green Lantern</t>
  </si>
  <si>
    <t>JBL 15% TEST 61 TEST 60 for TEST51  - 2 próbki</t>
  </si>
  <si>
    <t>RZBC TEST 61 TEST 60 for TEST51  - 4 próbki</t>
  </si>
  <si>
    <t>TEST51 Professional Liquid P-free witch PBTC TEST 61 salt</t>
  </si>
  <si>
    <t>JBL 15% TEST 61 TEST 60 for TEST51  - 4 próbek</t>
  </si>
  <si>
    <t>RZBC TEST 61 TEST 60 for TEST51  - 8 próbek</t>
  </si>
  <si>
    <t>TEST51 Professional Liquid P-free with PBTC TEST 61 salt</t>
  </si>
  <si>
    <t>JBL 15% TEST 61 TEST 60 for TEST51  - 5 próbek</t>
  </si>
  <si>
    <t>RZBC TEST 61 TEST 60 for TEST51  - 10 próbek</t>
  </si>
  <si>
    <t>HEDP with TEST 61 disilicate under pressure - 4 próbki</t>
  </si>
  <si>
    <t>RZBC TEST 61 TEST 60 for TEST51  - 6 próbek</t>
  </si>
  <si>
    <t>JBL 15% TEST 61 TEST 60 for TEST51  - 3 próbki</t>
  </si>
  <si>
    <t>JBL 15% TEST 61 TEST 60 for TEST51  1 próbka</t>
  </si>
  <si>
    <t xml:space="preserve"> TEST51 PWDs with  TEST 61 Sulphate</t>
  </si>
  <si>
    <t>TEST51 PWDs with  TEST 61 Sulphate</t>
  </si>
  <si>
    <t>TEST51 Professional - 23% of TEST 60 triTEST 61 salt</t>
  </si>
  <si>
    <t>Alternative TEST 61 sulphate in TEST51 Powder</t>
  </si>
  <si>
    <t>TEST 62 from Extrachem</t>
  </si>
  <si>
    <t>TEST 62 from Extrachem (HBS)</t>
  </si>
  <si>
    <t>AiO TEST 63 Shaolin</t>
  </si>
  <si>
    <t>Titan TEST 63 with TEST 61 Carbonate from Sisecam</t>
  </si>
  <si>
    <t>AiO Jupiter TEST 63 with Coatex Rhesolve D12ASG</t>
  </si>
  <si>
    <t>TEST 63 TEST43 with MCC from NB India</t>
  </si>
  <si>
    <t>Titan TEST 63 with TEST 61 Sulphate from Lenzing</t>
  </si>
  <si>
    <t>PMX WL TEST51 PB TEST 63</t>
  </si>
  <si>
    <t>PMX BL TEST51 PB TEST 63</t>
  </si>
  <si>
    <t>TEST 63 Lemon</t>
  </si>
  <si>
    <t>AiO Max TEST 63 packed in a regular foil</t>
  </si>
  <si>
    <t>PMX TEST 59 TEST51 PB TEST 63</t>
  </si>
  <si>
    <t>Validation of SPC Khimprom for TEST 64 Powerball ; 4 próbki</t>
  </si>
  <si>
    <t xml:space="preserve">TEST51 TEST 64 from Mira </t>
  </si>
  <si>
    <t>TEST51 TEST 64 with TEST 61 suplphate from Lenzing</t>
  </si>
  <si>
    <t>2-layer TEST 64 tablet from TEST 56 (tablet formula# 17078404)</t>
  </si>
  <si>
    <t>TEST 64 TEST51  Pressed in Mira - expired TEST43</t>
  </si>
  <si>
    <t>TEST 64 TEST51  Pressed in Mira - expired WL and BL</t>
  </si>
  <si>
    <t>TEST51 TEST 64 with TEST 61 suplphate from Lenzing - Second feasibility</t>
  </si>
  <si>
    <t xml:space="preserve">Confirmatory stability of Microcrystalline Cellulose in TEST51 TEST 64 </t>
  </si>
  <si>
    <t>Validation of SPC Khimprom for TEST 64 Powerball ; 10 próbek</t>
  </si>
  <si>
    <t>SPC Evonik Atria for TEST 64 Powerball ; 8 próbek</t>
  </si>
  <si>
    <t>Validation of SPC Khimprom for TEST 64 Powerball ; 6 próbek</t>
  </si>
  <si>
    <t>SPC Evonik Atria for TEST 64 Powerball ; 10 próbek</t>
  </si>
  <si>
    <t>Validation of SPC Khimprom for TEST 64 Powerball ; 2 próbki</t>
  </si>
  <si>
    <t xml:space="preserve"> SPC Solvay Validation for TEST 64 Powerball; 8próbek</t>
  </si>
  <si>
    <t xml:space="preserve"> SPC Evonik Atria Validation for TEST 64 Powerball; 6 próbek</t>
  </si>
  <si>
    <t xml:space="preserve"> SPC from Solvay for TEST 64 Powerball  - initials after validation</t>
  </si>
  <si>
    <t>SPC from Solvay for TEST 64 Powerball  - 1 week</t>
  </si>
  <si>
    <t xml:space="preserve"> SPC from Solvay for TEST 64 Powerball  - 3 weeks</t>
  </si>
  <si>
    <t>SPC from Solvay for TEST 64 Powerball  - 6 weeks</t>
  </si>
  <si>
    <t xml:space="preserve"> SPC Evonik Atria Validation - initials TEST 64</t>
  </si>
  <si>
    <t xml:space="preserve"> SPC Evonik Atria Validation for TEST 64 Powerball; 1week </t>
  </si>
  <si>
    <t xml:space="preserve">TEST51 PWD TEST 64 with Schugi Compound </t>
  </si>
  <si>
    <t>Schugi Compound for TEST51 Powder TEST 64 (1,6 kg refill)</t>
  </si>
  <si>
    <t>Schugi Compound for TEST51 Powder TEST 64 (2,5 kg bottles)</t>
  </si>
  <si>
    <t>TEST51 Powder TEST 64 P-free DOE in bottle (1kg)</t>
  </si>
  <si>
    <t>Slim TEST 64 V09 formula</t>
  </si>
  <si>
    <t>Slim TEST 64 V09 formula (test 2)</t>
  </si>
  <si>
    <t>TEST 64 slim test 1 and test 2 - validation</t>
  </si>
  <si>
    <t>TEST 64 Slim Test 1 and Test 2 / Benchmark</t>
  </si>
  <si>
    <t>TEST51 Powder TEST 64 with known level of enzyme activity</t>
  </si>
  <si>
    <t xml:space="preserve">TEST 55 Sisecam in Goliath TEST 64 P-free </t>
  </si>
  <si>
    <t xml:space="preserve"> PB TEST 64 DOE validation (WL:BL 75:25). A - test; B - reference</t>
  </si>
  <si>
    <t>TEST51 powder TEST 64 Pfree</t>
  </si>
  <si>
    <t>TEST51 TEST 64 Powder P-Free Validation</t>
  </si>
  <si>
    <t>TEST51 Powder TEST 64 p-free</t>
  </si>
  <si>
    <t>TEST51 TEST 64 Powder P-Free</t>
  </si>
  <si>
    <t>PB TEST 64 Italy 0.98 RMI TAED reduction + TEST 55 coarse</t>
  </si>
  <si>
    <t>MCC from JRS Rettenmaier TEST 65 - validation trial</t>
  </si>
  <si>
    <t>MCC from JRS Rettenmaier TEST 65 -validation trial</t>
  </si>
  <si>
    <t>TEST 65 train shipment. TEST51 TEST 64 Fresh</t>
  </si>
  <si>
    <t>TEST 65 train shipment. TEST51 Shao-lin 2</t>
  </si>
  <si>
    <t>TEST 65 train shipment. TEST51 TEST 64 Lemon</t>
  </si>
  <si>
    <t>TEST51 PWD Alpla bottle extended shelf life for TEST 65</t>
  </si>
  <si>
    <t>TEST51 PWD bottle from Iksan extended shelf life for TEST 65</t>
  </si>
  <si>
    <t>PB with TEST43 with HEDP from TH Waters TEST 65</t>
  </si>
  <si>
    <t>TEST51 Powder for TEST 65 in bottles from Iksan</t>
  </si>
  <si>
    <t>Powder for TEST 65 in Alpla bottles</t>
  </si>
  <si>
    <t>TEST56 Builder System in TEST 66</t>
  </si>
  <si>
    <t>MiO Titan in PE TEST 66</t>
  </si>
  <si>
    <t>Aicello CT28 in open TEST 66</t>
  </si>
  <si>
    <t>TEST51 PWD for TEST 65 in Quantum TEST 66 and PWD produced in Iksan</t>
  </si>
  <si>
    <t>TEST51 diamond TEST 66 for titan formula</t>
  </si>
  <si>
    <t>TEST51 paloma in golden TEST 66</t>
  </si>
  <si>
    <t>TEST51 Titan in Golden TEST 66</t>
  </si>
  <si>
    <t xml:space="preserve">TEST51 Paloma - TEST 66 from TEST53 </t>
  </si>
  <si>
    <t>TEST51 All in 1 ROW, thinner TEST 66</t>
  </si>
  <si>
    <t>TEST 66 from TEST53 - Tytan formula</t>
  </si>
  <si>
    <t>Goliath TEST59 P-free in Golden TEST 66</t>
  </si>
  <si>
    <t>TEST51 All in 1 ROW thinner TEST 66</t>
  </si>
  <si>
    <t>Paloma Pl TEST 67 [PEG400]</t>
  </si>
  <si>
    <t>Paloma pl in TEST 67 v011</t>
  </si>
  <si>
    <t>Paloma pl in TEST 67 v013</t>
  </si>
  <si>
    <t>OOS on SDIC in TEST51 Professional in TEST 67es</t>
  </si>
  <si>
    <t xml:space="preserve">TEST51  in TEST 67 </t>
  </si>
  <si>
    <t xml:space="preserve">TEST51 TEST 64 in TEST 67 </t>
  </si>
  <si>
    <t>TEST51 Slim Titan TEST 67 - validation</t>
  </si>
  <si>
    <t>Paloma TEST 67 slim validation</t>
  </si>
  <si>
    <t xml:space="preserve">TEST 67es from STI for TEST51 </t>
  </si>
  <si>
    <t>TEST51 TEST 64 in TEST 67 - ref. for slim project (ST 216/2016)</t>
  </si>
  <si>
    <t>TEST51 TEST 64 in TEST 67-slim project</t>
  </si>
  <si>
    <t xml:space="preserve">Titan in TEST 67 validation - TEST51  </t>
  </si>
  <si>
    <t>Paloma in TEST 67</t>
  </si>
  <si>
    <t>Goliath in TEST 67 Paloma</t>
  </si>
  <si>
    <t>Goliath AiO EU TEST 67 Titan</t>
  </si>
  <si>
    <t xml:space="preserve">Goliath in TEST 67 Paloma </t>
  </si>
  <si>
    <t>Goliath in TEST 67 Paloma (40st/95RH)</t>
  </si>
  <si>
    <t>AiO EU TEST 67 Titan</t>
  </si>
  <si>
    <t>Goliath in TEST 67 Paloma and Titan 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</si>
</sst>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;@"/>
    <numFmt numFmtId="165" formatCode="yyyy\-mm\-dd;@"/>
    <numFmt numFmtId="166" formatCode="[$-409]d/mmm/yy;@"/>
    <numFmt numFmtId="167" formatCode="[$-409]d/mmm;@"/>
  </numFmts>
  <fonts count="30" x14ac:knownFonts="1"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0"/>
      <name val="Arial"/>
      <family val="2"/>
    </font>
    <font>
      <b/>
      <sz val="10"/>
      <name val="Arial"/>
      <family val="2"/>
      <charset val="238"/>
    </font>
    <font>
      <sz val="11"/>
      <name val="Calibri"/>
      <family val="2"/>
      <charset val="238"/>
    </font>
    <font>
      <sz val="10"/>
      <name val="Arial"/>
      <family val="2"/>
      <charset val="238"/>
    </font>
    <font>
      <b/>
      <strike/>
      <sz val="10"/>
      <name val="Arial"/>
      <family val="2"/>
    </font>
    <font>
      <strike/>
      <sz val="11"/>
      <color theme="1"/>
      <name val="Calibri"/>
      <family val="2"/>
      <charset val="238"/>
      <scheme val="minor"/>
    </font>
    <font>
      <sz val="11"/>
      <name val="Arial"/>
      <family val="2"/>
      <charset val="238"/>
    </font>
    <font>
      <sz val="10"/>
      <name val="Arial"/>
      <family val="2"/>
    </font>
    <font>
      <sz val="10"/>
      <color indexed="10"/>
      <name val="Arial"/>
      <family val="2"/>
      <charset val="238"/>
    </font>
    <font>
      <strike/>
      <sz val="10"/>
      <name val="Arial"/>
      <family val="2"/>
      <charset val="238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8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0"/>
      <color theme="0"/>
      <name val="Arial"/>
      <family val="2"/>
      <charset val="238"/>
    </font>
    <font>
      <sz val="11"/>
      <color theme="0"/>
      <name val="Calibri"/>
      <family val="2"/>
      <charset val="238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trike/>
      <sz val="10"/>
      <name val="Arial"/>
      <family val="2"/>
      <charset val="238"/>
    </font>
    <font>
      <sz val="11"/>
      <color rgb="FFFF0000"/>
      <name val="Calibri"/>
      <family val="2"/>
      <charset val="238"/>
      <scheme val="minor"/>
    </font>
    <font>
      <strike/>
      <sz val="10"/>
      <name val="Arial"/>
      <family val="2"/>
    </font>
    <font>
      <strike/>
      <sz val="11"/>
      <name val="Calibri"/>
      <family val="2"/>
      <charset val="238"/>
      <scheme val="minor"/>
    </font>
    <font>
      <strike/>
      <sz val="11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5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/>
    <xf numFmtId="0" fontId="6" fillId="0" borderId="0"/>
  </cellStyleXfs>
  <cellXfs count="45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3" fillId="0" borderId="4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164" fontId="3" fillId="0" borderId="6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0" fillId="0" borderId="7" xfId="0" applyBorder="1"/>
    <xf numFmtId="0" fontId="3" fillId="0" borderId="8" xfId="0" applyFont="1" applyBorder="1" applyAlignment="1">
      <alignment horizontal="left"/>
    </xf>
    <xf numFmtId="164" fontId="3" fillId="0" borderId="8" xfId="0" applyNumberFormat="1" applyFont="1" applyBorder="1" applyAlignment="1">
      <alignment horizontal="left"/>
    </xf>
    <xf numFmtId="0" fontId="0" fillId="0" borderId="9" xfId="0" applyBorder="1"/>
    <xf numFmtId="0" fontId="4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0" fontId="3" fillId="0" borderId="11" xfId="0" applyFont="1" applyBorder="1"/>
    <xf numFmtId="0" fontId="3" fillId="0" borderId="10" xfId="0" applyFont="1" applyBorder="1" applyAlignment="1">
      <alignment horizontal="left"/>
    </xf>
    <xf numFmtId="0" fontId="2" fillId="0" borderId="10" xfId="0" applyFont="1" applyBorder="1" applyAlignment="1">
      <alignment vertical="center"/>
    </xf>
    <xf numFmtId="14" fontId="2" fillId="0" borderId="10" xfId="0" applyNumberFormat="1" applyFont="1" applyBorder="1" applyAlignment="1">
      <alignment horizontal="center" vertical="center"/>
    </xf>
    <xf numFmtId="0" fontId="3" fillId="0" borderId="10" xfId="0" applyFont="1" applyBorder="1"/>
    <xf numFmtId="0" fontId="6" fillId="0" borderId="10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7" fillId="0" borderId="10" xfId="0" applyFont="1" applyBorder="1" applyAlignment="1">
      <alignment horizontal="left"/>
    </xf>
    <xf numFmtId="0" fontId="8" fillId="0" borderId="10" xfId="0" applyFont="1" applyBorder="1" applyAlignment="1">
      <alignment vertical="center"/>
    </xf>
    <xf numFmtId="0" fontId="7" fillId="0" borderId="10" xfId="0" applyFont="1" applyBorder="1"/>
    <xf numFmtId="14" fontId="8" fillId="0" borderId="10" xfId="0" applyNumberFormat="1" applyFont="1" applyBorder="1" applyAlignment="1">
      <alignment horizontal="center" vertical="center"/>
    </xf>
    <xf numFmtId="0" fontId="4" fillId="0" borderId="10" xfId="0" applyFont="1" applyBorder="1"/>
    <xf numFmtId="0" fontId="4" fillId="2" borderId="10" xfId="0" applyFont="1" applyFill="1" applyBorder="1" applyAlignment="1">
      <alignment horizontal="left"/>
    </xf>
    <xf numFmtId="0" fontId="4" fillId="3" borderId="10" xfId="0" applyFont="1" applyFill="1" applyBorder="1" applyAlignment="1">
      <alignment horizontal="left"/>
    </xf>
    <xf numFmtId="0" fontId="2" fillId="3" borderId="10" xfId="0" applyFont="1" applyFill="1" applyBorder="1" applyAlignment="1">
      <alignment vertical="center"/>
    </xf>
    <xf numFmtId="0" fontId="4" fillId="3" borderId="10" xfId="0" applyFont="1" applyFill="1" applyBorder="1"/>
    <xf numFmtId="14" fontId="2" fillId="3" borderId="10" xfId="0" applyNumberFormat="1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left"/>
    </xf>
    <xf numFmtId="0" fontId="2" fillId="3" borderId="13" xfId="0" applyFont="1" applyFill="1" applyBorder="1" applyAlignment="1">
      <alignment vertical="center"/>
    </xf>
    <xf numFmtId="0" fontId="4" fillId="3" borderId="13" xfId="0" applyFont="1" applyFill="1" applyBorder="1" applyAlignment="1">
      <alignment horizontal="left"/>
    </xf>
    <xf numFmtId="0" fontId="1" fillId="3" borderId="13" xfId="0" applyFont="1" applyFill="1" applyBorder="1" applyAlignment="1">
      <alignment vertical="center"/>
    </xf>
    <xf numFmtId="14" fontId="1" fillId="3" borderId="10" xfId="0" applyNumberFormat="1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left"/>
    </xf>
    <xf numFmtId="0" fontId="3" fillId="3" borderId="13" xfId="0" applyFont="1" applyFill="1" applyBorder="1" applyAlignment="1">
      <alignment horizontal="left"/>
    </xf>
    <xf numFmtId="0" fontId="3" fillId="3" borderId="10" xfId="0" applyFont="1" applyFill="1" applyBorder="1"/>
    <xf numFmtId="0" fontId="3" fillId="3" borderId="10" xfId="0" applyFont="1" applyFill="1" applyBorder="1" applyAlignment="1">
      <alignment horizontal="left"/>
    </xf>
    <xf numFmtId="0" fontId="1" fillId="3" borderId="10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 wrapText="1"/>
    </xf>
    <xf numFmtId="0" fontId="9" fillId="3" borderId="10" xfId="0" applyFont="1" applyFill="1" applyBorder="1" applyAlignment="1">
      <alignment horizontal="left"/>
    </xf>
    <xf numFmtId="14" fontId="6" fillId="3" borderId="10" xfId="0" applyNumberFormat="1" applyFont="1" applyFill="1" applyBorder="1" applyAlignment="1">
      <alignment horizontal="center"/>
    </xf>
    <xf numFmtId="0" fontId="3" fillId="3" borderId="13" xfId="0" applyFont="1" applyFill="1" applyBorder="1"/>
    <xf numFmtId="0" fontId="4" fillId="3" borderId="13" xfId="0" applyFont="1" applyFill="1" applyBorder="1"/>
    <xf numFmtId="0" fontId="0" fillId="4" borderId="0" xfId="0" applyFill="1"/>
    <xf numFmtId="0" fontId="5" fillId="3" borderId="0" xfId="0" applyFont="1" applyFill="1"/>
    <xf numFmtId="14" fontId="2" fillId="3" borderId="13" xfId="0" applyNumberFormat="1" applyFont="1" applyFill="1" applyBorder="1" applyAlignment="1">
      <alignment horizontal="center" vertical="center"/>
    </xf>
    <xf numFmtId="14" fontId="1" fillId="3" borderId="13" xfId="0" applyNumberFormat="1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vertical="center"/>
    </xf>
    <xf numFmtId="0" fontId="3" fillId="3" borderId="11" xfId="0" applyFont="1" applyFill="1" applyBorder="1" applyAlignment="1">
      <alignment horizontal="left"/>
    </xf>
    <xf numFmtId="0" fontId="7" fillId="4" borderId="10" xfId="0" applyFont="1" applyFill="1" applyBorder="1" applyAlignment="1">
      <alignment horizontal="left"/>
    </xf>
    <xf numFmtId="0" fontId="8" fillId="4" borderId="10" xfId="0" applyFont="1" applyFill="1" applyBorder="1" applyAlignment="1">
      <alignment vertical="center"/>
    </xf>
    <xf numFmtId="0" fontId="7" fillId="4" borderId="10" xfId="0" applyFont="1" applyFill="1" applyBorder="1"/>
    <xf numFmtId="14" fontId="8" fillId="4" borderId="10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left"/>
    </xf>
    <xf numFmtId="0" fontId="3" fillId="3" borderId="15" xfId="0" applyFont="1" applyFill="1" applyBorder="1" applyAlignment="1">
      <alignment horizontal="left"/>
    </xf>
    <xf numFmtId="0" fontId="6" fillId="3" borderId="0" xfId="0" applyFont="1" applyFill="1" applyAlignment="1">
      <alignment horizontal="left"/>
    </xf>
    <xf numFmtId="0" fontId="3" fillId="3" borderId="16" xfId="0" applyFont="1" applyFill="1" applyBorder="1" applyAlignment="1">
      <alignment horizontal="left"/>
    </xf>
    <xf numFmtId="14" fontId="6" fillId="3" borderId="11" xfId="0" applyNumberFormat="1" applyFont="1" applyFill="1" applyBorder="1" applyAlignment="1">
      <alignment horizontal="center" vertical="center"/>
    </xf>
    <xf numFmtId="164" fontId="3" fillId="4" borderId="0" xfId="0" applyNumberFormat="1" applyFont="1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6" fillId="0" borderId="0" xfId="0" applyFont="1" applyAlignment="1">
      <alignment horizontal="left"/>
    </xf>
    <xf numFmtId="0" fontId="3" fillId="3" borderId="0" xfId="0" applyFont="1" applyFill="1"/>
    <xf numFmtId="0" fontId="3" fillId="3" borderId="20" xfId="0" applyFont="1" applyFill="1" applyBorder="1" applyAlignment="1">
      <alignment horizontal="left"/>
    </xf>
    <xf numFmtId="14" fontId="2" fillId="3" borderId="22" xfId="0" applyNumberFormat="1" applyFont="1" applyFill="1" applyBorder="1" applyAlignment="1">
      <alignment horizontal="center" vertical="center"/>
    </xf>
    <xf numFmtId="0" fontId="1" fillId="3" borderId="0" xfId="1" applyFont="1" applyFill="1"/>
    <xf numFmtId="0" fontId="3" fillId="3" borderId="11" xfId="0" applyFont="1" applyFill="1" applyBorder="1"/>
    <xf numFmtId="14" fontId="2" fillId="3" borderId="14" xfId="0" applyNumberFormat="1" applyFont="1" applyFill="1" applyBorder="1" applyAlignment="1">
      <alignment horizontal="center" vertical="center"/>
    </xf>
    <xf numFmtId="0" fontId="1" fillId="3" borderId="10" xfId="1" applyFont="1" applyFill="1" applyBorder="1"/>
    <xf numFmtId="0" fontId="2" fillId="3" borderId="22" xfId="0" applyFont="1" applyFill="1" applyBorder="1" applyAlignment="1">
      <alignment vertical="center"/>
    </xf>
    <xf numFmtId="14" fontId="2" fillId="3" borderId="11" xfId="0" applyNumberFormat="1" applyFont="1" applyFill="1" applyBorder="1" applyAlignment="1">
      <alignment horizontal="center" vertical="center"/>
    </xf>
    <xf numFmtId="0" fontId="1" fillId="3" borderId="0" xfId="2" applyFont="1" applyFill="1"/>
    <xf numFmtId="0" fontId="3" fillId="3" borderId="14" xfId="0" applyFont="1" applyFill="1" applyBorder="1" applyAlignment="1">
      <alignment horizontal="left"/>
    </xf>
    <xf numFmtId="0" fontId="2" fillId="3" borderId="23" xfId="0" applyFont="1" applyFill="1" applyBorder="1" applyAlignment="1">
      <alignment vertical="center"/>
    </xf>
    <xf numFmtId="164" fontId="3" fillId="0" borderId="11" xfId="0" applyNumberFormat="1" applyFont="1" applyBorder="1" applyAlignment="1">
      <alignment horizontal="left"/>
    </xf>
    <xf numFmtId="0" fontId="2" fillId="3" borderId="18" xfId="0" applyFont="1" applyFill="1" applyBorder="1" applyAlignment="1">
      <alignment vertical="center"/>
    </xf>
    <xf numFmtId="0" fontId="0" fillId="3" borderId="22" xfId="0" applyFill="1" applyBorder="1" applyAlignment="1">
      <alignment horizontal="left"/>
    </xf>
    <xf numFmtId="14" fontId="0" fillId="3" borderId="22" xfId="0" applyNumberFormat="1" applyFill="1" applyBorder="1" applyAlignment="1">
      <alignment horizontal="left"/>
    </xf>
    <xf numFmtId="0" fontId="2" fillId="3" borderId="14" xfId="0" applyFont="1" applyFill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5" xfId="0" applyFont="1" applyBorder="1" applyAlignment="1">
      <alignment horizontal="center"/>
    </xf>
    <xf numFmtId="0" fontId="6" fillId="3" borderId="15" xfId="0" applyFont="1" applyFill="1" applyBorder="1" applyAlignment="1">
      <alignment horizontal="left"/>
    </xf>
    <xf numFmtId="0" fontId="6" fillId="5" borderId="13" xfId="0" applyFont="1" applyFill="1" applyBorder="1"/>
    <xf numFmtId="0" fontId="0" fillId="0" borderId="14" xfId="0" applyBorder="1"/>
    <xf numFmtId="0" fontId="0" fillId="3" borderId="15" xfId="0" applyFill="1" applyBorder="1"/>
    <xf numFmtId="0" fontId="3" fillId="3" borderId="27" xfId="0" applyFont="1" applyFill="1" applyBorder="1" applyAlignment="1">
      <alignment horizontal="left"/>
    </xf>
    <xf numFmtId="0" fontId="3" fillId="0" borderId="28" xfId="0" applyFont="1" applyBorder="1" applyAlignment="1">
      <alignment horizontal="left"/>
    </xf>
    <xf numFmtId="0" fontId="3" fillId="0" borderId="10" xfId="0" applyFont="1" applyBorder="1" applyAlignment="1">
      <alignment horizontal="center"/>
    </xf>
    <xf numFmtId="0" fontId="10" fillId="0" borderId="10" xfId="0" applyFont="1" applyBorder="1" applyAlignment="1">
      <alignment horizontal="left"/>
    </xf>
    <xf numFmtId="164" fontId="10" fillId="0" borderId="10" xfId="0" applyNumberFormat="1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10" fillId="0" borderId="10" xfId="0" applyFont="1" applyBorder="1" applyAlignment="1">
      <alignment horizontal="left" wrapText="1"/>
    </xf>
    <xf numFmtId="164" fontId="10" fillId="0" borderId="10" xfId="0" applyNumberFormat="1" applyFont="1" applyBorder="1" applyAlignment="1">
      <alignment horizontal="left" wrapText="1"/>
    </xf>
    <xf numFmtId="0" fontId="4" fillId="0" borderId="23" xfId="0" applyFont="1" applyBorder="1"/>
    <xf numFmtId="0" fontId="0" fillId="0" borderId="10" xfId="0" applyBorder="1"/>
    <xf numFmtId="0" fontId="3" fillId="0" borderId="29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30" xfId="0" applyFont="1" applyBorder="1" applyAlignment="1">
      <alignment horizontal="left"/>
    </xf>
    <xf numFmtId="164" fontId="10" fillId="0" borderId="31" xfId="0" applyNumberFormat="1" applyFont="1" applyBorder="1" applyAlignment="1">
      <alignment horizontal="left" wrapText="1"/>
    </xf>
    <xf numFmtId="0" fontId="10" fillId="0" borderId="32" xfId="0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13" xfId="0" applyFont="1" applyBorder="1" applyAlignment="1">
      <alignment horizontal="center" vertical="center"/>
    </xf>
    <xf numFmtId="0" fontId="6" fillId="6" borderId="13" xfId="0" applyFon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166" fontId="10" fillId="0" borderId="31" xfId="0" applyNumberFormat="1" applyFont="1" applyBorder="1" applyAlignment="1">
      <alignment horizontal="left" wrapText="1"/>
    </xf>
    <xf numFmtId="0" fontId="4" fillId="0" borderId="18" xfId="0" applyFont="1" applyBorder="1" applyAlignment="1">
      <alignment horizontal="center"/>
    </xf>
    <xf numFmtId="0" fontId="6" fillId="0" borderId="10" xfId="0" applyFont="1" applyBorder="1"/>
    <xf numFmtId="15" fontId="10" fillId="0" borderId="31" xfId="0" applyNumberFormat="1" applyFont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10" fillId="0" borderId="8" xfId="0" applyFont="1" applyBorder="1" applyAlignment="1">
      <alignment horizontal="center"/>
    </xf>
    <xf numFmtId="0" fontId="10" fillId="0" borderId="10" xfId="0" applyFont="1" applyBorder="1" applyAlignment="1">
      <alignment horizontal="center" vertical="center"/>
    </xf>
    <xf numFmtId="14" fontId="10" fillId="0" borderId="31" xfId="0" applyNumberFormat="1" applyFont="1" applyBorder="1" applyAlignment="1">
      <alignment horizontal="left"/>
    </xf>
    <xf numFmtId="0" fontId="6" fillId="0" borderId="10" xfId="0" applyFont="1" applyBorder="1" applyAlignment="1">
      <alignment wrapText="1"/>
    </xf>
    <xf numFmtId="15" fontId="10" fillId="0" borderId="31" xfId="0" applyNumberFormat="1" applyFont="1" applyBorder="1" applyAlignment="1">
      <alignment horizontal="left" wrapText="1"/>
    </xf>
    <xf numFmtId="0" fontId="3" fillId="3" borderId="23" xfId="0" applyFont="1" applyFill="1" applyBorder="1"/>
    <xf numFmtId="0" fontId="3" fillId="3" borderId="18" xfId="0" applyFont="1" applyFill="1" applyBorder="1"/>
    <xf numFmtId="0" fontId="3" fillId="3" borderId="29" xfId="0" applyFont="1" applyFill="1" applyBorder="1"/>
    <xf numFmtId="0" fontId="3" fillId="3" borderId="19" xfId="0" applyFont="1" applyFill="1" applyBorder="1"/>
    <xf numFmtId="0" fontId="3" fillId="0" borderId="0" xfId="0" applyFont="1" applyAlignment="1">
      <alignment horizontal="center"/>
    </xf>
    <xf numFmtId="0" fontId="0" fillId="0" borderId="38" xfId="0" applyBorder="1"/>
    <xf numFmtId="0" fontId="10" fillId="0" borderId="33" xfId="0" applyFont="1" applyBorder="1" applyAlignment="1">
      <alignment horizontal="center" vertical="center"/>
    </xf>
    <xf numFmtId="0" fontId="6" fillId="6" borderId="33" xfId="0" applyFont="1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3" fillId="0" borderId="19" xfId="0" applyFont="1" applyBorder="1"/>
    <xf numFmtId="0" fontId="10" fillId="5" borderId="10" xfId="0" applyFont="1" applyFill="1" applyBorder="1" applyAlignment="1">
      <alignment horizontal="left"/>
    </xf>
    <xf numFmtId="166" fontId="10" fillId="5" borderId="31" xfId="0" applyNumberFormat="1" applyFont="1" applyFill="1" applyBorder="1" applyAlignment="1">
      <alignment horizontal="left" wrapText="1"/>
    </xf>
    <xf numFmtId="0" fontId="10" fillId="5" borderId="8" xfId="0" applyFont="1" applyFill="1" applyBorder="1" applyAlignment="1">
      <alignment horizontal="left"/>
    </xf>
    <xf numFmtId="164" fontId="10" fillId="5" borderId="31" xfId="0" applyNumberFormat="1" applyFont="1" applyFill="1" applyBorder="1" applyAlignment="1">
      <alignment horizontal="left"/>
    </xf>
    <xf numFmtId="0" fontId="6" fillId="5" borderId="10" xfId="0" applyFont="1" applyFill="1" applyBorder="1"/>
    <xf numFmtId="166" fontId="10" fillId="5" borderId="31" xfId="0" applyNumberFormat="1" applyFont="1" applyFill="1" applyBorder="1" applyAlignment="1">
      <alignment horizontal="left"/>
    </xf>
    <xf numFmtId="0" fontId="3" fillId="3" borderId="30" xfId="0" applyFont="1" applyFill="1" applyBorder="1" applyAlignment="1">
      <alignment horizontal="left"/>
    </xf>
    <xf numFmtId="0" fontId="10" fillId="0" borderId="19" xfId="0" applyFont="1" applyBorder="1" applyAlignment="1">
      <alignment horizontal="left"/>
    </xf>
    <xf numFmtId="0" fontId="10" fillId="0" borderId="19" xfId="0" applyFont="1" applyBorder="1" applyAlignment="1">
      <alignment horizontal="center"/>
    </xf>
    <xf numFmtId="0" fontId="6" fillId="6" borderId="19" xfId="0" applyFont="1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10" fillId="0" borderId="8" xfId="0" applyFont="1" applyBorder="1" applyAlignment="1">
      <alignment horizontal="left"/>
    </xf>
    <xf numFmtId="164" fontId="10" fillId="0" borderId="31" xfId="0" applyNumberFormat="1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3" fillId="0" borderId="40" xfId="0" applyFont="1" applyBorder="1" applyAlignment="1">
      <alignment horizontal="left"/>
    </xf>
    <xf numFmtId="0" fontId="10" fillId="0" borderId="41" xfId="0" applyFont="1" applyBorder="1" applyAlignment="1">
      <alignment horizontal="left"/>
    </xf>
    <xf numFmtId="0" fontId="10" fillId="0" borderId="42" xfId="0" applyFont="1" applyBorder="1" applyAlignment="1">
      <alignment horizontal="left"/>
    </xf>
    <xf numFmtId="164" fontId="10" fillId="0" borderId="43" xfId="0" applyNumberFormat="1" applyFont="1" applyBorder="1" applyAlignment="1">
      <alignment horizontal="left"/>
    </xf>
    <xf numFmtId="0" fontId="10" fillId="7" borderId="0" xfId="0" applyFont="1" applyFill="1" applyAlignment="1">
      <alignment horizontal="left"/>
    </xf>
    <xf numFmtId="0" fontId="0" fillId="7" borderId="32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10" fillId="0" borderId="15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0" fontId="10" fillId="0" borderId="25" xfId="0" applyFont="1" applyBorder="1" applyAlignment="1">
      <alignment horizontal="center" vertical="center"/>
    </xf>
    <xf numFmtId="167" fontId="6" fillId="5" borderId="34" xfId="0" applyNumberFormat="1" applyFont="1" applyFill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10" fillId="0" borderId="13" xfId="0" applyFont="1" applyBorder="1" applyAlignment="1">
      <alignment horizontal="center"/>
    </xf>
    <xf numFmtId="0" fontId="3" fillId="0" borderId="44" xfId="0" applyFont="1" applyBorder="1" applyAlignment="1">
      <alignment horizontal="left"/>
    </xf>
    <xf numFmtId="164" fontId="10" fillId="0" borderId="45" xfId="0" applyNumberFormat="1" applyFont="1" applyBorder="1" applyAlignment="1">
      <alignment horizontal="left"/>
    </xf>
    <xf numFmtId="167" fontId="6" fillId="5" borderId="31" xfId="0" applyNumberFormat="1" applyFont="1" applyFill="1" applyBorder="1" applyAlignment="1">
      <alignment horizontal="left"/>
    </xf>
    <xf numFmtId="167" fontId="6" fillId="5" borderId="13" xfId="0" applyNumberFormat="1" applyFont="1" applyFill="1" applyBorder="1" applyAlignment="1">
      <alignment horizontal="left"/>
    </xf>
    <xf numFmtId="0" fontId="6" fillId="5" borderId="13" xfId="0" applyFont="1" applyFill="1" applyBorder="1" applyAlignment="1">
      <alignment horizontal="center"/>
    </xf>
    <xf numFmtId="0" fontId="6" fillId="5" borderId="34" xfId="0" applyFont="1" applyFill="1" applyBorder="1" applyAlignment="1">
      <alignment horizontal="center"/>
    </xf>
    <xf numFmtId="0" fontId="6" fillId="5" borderId="12" xfId="0" applyFont="1" applyFill="1" applyBorder="1"/>
    <xf numFmtId="167" fontId="10" fillId="5" borderId="10" xfId="0" applyNumberFormat="1" applyFont="1" applyFill="1" applyBorder="1" applyAlignment="1">
      <alignment horizontal="left"/>
    </xf>
    <xf numFmtId="0" fontId="6" fillId="5" borderId="34" xfId="0" applyFont="1" applyFill="1" applyBorder="1"/>
    <xf numFmtId="0" fontId="10" fillId="5" borderId="13" xfId="0" applyFont="1" applyFill="1" applyBorder="1" applyAlignment="1">
      <alignment horizontal="left"/>
    </xf>
    <xf numFmtId="164" fontId="10" fillId="5" borderId="13" xfId="0" applyNumberFormat="1" applyFont="1" applyFill="1" applyBorder="1" applyAlignment="1">
      <alignment horizontal="left"/>
    </xf>
    <xf numFmtId="0" fontId="0" fillId="5" borderId="13" xfId="0" applyFill="1" applyBorder="1"/>
    <xf numFmtId="0" fontId="10" fillId="5" borderId="13" xfId="0" applyFont="1" applyFill="1" applyBorder="1" applyAlignment="1">
      <alignment horizontal="center"/>
    </xf>
    <xf numFmtId="49" fontId="6" fillId="5" borderId="19" xfId="0" applyNumberFormat="1" applyFont="1" applyFill="1" applyBorder="1" applyAlignment="1">
      <alignment horizontal="left"/>
    </xf>
    <xf numFmtId="164" fontId="10" fillId="5" borderId="10" xfId="0" applyNumberFormat="1" applyFont="1" applyFill="1" applyBorder="1" applyAlignment="1">
      <alignment horizontal="left"/>
    </xf>
    <xf numFmtId="0" fontId="0" fillId="5" borderId="10" xfId="0" applyFill="1" applyBorder="1"/>
    <xf numFmtId="0" fontId="10" fillId="5" borderId="10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/>
    </xf>
    <xf numFmtId="49" fontId="6" fillId="5" borderId="20" xfId="0" applyNumberFormat="1" applyFont="1" applyFill="1" applyBorder="1" applyAlignment="1">
      <alignment horizontal="left"/>
    </xf>
    <xf numFmtId="0" fontId="6" fillId="5" borderId="20" xfId="0" applyFont="1" applyFill="1" applyBorder="1"/>
    <xf numFmtId="49" fontId="6" fillId="5" borderId="34" xfId="0" applyNumberFormat="1" applyFont="1" applyFill="1" applyBorder="1" applyAlignment="1">
      <alignment horizontal="left"/>
    </xf>
    <xf numFmtId="0" fontId="0" fillId="5" borderId="10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6" fillId="5" borderId="10" xfId="0" applyFont="1" applyFill="1" applyBorder="1" applyAlignment="1">
      <alignment horizontal="left"/>
    </xf>
    <xf numFmtId="0" fontId="3" fillId="3" borderId="47" xfId="0" applyFont="1" applyFill="1" applyBorder="1" applyAlignment="1">
      <alignment horizontal="left"/>
    </xf>
    <xf numFmtId="0" fontId="6" fillId="5" borderId="12" xfId="0" applyFont="1" applyFill="1" applyBorder="1" applyAlignment="1">
      <alignment horizontal="center"/>
    </xf>
    <xf numFmtId="0" fontId="0" fillId="5" borderId="0" xfId="0" applyFill="1"/>
    <xf numFmtId="49" fontId="6" fillId="5" borderId="18" xfId="0" applyNumberFormat="1" applyFont="1" applyFill="1" applyBorder="1" applyAlignment="1">
      <alignment horizontal="left"/>
    </xf>
    <xf numFmtId="0" fontId="10" fillId="5" borderId="31" xfId="0" applyFont="1" applyFill="1" applyBorder="1" applyAlignment="1">
      <alignment horizontal="center"/>
    </xf>
    <xf numFmtId="0" fontId="3" fillId="8" borderId="48" xfId="0" applyFont="1" applyFill="1" applyBorder="1" applyAlignment="1">
      <alignment horizontal="left"/>
    </xf>
    <xf numFmtId="0" fontId="10" fillId="9" borderId="49" xfId="0" applyFont="1" applyFill="1" applyBorder="1" applyAlignment="1">
      <alignment horizontal="left"/>
    </xf>
    <xf numFmtId="0" fontId="10" fillId="9" borderId="50" xfId="0" applyFont="1" applyFill="1" applyBorder="1" applyAlignment="1">
      <alignment horizontal="left"/>
    </xf>
    <xf numFmtId="164" fontId="10" fillId="9" borderId="50" xfId="0" applyNumberFormat="1" applyFont="1" applyFill="1" applyBorder="1" applyAlignment="1">
      <alignment horizontal="left"/>
    </xf>
    <xf numFmtId="0" fontId="10" fillId="9" borderId="51" xfId="0" applyFont="1" applyFill="1" applyBorder="1" applyAlignment="1">
      <alignment horizontal="left"/>
    </xf>
    <xf numFmtId="0" fontId="6" fillId="9" borderId="52" xfId="0" applyFont="1" applyFill="1" applyBorder="1" applyAlignment="1">
      <alignment horizontal="center"/>
    </xf>
    <xf numFmtId="0" fontId="11" fillId="9" borderId="52" xfId="0" applyFont="1" applyFill="1" applyBorder="1" applyAlignment="1">
      <alignment horizontal="center"/>
    </xf>
    <xf numFmtId="0" fontId="6" fillId="9" borderId="0" xfId="0" applyFont="1" applyFill="1" applyAlignment="1">
      <alignment horizontal="center"/>
    </xf>
    <xf numFmtId="0" fontId="11" fillId="7" borderId="21" xfId="0" quotePrefix="1" applyFont="1" applyFill="1" applyBorder="1" applyAlignment="1">
      <alignment horizontal="left"/>
    </xf>
    <xf numFmtId="0" fontId="6" fillId="7" borderId="21" xfId="0" quotePrefix="1" applyFont="1" applyFill="1" applyBorder="1" applyAlignment="1">
      <alignment horizontal="left"/>
    </xf>
    <xf numFmtId="0" fontId="6" fillId="9" borderId="16" xfId="0" applyFont="1" applyFill="1" applyBorder="1" applyAlignment="1">
      <alignment horizontal="center"/>
    </xf>
    <xf numFmtId="0" fontId="6" fillId="0" borderId="52" xfId="0" applyFont="1" applyBorder="1" applyAlignment="1">
      <alignment horizontal="center"/>
    </xf>
    <xf numFmtId="0" fontId="10" fillId="9" borderId="54" xfId="0" applyFont="1" applyFill="1" applyBorder="1" applyAlignment="1">
      <alignment horizontal="center"/>
    </xf>
    <xf numFmtId="0" fontId="6" fillId="9" borderId="54" xfId="0" applyFont="1" applyFill="1" applyBorder="1" applyAlignment="1">
      <alignment horizontal="center"/>
    </xf>
    <xf numFmtId="0" fontId="0" fillId="9" borderId="5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3" fillId="8" borderId="30" xfId="0" applyFont="1" applyFill="1" applyBorder="1" applyAlignment="1">
      <alignment horizontal="left"/>
    </xf>
    <xf numFmtId="0" fontId="10" fillId="9" borderId="23" xfId="0" applyFont="1" applyFill="1" applyBorder="1" applyAlignment="1">
      <alignment horizontal="left"/>
    </xf>
    <xf numFmtId="0" fontId="10" fillId="9" borderId="14" xfId="0" applyFont="1" applyFill="1" applyBorder="1" applyAlignment="1">
      <alignment horizontal="left"/>
    </xf>
    <xf numFmtId="164" fontId="10" fillId="9" borderId="14" xfId="0" applyNumberFormat="1" applyFont="1" applyFill="1" applyBorder="1" applyAlignment="1">
      <alignment horizontal="left"/>
    </xf>
    <xf numFmtId="0" fontId="10" fillId="9" borderId="36" xfId="0" applyFont="1" applyFill="1" applyBorder="1" applyAlignment="1">
      <alignment horizontal="left"/>
    </xf>
    <xf numFmtId="0" fontId="6" fillId="9" borderId="15" xfId="0" applyFont="1" applyFill="1" applyBorder="1" applyAlignment="1">
      <alignment horizontal="center"/>
    </xf>
    <xf numFmtId="0" fontId="10" fillId="9" borderId="8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10" fillId="9" borderId="10" xfId="0" applyFont="1" applyFill="1" applyBorder="1" applyAlignment="1">
      <alignment horizontal="center"/>
    </xf>
    <xf numFmtId="0" fontId="6" fillId="9" borderId="10" xfId="0" applyFont="1" applyFill="1" applyBorder="1" applyAlignment="1">
      <alignment horizontal="center"/>
    </xf>
    <xf numFmtId="0" fontId="3" fillId="8" borderId="37" xfId="0" applyFont="1" applyFill="1" applyBorder="1" applyAlignment="1">
      <alignment horizontal="left"/>
    </xf>
    <xf numFmtId="0" fontId="10" fillId="9" borderId="37" xfId="0" applyFont="1" applyFill="1" applyBorder="1" applyAlignment="1">
      <alignment horizontal="left"/>
    </xf>
    <xf numFmtId="164" fontId="10" fillId="9" borderId="37" xfId="0" applyNumberFormat="1" applyFont="1" applyFill="1" applyBorder="1" applyAlignment="1">
      <alignment horizontal="left"/>
    </xf>
    <xf numFmtId="0" fontId="6" fillId="9" borderId="30" xfId="0" applyFont="1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10" fillId="9" borderId="19" xfId="0" applyFont="1" applyFill="1" applyBorder="1" applyAlignment="1">
      <alignment horizontal="left"/>
    </xf>
    <xf numFmtId="0" fontId="0" fillId="9" borderId="20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10" fillId="9" borderId="47" xfId="0" applyFont="1" applyFill="1" applyBorder="1" applyAlignment="1">
      <alignment horizontal="center"/>
    </xf>
    <xf numFmtId="0" fontId="10" fillId="9" borderId="13" xfId="0" applyFont="1" applyFill="1" applyBorder="1" applyAlignment="1">
      <alignment horizontal="center"/>
    </xf>
    <xf numFmtId="0" fontId="10" fillId="9" borderId="34" xfId="0" applyFont="1" applyFill="1" applyBorder="1" applyAlignment="1">
      <alignment horizontal="center"/>
    </xf>
    <xf numFmtId="0" fontId="10" fillId="9" borderId="19" xfId="0" applyFont="1" applyFill="1" applyBorder="1" applyAlignment="1">
      <alignment horizontal="center"/>
    </xf>
    <xf numFmtId="0" fontId="3" fillId="8" borderId="14" xfId="0" applyFont="1" applyFill="1" applyBorder="1" applyAlignment="1">
      <alignment horizontal="left"/>
    </xf>
    <xf numFmtId="0" fontId="10" fillId="9" borderId="18" xfId="0" applyFont="1" applyFill="1" applyBorder="1" applyAlignment="1">
      <alignment horizontal="left"/>
    </xf>
    <xf numFmtId="0" fontId="10" fillId="9" borderId="30" xfId="0" applyFont="1" applyFill="1" applyBorder="1" applyAlignment="1">
      <alignment horizontal="center"/>
    </xf>
    <xf numFmtId="0" fontId="10" fillId="9" borderId="20" xfId="0" applyFont="1" applyFill="1" applyBorder="1" applyAlignment="1">
      <alignment horizontal="center"/>
    </xf>
    <xf numFmtId="0" fontId="10" fillId="9" borderId="18" xfId="0" applyFont="1" applyFill="1" applyBorder="1" applyAlignment="1">
      <alignment horizontal="center"/>
    </xf>
    <xf numFmtId="0" fontId="3" fillId="8" borderId="29" xfId="0" applyFont="1" applyFill="1" applyBorder="1" applyAlignment="1">
      <alignment horizontal="left"/>
    </xf>
    <xf numFmtId="0" fontId="10" fillId="9" borderId="26" xfId="0" applyFont="1" applyFill="1" applyBorder="1" applyAlignment="1">
      <alignment horizontal="left"/>
    </xf>
    <xf numFmtId="0" fontId="0" fillId="9" borderId="10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10" fillId="9" borderId="11" xfId="0" applyFont="1" applyFill="1" applyBorder="1" applyAlignment="1">
      <alignment horizontal="left"/>
    </xf>
    <xf numFmtId="0" fontId="10" fillId="9" borderId="16" xfId="0" applyFont="1" applyFill="1" applyBorder="1" applyAlignment="1">
      <alignment horizontal="left"/>
    </xf>
    <xf numFmtId="164" fontId="10" fillId="9" borderId="11" xfId="0" applyNumberFormat="1" applyFont="1" applyFill="1" applyBorder="1" applyAlignment="1">
      <alignment horizontal="left"/>
    </xf>
    <xf numFmtId="0" fontId="6" fillId="9" borderId="19" xfId="0" applyFont="1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10" fillId="9" borderId="31" xfId="0" applyFont="1" applyFill="1" applyBorder="1" applyAlignment="1">
      <alignment horizontal="center"/>
    </xf>
    <xf numFmtId="0" fontId="10" fillId="9" borderId="26" xfId="0" applyFont="1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3" fillId="8" borderId="23" xfId="0" applyFont="1" applyFill="1" applyBorder="1" applyAlignment="1">
      <alignment horizontal="left"/>
    </xf>
    <xf numFmtId="0" fontId="10" fillId="9" borderId="22" xfId="0" applyFont="1" applyFill="1" applyBorder="1" applyAlignment="1">
      <alignment horizontal="left"/>
    </xf>
    <xf numFmtId="0" fontId="0" fillId="9" borderId="17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6" fillId="9" borderId="25" xfId="0" applyFont="1" applyFill="1" applyBorder="1" applyAlignment="1">
      <alignment horizontal="center"/>
    </xf>
    <xf numFmtId="0" fontId="10" fillId="9" borderId="56" xfId="0" applyFont="1" applyFill="1" applyBorder="1" applyAlignment="1">
      <alignment horizontal="left"/>
    </xf>
    <xf numFmtId="164" fontId="10" fillId="9" borderId="22" xfId="0" applyNumberFormat="1" applyFont="1" applyFill="1" applyBorder="1" applyAlignment="1">
      <alignment horizontal="left"/>
    </xf>
    <xf numFmtId="0" fontId="0" fillId="9" borderId="0" xfId="0" applyFill="1"/>
    <xf numFmtId="0" fontId="0" fillId="9" borderId="56" xfId="0" applyFill="1" applyBorder="1" applyAlignment="1">
      <alignment horizontal="center"/>
    </xf>
    <xf numFmtId="0" fontId="6" fillId="9" borderId="31" xfId="0" applyFont="1" applyFill="1" applyBorder="1" applyAlignment="1">
      <alignment horizontal="center"/>
    </xf>
    <xf numFmtId="0" fontId="6" fillId="9" borderId="26" xfId="0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12" fillId="9" borderId="15" xfId="0" applyFont="1" applyFill="1" applyBorder="1" applyAlignment="1">
      <alignment horizontal="center"/>
    </xf>
    <xf numFmtId="0" fontId="3" fillId="8" borderId="21" xfId="0" applyFont="1" applyFill="1" applyBorder="1" applyAlignment="1">
      <alignment horizontal="left"/>
    </xf>
    <xf numFmtId="0" fontId="3" fillId="8" borderId="28" xfId="0" applyFont="1" applyFill="1" applyBorder="1" applyAlignment="1">
      <alignment horizontal="left"/>
    </xf>
    <xf numFmtId="0" fontId="10" fillId="9" borderId="15" xfId="0" applyFont="1" applyFill="1" applyBorder="1" applyAlignment="1">
      <alignment horizontal="center"/>
    </xf>
    <xf numFmtId="0" fontId="0" fillId="9" borderId="46" xfId="0" applyFill="1" applyBorder="1" applyAlignment="1">
      <alignment horizontal="center"/>
    </xf>
    <xf numFmtId="0" fontId="0" fillId="0" borderId="27" xfId="0" applyBorder="1"/>
    <xf numFmtId="0" fontId="12" fillId="9" borderId="8" xfId="0" applyFont="1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3" fillId="8" borderId="57" xfId="0" applyFont="1" applyFill="1" applyBorder="1" applyAlignment="1">
      <alignment horizontal="left"/>
    </xf>
    <xf numFmtId="0" fontId="10" fillId="9" borderId="27" xfId="0" applyFont="1" applyFill="1" applyBorder="1" applyAlignment="1">
      <alignment horizontal="left"/>
    </xf>
    <xf numFmtId="0" fontId="10" fillId="9" borderId="58" xfId="0" applyFont="1" applyFill="1" applyBorder="1" applyAlignment="1">
      <alignment horizontal="left"/>
    </xf>
    <xf numFmtId="164" fontId="10" fillId="9" borderId="27" xfId="0" applyNumberFormat="1" applyFont="1" applyFill="1" applyBorder="1" applyAlignment="1">
      <alignment horizontal="left"/>
    </xf>
    <xf numFmtId="0" fontId="0" fillId="9" borderId="59" xfId="0" applyFill="1" applyBorder="1" applyAlignment="1">
      <alignment horizontal="center"/>
    </xf>
    <xf numFmtId="0" fontId="0" fillId="9" borderId="41" xfId="0" applyFill="1" applyBorder="1" applyAlignment="1">
      <alignment horizontal="center"/>
    </xf>
    <xf numFmtId="0" fontId="0" fillId="9" borderId="60" xfId="0" applyFill="1" applyBorder="1" applyAlignment="1">
      <alignment horizontal="center"/>
    </xf>
    <xf numFmtId="0" fontId="0" fillId="9" borderId="61" xfId="0" applyFill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14" fontId="0" fillId="0" borderId="8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6" fillId="9" borderId="1" xfId="0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0" fillId="0" borderId="25" xfId="0" applyBorder="1" applyAlignment="1">
      <alignment horizontal="center" vertical="center"/>
    </xf>
    <xf numFmtId="164" fontId="21" fillId="0" borderId="3" xfId="0" applyNumberFormat="1" applyFont="1" applyBorder="1" applyAlignment="1">
      <alignment horizontal="left"/>
    </xf>
    <xf numFmtId="0" fontId="18" fillId="0" borderId="3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8" fillId="0" borderId="7" xfId="0" applyFont="1" applyBorder="1"/>
    <xf numFmtId="0" fontId="18" fillId="0" borderId="1" xfId="0" applyFont="1" applyBorder="1" applyAlignment="1">
      <alignment horizontal="center"/>
    </xf>
    <xf numFmtId="0" fontId="18" fillId="0" borderId="7" xfId="0" applyFont="1" applyBorder="1" applyAlignment="1">
      <alignment horizontal="left"/>
    </xf>
    <xf numFmtId="0" fontId="21" fillId="0" borderId="7" xfId="0" applyFont="1" applyBorder="1"/>
    <xf numFmtId="0" fontId="18" fillId="0" borderId="0" xfId="0" applyFont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left"/>
    </xf>
    <xf numFmtId="0" fontId="0" fillId="3" borderId="14" xfId="0" applyFill="1" applyBorder="1" applyAlignment="1">
      <alignment vertical="center"/>
    </xf>
    <xf numFmtId="164" fontId="3" fillId="3" borderId="11" xfId="0" applyNumberFormat="1" applyFont="1" applyFill="1" applyBorder="1" applyAlignment="1">
      <alignment horizontal="left"/>
    </xf>
    <xf numFmtId="0" fontId="3" fillId="0" borderId="24" xfId="0" applyFont="1" applyBorder="1" applyAlignment="1">
      <alignment horizontal="left"/>
    </xf>
    <xf numFmtId="0" fontId="2" fillId="0" borderId="14" xfId="0" applyFont="1" applyBorder="1" applyAlignment="1">
      <alignment vertical="center"/>
    </xf>
    <xf numFmtId="164" fontId="3" fillId="0" borderId="24" xfId="0" applyNumberFormat="1" applyFont="1" applyBorder="1" applyAlignment="1">
      <alignment horizontal="left"/>
    </xf>
    <xf numFmtId="0" fontId="0" fillId="0" borderId="8" xfId="0" applyBorder="1"/>
    <xf numFmtId="0" fontId="0" fillId="0" borderId="13" xfId="0" applyBorder="1"/>
    <xf numFmtId="0" fontId="3" fillId="2" borderId="11" xfId="0" applyFont="1" applyFill="1" applyBorder="1" applyAlignment="1">
      <alignment horizontal="left"/>
    </xf>
    <xf numFmtId="164" fontId="3" fillId="2" borderId="11" xfId="0" applyNumberFormat="1" applyFont="1" applyFill="1" applyBorder="1" applyAlignment="1">
      <alignment horizontal="left"/>
    </xf>
    <xf numFmtId="0" fontId="0" fillId="0" borderId="8" xfId="0" applyBorder="1" applyAlignment="1" applyProtection="1">
      <alignment horizontal="center" vertical="center"/>
      <protection locked="0"/>
    </xf>
    <xf numFmtId="164" fontId="4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left"/>
    </xf>
    <xf numFmtId="0" fontId="4" fillId="3" borderId="0" xfId="0" applyFont="1" applyFill="1"/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3" borderId="10" xfId="0" applyFill="1" applyBorder="1" applyAlignment="1">
      <alignment vertical="center"/>
    </xf>
    <xf numFmtId="14" fontId="0" fillId="3" borderId="10" xfId="0" applyNumberFormat="1" applyFill="1" applyBorder="1" applyAlignment="1">
      <alignment horizontal="center" vertical="center"/>
    </xf>
    <xf numFmtId="0" fontId="6" fillId="0" borderId="21" xfId="0" applyFont="1" applyBorder="1"/>
    <xf numFmtId="0" fontId="6" fillId="0" borderId="21" xfId="0" applyFont="1" applyBorder="1" applyAlignment="1">
      <alignment horizontal="left"/>
    </xf>
    <xf numFmtId="0" fontId="6" fillId="4" borderId="21" xfId="0" applyFont="1" applyFill="1" applyBorder="1" applyAlignment="1">
      <alignment horizontal="left"/>
    </xf>
    <xf numFmtId="0" fontId="6" fillId="0" borderId="21" xfId="0" quotePrefix="1" applyFont="1" applyBorder="1" applyAlignment="1">
      <alignment horizontal="left"/>
    </xf>
    <xf numFmtId="0" fontId="6" fillId="0" borderId="20" xfId="0" applyFont="1" applyBorder="1" applyAlignment="1">
      <alignment horizontal="left"/>
    </xf>
    <xf numFmtId="0" fontId="6" fillId="0" borderId="21" xfId="0" applyFont="1" applyBorder="1" applyAlignment="1">
      <alignment wrapText="1"/>
    </xf>
    <xf numFmtId="0" fontId="6" fillId="0" borderId="62" xfId="0" applyFont="1" applyBorder="1"/>
    <xf numFmtId="0" fontId="6" fillId="0" borderId="0" xfId="0" applyFont="1"/>
    <xf numFmtId="0" fontId="6" fillId="0" borderId="26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49" fontId="0" fillId="0" borderId="34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18" xfId="0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0" fontId="6" fillId="0" borderId="19" xfId="0" applyFont="1" applyBorder="1"/>
    <xf numFmtId="49" fontId="0" fillId="0" borderId="19" xfId="0" applyNumberFormat="1" applyBorder="1" applyAlignment="1">
      <alignment horizontal="left"/>
    </xf>
    <xf numFmtId="164" fontId="6" fillId="0" borderId="3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164" fontId="6" fillId="0" borderId="43" xfId="0" applyNumberFormat="1" applyFont="1" applyBorder="1" applyAlignment="1">
      <alignment horizontal="left"/>
    </xf>
    <xf numFmtId="0" fontId="0" fillId="7" borderId="0" xfId="0" applyFill="1" applyAlignment="1">
      <alignment horizontal="center"/>
    </xf>
    <xf numFmtId="0" fontId="6" fillId="0" borderId="14" xfId="0" applyFont="1" applyBorder="1" applyAlignment="1">
      <alignment horizontal="center" wrapText="1"/>
    </xf>
    <xf numFmtId="164" fontId="6" fillId="0" borderId="20" xfId="0" applyNumberFormat="1" applyFont="1" applyBorder="1" applyAlignment="1">
      <alignment horizontal="left"/>
    </xf>
    <xf numFmtId="164" fontId="6" fillId="0" borderId="46" xfId="0" applyNumberFormat="1" applyFont="1" applyBorder="1" applyAlignment="1">
      <alignment horizontal="left"/>
    </xf>
    <xf numFmtId="0" fontId="6" fillId="5" borderId="20" xfId="0" applyFont="1" applyFill="1" applyBorder="1" applyAlignment="1">
      <alignment horizontal="center"/>
    </xf>
    <xf numFmtId="49" fontId="0" fillId="5" borderId="34" xfId="0" applyNumberFormat="1" applyFill="1" applyBorder="1" applyAlignment="1">
      <alignment horizontal="left"/>
    </xf>
    <xf numFmtId="49" fontId="0" fillId="5" borderId="19" xfId="0" applyNumberFormat="1" applyFill="1" applyBorder="1" applyAlignment="1">
      <alignment horizontal="left"/>
    </xf>
    <xf numFmtId="49" fontId="0" fillId="5" borderId="20" xfId="0" applyNumberFormat="1" applyFill="1" applyBorder="1" applyAlignment="1">
      <alignment horizontal="left"/>
    </xf>
    <xf numFmtId="49" fontId="0" fillId="5" borderId="18" xfId="0" applyNumberFormat="1" applyFill="1" applyBorder="1" applyAlignment="1">
      <alignment horizontal="left"/>
    </xf>
    <xf numFmtId="0" fontId="0" fillId="5" borderId="20" xfId="0" applyFill="1" applyBorder="1"/>
    <xf numFmtId="0" fontId="0" fillId="7" borderId="0" xfId="0" quotePrefix="1" applyFill="1" applyAlignment="1">
      <alignment horizontal="left"/>
    </xf>
    <xf numFmtId="0" fontId="0" fillId="7" borderId="21" xfId="0" quotePrefix="1" applyFill="1" applyBorder="1" applyAlignment="1">
      <alignment horizontal="left"/>
    </xf>
    <xf numFmtId="0" fontId="0" fillId="7" borderId="21" xfId="0" applyFill="1" applyBorder="1" applyAlignment="1">
      <alignment horizontal="left"/>
    </xf>
    <xf numFmtId="0" fontId="0" fillId="9" borderId="21" xfId="0" quotePrefix="1" applyFill="1" applyBorder="1" applyAlignment="1">
      <alignment horizontal="left"/>
    </xf>
    <xf numFmtId="0" fontId="0" fillId="9" borderId="29" xfId="0" quotePrefix="1" applyFill="1" applyBorder="1" applyAlignment="1">
      <alignment horizontal="left"/>
    </xf>
    <xf numFmtId="0" fontId="0" fillId="9" borderId="23" xfId="0" quotePrefix="1" applyFill="1" applyBorder="1" applyAlignment="1">
      <alignment horizontal="left"/>
    </xf>
    <xf numFmtId="0" fontId="0" fillId="9" borderId="23" xfId="0" applyFill="1" applyBorder="1" applyAlignment="1">
      <alignment horizontal="left"/>
    </xf>
    <xf numFmtId="49" fontId="0" fillId="9" borderId="29" xfId="0" applyNumberFormat="1" applyFill="1" applyBorder="1" applyAlignment="1">
      <alignment horizontal="left"/>
    </xf>
    <xf numFmtId="0" fontId="0" fillId="9" borderId="29" xfId="0" applyFill="1" applyBorder="1" applyAlignment="1">
      <alignment horizontal="left"/>
    </xf>
    <xf numFmtId="0" fontId="0" fillId="9" borderId="28" xfId="0" applyFill="1" applyBorder="1" applyAlignment="1">
      <alignment horizontal="left"/>
    </xf>
    <xf numFmtId="0" fontId="0" fillId="9" borderId="28" xfId="0" quotePrefix="1" applyFill="1" applyBorder="1" applyAlignment="1">
      <alignment horizontal="left"/>
    </xf>
    <xf numFmtId="164" fontId="6" fillId="9" borderId="28" xfId="0" applyNumberFormat="1" applyFont="1" applyFill="1" applyBorder="1" applyAlignment="1">
      <alignment horizontal="left"/>
    </xf>
    <xf numFmtId="0" fontId="6" fillId="9" borderId="23" xfId="0" applyFont="1" applyFill="1" applyBorder="1" applyAlignment="1">
      <alignment horizontal="left"/>
    </xf>
    <xf numFmtId="0" fontId="0" fillId="9" borderId="14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9" borderId="14" xfId="0" quotePrefix="1" applyFill="1" applyBorder="1" applyAlignment="1">
      <alignment horizontal="left"/>
    </xf>
    <xf numFmtId="164" fontId="6" fillId="9" borderId="22" xfId="0" applyNumberFormat="1" applyFont="1" applyFill="1" applyBorder="1" applyAlignment="1">
      <alignment horizontal="left"/>
    </xf>
    <xf numFmtId="0" fontId="0" fillId="9" borderId="37" xfId="0" applyFill="1" applyBorder="1" applyAlignment="1">
      <alignment horizontal="left"/>
    </xf>
    <xf numFmtId="0" fontId="0" fillId="9" borderId="27" xfId="0" applyFill="1" applyBorder="1" applyAlignment="1">
      <alignment horizontal="left"/>
    </xf>
    <xf numFmtId="0" fontId="6" fillId="3" borderId="18" xfId="0" applyFont="1" applyFill="1" applyBorder="1"/>
    <xf numFmtId="0" fontId="6" fillId="3" borderId="19" xfId="0" applyFont="1" applyFill="1" applyBorder="1"/>
    <xf numFmtId="0" fontId="6" fillId="0" borderId="4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5" borderId="31" xfId="0" applyFont="1" applyFill="1" applyBorder="1" applyAlignment="1">
      <alignment horizontal="center"/>
    </xf>
    <xf numFmtId="0" fontId="6" fillId="9" borderId="18" xfId="0" applyFont="1" applyFill="1" applyBorder="1" applyAlignment="1">
      <alignment horizontal="center"/>
    </xf>
    <xf numFmtId="0" fontId="24" fillId="0" borderId="63" xfId="0" applyFont="1" applyBorder="1" applyAlignment="1">
      <alignment horizontal="center" vertical="center"/>
    </xf>
    <xf numFmtId="0" fontId="0" fillId="0" borderId="64" xfId="0" applyBorder="1"/>
    <xf numFmtId="0" fontId="0" fillId="0" borderId="45" xfId="0" applyBorder="1"/>
    <xf numFmtId="0" fontId="0" fillId="0" borderId="31" xfId="0" applyBorder="1"/>
    <xf numFmtId="0" fontId="0" fillId="0" borderId="41" xfId="0" applyBorder="1"/>
    <xf numFmtId="0" fontId="0" fillId="0" borderId="43" xfId="0" applyBorder="1"/>
    <xf numFmtId="0" fontId="0" fillId="0" borderId="10" xfId="0" applyBorder="1" applyAlignment="1">
      <alignment vertical="center"/>
    </xf>
    <xf numFmtId="164" fontId="5" fillId="3" borderId="10" xfId="0" quotePrefix="1" applyNumberFormat="1" applyFont="1" applyFill="1" applyBorder="1" applyAlignment="1">
      <alignment horizontal="center"/>
    </xf>
    <xf numFmtId="0" fontId="4" fillId="3" borderId="0" xfId="0" applyFont="1" applyFill="1" applyAlignment="1">
      <alignment horizontal="left"/>
    </xf>
    <xf numFmtId="0" fontId="4" fillId="3" borderId="15" xfId="0" applyFont="1" applyFill="1" applyBorder="1"/>
    <xf numFmtId="164" fontId="6" fillId="3" borderId="10" xfId="0" quotePrefix="1" applyNumberFormat="1" applyFont="1" applyFill="1" applyBorder="1" applyAlignment="1">
      <alignment horizontal="center"/>
    </xf>
    <xf numFmtId="0" fontId="4" fillId="3" borderId="8" xfId="0" applyFont="1" applyFill="1" applyBorder="1" applyAlignment="1">
      <alignment horizontal="left"/>
    </xf>
    <xf numFmtId="14" fontId="0" fillId="0" borderId="13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0" fillId="3" borderId="14" xfId="1" applyFont="1" applyFill="1" applyBorder="1" applyAlignment="1">
      <alignment vertical="center"/>
    </xf>
    <xf numFmtId="0" fontId="0" fillId="3" borderId="37" xfId="0" applyFill="1" applyBorder="1" applyAlignment="1">
      <alignment vertical="center"/>
    </xf>
    <xf numFmtId="0" fontId="4" fillId="2" borderId="10" xfId="0" applyFont="1" applyFill="1" applyBorder="1"/>
    <xf numFmtId="0" fontId="5" fillId="0" borderId="10" xfId="0" applyFont="1" applyBorder="1" applyAlignment="1">
      <alignment horizontal="left"/>
    </xf>
    <xf numFmtId="164" fontId="5" fillId="0" borderId="10" xfId="0" applyNumberFormat="1" applyFont="1" applyBorder="1" applyAlignment="1">
      <alignment horizontal="center"/>
    </xf>
    <xf numFmtId="0" fontId="19" fillId="0" borderId="33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164" fontId="20" fillId="0" borderId="33" xfId="0" applyNumberFormat="1" applyFont="1" applyBorder="1" applyAlignment="1">
      <alignment horizontal="center"/>
    </xf>
    <xf numFmtId="0" fontId="25" fillId="3" borderId="10" xfId="0" applyFont="1" applyFill="1" applyBorder="1" applyAlignment="1">
      <alignment horizontal="left"/>
    </xf>
    <xf numFmtId="0" fontId="8" fillId="3" borderId="10" xfId="0" applyFont="1" applyFill="1" applyBorder="1" applyAlignment="1">
      <alignment vertical="center"/>
    </xf>
    <xf numFmtId="0" fontId="7" fillId="3" borderId="10" xfId="0" applyFont="1" applyFill="1" applyBorder="1" applyAlignment="1">
      <alignment horizontal="left"/>
    </xf>
    <xf numFmtId="0" fontId="7" fillId="3" borderId="10" xfId="0" applyFont="1" applyFill="1" applyBorder="1"/>
    <xf numFmtId="14" fontId="8" fillId="3" borderId="10" xfId="0" applyNumberFormat="1" applyFont="1" applyFill="1" applyBorder="1" applyAlignment="1">
      <alignment horizontal="center" vertical="center"/>
    </xf>
    <xf numFmtId="164" fontId="12" fillId="4" borderId="10" xfId="0" quotePrefix="1" applyNumberFormat="1" applyFont="1" applyFill="1" applyBorder="1" applyAlignment="1">
      <alignment horizontal="center"/>
    </xf>
    <xf numFmtId="0" fontId="7" fillId="4" borderId="10" xfId="0" applyFont="1" applyFill="1" applyBorder="1" applyAlignment="1">
      <alignment horizontal="left" vertical="center"/>
    </xf>
    <xf numFmtId="0" fontId="7" fillId="4" borderId="10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left"/>
    </xf>
    <xf numFmtId="0" fontId="5" fillId="3" borderId="10" xfId="0" applyFont="1" applyFill="1" applyBorder="1" applyAlignment="1">
      <alignment horizontal="left"/>
    </xf>
    <xf numFmtId="165" fontId="5" fillId="3" borderId="10" xfId="0" quotePrefix="1" applyNumberFormat="1" applyFont="1" applyFill="1" applyBorder="1" applyAlignment="1">
      <alignment horizontal="center"/>
    </xf>
    <xf numFmtId="0" fontId="26" fillId="0" borderId="0" xfId="0" applyFont="1" applyAlignment="1">
      <alignment horizontal="left"/>
    </xf>
    <xf numFmtId="14" fontId="0" fillId="2" borderId="10" xfId="0" applyNumberFormat="1" applyFill="1" applyBorder="1" applyAlignment="1">
      <alignment horizontal="center" vertical="center"/>
    </xf>
    <xf numFmtId="0" fontId="1" fillId="2" borderId="10" xfId="0" applyFont="1" applyFill="1" applyBorder="1" applyAlignment="1">
      <alignment vertical="center" wrapText="1"/>
    </xf>
    <xf numFmtId="14" fontId="1" fillId="2" borderId="10" xfId="0" applyNumberFormat="1" applyFont="1" applyFill="1" applyBorder="1" applyAlignment="1">
      <alignment horizontal="center" vertical="center"/>
    </xf>
    <xf numFmtId="0" fontId="27" fillId="0" borderId="10" xfId="0" applyFont="1" applyBorder="1" applyAlignment="1">
      <alignment horizontal="left"/>
    </xf>
    <xf numFmtId="0" fontId="12" fillId="4" borderId="10" xfId="0" applyFont="1" applyFill="1" applyBorder="1" applyAlignment="1">
      <alignment horizontal="left"/>
    </xf>
    <xf numFmtId="0" fontId="25" fillId="4" borderId="10" xfId="0" applyFont="1" applyFill="1" applyBorder="1" applyAlignment="1">
      <alignment horizontal="left"/>
    </xf>
    <xf numFmtId="14" fontId="28" fillId="4" borderId="10" xfId="0" applyNumberFormat="1" applyFont="1" applyFill="1" applyBorder="1" applyAlignment="1">
      <alignment horizontal="center" vertical="center"/>
    </xf>
    <xf numFmtId="0" fontId="29" fillId="4" borderId="10" xfId="0" applyFont="1" applyFill="1" applyBorder="1" applyAlignment="1">
      <alignment horizontal="left"/>
    </xf>
    <xf numFmtId="0" fontId="25" fillId="0" borderId="10" xfId="0" applyFont="1" applyFill="1" applyBorder="1" applyAlignment="1">
      <alignment horizontal="left"/>
    </xf>
    <xf numFmtId="0" fontId="8" fillId="0" borderId="10" xfId="0" applyFont="1" applyFill="1" applyBorder="1" applyAlignment="1">
      <alignment vertical="center"/>
    </xf>
    <xf numFmtId="0" fontId="7" fillId="0" borderId="10" xfId="0" applyFont="1" applyFill="1" applyBorder="1" applyAlignment="1">
      <alignment horizontal="left"/>
    </xf>
    <xf numFmtId="0" fontId="7" fillId="0" borderId="10" xfId="0" applyFont="1" applyFill="1" applyBorder="1"/>
    <xf numFmtId="14" fontId="8" fillId="0" borderId="10" xfId="0" applyNumberFormat="1" applyFont="1" applyFill="1" applyBorder="1" applyAlignment="1">
      <alignment horizontal="center" vertical="center"/>
    </xf>
    <xf numFmtId="0" fontId="28" fillId="0" borderId="10" xfId="0" applyFont="1" applyBorder="1" applyAlignment="1">
      <alignment vertical="center"/>
    </xf>
    <xf numFmtId="14" fontId="28" fillId="0" borderId="10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left"/>
    </xf>
    <xf numFmtId="165" fontId="27" fillId="0" borderId="10" xfId="0" quotePrefix="1" applyNumberFormat="1" applyFont="1" applyBorder="1" applyAlignment="1">
      <alignment horizontal="center"/>
    </xf>
    <xf numFmtId="0" fontId="0" fillId="2" borderId="10" xfId="0" applyFill="1" applyBorder="1" applyAlignment="1">
      <alignment vertical="center"/>
    </xf>
    <xf numFmtId="0" fontId="6" fillId="9" borderId="1" xfId="0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9" borderId="53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18" xfId="0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10" fillId="5" borderId="34" xfId="0" applyFont="1" applyFill="1" applyBorder="1" applyAlignment="1">
      <alignment horizontal="center"/>
    </xf>
    <xf numFmtId="0" fontId="10" fillId="5" borderId="19" xfId="0" applyFont="1" applyFill="1" applyBorder="1" applyAlignment="1">
      <alignment horizontal="center"/>
    </xf>
    <xf numFmtId="0" fontId="6" fillId="5" borderId="19" xfId="0" applyFont="1" applyFill="1" applyBorder="1" applyAlignment="1">
      <alignment horizontal="center"/>
    </xf>
    <xf numFmtId="0" fontId="10" fillId="5" borderId="46" xfId="0" applyFont="1" applyFill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24" fillId="0" borderId="65" xfId="0" applyFont="1" applyBorder="1" applyAlignment="1">
      <alignment horizontal="center" vertical="center" wrapText="1"/>
    </xf>
    <xf numFmtId="0" fontId="24" fillId="0" borderId="66" xfId="0" applyFont="1" applyBorder="1" applyAlignment="1">
      <alignment horizontal="center" vertical="center" wrapText="1"/>
    </xf>
    <xf numFmtId="0" fontId="24" fillId="0" borderId="67" xfId="0" applyFont="1" applyBorder="1" applyAlignment="1">
      <alignment horizontal="center" vertical="center" wrapText="1"/>
    </xf>
  </cellXfs>
  <cellStyles count="3">
    <cellStyle name="Normal" xfId="0" builtinId="0"/>
    <cellStyle name="Normal 2 3" xfId="1" xr:uid="{31679EDF-FF43-4452-91BB-12A4F4306D3E}"/>
    <cellStyle name="Normal 7" xfId="2" xr:uid="{71BDC781-7F19-4A42-918F-A025A04740F3}"/>
  </cellStyles>
  <dxfs count="64"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rgb="FFFFFF00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</dxf>
    <dxf>
      <font>
        <b val="0"/>
        <charset val="238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[$-409]d\-mmm;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[$-409]d\-mmm;@"/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rgb="FF92D050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92D050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color rgb="FFFF0000"/>
      </font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AB51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7</xdr:row>
          <xdr:rowOff>0</xdr:rowOff>
        </xdr:from>
        <xdr:to>
          <xdr:col>20</xdr:col>
          <xdr:colOff>1828800</xdr:colOff>
          <xdr:row>9</xdr:row>
          <xdr:rowOff>152400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12</xdr:row>
          <xdr:rowOff>0</xdr:rowOff>
        </xdr:from>
        <xdr:to>
          <xdr:col>20</xdr:col>
          <xdr:colOff>1851660</xdr:colOff>
          <xdr:row>14</xdr:row>
          <xdr:rowOff>137160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36A804-DA0F-404C-BA99-A923120DA3A8}" name="Table4" displayName="Table4" ref="A3:AF789" totalsRowShown="0">
  <autoFilter ref="A3:AF789" xr:uid="{C27DCBF6-EDE3-40C9-8516-12DC2A1D7C04}"/>
  <tableColumns count="32">
    <tableColumn id="32" xr3:uid="{2433F3A4-D655-4C01-9891-85BA4CD974DD}" name="ID" dataDxfId="59"/>
    <tableColumn id="1" xr3:uid="{1806E9E4-2B18-452A-A5E1-00431F4E9435}" name="Test No." dataDxfId="58"/>
    <tableColumn id="2" xr3:uid="{DF43789E-70D0-4E97-AB0F-F14D274D2003}" name="Description" dataDxfId="57"/>
    <tableColumn id="3" xr3:uid="{3BA3D735-C14E-4F5F-A891-B10EA7A807F2}" name="Resp." dataDxfId="56"/>
    <tableColumn id="4" xr3:uid="{9FA8BEF0-9EB0-4BD3-A5A4-381DEA61C4EC}" name="Stat" dataDxfId="55"/>
    <tableColumn id="5" xr3:uid="{2EBCF8E9-868B-4D7C-8FDC-89EC1545015E}" name="Taken out" dataDxfId="54"/>
    <tableColumn id="6" xr3:uid="{1B04D2B8-97C4-4C98-A8D3-D896E97804EB}" name="No.of legs" dataDxfId="53"/>
    <tableColumn id="7" xr3:uid="{13FE57DD-EDCB-4850-9910-77AFD36D60B2}" name="pH, p, m" dataDxfId="52"/>
    <tableColumn id="8" xr3:uid="{9AB01296-651A-4F21-AC4C-A56A552BF9E9}" name="aO/Cl2" dataDxfId="51"/>
    <tableColumn id="9" xr3:uid="{150CFBF9-9D1A-4B8A-9B0C-239C8C2425FA}" name="DryResidue" dataDxfId="50"/>
    <tableColumn id="10" xr3:uid="{40BC84C5-C373-46E5-8583-96F396E460B5}" name="Physical" dataDxfId="49"/>
    <tableColumn id="11" xr3:uid="{5D3D1C9F-296D-4E63-94F2-A0FB90150AED}" name="Dissolution" dataDxfId="48"/>
    <tableColumn id="12" xr3:uid="{8DE20246-D42F-4EF9-BC94-8EECE2B9B6A9}" name="Pictures" dataDxfId="47"/>
    <tableColumn id="13" xr3:uid="{F940EC81-B536-4F90-BE92-F247400BE5DB}" name="Enzymes/Performance"/>
    <tableColumn id="14" xr3:uid="{F8B04B63-0682-44ED-8D82-CB8FADC27B28}" name="Beaker" dataDxfId="46"/>
    <tableColumn id="15" xr3:uid="{8B7177A4-02FF-4830-B6B8-B73829744369}" name="Dishwasher" dataDxfId="45"/>
    <tableColumn id="16" xr3:uid="{90444596-BA60-4448-B5E7-1F61903EC234}" name="Granulometry" dataDxfId="44"/>
    <tableColumn id="17" xr3:uid="{67380A7C-26B6-46EE-B9DF-82AF9CCF913E}" name="Bulk Density" dataDxfId="43"/>
    <tableColumn id="18" xr3:uid="{BAC00E34-DBDF-46FA-B945-AD81E7AADFAD}" name="Caking" dataDxfId="42"/>
    <tableColumn id="19" xr3:uid="{88787D2B-C66A-448A-972B-3802FCA08D2D}" name="Flowability" dataDxfId="41"/>
    <tableColumn id="20" xr3:uid="{0DF93FF0-CF45-47BD-9DE7-4930260E8A2E}" name="Comments" dataDxfId="40"/>
    <tableColumn id="21" xr3:uid="{ED9C299E-E4B9-47A0-BAFC-0BB7417314C3}" name="1 week" dataDxfId="39">
      <calculatedColumnFormula>INDIRECT("lista!G" &amp;Table4[[#This Row],[ID]]+1)</calculatedColumnFormula>
    </tableColumn>
    <tableColumn id="22" xr3:uid="{C882236A-C2FC-4729-AD4A-3F8AC5D174E7}" name="3 weeks" dataDxfId="38">
      <calculatedColumnFormula array="1">INDIRECT("lista!H" &amp;Table4[[#This Row],[ID]]+1)</calculatedColumnFormula>
    </tableColumn>
    <tableColumn id="23" xr3:uid="{52F5B58C-BC49-4CC5-88C8-B51278704DA4}" name="6 weeks" dataDxfId="37">
      <calculatedColumnFormula array="1">INDIRECT("lista!I" &amp;Table4[[#This Row],[ID]]+1)</calculatedColumnFormula>
    </tableColumn>
    <tableColumn id="24" xr3:uid="{77000F78-A3D7-4AEF-B2B4-78514909D2F4}" name="12 weeks" dataDxfId="36">
      <calculatedColumnFormula array="1">INDIRECT("lista!J" &amp;Table4[[#This Row],[ID]]+1)</calculatedColumnFormula>
    </tableColumn>
    <tableColumn id="25" xr3:uid="{BBDA6098-BE3F-4D70-82B8-583ECE89EC4D}" name="18 weeks" dataDxfId="35">
      <calculatedColumnFormula array="1">INDIRECT("lista!K" &amp;Table4[[#This Row],[ID]]+1)</calculatedColumnFormula>
    </tableColumn>
    <tableColumn id="26" xr3:uid="{780244B7-1019-49CC-AFD7-A04554C2E1C8}" name="26 weeks" dataDxfId="34">
      <calculatedColumnFormula array="1">INDIRECT("lista!L" &amp;Table4[[#This Row],[ID]]+1)</calculatedColumnFormula>
    </tableColumn>
    <tableColumn id="27" xr3:uid="{C2E43B5D-8F06-4AF2-AD0D-59FE6A2141B9}" name="52 weeks" dataDxfId="33">
      <calculatedColumnFormula array="1">INDIRECT("lista!M" &amp;Table4[[#This Row],[ID]]+1)</calculatedColumnFormula>
    </tableColumn>
    <tableColumn id="28" xr3:uid="{FCB6D866-A66C-4134-8E98-42DF3C1FE9E9}" name="104 weeks" dataDxfId="32">
      <calculatedColumnFormula array="1">INDIRECT("lista!N" &amp;Table4[[#This Row],[ID]]+1)</calculatedColumnFormula>
    </tableColumn>
    <tableColumn id="29" xr3:uid="{6CDE50EC-4224-4DD5-A779-B10EBF6F6404}" name="2 years" dataDxfId="31">
      <calculatedColumnFormula array="1">INDIRECT("lista!O" &amp;Table4[[#This Row],[ID]]+1)</calculatedColumnFormula>
    </tableColumn>
    <tableColumn id="30" xr3:uid="{E77D2262-8191-44B1-A701-5A2ECB38C291}" name="156 weeks" dataDxfId="30">
      <calculatedColumnFormula array="1">INDIRECT("lista!P" &amp;Table4[[#This Row],[ID]]+1)</calculatedColumnFormula>
    </tableColumn>
    <tableColumn id="31" xr3:uid="{4C76CB10-EC34-4C02-BBBF-9DCC2398B2D5}" name="3 years" dataDxfId="29">
      <calculatedColumnFormula array="1">INDIRECT("lista!Q" &amp;Table4[[#This Row],[ID]]+1)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F85DA-FD49-4DDA-A608-4A8F52A509C2}" name="Table1" displayName="Table1" ref="A1:Q600" totalsRowShown="0" headerRowDxfId="21" dataDxfId="19" headerRowBorderDxfId="20" tableBorderDxfId="18" totalsRowBorderDxfId="17">
  <autoFilter ref="A1:Q600" xr:uid="{48EF85DA-FD49-4DDA-A608-4A8F52A509C2}">
    <filterColumn colId="1">
      <customFilters>
        <customFilter val="ST*"/>
      </customFilters>
    </filterColumn>
  </autoFilter>
  <sortState xmlns:xlrd2="http://schemas.microsoft.com/office/spreadsheetml/2017/richdata2" ref="A3:Q583">
    <sortCondition ref="A1:A600"/>
  </sortState>
  <tableColumns count="17">
    <tableColumn id="1" xr3:uid="{F1DC2AC8-5490-4BE4-AB47-9CFFE124A664}" name="ID" dataDxfId="16"/>
    <tableColumn id="2" xr3:uid="{628CB446-CBDD-4CD4-8422-39E0B61D537C}" name="Numer testu" dataDxfId="15">
      <calculatedColumnFormula>IF(COUNTIF(Priorities!$B$4:OFFSET(Priorities!$B$3,Table1[[#This Row],[ID]],0),OFFSET(Priorities!$B$3,Table1[[#This Row],[ID]],0))=1,OFFSET(Priorities!$B$3,Table1[[#This Row],[ID]],0),"")</calculatedColumnFormula>
    </tableColumn>
    <tableColumn id="4" xr3:uid="{EF0BF2DD-8D1A-4B61-B0C3-FE27579C652E}" name="Opis" dataDxfId="14">
      <calculatedColumnFormula>IF(COUNTIF(Priorities!$B$4:OFFSET(Priorities!$B$3,Table1[[#This Row],[ID]],0),OFFSET(Priorities!$B$3,Table1[[#This Row],[ID]],0))=1,OFFSET(Priorities!$C$3,Table1[[#This Row],[ID]],0),"")</calculatedColumnFormula>
    </tableColumn>
    <tableColumn id="6" xr3:uid="{53177398-607C-4370-A24C-97D493E5E275}" name="Lider" dataDxfId="13">
      <calculatedColumnFormula>IFERROR(IF(VLOOKUP(E2,'Leader-Assistant'!$B$1:$B$25,1,FALSE)&lt;&gt;"",'Leader-Assistant'!$B$1,""),"") &amp; IFERROR(IF(VLOOKUP(E2,'Leader-Assistant'!$C$1:$C$25,1,FALSE)&lt;&gt;"",'Leader-Assistant'!$C$1,""),"")  &amp; IFERROR(IF(VLOOKUP(E2,'Leader-Assistant'!$D$1:$D$25,1,FALSE)&lt;&gt;"",'Leader-Assistant'!$D$1,""),"") &amp; IFERROR(IF(VLOOKUP(E2,'Leader-Assistant'!$E$1:$E$25,1,FALSE)&lt;&gt;"",'Leader-Assistant'!$E$1,""),"") &amp; IFERROR(IF(VLOOKUP(E2,'Leader-Assistant'!$F$1:$F$25,1,FALSE)&lt;&gt;"",'Leader-Assistant'!$F$1,""),"") &amp; IFERROR(IF(VLOOKUP(E2,'Leader-Assistant'!$G$1:$G$25,1,FALSE)&lt;&gt;"",'Leader-Assistant'!$G$1,""),"") &amp; IFERROR(IF(VLOOKUP(E2,'Leader-Assistant'!$H$1:$H$25,1,FALSE)&lt;&gt;"",'Leader-Assistant'!$H$1,""),"") &amp; IFERROR(IF(VLOOKUP(E2,'Leader-Assistant'!$I$1:$I$25,1,FALSE)&lt;&gt;"",'Leader-Assistant'!$I$1,""),"")</calculatedColumnFormula>
    </tableColumn>
    <tableColumn id="5" xr3:uid="{2AF3ABE3-142E-4BDB-B633-EB67D72FDB21}" name="Analizował" dataDxfId="12">
      <calculatedColumnFormula>IF(COUNTIF(Priorities!$B$4:OFFSET(Priorities!$B$3,Table1[[#This Row],[ID]],0),OFFSET(Priorities!$B$3,Table1[[#This Row],[ID]],0))=1,OFFSET(Priorities!$D$3,Table1[[#This Row],[ID]],0),"")</calculatedColumnFormula>
    </tableColumn>
    <tableColumn id="3" xr3:uid="{2E64B9FA-0B84-4B0F-82C0-B0CFFE49EC66}" name="Data wstawienia" dataDxfId="11"/>
    <tableColumn id="7" xr3:uid="{DAC629DD-C436-472F-81A2-D6F13173EB5C}" name="1 week" dataDxfId="10">
      <calculatedColumnFormula array="1">_xlfn.IFNA(TODAY()-(INDEX(OFFSET(Priorities!$F$3:$F$2283,Table1[[#This Row],[ID]],0),MATCH(1,(B2=OFFSET(Priorities!$B$3:$B$2283,Table1[[#This Row],[ID]],0))*("1W"=OFFSET(Priorities!$E$3:$E$2283,Table1[[#This Row],[ID]],0)),0))),"")</calculatedColumnFormula>
    </tableColumn>
    <tableColumn id="8" xr3:uid="{3219C1E9-6051-42BD-919E-53A449662BC2}" name="3 weeks" dataDxfId="9">
      <calculatedColumnFormula array="1">_xlfn.IFNA(TODAY()-(INDEX(OFFSET(Priorities!$F$3:$F$2283,Table1[[#This Row],[ID]],0),MATCH(1,(B2=OFFSET(Priorities!$B$3:$B$2283,Table1[[#This Row],[ID]],0))*("3W"=OFFSET(Priorities!$E$3:$E$2283,Table1[[#This Row],[ID]],0)),0))),"")</calculatedColumnFormula>
    </tableColumn>
    <tableColumn id="9" xr3:uid="{32DDF2CD-DC92-42CA-867E-05A16474E485}" name="6 weeks" dataDxfId="8">
      <calculatedColumnFormula array="1">_xlfn.IFNA(TODAY()-(INDEX(OFFSET(Priorities!$F$3:$F$2283,Table1[[#This Row],[ID]],0),MATCH(1,(B2=OFFSET(Priorities!$B$3:$B$2283,Table1[[#This Row],[ID]],0))*("6W"=OFFSET(Priorities!$E$3:$E$2283,Table1[[#This Row],[ID]],0)),0))),"")</calculatedColumnFormula>
    </tableColumn>
    <tableColumn id="10" xr3:uid="{3730FE57-13FD-48F0-AFE3-44BA3F6F77E4}" name="12 weeks" dataDxfId="7">
      <calculatedColumnFormula array="1">_xlfn.IFNA(TODAY()-(INDEX(OFFSET(Priorities!$F$3:$F$2283,Table1[[#This Row],[ID]],0),MATCH(1,(B2=OFFSET(Priorities!$B$3:$B$2283,Table1[[#This Row],[ID]],0))*("12W"=OFFSET(Priorities!$E$3:$E$2283,Table1[[#This Row],[ID]],0)),0))),"")</calculatedColumnFormula>
    </tableColumn>
    <tableColumn id="11" xr3:uid="{6F46C49B-4479-49C8-949A-C2F47354A37F}" name="18 weeks" dataDxfId="6">
      <calculatedColumnFormula array="1">_xlfn.IFNA(TODAY()-(INDEX(OFFSET(Priorities!$F$3:$F$2283,Table1[[#This Row],[ID]],0),MATCH(1,(B2=OFFSET(Priorities!$B$3:$B$2283,Table1[[#This Row],[ID]],0))*("18W"=OFFSET(Priorities!$E$3:$E$2283,Table1[[#This Row],[ID]],0)),0))),"")</calculatedColumnFormula>
    </tableColumn>
    <tableColumn id="12" xr3:uid="{F59EF43E-6410-4641-97A4-B8CE2D350C51}" name="26 weeks" dataDxfId="5">
      <calculatedColumnFormula array="1">_xlfn.IFNA(TODAY()-(INDEX(OFFSET(Priorities!$F$3:$F$2283,Table1[[#This Row],[ID]],0),MATCH(1,(B2=OFFSET(Priorities!$B$3:$B$2283,Table1[[#This Row],[ID]],0))*("26W"=OFFSET(Priorities!$E$3:$E$2283,Table1[[#This Row],[ID]],0)),0))),"")</calculatedColumnFormula>
    </tableColumn>
    <tableColumn id="13" xr3:uid="{08D13AE9-5337-45E4-ACC9-5AE66583B145}" name="52 weeks" dataDxfId="4">
      <calculatedColumnFormula array="1">_xlfn.IFNA(TODAY()-(INDEX(OFFSET(Priorities!$F$3:$F$2283,Table1[[#This Row],[ID]],0),MATCH(1,(B2=OFFSET(Priorities!$B$3:$B$2283,Table1[[#This Row],[ID]],0))*("52W"=OFFSET(Priorities!$E$3:$E$2283,Table1[[#This Row],[ID]],0)),0))),"")</calculatedColumnFormula>
    </tableColumn>
    <tableColumn id="14" xr3:uid="{8F529E0B-657D-41CF-BE0E-F43BBA0C994A}" name="104 weeks" dataDxfId="3">
      <calculatedColumnFormula array="1">_xlfn.IFNA(TODAY()-(INDEX(OFFSET(Priorities!$F$3:$F$2283,Table1[[#This Row],[ID]],0),MATCH(1,(B2=OFFSET(Priorities!$B$3:$B$2283,Table1[[#This Row],[ID]],0))*("104W"=OFFSET(Priorities!$E$3:$E$2283,Table1[[#This Row],[ID]],0)),0))),"")</calculatedColumnFormula>
    </tableColumn>
    <tableColumn id="16" xr3:uid="{51BD6062-C81C-497F-B14B-60D6610C9A65}" name="2 years" dataDxfId="2">
      <calculatedColumnFormula array="1">_xlfn.IFNA(TODAY()-(INDEX(OFFSET(Priorities!$F$3:$F$2283,Table1[[#This Row],[ID]],0),MATCH(1,(B2=OFFSET(Priorities!$B$3:$B$2283,Table1[[#This Row],[ID]],0))*("2L"=OFFSET(Priorities!$E$3:$E$2283,Table1[[#This Row],[ID]],0)),0))),"")</calculatedColumnFormula>
    </tableColumn>
    <tableColumn id="17" xr3:uid="{3A690A82-E9B7-4EF2-9E2B-393D56FFF51D}" name="156 weeks" dataDxfId="1">
      <calculatedColumnFormula array="1">_xlfn.IFNA(TODAY()-(INDEX(OFFSET(Priorities!$F$3:$F$2283,Table1[[#This Row],[ID]],0),MATCH(1,(B2=OFFSET(Priorities!$B$3:$B$2283,Table1[[#This Row],[ID]],0))*("156W"=OFFSET(Priorities!$E$3:$E$2283,Table1[[#This Row],[ID]],0)),0))),"")</calculatedColumnFormula>
    </tableColumn>
    <tableColumn id="15" xr3:uid="{15285DAE-8020-4E74-86E0-5F8AA81E2F41}" name="3 years" dataDxfId="0">
      <calculatedColumnFormula array="1">_xlfn.IFNA(TODAY()-(INDEX(OFFSET(Priorities!$F$3:$F$2283,Table1[[#This Row],[ID]],0),MATCH(1,(B2=OFFSET(Priorities!$B$3:$B$2283,Table1[[#This Row],[ID]],0))*("3L"=OFFSET(Priorities!$E$3:$E$2283,Table1[[#This Row],[ID]],0)),0))),"")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55E9C-9F6E-4657-B105-5B0AB29D5CA2}">
  <sheetPr codeName="Sheet2"/>
  <dimension ref="A1"/>
  <sheetViews>
    <sheetView workbookViewId="0">
      <selection activeCell="G14" sqref="G14"/>
    </sheetView>
  </sheetViews>
  <sheetFormatPr defaultRowHeight="14.4" x14ac:dyDescent="0.3"/>
  <sheetData>
    <row r="1" spans="1:1" x14ac:dyDescent="0.3">
      <c r="A1" t="s">
        <v>0</v>
      </c>
    </row>
  </sheetData>
  <sheetProtection algorithmName="SHA-512" hashValue="e5Yi0H46WVRTWSQG551oMXXfnLzg1dOXKmYSv3peh+CaE8uszQkZteuDxtjeRQaMSb0cPoOvAuAMhNyWLcqDNA==" saltValue="mjQuYjBDeUJHanjIj/2RLw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12D8A-F996-4B40-B807-6D662600B540}">
  <sheetPr codeName="Sheet9"/>
  <dimension ref="A1:AH1974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3" sqref="C13"/>
    </sheetView>
  </sheetViews>
  <sheetFormatPr defaultRowHeight="14.4" x14ac:dyDescent="0.3"/>
  <cols>
    <col min="1" max="1" width="4.44140625" customWidth="1"/>
    <col min="2" max="2" width="17.44140625" style="8" bestFit="1" customWidth="1"/>
    <col min="3" max="3" width="79" style="8" bestFit="1" customWidth="1"/>
    <col min="4" max="4" width="8.5546875" style="8" bestFit="1" customWidth="1"/>
    <col min="5" max="5" width="31.44140625" style="8" bestFit="1" customWidth="1"/>
    <col min="6" max="6" width="40.5546875" style="9" bestFit="1" customWidth="1"/>
    <col min="7" max="7" width="10" style="9" hidden="1" customWidth="1"/>
    <col min="8" max="9" width="8.5546875" style="3" hidden="1" customWidth="1"/>
    <col min="10" max="10" width="9.44140625" style="3" hidden="1" customWidth="1"/>
    <col min="11" max="12" width="8.5546875" style="3" hidden="1" customWidth="1"/>
    <col min="13" max="13" width="10.5546875" style="3" hidden="1" customWidth="1"/>
    <col min="14" max="14" width="20.44140625" hidden="1" customWidth="1"/>
    <col min="15" max="15" width="0.5546875" hidden="1" customWidth="1"/>
    <col min="16" max="16" width="19.44140625" hidden="1" customWidth="1"/>
    <col min="17" max="17" width="12" hidden="1" customWidth="1"/>
    <col min="18" max="19" width="11.44140625" hidden="1" customWidth="1"/>
    <col min="20" max="20" width="17.5546875" customWidth="1"/>
    <col min="21" max="21" width="39.44140625" customWidth="1"/>
    <col min="22" max="22" width="9.44140625" customWidth="1"/>
    <col min="23" max="24" width="10.21875" customWidth="1"/>
    <col min="25" max="28" width="11.44140625" customWidth="1"/>
    <col min="29" max="29" width="12.44140625" customWidth="1"/>
    <col min="30" max="30" width="9.44140625" customWidth="1"/>
    <col min="31" max="31" width="12.44140625" customWidth="1"/>
    <col min="32" max="32" width="9.44140625" customWidth="1"/>
  </cols>
  <sheetData>
    <row r="1" spans="1:32" ht="15" thickBot="1" x14ac:dyDescent="0.35">
      <c r="B1" s="5"/>
      <c r="C1" s="6"/>
      <c r="D1" s="6"/>
      <c r="E1" s="6"/>
      <c r="F1" s="7"/>
      <c r="G1" s="8"/>
    </row>
    <row r="2" spans="1:32" ht="15" thickBot="1" x14ac:dyDescent="0.35">
      <c r="B2" s="437" t="s">
        <v>1</v>
      </c>
      <c r="C2" s="438"/>
      <c r="D2" s="438"/>
      <c r="E2" s="438"/>
      <c r="F2" s="439"/>
      <c r="U2" s="10"/>
      <c r="V2" s="440" t="s">
        <v>2</v>
      </c>
      <c r="W2" s="441"/>
      <c r="X2" s="441"/>
      <c r="Y2" s="441"/>
      <c r="Z2" s="441"/>
      <c r="AA2" s="441"/>
      <c r="AB2" s="441"/>
      <c r="AC2" s="441"/>
      <c r="AD2" s="441"/>
      <c r="AE2" s="441"/>
      <c r="AF2" s="441"/>
    </row>
    <row r="3" spans="1:32" ht="16.2" thickBot="1" x14ac:dyDescent="0.4">
      <c r="A3" t="s">
        <v>3</v>
      </c>
      <c r="B3" s="400" t="s">
        <v>4</v>
      </c>
      <c r="C3" s="401" t="s">
        <v>5</v>
      </c>
      <c r="D3" s="400" t="s">
        <v>6</v>
      </c>
      <c r="E3" s="400" t="s">
        <v>1376</v>
      </c>
      <c r="F3" s="402" t="s">
        <v>7</v>
      </c>
      <c r="G3" s="298" t="s">
        <v>8</v>
      </c>
      <c r="H3" s="299" t="s">
        <v>9</v>
      </c>
      <c r="I3" s="300" t="s">
        <v>10</v>
      </c>
      <c r="J3" s="300" t="s">
        <v>11</v>
      </c>
      <c r="K3" s="300" t="s">
        <v>12</v>
      </c>
      <c r="L3" s="300" t="s">
        <v>13</v>
      </c>
      <c r="M3" s="300" t="s">
        <v>14</v>
      </c>
      <c r="N3" s="301" t="s">
        <v>15</v>
      </c>
      <c r="O3" s="302" t="s">
        <v>16</v>
      </c>
      <c r="P3" s="300" t="s">
        <v>17</v>
      </c>
      <c r="Q3" s="300" t="s">
        <v>18</v>
      </c>
      <c r="R3" s="303" t="s">
        <v>19</v>
      </c>
      <c r="S3" s="303" t="s">
        <v>20</v>
      </c>
      <c r="T3" s="303" t="s">
        <v>21</v>
      </c>
      <c r="U3" s="304" t="s">
        <v>22</v>
      </c>
      <c r="V3" s="13" t="s">
        <v>23</v>
      </c>
      <c r="W3" t="s">
        <v>24</v>
      </c>
      <c r="X3" t="s">
        <v>25</v>
      </c>
      <c r="Y3" t="s">
        <v>26</v>
      </c>
      <c r="Z3" t="s">
        <v>27</v>
      </c>
      <c r="AA3" t="s">
        <v>28</v>
      </c>
      <c r="AB3" t="s">
        <v>29</v>
      </c>
      <c r="AC3" t="s">
        <v>30</v>
      </c>
      <c r="AD3" t="s">
        <v>31</v>
      </c>
      <c r="AE3" t="s">
        <v>32</v>
      </c>
      <c r="AF3" t="s">
        <v>33</v>
      </c>
    </row>
    <row r="4" spans="1:32" x14ac:dyDescent="0.3">
      <c r="A4" s="99">
        <v>1</v>
      </c>
      <c r="B4" s="14" t="s">
        <v>34</v>
      </c>
      <c r="C4" s="387" t="s">
        <v>1377</v>
      </c>
      <c r="D4" s="14" t="s">
        <v>35</v>
      </c>
      <c r="E4" s="14" t="s">
        <v>36</v>
      </c>
      <c r="F4" s="399">
        <v>109774</v>
      </c>
      <c r="H4" s="305"/>
      <c r="I4" s="305"/>
      <c r="J4" s="305"/>
      <c r="K4" s="305"/>
      <c r="L4" s="305"/>
      <c r="M4" s="305"/>
      <c r="N4" s="306"/>
      <c r="O4" s="305"/>
      <c r="P4" s="305"/>
      <c r="Q4" s="305"/>
      <c r="R4" s="307"/>
      <c r="S4" s="307"/>
      <c r="T4" s="307"/>
      <c r="U4" s="327"/>
      <c r="V4" s="99" t="str">
        <f ca="1">INDIRECT("lista!G" &amp;Table4[[#This Row],[ID]]+1)</f>
        <v/>
      </c>
      <c r="W4" s="99" t="str" cm="1">
        <f t="array" aca="1" ref="W4" ca="1">INDIRECT("lista!H" &amp;Table4[[#This Row],[ID]]+1)</f>
        <v/>
      </c>
      <c r="X4" s="99" t="str" cm="1">
        <f t="array" aca="1" ref="X4" ca="1">INDIRECT("lista!I" &amp;Table4[[#This Row],[ID]]+1)</f>
        <v/>
      </c>
      <c r="Y4" s="99" t="str" cm="1">
        <f t="array" aca="1" ref="Y4" ca="1">INDIRECT("lista!J" &amp;Table4[[#This Row],[ID]]+1)</f>
        <v/>
      </c>
      <c r="Z4" s="99" t="str" cm="1">
        <f t="array" aca="1" ref="Z4" ca="1">INDIRECT("lista!K" &amp;Table4[[#This Row],[ID]]+1)</f>
        <v/>
      </c>
      <c r="AA4" s="99" t="str" cm="1">
        <f t="array" aca="1" ref="AA4" ca="1">INDIRECT("lista!L" &amp;Table4[[#This Row],[ID]]+1)</f>
        <v/>
      </c>
      <c r="AB4" s="99" t="str" cm="1">
        <f t="array" aca="1" ref="AB4" ca="1">INDIRECT("lista!M" &amp;Table4[[#This Row],[ID]]+1)</f>
        <v/>
      </c>
      <c r="AC4" s="99" t="str" cm="1">
        <f t="array" aca="1" ref="AC4" ca="1">INDIRECT("lista!N" &amp;Table4[[#This Row],[ID]]+1)</f>
        <v/>
      </c>
      <c r="AD4" s="99" t="str" cm="1">
        <f t="array" aca="1" ref="AD4" ca="1">INDIRECT("lista!O" &amp;Table4[[#This Row],[ID]]+1)</f>
        <v/>
      </c>
      <c r="AE4" s="99" t="str" cm="1">
        <f t="array" aca="1" ref="AE4" ca="1">INDIRECT("lista!P" &amp;Table4[[#This Row],[ID]]+1)</f>
        <v/>
      </c>
      <c r="AF4" s="99" t="str" cm="1">
        <f t="array" aca="1" ref="AF4" ca="1">INDIRECT("lista!Q" &amp;Table4[[#This Row],[ID]]+1)</f>
        <v/>
      </c>
    </row>
    <row r="5" spans="1:32" x14ac:dyDescent="0.3">
      <c r="A5" s="99">
        <v>2</v>
      </c>
      <c r="B5" s="14" t="s">
        <v>37</v>
      </c>
      <c r="C5" s="398" t="s">
        <v>1131</v>
      </c>
      <c r="D5" s="14" t="s">
        <v>38</v>
      </c>
      <c r="E5" s="14" t="s">
        <v>39</v>
      </c>
      <c r="F5" s="399" t="s">
        <v>40</v>
      </c>
      <c r="G5" s="318"/>
      <c r="H5" s="319"/>
      <c r="I5" s="319"/>
      <c r="J5" s="319"/>
      <c r="K5" s="319"/>
      <c r="L5" s="319"/>
      <c r="M5" s="319"/>
      <c r="N5" s="320"/>
      <c r="O5" s="319"/>
      <c r="P5" s="319"/>
      <c r="Q5" s="319"/>
      <c r="R5" s="321"/>
      <c r="S5" s="321"/>
      <c r="T5" s="307"/>
      <c r="U5" s="327"/>
      <c r="V5" s="99">
        <f ca="1">INDIRECT("lista!G" &amp;Table4[[#This Row],[ID]]+1)</f>
        <v>18</v>
      </c>
      <c r="W5" s="99" cm="1">
        <f t="array" aca="1" ref="W5" ca="1">INDIRECT("lista!H" &amp;Table4[[#This Row],[ID]]+1)</f>
        <v>4</v>
      </c>
      <c r="X5" s="99" cm="1">
        <f t="array" aca="1" ref="X5" ca="1">INDIRECT("lista!I" &amp;Table4[[#This Row],[ID]]+1)</f>
        <v>-17</v>
      </c>
      <c r="Y5" s="99" cm="1">
        <f t="array" aca="1" ref="Y5" ca="1">INDIRECT("lista!J" &amp;Table4[[#This Row],[ID]]+1)</f>
        <v>-59</v>
      </c>
      <c r="Z5" s="99" t="str" cm="1">
        <f t="array" aca="1" ref="Z5" ca="1">INDIRECT("lista!K" &amp;Table4[[#This Row],[ID]]+1)</f>
        <v/>
      </c>
      <c r="AA5" s="99" cm="1">
        <f t="array" aca="1" ref="AA5" ca="1">INDIRECT("lista!L" &amp;Table4[[#This Row],[ID]]+1)</f>
        <v>-157</v>
      </c>
      <c r="AB5" s="99" cm="1">
        <f t="array" aca="1" ref="AB5" ca="1">INDIRECT("lista!M" &amp;Table4[[#This Row],[ID]]+1)</f>
        <v>-339</v>
      </c>
      <c r="AC5" s="99" cm="1">
        <f t="array" aca="1" ref="AC5" ca="1">INDIRECT("lista!N" &amp;Table4[[#This Row],[ID]]+1)</f>
        <v>-703</v>
      </c>
      <c r="AD5" s="99" t="str" cm="1">
        <f t="array" aca="1" ref="AD5" ca="1">INDIRECT("lista!O" &amp;Table4[[#This Row],[ID]]+1)</f>
        <v/>
      </c>
      <c r="AE5" s="99" t="str" cm="1">
        <f t="array" aca="1" ref="AE5" ca="1">INDIRECT("lista!P" &amp;Table4[[#This Row],[ID]]+1)</f>
        <v/>
      </c>
      <c r="AF5" s="99" t="str" cm="1">
        <f t="array" aca="1" ref="AF5" ca="1">INDIRECT("lista!Q" &amp;Table4[[#This Row],[ID]]+1)</f>
        <v/>
      </c>
    </row>
    <row r="6" spans="1:32" x14ac:dyDescent="0.3">
      <c r="A6" s="99">
        <v>3</v>
      </c>
      <c r="B6" s="14" t="s">
        <v>41</v>
      </c>
      <c r="C6" s="398" t="s">
        <v>1132</v>
      </c>
      <c r="D6" s="14" t="s">
        <v>42</v>
      </c>
      <c r="E6" s="14" t="s">
        <v>39</v>
      </c>
      <c r="F6" s="399" t="s">
        <v>43</v>
      </c>
      <c r="G6" s="318"/>
      <c r="H6" s="319"/>
      <c r="I6" s="319"/>
      <c r="J6" s="319"/>
      <c r="K6" s="319"/>
      <c r="L6" s="319"/>
      <c r="M6" s="319"/>
      <c r="N6" s="320"/>
      <c r="O6" s="319"/>
      <c r="P6" s="319"/>
      <c r="Q6" s="319"/>
      <c r="R6" s="321"/>
      <c r="S6" s="321"/>
      <c r="T6" s="307"/>
      <c r="U6" s="327"/>
      <c r="V6" s="99">
        <f ca="1">INDIRECT("lista!G" &amp;Table4[[#This Row],[ID]]+1)</f>
        <v>42</v>
      </c>
      <c r="W6" s="99" cm="1">
        <f t="array" aca="1" ref="W6" ca="1">INDIRECT("lista!H" &amp;Table4[[#This Row],[ID]]+1)</f>
        <v>28</v>
      </c>
      <c r="X6" s="99" cm="1">
        <f t="array" aca="1" ref="X6" ca="1">INDIRECT("lista!I" &amp;Table4[[#This Row],[ID]]+1)</f>
        <v>7</v>
      </c>
      <c r="Y6" s="99" cm="1">
        <f t="array" aca="1" ref="Y6" ca="1">INDIRECT("lista!J" &amp;Table4[[#This Row],[ID]]+1)</f>
        <v>-35</v>
      </c>
      <c r="Z6" s="99" t="str" cm="1">
        <f t="array" aca="1" ref="Z6" ca="1">INDIRECT("lista!K" &amp;Table4[[#This Row],[ID]]+1)</f>
        <v/>
      </c>
      <c r="AA6" s="99" t="str" cm="1">
        <f t="array" aca="1" ref="AA6" ca="1">INDIRECT("lista!L" &amp;Table4[[#This Row],[ID]]+1)</f>
        <v/>
      </c>
      <c r="AB6" s="99" t="str" cm="1">
        <f t="array" aca="1" ref="AB6" ca="1">INDIRECT("lista!M" &amp;Table4[[#This Row],[ID]]+1)</f>
        <v/>
      </c>
      <c r="AC6" s="99" cm="1">
        <f t="array" aca="1" ref="AC6" ca="1">INDIRECT("lista!N" &amp;Table4[[#This Row],[ID]]+1)</f>
        <v>-679</v>
      </c>
      <c r="AD6" s="99" t="str" cm="1">
        <f t="array" aca="1" ref="AD6" ca="1">INDIRECT("lista!O" &amp;Table4[[#This Row],[ID]]+1)</f>
        <v/>
      </c>
      <c r="AE6" s="99" t="str" cm="1">
        <f t="array" aca="1" ref="AE6" ca="1">INDIRECT("lista!P" &amp;Table4[[#This Row],[ID]]+1)</f>
        <v/>
      </c>
      <c r="AF6" s="99" t="str" cm="1">
        <f t="array" aca="1" ref="AF6" ca="1">INDIRECT("lista!Q" &amp;Table4[[#This Row],[ID]]+1)</f>
        <v/>
      </c>
    </row>
    <row r="7" spans="1:32" x14ac:dyDescent="0.3">
      <c r="A7" s="99">
        <v>4</v>
      </c>
      <c r="B7" s="14" t="s">
        <v>44</v>
      </c>
      <c r="C7" s="398" t="s">
        <v>1133</v>
      </c>
      <c r="D7" s="14" t="s">
        <v>35</v>
      </c>
      <c r="E7" s="14" t="s">
        <v>39</v>
      </c>
      <c r="F7" s="399" t="s">
        <v>45</v>
      </c>
      <c r="G7" s="318"/>
      <c r="H7" s="319"/>
      <c r="I7" s="319"/>
      <c r="J7" s="319"/>
      <c r="K7" s="319"/>
      <c r="L7" s="319"/>
      <c r="M7" s="319"/>
      <c r="N7" s="320"/>
      <c r="O7" s="319"/>
      <c r="P7" s="319"/>
      <c r="Q7" s="319"/>
      <c r="R7" s="321"/>
      <c r="S7" s="321"/>
      <c r="T7" s="307"/>
      <c r="U7" s="327"/>
      <c r="V7" s="99">
        <f ca="1">INDIRECT("lista!G" &amp;Table4[[#This Row],[ID]]+1)</f>
        <v>56</v>
      </c>
      <c r="W7" s="99" cm="1">
        <f t="array" aca="1" ref="W7" ca="1">INDIRECT("lista!H" &amp;Table4[[#This Row],[ID]]+1)</f>
        <v>42</v>
      </c>
      <c r="X7" s="99" cm="1">
        <f t="array" aca="1" ref="X7" ca="1">INDIRECT("lista!I" &amp;Table4[[#This Row],[ID]]+1)</f>
        <v>21</v>
      </c>
      <c r="Y7" s="99" cm="1">
        <f t="array" aca="1" ref="Y7" ca="1">INDIRECT("lista!J" &amp;Table4[[#This Row],[ID]]+1)</f>
        <v>-21</v>
      </c>
      <c r="Z7" s="99" cm="1">
        <f t="array" aca="1" ref="Z7" ca="1">INDIRECT("lista!K" &amp;Table4[[#This Row],[ID]]+1)</f>
        <v>-63</v>
      </c>
      <c r="AA7" s="99" cm="1">
        <f t="array" aca="1" ref="AA7" ca="1">INDIRECT("lista!L" &amp;Table4[[#This Row],[ID]]+1)</f>
        <v>-119</v>
      </c>
      <c r="AB7" s="99" t="str" cm="1">
        <f t="array" aca="1" ref="AB7" ca="1">INDIRECT("lista!M" &amp;Table4[[#This Row],[ID]]+1)</f>
        <v/>
      </c>
      <c r="AC7" s="99" cm="1">
        <f t="array" aca="1" ref="AC7" ca="1">INDIRECT("lista!N" &amp;Table4[[#This Row],[ID]]+1)</f>
        <v>-665</v>
      </c>
      <c r="AD7" s="99" t="str" cm="1">
        <f t="array" aca="1" ref="AD7" ca="1">INDIRECT("lista!O" &amp;Table4[[#This Row],[ID]]+1)</f>
        <v/>
      </c>
      <c r="AE7" s="99" t="str" cm="1">
        <f t="array" aca="1" ref="AE7" ca="1">INDIRECT("lista!P" &amp;Table4[[#This Row],[ID]]+1)</f>
        <v/>
      </c>
      <c r="AF7" s="99" t="str" cm="1">
        <f t="array" aca="1" ref="AF7" ca="1">INDIRECT("lista!Q" &amp;Table4[[#This Row],[ID]]+1)</f>
        <v/>
      </c>
    </row>
    <row r="8" spans="1:32" x14ac:dyDescent="0.3">
      <c r="A8" s="99">
        <v>5</v>
      </c>
      <c r="B8" s="14" t="s">
        <v>46</v>
      </c>
      <c r="C8" s="398" t="s">
        <v>1134</v>
      </c>
      <c r="D8" s="14" t="s">
        <v>42</v>
      </c>
      <c r="E8" s="14" t="s">
        <v>39</v>
      </c>
      <c r="F8" s="399" t="s">
        <v>45</v>
      </c>
      <c r="G8" s="318"/>
      <c r="H8" s="319"/>
      <c r="I8" s="319"/>
      <c r="J8" s="319"/>
      <c r="K8" s="319"/>
      <c r="L8" s="319"/>
      <c r="M8" s="319"/>
      <c r="N8" s="320"/>
      <c r="O8" s="319"/>
      <c r="P8" s="319"/>
      <c r="Q8" s="319"/>
      <c r="R8" s="321"/>
      <c r="S8" s="321"/>
      <c r="T8" s="307"/>
      <c r="U8" s="327"/>
      <c r="V8" s="99">
        <f ca="1">INDIRECT("lista!G" &amp;Table4[[#This Row],[ID]]+1)</f>
        <v>56</v>
      </c>
      <c r="W8" s="99" cm="1">
        <f t="array" aca="1" ref="W8" ca="1">INDIRECT("lista!H" &amp;Table4[[#This Row],[ID]]+1)</f>
        <v>42</v>
      </c>
      <c r="X8" s="99" cm="1">
        <f t="array" aca="1" ref="X8" ca="1">INDIRECT("lista!I" &amp;Table4[[#This Row],[ID]]+1)</f>
        <v>21</v>
      </c>
      <c r="Y8" s="99" cm="1">
        <f t="array" aca="1" ref="Y8" ca="1">INDIRECT("lista!J" &amp;Table4[[#This Row],[ID]]+1)</f>
        <v>-21</v>
      </c>
      <c r="Z8" s="99" t="str" cm="1">
        <f t="array" aca="1" ref="Z8" ca="1">INDIRECT("lista!K" &amp;Table4[[#This Row],[ID]]+1)</f>
        <v/>
      </c>
      <c r="AA8" s="99" t="str" cm="1">
        <f t="array" aca="1" ref="AA8" ca="1">INDIRECT("lista!L" &amp;Table4[[#This Row],[ID]]+1)</f>
        <v/>
      </c>
      <c r="AB8" s="99" t="str" cm="1">
        <f t="array" aca="1" ref="AB8" ca="1">INDIRECT("lista!M" &amp;Table4[[#This Row],[ID]]+1)</f>
        <v/>
      </c>
      <c r="AC8" s="99" cm="1">
        <f t="array" aca="1" ref="AC8" ca="1">INDIRECT("lista!N" &amp;Table4[[#This Row],[ID]]+1)</f>
        <v>-665</v>
      </c>
      <c r="AD8" s="99" t="str" cm="1">
        <f t="array" aca="1" ref="AD8" ca="1">INDIRECT("lista!O" &amp;Table4[[#This Row],[ID]]+1)</f>
        <v/>
      </c>
      <c r="AE8" s="99" t="str" cm="1">
        <f t="array" aca="1" ref="AE8" ca="1">INDIRECT("lista!P" &amp;Table4[[#This Row],[ID]]+1)</f>
        <v/>
      </c>
      <c r="AF8" s="99" t="str" cm="1">
        <f t="array" aca="1" ref="AF8" ca="1">INDIRECT("lista!Q" &amp;Table4[[#This Row],[ID]]+1)</f>
        <v/>
      </c>
    </row>
    <row r="9" spans="1:32" x14ac:dyDescent="0.3">
      <c r="A9" s="99">
        <v>6</v>
      </c>
      <c r="B9" s="14" t="s">
        <v>47</v>
      </c>
      <c r="C9" s="398" t="s">
        <v>1135</v>
      </c>
      <c r="D9" s="14" t="s">
        <v>42</v>
      </c>
      <c r="E9" s="14" t="s">
        <v>39</v>
      </c>
      <c r="F9" s="399" t="s">
        <v>45</v>
      </c>
      <c r="G9" s="318"/>
      <c r="H9" s="319"/>
      <c r="I9" s="319"/>
      <c r="J9" s="319"/>
      <c r="K9" s="319"/>
      <c r="L9" s="319"/>
      <c r="M9" s="319"/>
      <c r="N9" s="320"/>
      <c r="O9" s="319"/>
      <c r="P9" s="319"/>
      <c r="Q9" s="319"/>
      <c r="R9" s="321"/>
      <c r="S9" s="321"/>
      <c r="T9" s="307"/>
      <c r="U9" s="327"/>
      <c r="V9" s="99">
        <f ca="1">INDIRECT("lista!G" &amp;Table4[[#This Row],[ID]]+1)</f>
        <v>56</v>
      </c>
      <c r="W9" s="99" cm="1">
        <f t="array" aca="1" ref="W9" ca="1">INDIRECT("lista!H" &amp;Table4[[#This Row],[ID]]+1)</f>
        <v>42</v>
      </c>
      <c r="X9" s="99" cm="1">
        <f t="array" aca="1" ref="X9" ca="1">INDIRECT("lista!I" &amp;Table4[[#This Row],[ID]]+1)</f>
        <v>21</v>
      </c>
      <c r="Y9" s="99" cm="1">
        <f t="array" aca="1" ref="Y9" ca="1">INDIRECT("lista!J" &amp;Table4[[#This Row],[ID]]+1)</f>
        <v>-21</v>
      </c>
      <c r="Z9" s="99" t="str" cm="1">
        <f t="array" aca="1" ref="Z9" ca="1">INDIRECT("lista!K" &amp;Table4[[#This Row],[ID]]+1)</f>
        <v/>
      </c>
      <c r="AA9" s="99" t="str" cm="1">
        <f t="array" aca="1" ref="AA9" ca="1">INDIRECT("lista!L" &amp;Table4[[#This Row],[ID]]+1)</f>
        <v/>
      </c>
      <c r="AB9" s="99" t="str" cm="1">
        <f t="array" aca="1" ref="AB9" ca="1">INDIRECT("lista!M" &amp;Table4[[#This Row],[ID]]+1)</f>
        <v/>
      </c>
      <c r="AC9" s="99" cm="1">
        <f t="array" aca="1" ref="AC9" ca="1">INDIRECT("lista!N" &amp;Table4[[#This Row],[ID]]+1)</f>
        <v>-665</v>
      </c>
      <c r="AD9" s="99" t="str" cm="1">
        <f t="array" aca="1" ref="AD9" ca="1">INDIRECT("lista!O" &amp;Table4[[#This Row],[ID]]+1)</f>
        <v/>
      </c>
      <c r="AE9" s="99" t="str" cm="1">
        <f t="array" aca="1" ref="AE9" ca="1">INDIRECT("lista!P" &amp;Table4[[#This Row],[ID]]+1)</f>
        <v/>
      </c>
      <c r="AF9" s="99" t="str" cm="1">
        <f t="array" aca="1" ref="AF9" ca="1">INDIRECT("lista!Q" &amp;Table4[[#This Row],[ID]]+1)</f>
        <v/>
      </c>
    </row>
    <row r="10" spans="1:32" x14ac:dyDescent="0.3">
      <c r="A10" s="99">
        <v>7</v>
      </c>
      <c r="B10" s="14" t="s">
        <v>48</v>
      </c>
      <c r="C10" s="398" t="s">
        <v>1136</v>
      </c>
      <c r="D10" s="14" t="s">
        <v>42</v>
      </c>
      <c r="E10" s="14" t="s">
        <v>39</v>
      </c>
      <c r="F10" s="399" t="s">
        <v>49</v>
      </c>
      <c r="G10" s="318"/>
      <c r="H10" s="319"/>
      <c r="I10" s="319"/>
      <c r="J10" s="319"/>
      <c r="K10" s="319"/>
      <c r="L10" s="319"/>
      <c r="M10" s="319"/>
      <c r="N10" s="320"/>
      <c r="O10" s="319"/>
      <c r="P10" s="319"/>
      <c r="Q10" s="319"/>
      <c r="R10" s="321"/>
      <c r="S10" s="321"/>
      <c r="T10" s="307"/>
      <c r="U10" s="327"/>
      <c r="V10" s="99">
        <f ca="1">INDIRECT("lista!G" &amp;Table4[[#This Row],[ID]]+1)</f>
        <v>137</v>
      </c>
      <c r="W10" s="99" cm="1">
        <f t="array" aca="1" ref="W10" ca="1">INDIRECT("lista!H" &amp;Table4[[#This Row],[ID]]+1)</f>
        <v>123</v>
      </c>
      <c r="X10" s="99" cm="1">
        <f t="array" aca="1" ref="X10" ca="1">INDIRECT("lista!I" &amp;Table4[[#This Row],[ID]]+1)</f>
        <v>102</v>
      </c>
      <c r="Y10" s="99" cm="1">
        <f t="array" aca="1" ref="Y10" ca="1">INDIRECT("lista!J" &amp;Table4[[#This Row],[ID]]+1)</f>
        <v>60</v>
      </c>
      <c r="Z10" s="99" cm="1">
        <f t="array" aca="1" ref="Z10" ca="1">INDIRECT("lista!K" &amp;Table4[[#This Row],[ID]]+1)</f>
        <v>18</v>
      </c>
      <c r="AA10" s="99" cm="1">
        <f t="array" aca="1" ref="AA10" ca="1">INDIRECT("lista!L" &amp;Table4[[#This Row],[ID]]+1)</f>
        <v>-38</v>
      </c>
      <c r="AB10" s="99" t="str" cm="1">
        <f t="array" aca="1" ref="AB10" ca="1">INDIRECT("lista!M" &amp;Table4[[#This Row],[ID]]+1)</f>
        <v/>
      </c>
      <c r="AC10" s="99" cm="1">
        <f t="array" aca="1" ref="AC10" ca="1">INDIRECT("lista!N" &amp;Table4[[#This Row],[ID]]+1)</f>
        <v>-584</v>
      </c>
      <c r="AD10" s="99" t="str" cm="1">
        <f t="array" aca="1" ref="AD10" ca="1">INDIRECT("lista!O" &amp;Table4[[#This Row],[ID]]+1)</f>
        <v/>
      </c>
      <c r="AE10" s="99" t="str" cm="1">
        <f t="array" aca="1" ref="AE10" ca="1">INDIRECT("lista!P" &amp;Table4[[#This Row],[ID]]+1)</f>
        <v/>
      </c>
      <c r="AF10" s="99" t="str" cm="1">
        <f t="array" aca="1" ref="AF10" ca="1">INDIRECT("lista!Q" &amp;Table4[[#This Row],[ID]]+1)</f>
        <v/>
      </c>
    </row>
    <row r="11" spans="1:32" x14ac:dyDescent="0.3">
      <c r="A11" s="99">
        <v>8</v>
      </c>
      <c r="B11" s="14" t="s">
        <v>50</v>
      </c>
      <c r="C11" s="398" t="s">
        <v>1137</v>
      </c>
      <c r="D11" s="14" t="s">
        <v>42</v>
      </c>
      <c r="E11" s="14" t="s">
        <v>39</v>
      </c>
      <c r="F11" s="399" t="s">
        <v>51</v>
      </c>
      <c r="G11" s="318"/>
      <c r="H11" s="319"/>
      <c r="I11" s="319"/>
      <c r="J11" s="319"/>
      <c r="K11" s="319"/>
      <c r="L11" s="319"/>
      <c r="M11" s="319"/>
      <c r="N11" s="320"/>
      <c r="O11" s="319"/>
      <c r="P11" s="319"/>
      <c r="Q11" s="319"/>
      <c r="R11" s="321"/>
      <c r="S11" s="321"/>
      <c r="T11" s="307"/>
      <c r="U11" s="327"/>
      <c r="V11" s="99">
        <f ca="1">INDIRECT("lista!G" &amp;Table4[[#This Row],[ID]]+1)</f>
        <v>146</v>
      </c>
      <c r="W11" s="99" cm="1">
        <f t="array" aca="1" ref="W11" ca="1">INDIRECT("lista!H" &amp;Table4[[#This Row],[ID]]+1)</f>
        <v>132</v>
      </c>
      <c r="X11" s="99" cm="1">
        <f t="array" aca="1" ref="X11" ca="1">INDIRECT("lista!I" &amp;Table4[[#This Row],[ID]]+1)</f>
        <v>111</v>
      </c>
      <c r="Y11" s="99" cm="1">
        <f t="array" aca="1" ref="Y11" ca="1">INDIRECT("lista!J" &amp;Table4[[#This Row],[ID]]+1)</f>
        <v>69</v>
      </c>
      <c r="Z11" s="99" cm="1">
        <f t="array" aca="1" ref="Z11" ca="1">INDIRECT("lista!K" &amp;Table4[[#This Row],[ID]]+1)</f>
        <v>27</v>
      </c>
      <c r="AA11" s="99" cm="1">
        <f t="array" aca="1" ref="AA11" ca="1">INDIRECT("lista!L" &amp;Table4[[#This Row],[ID]]+1)</f>
        <v>-29</v>
      </c>
      <c r="AB11" s="99" t="str" cm="1">
        <f t="array" aca="1" ref="AB11" ca="1">INDIRECT("lista!M" &amp;Table4[[#This Row],[ID]]+1)</f>
        <v/>
      </c>
      <c r="AC11" s="99" cm="1">
        <f t="array" aca="1" ref="AC11" ca="1">INDIRECT("lista!N" &amp;Table4[[#This Row],[ID]]+1)</f>
        <v>-575</v>
      </c>
      <c r="AD11" s="99" t="str" cm="1">
        <f t="array" aca="1" ref="AD11" ca="1">INDIRECT("lista!O" &amp;Table4[[#This Row],[ID]]+1)</f>
        <v/>
      </c>
      <c r="AE11" s="99" t="str" cm="1">
        <f t="array" aca="1" ref="AE11" ca="1">INDIRECT("lista!P" &amp;Table4[[#This Row],[ID]]+1)</f>
        <v/>
      </c>
      <c r="AF11" s="99" t="str" cm="1">
        <f t="array" aca="1" ref="AF11" ca="1">INDIRECT("lista!Q" &amp;Table4[[#This Row],[ID]]+1)</f>
        <v/>
      </c>
    </row>
    <row r="12" spans="1:32" x14ac:dyDescent="0.3">
      <c r="A12" s="99">
        <v>9</v>
      </c>
      <c r="B12" s="14" t="s">
        <v>52</v>
      </c>
      <c r="C12" s="398" t="s">
        <v>1138</v>
      </c>
      <c r="D12" s="14" t="s">
        <v>53</v>
      </c>
      <c r="E12" s="14" t="s">
        <v>39</v>
      </c>
      <c r="F12" s="399" t="s">
        <v>51</v>
      </c>
      <c r="G12" s="318"/>
      <c r="H12" s="319"/>
      <c r="I12" s="319"/>
      <c r="J12" s="319"/>
      <c r="K12" s="319"/>
      <c r="L12" s="319"/>
      <c r="M12" s="319"/>
      <c r="N12" s="320"/>
      <c r="O12" s="319"/>
      <c r="P12" s="319"/>
      <c r="Q12" s="319"/>
      <c r="R12" s="321"/>
      <c r="S12" s="321"/>
      <c r="T12" s="307"/>
      <c r="U12" s="327"/>
      <c r="V12" s="99">
        <f ca="1">INDIRECT("lista!G" &amp;Table4[[#This Row],[ID]]+1)</f>
        <v>146</v>
      </c>
      <c r="W12" s="99" cm="1">
        <f t="array" aca="1" ref="W12" ca="1">INDIRECT("lista!H" &amp;Table4[[#This Row],[ID]]+1)</f>
        <v>132</v>
      </c>
      <c r="X12" s="99" cm="1">
        <f t="array" aca="1" ref="X12" ca="1">INDIRECT("lista!I" &amp;Table4[[#This Row],[ID]]+1)</f>
        <v>111</v>
      </c>
      <c r="Y12" s="99" cm="1">
        <f t="array" aca="1" ref="Y12" ca="1">INDIRECT("lista!J" &amp;Table4[[#This Row],[ID]]+1)</f>
        <v>69</v>
      </c>
      <c r="Z12" s="99" t="str" cm="1">
        <f t="array" aca="1" ref="Z12" ca="1">INDIRECT("lista!K" &amp;Table4[[#This Row],[ID]]+1)</f>
        <v/>
      </c>
      <c r="AA12" s="99" t="str" cm="1">
        <f t="array" aca="1" ref="AA12" ca="1">INDIRECT("lista!L" &amp;Table4[[#This Row],[ID]]+1)</f>
        <v/>
      </c>
      <c r="AB12" s="99" t="str" cm="1">
        <f t="array" aca="1" ref="AB12" ca="1">INDIRECT("lista!M" &amp;Table4[[#This Row],[ID]]+1)</f>
        <v/>
      </c>
      <c r="AC12" s="99" cm="1">
        <f t="array" aca="1" ref="AC12" ca="1">INDIRECT("lista!N" &amp;Table4[[#This Row],[ID]]+1)</f>
        <v>-575</v>
      </c>
      <c r="AD12" s="99" t="str" cm="1">
        <f t="array" aca="1" ref="AD12" ca="1">INDIRECT("lista!O" &amp;Table4[[#This Row],[ID]]+1)</f>
        <v/>
      </c>
      <c r="AE12" s="99" t="str" cm="1">
        <f t="array" aca="1" ref="AE12" ca="1">INDIRECT("lista!P" &amp;Table4[[#This Row],[ID]]+1)</f>
        <v/>
      </c>
      <c r="AF12" s="99" t="str" cm="1">
        <f t="array" aca="1" ref="AF12" ca="1">INDIRECT("lista!Q" &amp;Table4[[#This Row],[ID]]+1)</f>
        <v/>
      </c>
    </row>
    <row r="13" spans="1:32" x14ac:dyDescent="0.3">
      <c r="A13" s="99">
        <v>10</v>
      </c>
      <c r="B13" s="14" t="s">
        <v>54</v>
      </c>
      <c r="C13" s="398" t="s">
        <v>1139</v>
      </c>
      <c r="D13" s="14" t="s">
        <v>35</v>
      </c>
      <c r="E13" s="14" t="s">
        <v>39</v>
      </c>
      <c r="F13" s="399" t="s">
        <v>55</v>
      </c>
      <c r="G13" s="318"/>
      <c r="H13" s="319"/>
      <c r="I13" s="319"/>
      <c r="J13" s="319"/>
      <c r="K13" s="319"/>
      <c r="L13" s="319"/>
      <c r="M13" s="319"/>
      <c r="N13" s="320"/>
      <c r="O13" s="319"/>
      <c r="P13" s="319"/>
      <c r="Q13" s="319"/>
      <c r="R13" s="321"/>
      <c r="S13" s="321"/>
      <c r="T13" s="307"/>
      <c r="U13" s="327"/>
      <c r="V13" s="99">
        <f ca="1">INDIRECT("lista!G" &amp;Table4[[#This Row],[ID]]+1)</f>
        <v>160</v>
      </c>
      <c r="W13" s="99" cm="1">
        <f t="array" aca="1" ref="W13" ca="1">INDIRECT("lista!H" &amp;Table4[[#This Row],[ID]]+1)</f>
        <v>146</v>
      </c>
      <c r="X13" s="99" cm="1">
        <f t="array" aca="1" ref="X13" ca="1">INDIRECT("lista!I" &amp;Table4[[#This Row],[ID]]+1)</f>
        <v>125</v>
      </c>
      <c r="Y13" s="99" cm="1">
        <f t="array" aca="1" ref="Y13" ca="1">INDIRECT("lista!J" &amp;Table4[[#This Row],[ID]]+1)</f>
        <v>83</v>
      </c>
      <c r="Z13" s="99" t="str" cm="1">
        <f t="array" aca="1" ref="Z13" ca="1">INDIRECT("lista!K" &amp;Table4[[#This Row],[ID]]+1)</f>
        <v/>
      </c>
      <c r="AA13" s="99" t="str" cm="1">
        <f t="array" aca="1" ref="AA13" ca="1">INDIRECT("lista!L" &amp;Table4[[#This Row],[ID]]+1)</f>
        <v/>
      </c>
      <c r="AB13" s="99" t="str" cm="1">
        <f t="array" aca="1" ref="AB13" ca="1">INDIRECT("lista!M" &amp;Table4[[#This Row],[ID]]+1)</f>
        <v/>
      </c>
      <c r="AC13" s="99" cm="1">
        <f t="array" aca="1" ref="AC13" ca="1">INDIRECT("lista!N" &amp;Table4[[#This Row],[ID]]+1)</f>
        <v>-561</v>
      </c>
      <c r="AD13" s="99" t="str" cm="1">
        <f t="array" aca="1" ref="AD13" ca="1">INDIRECT("lista!O" &amp;Table4[[#This Row],[ID]]+1)</f>
        <v/>
      </c>
      <c r="AE13" s="99" t="str" cm="1">
        <f t="array" aca="1" ref="AE13" ca="1">INDIRECT("lista!P" &amp;Table4[[#This Row],[ID]]+1)</f>
        <v/>
      </c>
      <c r="AF13" s="99" t="str" cm="1">
        <f t="array" aca="1" ref="AF13" ca="1">INDIRECT("lista!Q" &amp;Table4[[#This Row],[ID]]+1)</f>
        <v/>
      </c>
    </row>
    <row r="14" spans="1:32" x14ac:dyDescent="0.3">
      <c r="A14" s="99">
        <v>11</v>
      </c>
      <c r="B14" s="14" t="s">
        <v>56</v>
      </c>
      <c r="C14" s="398" t="s">
        <v>1140</v>
      </c>
      <c r="D14" s="14" t="s">
        <v>35</v>
      </c>
      <c r="E14" s="14" t="s">
        <v>39</v>
      </c>
      <c r="F14" s="399" t="s">
        <v>57</v>
      </c>
      <c r="G14" s="318"/>
      <c r="H14" s="319"/>
      <c r="I14" s="319"/>
      <c r="J14" s="319"/>
      <c r="K14" s="319"/>
      <c r="L14" s="319"/>
      <c r="M14" s="319"/>
      <c r="N14" s="320"/>
      <c r="O14" s="319"/>
      <c r="P14" s="319"/>
      <c r="Q14" s="319"/>
      <c r="R14" s="321"/>
      <c r="S14" s="321"/>
      <c r="T14" s="307"/>
      <c r="U14" s="327"/>
      <c r="V14" s="99">
        <f ca="1">INDIRECT("lista!G" &amp;Table4[[#This Row],[ID]]+1)</f>
        <v>165</v>
      </c>
      <c r="W14" s="99" cm="1">
        <f t="array" aca="1" ref="W14" ca="1">INDIRECT("lista!H" &amp;Table4[[#This Row],[ID]]+1)</f>
        <v>151</v>
      </c>
      <c r="X14" s="99" cm="1">
        <f t="array" aca="1" ref="X14" ca="1">INDIRECT("lista!I" &amp;Table4[[#This Row],[ID]]+1)</f>
        <v>130</v>
      </c>
      <c r="Y14" s="99" cm="1">
        <f t="array" aca="1" ref="Y14" ca="1">INDIRECT("lista!J" &amp;Table4[[#This Row],[ID]]+1)</f>
        <v>88</v>
      </c>
      <c r="Z14" s="99" t="str" cm="1">
        <f t="array" aca="1" ref="Z14" ca="1">INDIRECT("lista!K" &amp;Table4[[#This Row],[ID]]+1)</f>
        <v/>
      </c>
      <c r="AA14" s="99" t="str" cm="1">
        <f t="array" aca="1" ref="AA14" ca="1">INDIRECT("lista!L" &amp;Table4[[#This Row],[ID]]+1)</f>
        <v/>
      </c>
      <c r="AB14" s="99" t="str" cm="1">
        <f t="array" aca="1" ref="AB14" ca="1">INDIRECT("lista!M" &amp;Table4[[#This Row],[ID]]+1)</f>
        <v/>
      </c>
      <c r="AC14" s="99" cm="1">
        <f t="array" aca="1" ref="AC14" ca="1">INDIRECT("lista!N" &amp;Table4[[#This Row],[ID]]+1)</f>
        <v>-556</v>
      </c>
      <c r="AD14" s="99" t="str" cm="1">
        <f t="array" aca="1" ref="AD14" ca="1">INDIRECT("lista!O" &amp;Table4[[#This Row],[ID]]+1)</f>
        <v/>
      </c>
      <c r="AE14" s="99" t="str" cm="1">
        <f t="array" aca="1" ref="AE14" ca="1">INDIRECT("lista!P" &amp;Table4[[#This Row],[ID]]+1)</f>
        <v/>
      </c>
      <c r="AF14" s="99" t="str" cm="1">
        <f t="array" aca="1" ref="AF14" ca="1">INDIRECT("lista!Q" &amp;Table4[[#This Row],[ID]]+1)</f>
        <v/>
      </c>
    </row>
    <row r="15" spans="1:32" x14ac:dyDescent="0.3">
      <c r="A15" s="99">
        <v>12</v>
      </c>
      <c r="B15" s="14" t="s">
        <v>37</v>
      </c>
      <c r="C15" s="398" t="s">
        <v>1131</v>
      </c>
      <c r="D15" s="14" t="s">
        <v>38</v>
      </c>
      <c r="E15" s="14" t="s">
        <v>58</v>
      </c>
      <c r="F15" s="399" t="s">
        <v>59</v>
      </c>
      <c r="G15" s="318"/>
      <c r="H15" s="319"/>
      <c r="I15" s="319"/>
      <c r="J15" s="319"/>
      <c r="K15" s="319"/>
      <c r="L15" s="319"/>
      <c r="M15" s="319"/>
      <c r="N15" s="320"/>
      <c r="O15" s="319"/>
      <c r="P15" s="319"/>
      <c r="Q15" s="319"/>
      <c r="R15" s="321"/>
      <c r="S15" s="321"/>
      <c r="T15" s="307"/>
      <c r="U15" s="327"/>
      <c r="V15" s="99" t="str">
        <f ca="1">INDIRECT("lista!G" &amp;Table4[[#This Row],[ID]]+1)</f>
        <v/>
      </c>
      <c r="W15" s="99" t="str" cm="1">
        <f t="array" aca="1" ref="W15" ca="1">INDIRECT("lista!H" &amp;Table4[[#This Row],[ID]]+1)</f>
        <v/>
      </c>
      <c r="X15" s="99" t="str" cm="1">
        <f t="array" aca="1" ref="X15" ca="1">INDIRECT("lista!I" &amp;Table4[[#This Row],[ID]]+1)</f>
        <v/>
      </c>
      <c r="Y15" s="99" t="str" cm="1">
        <f t="array" aca="1" ref="Y15" ca="1">INDIRECT("lista!J" &amp;Table4[[#This Row],[ID]]+1)</f>
        <v/>
      </c>
      <c r="Z15" s="99" t="str" cm="1">
        <f t="array" aca="1" ref="Z15" ca="1">INDIRECT("lista!K" &amp;Table4[[#This Row],[ID]]+1)</f>
        <v/>
      </c>
      <c r="AA15" s="99" t="str" cm="1">
        <f t="array" aca="1" ref="AA15" ca="1">INDIRECT("lista!L" &amp;Table4[[#This Row],[ID]]+1)</f>
        <v/>
      </c>
      <c r="AB15" s="99" t="str" cm="1">
        <f t="array" aca="1" ref="AB15" ca="1">INDIRECT("lista!M" &amp;Table4[[#This Row],[ID]]+1)</f>
        <v/>
      </c>
      <c r="AC15" s="99" t="str" cm="1">
        <f t="array" aca="1" ref="AC15" ca="1">INDIRECT("lista!N" &amp;Table4[[#This Row],[ID]]+1)</f>
        <v/>
      </c>
      <c r="AD15" s="99" t="str" cm="1">
        <f t="array" aca="1" ref="AD15" ca="1">INDIRECT("lista!O" &amp;Table4[[#This Row],[ID]]+1)</f>
        <v/>
      </c>
      <c r="AE15" s="99" t="str" cm="1">
        <f t="array" aca="1" ref="AE15" ca="1">INDIRECT("lista!P" &amp;Table4[[#This Row],[ID]]+1)</f>
        <v/>
      </c>
      <c r="AF15" s="99" t="str" cm="1">
        <f t="array" aca="1" ref="AF15" ca="1">INDIRECT("lista!Q" &amp;Table4[[#This Row],[ID]]+1)</f>
        <v/>
      </c>
    </row>
    <row r="16" spans="1:32" x14ac:dyDescent="0.3">
      <c r="A16" s="99">
        <v>13</v>
      </c>
      <c r="B16" s="14" t="s">
        <v>60</v>
      </c>
      <c r="C16" s="398" t="s">
        <v>1142</v>
      </c>
      <c r="D16" s="14" t="s">
        <v>61</v>
      </c>
      <c r="E16" s="14" t="s">
        <v>39</v>
      </c>
      <c r="F16" s="399" t="s">
        <v>62</v>
      </c>
      <c r="G16" s="318"/>
      <c r="H16" s="319"/>
      <c r="I16" s="319"/>
      <c r="J16" s="319"/>
      <c r="K16" s="319"/>
      <c r="L16" s="319"/>
      <c r="M16" s="319"/>
      <c r="N16" s="320"/>
      <c r="O16" s="319"/>
      <c r="P16" s="319"/>
      <c r="Q16" s="319"/>
      <c r="R16" s="321"/>
      <c r="S16" s="321"/>
      <c r="T16" s="307"/>
      <c r="U16" s="327"/>
      <c r="V16" s="99" t="s">
        <v>63</v>
      </c>
      <c r="W16" s="99" t="s">
        <v>63</v>
      </c>
      <c r="X16" s="99" t="s">
        <v>63</v>
      </c>
      <c r="Y16" s="99" t="s">
        <v>63</v>
      </c>
      <c r="Z16" s="99" t="str" cm="1">
        <f t="array" aca="1" ref="Z16" ca="1">INDIRECT("lista!K" &amp;Table4[[#This Row],[ID]]+1)</f>
        <v/>
      </c>
      <c r="AA16" s="99" t="s">
        <v>63</v>
      </c>
      <c r="AB16" s="99" t="str" cm="1">
        <f t="array" aca="1" ref="AB16" ca="1">INDIRECT("lista!M" &amp;Table4[[#This Row],[ID]]+1)</f>
        <v/>
      </c>
      <c r="AC16" s="99" cm="1">
        <f t="array" aca="1" ref="AC16" ca="1">INDIRECT("lista!N" &amp;Table4[[#This Row],[ID]]+1)</f>
        <v>-280</v>
      </c>
      <c r="AD16" s="99" t="str" cm="1">
        <f t="array" aca="1" ref="AD16" ca="1">INDIRECT("lista!O" &amp;Table4[[#This Row],[ID]]+1)</f>
        <v/>
      </c>
      <c r="AE16" s="99" t="str" cm="1">
        <f t="array" aca="1" ref="AE16" ca="1">INDIRECT("lista!P" &amp;Table4[[#This Row],[ID]]+1)</f>
        <v/>
      </c>
      <c r="AF16" s="99" t="str" cm="1">
        <f t="array" aca="1" ref="AF16" ca="1">INDIRECT("lista!Q" &amp;Table4[[#This Row],[ID]]+1)</f>
        <v/>
      </c>
    </row>
    <row r="17" spans="1:32" x14ac:dyDescent="0.3">
      <c r="A17" s="99">
        <v>14</v>
      </c>
      <c r="B17" s="17" t="s">
        <v>64</v>
      </c>
      <c r="C17" s="18" t="s">
        <v>1143</v>
      </c>
      <c r="D17" s="17" t="s">
        <v>42</v>
      </c>
      <c r="E17" s="17" t="s">
        <v>39</v>
      </c>
      <c r="F17" s="19">
        <v>45083</v>
      </c>
      <c r="O17" s="3"/>
      <c r="P17" s="3"/>
      <c r="Q17" s="3"/>
      <c r="R17" s="15"/>
      <c r="S17" s="15"/>
      <c r="T17" s="15"/>
      <c r="U17" s="327"/>
      <c r="V17" s="99" t="s">
        <v>65</v>
      </c>
      <c r="W17" s="99" t="s">
        <v>65</v>
      </c>
      <c r="X17" s="99" t="s">
        <v>65</v>
      </c>
      <c r="Y17" s="99" t="s">
        <v>65</v>
      </c>
      <c r="Z17" s="99" t="s">
        <v>65</v>
      </c>
      <c r="AA17" s="99" t="s">
        <v>65</v>
      </c>
      <c r="AB17" s="99" t="str" cm="1">
        <f t="array" aca="1" ref="AB17" ca="1">INDIRECT("lista!M" &amp;Table4[[#This Row],[ID]]+1)</f>
        <v/>
      </c>
      <c r="AC17" s="99" cm="1">
        <f t="array" aca="1" ref="AC17" ca="1">INDIRECT("lista!N" &amp;Table4[[#This Row],[ID]]+1)</f>
        <v>-238</v>
      </c>
      <c r="AD17" s="99" t="str" cm="1">
        <f t="array" aca="1" ref="AD17" ca="1">INDIRECT("lista!O" &amp;Table4[[#This Row],[ID]]+1)</f>
        <v/>
      </c>
      <c r="AE17" s="99" t="str" cm="1">
        <f t="array" aca="1" ref="AE17" ca="1">INDIRECT("lista!P" &amp;Table4[[#This Row],[ID]]+1)</f>
        <v/>
      </c>
      <c r="AF17" s="99" t="str" cm="1">
        <f t="array" aca="1" ref="AF17" ca="1">INDIRECT("lista!Q" &amp;Table4[[#This Row],[ID]]+1)</f>
        <v/>
      </c>
    </row>
    <row r="18" spans="1:32" x14ac:dyDescent="0.3">
      <c r="A18" s="99">
        <v>15</v>
      </c>
      <c r="B18" s="17" t="s">
        <v>66</v>
      </c>
      <c r="C18" s="18" t="s">
        <v>1144</v>
      </c>
      <c r="D18" s="17" t="s">
        <v>42</v>
      </c>
      <c r="E18" s="17" t="s">
        <v>39</v>
      </c>
      <c r="F18" s="19">
        <v>45083</v>
      </c>
      <c r="O18" s="3"/>
      <c r="P18" s="3"/>
      <c r="Q18" s="3"/>
      <c r="R18" s="15"/>
      <c r="S18" s="15"/>
      <c r="T18" s="15"/>
      <c r="U18" s="327"/>
      <c r="V18" s="99" t="s">
        <v>65</v>
      </c>
      <c r="W18" s="99" t="s">
        <v>65</v>
      </c>
      <c r="X18" s="99" t="s">
        <v>65</v>
      </c>
      <c r="Y18" s="99" t="s">
        <v>65</v>
      </c>
      <c r="Z18" s="99" t="s">
        <v>65</v>
      </c>
      <c r="AA18" s="99" t="s">
        <v>65</v>
      </c>
      <c r="AB18" s="99" t="str" cm="1">
        <f t="array" aca="1" ref="AB18" ca="1">INDIRECT("lista!M" &amp;Table4[[#This Row],[ID]]+1)</f>
        <v/>
      </c>
      <c r="AC18" s="99" cm="1">
        <f t="array" aca="1" ref="AC18" ca="1">INDIRECT("lista!N" &amp;Table4[[#This Row],[ID]]+1)</f>
        <v>-238</v>
      </c>
      <c r="AD18" s="99" t="str" cm="1">
        <f t="array" aca="1" ref="AD18" ca="1">INDIRECT("lista!O" &amp;Table4[[#This Row],[ID]]+1)</f>
        <v/>
      </c>
      <c r="AE18" s="99" t="str" cm="1">
        <f t="array" aca="1" ref="AE18" ca="1">INDIRECT("lista!P" &amp;Table4[[#This Row],[ID]]+1)</f>
        <v/>
      </c>
      <c r="AF18" s="99" t="str" cm="1">
        <f t="array" aca="1" ref="AF18" ca="1">INDIRECT("lista!Q" &amp;Table4[[#This Row],[ID]]+1)</f>
        <v/>
      </c>
    </row>
    <row r="19" spans="1:32" x14ac:dyDescent="0.3">
      <c r="A19" s="99">
        <v>16</v>
      </c>
      <c r="B19" s="17" t="s">
        <v>67</v>
      </c>
      <c r="C19" s="18" t="s">
        <v>1145</v>
      </c>
      <c r="D19" s="17" t="s">
        <v>42</v>
      </c>
      <c r="E19" s="20" t="s">
        <v>68</v>
      </c>
      <c r="F19" s="19">
        <v>45035</v>
      </c>
      <c r="O19" s="3"/>
      <c r="P19" s="3"/>
      <c r="Q19" s="3"/>
      <c r="R19" s="15"/>
      <c r="S19" s="15"/>
      <c r="T19" s="15"/>
      <c r="U19" s="327"/>
      <c r="V19" s="99" t="s">
        <v>65</v>
      </c>
      <c r="W19" s="99" t="s">
        <v>65</v>
      </c>
      <c r="X19" s="99" t="s">
        <v>65</v>
      </c>
      <c r="Y19" s="99" t="s">
        <v>65</v>
      </c>
      <c r="Z19" s="99" t="s">
        <v>65</v>
      </c>
      <c r="AA19" s="99" t="s">
        <v>65</v>
      </c>
      <c r="AB19" s="99" t="str" cm="1">
        <f t="array" aca="1" ref="AB19" ca="1">INDIRECT("lista!M" &amp;Table4[[#This Row],[ID]]+1)</f>
        <v/>
      </c>
      <c r="AC19" s="99" t="str" cm="1">
        <f t="array" aca="1" ref="AC19" ca="1">INDIRECT("lista!N" &amp;Table4[[#This Row],[ID]]+1)</f>
        <v/>
      </c>
      <c r="AD19" s="99" t="str" cm="1">
        <f t="array" aca="1" ref="AD19" ca="1">INDIRECT("lista!O" &amp;Table4[[#This Row],[ID]]+1)</f>
        <v/>
      </c>
      <c r="AE19" s="99" t="str" cm="1">
        <f t="array" aca="1" ref="AE19" ca="1">INDIRECT("lista!P" &amp;Table4[[#This Row],[ID]]+1)</f>
        <v/>
      </c>
      <c r="AF19" s="99" t="str" cm="1">
        <f t="array" aca="1" ref="AF19" ca="1">INDIRECT("lista!Q" &amp;Table4[[#This Row],[ID]]+1)</f>
        <v/>
      </c>
    </row>
    <row r="20" spans="1:32" x14ac:dyDescent="0.3">
      <c r="A20" s="99">
        <v>17</v>
      </c>
      <c r="B20" s="17" t="s">
        <v>69</v>
      </c>
      <c r="C20" s="18" t="s">
        <v>1146</v>
      </c>
      <c r="D20" s="17" t="s">
        <v>35</v>
      </c>
      <c r="E20" s="20" t="s">
        <v>39</v>
      </c>
      <c r="F20" s="19">
        <v>45022</v>
      </c>
      <c r="O20" s="3"/>
      <c r="P20" s="3"/>
      <c r="Q20" s="3"/>
      <c r="R20" s="15"/>
      <c r="S20" s="15"/>
      <c r="T20" s="15"/>
      <c r="U20" s="327"/>
      <c r="V20" s="99" t="s">
        <v>65</v>
      </c>
      <c r="W20" s="99" t="s">
        <v>65</v>
      </c>
      <c r="X20" s="99" t="s">
        <v>65</v>
      </c>
      <c r="Y20" s="99" t="s">
        <v>65</v>
      </c>
      <c r="Z20" s="99" t="s">
        <v>65</v>
      </c>
      <c r="AA20" s="99" t="s">
        <v>65</v>
      </c>
      <c r="AB20" s="99" t="str" cm="1">
        <f t="array" aca="1" ref="AB20" ca="1">INDIRECT("lista!M" &amp;Table4[[#This Row],[ID]]+1)</f>
        <v/>
      </c>
      <c r="AC20" s="99" cm="1">
        <f t="array" aca="1" ref="AC20" ca="1">INDIRECT("lista!N" &amp;Table4[[#This Row],[ID]]+1)</f>
        <v>-177</v>
      </c>
      <c r="AD20" s="99" t="str" cm="1">
        <f t="array" aca="1" ref="AD20" ca="1">INDIRECT("lista!O" &amp;Table4[[#This Row],[ID]]+1)</f>
        <v/>
      </c>
      <c r="AE20" s="99" t="str" cm="1">
        <f t="array" aca="1" ref="AE20" ca="1">INDIRECT("lista!P" &amp;Table4[[#This Row],[ID]]+1)</f>
        <v/>
      </c>
      <c r="AF20" s="99" t="str" cm="1">
        <f t="array" aca="1" ref="AF20" ca="1">INDIRECT("lista!Q" &amp;Table4[[#This Row],[ID]]+1)</f>
        <v/>
      </c>
    </row>
    <row r="21" spans="1:32" x14ac:dyDescent="0.3">
      <c r="A21" s="99">
        <v>18</v>
      </c>
      <c r="B21" s="14" t="s">
        <v>37</v>
      </c>
      <c r="C21" s="387" t="s">
        <v>1131</v>
      </c>
      <c r="D21" s="14" t="s">
        <v>38</v>
      </c>
      <c r="E21" s="14" t="s">
        <v>70</v>
      </c>
      <c r="F21" s="291" t="s">
        <v>71</v>
      </c>
      <c r="O21" s="3"/>
      <c r="P21" s="3"/>
      <c r="Q21" s="3"/>
      <c r="R21" s="15"/>
      <c r="S21" s="15"/>
      <c r="T21" s="15"/>
      <c r="U21" s="327"/>
      <c r="V21" s="99" t="str">
        <f ca="1">INDIRECT("lista!G" &amp;Table4[[#This Row],[ID]]+1)</f>
        <v/>
      </c>
      <c r="W21" s="99" t="str" cm="1">
        <f t="array" aca="1" ref="W21" ca="1">INDIRECT("lista!H" &amp;Table4[[#This Row],[ID]]+1)</f>
        <v/>
      </c>
      <c r="X21" s="99" t="str" cm="1">
        <f t="array" aca="1" ref="X21" ca="1">INDIRECT("lista!I" &amp;Table4[[#This Row],[ID]]+1)</f>
        <v/>
      </c>
      <c r="Y21" s="99" t="str" cm="1">
        <f t="array" aca="1" ref="Y21" ca="1">INDIRECT("lista!J" &amp;Table4[[#This Row],[ID]]+1)</f>
        <v/>
      </c>
      <c r="Z21" s="99" t="str" cm="1">
        <f t="array" aca="1" ref="Z21" ca="1">INDIRECT("lista!K" &amp;Table4[[#This Row],[ID]]+1)</f>
        <v/>
      </c>
      <c r="AA21" s="99" t="str" cm="1">
        <f t="array" aca="1" ref="AA21" ca="1">INDIRECT("lista!L" &amp;Table4[[#This Row],[ID]]+1)</f>
        <v/>
      </c>
      <c r="AB21" s="99" t="str" cm="1">
        <f t="array" aca="1" ref="AB21" ca="1">INDIRECT("lista!M" &amp;Table4[[#This Row],[ID]]+1)</f>
        <v/>
      </c>
      <c r="AC21" s="99" t="str" cm="1">
        <f t="array" aca="1" ref="AC21" ca="1">INDIRECT("lista!N" &amp;Table4[[#This Row],[ID]]+1)</f>
        <v/>
      </c>
      <c r="AD21" s="99" t="str" cm="1">
        <f t="array" aca="1" ref="AD21" ca="1">INDIRECT("lista!O" &amp;Table4[[#This Row],[ID]]+1)</f>
        <v/>
      </c>
      <c r="AE21" s="99" t="str" cm="1">
        <f t="array" aca="1" ref="AE21" ca="1">INDIRECT("lista!P" &amp;Table4[[#This Row],[ID]]+1)</f>
        <v/>
      </c>
      <c r="AF21" s="99" t="str" cm="1">
        <f t="array" aca="1" ref="AF21" ca="1">INDIRECT("lista!Q" &amp;Table4[[#This Row],[ID]]+1)</f>
        <v/>
      </c>
    </row>
    <row r="22" spans="1:32" x14ac:dyDescent="0.3">
      <c r="A22" s="99">
        <v>19</v>
      </c>
      <c r="B22" s="14" t="s">
        <v>44</v>
      </c>
      <c r="C22" s="387" t="s">
        <v>1133</v>
      </c>
      <c r="D22" s="14" t="s">
        <v>35</v>
      </c>
      <c r="E22" s="14" t="s">
        <v>70</v>
      </c>
      <c r="F22" s="291" t="s">
        <v>72</v>
      </c>
      <c r="O22" s="3"/>
      <c r="P22" s="3"/>
      <c r="Q22" s="3"/>
      <c r="R22" s="15"/>
      <c r="S22" s="15"/>
      <c r="T22" s="15"/>
      <c r="U22" s="327"/>
      <c r="V22" s="99" t="str">
        <f ca="1">INDIRECT("lista!G" &amp;Table4[[#This Row],[ID]]+1)</f>
        <v/>
      </c>
      <c r="W22" s="99" t="str" cm="1">
        <f t="array" aca="1" ref="W22" ca="1">INDIRECT("lista!H" &amp;Table4[[#This Row],[ID]]+1)</f>
        <v/>
      </c>
      <c r="X22" s="99" t="str" cm="1">
        <f t="array" aca="1" ref="X22" ca="1">INDIRECT("lista!I" &amp;Table4[[#This Row],[ID]]+1)</f>
        <v/>
      </c>
      <c r="Y22" s="99" t="str" cm="1">
        <f t="array" aca="1" ref="Y22" ca="1">INDIRECT("lista!J" &amp;Table4[[#This Row],[ID]]+1)</f>
        <v/>
      </c>
      <c r="Z22" s="99" t="str" cm="1">
        <f t="array" aca="1" ref="Z22" ca="1">INDIRECT("lista!K" &amp;Table4[[#This Row],[ID]]+1)</f>
        <v/>
      </c>
      <c r="AA22" s="99" t="str" cm="1">
        <f t="array" aca="1" ref="AA22" ca="1">INDIRECT("lista!L" &amp;Table4[[#This Row],[ID]]+1)</f>
        <v/>
      </c>
      <c r="AB22" s="99" t="str" cm="1">
        <f t="array" aca="1" ref="AB22" ca="1">INDIRECT("lista!M" &amp;Table4[[#This Row],[ID]]+1)</f>
        <v/>
      </c>
      <c r="AC22" s="99" t="str" cm="1">
        <f t="array" aca="1" ref="AC22" ca="1">INDIRECT("lista!N" &amp;Table4[[#This Row],[ID]]+1)</f>
        <v/>
      </c>
      <c r="AD22" s="99" t="str" cm="1">
        <f t="array" aca="1" ref="AD22" ca="1">INDIRECT("lista!O" &amp;Table4[[#This Row],[ID]]+1)</f>
        <v/>
      </c>
      <c r="AE22" s="99" t="str" cm="1">
        <f t="array" aca="1" ref="AE22" ca="1">INDIRECT("lista!P" &amp;Table4[[#This Row],[ID]]+1)</f>
        <v/>
      </c>
      <c r="AF22" s="99" t="str" cm="1">
        <f t="array" aca="1" ref="AF22" ca="1">INDIRECT("lista!Q" &amp;Table4[[#This Row],[ID]]+1)</f>
        <v/>
      </c>
    </row>
    <row r="23" spans="1:32" x14ac:dyDescent="0.3">
      <c r="A23" s="99">
        <v>20</v>
      </c>
      <c r="B23" s="17" t="s">
        <v>73</v>
      </c>
      <c r="C23" s="18" t="s">
        <v>1147</v>
      </c>
      <c r="D23" s="17" t="s">
        <v>42</v>
      </c>
      <c r="E23" s="17" t="s">
        <v>39</v>
      </c>
      <c r="F23" s="19">
        <v>44910</v>
      </c>
      <c r="O23" s="3"/>
      <c r="P23" s="3"/>
      <c r="Q23" s="3"/>
      <c r="R23" s="15"/>
      <c r="S23" s="15"/>
      <c r="T23" s="15"/>
      <c r="U23" s="327"/>
      <c r="V23" s="99" t="s">
        <v>65</v>
      </c>
      <c r="W23" s="99" t="s">
        <v>65</v>
      </c>
      <c r="X23" s="99" t="s">
        <v>65</v>
      </c>
      <c r="Y23" s="99" t="s">
        <v>65</v>
      </c>
      <c r="Z23" s="99" t="s">
        <v>65</v>
      </c>
      <c r="AA23" s="99" t="s">
        <v>65</v>
      </c>
      <c r="AB23" s="99" t="s">
        <v>65</v>
      </c>
      <c r="AC23" s="99" cm="1">
        <f t="array" aca="1" ref="AC23" ca="1">INDIRECT("lista!N" &amp;Table4[[#This Row],[ID]]+1)</f>
        <v>-65</v>
      </c>
      <c r="AD23" s="99" t="str" cm="1">
        <f t="array" aca="1" ref="AD23" ca="1">INDIRECT("lista!O" &amp;Table4[[#This Row],[ID]]+1)</f>
        <v/>
      </c>
      <c r="AE23" s="99" t="str" cm="1">
        <f t="array" aca="1" ref="AE23" ca="1">INDIRECT("lista!P" &amp;Table4[[#This Row],[ID]]+1)</f>
        <v/>
      </c>
      <c r="AF23" s="99" t="str" cm="1">
        <f t="array" aca="1" ref="AF23" ca="1">INDIRECT("lista!Q" &amp;Table4[[#This Row],[ID]]+1)</f>
        <v/>
      </c>
    </row>
    <row r="24" spans="1:32" x14ac:dyDescent="0.3">
      <c r="A24" s="99">
        <v>21</v>
      </c>
      <c r="B24" s="14" t="s">
        <v>44</v>
      </c>
      <c r="C24" s="398" t="s">
        <v>1133</v>
      </c>
      <c r="D24" s="14" t="s">
        <v>35</v>
      </c>
      <c r="E24" s="14" t="s">
        <v>74</v>
      </c>
      <c r="F24" s="291" t="s">
        <v>75</v>
      </c>
      <c r="O24" s="3"/>
      <c r="P24" s="3"/>
      <c r="Q24" s="3"/>
      <c r="R24" s="15"/>
      <c r="S24" s="15"/>
      <c r="T24" s="15"/>
      <c r="U24" s="327"/>
      <c r="V24" s="99" t="str">
        <f ca="1">INDIRECT("lista!G" &amp;Table4[[#This Row],[ID]]+1)</f>
        <v/>
      </c>
      <c r="W24" s="99" t="str" cm="1">
        <f t="array" aca="1" ref="W24" ca="1">INDIRECT("lista!H" &amp;Table4[[#This Row],[ID]]+1)</f>
        <v/>
      </c>
      <c r="X24" s="99" t="str" cm="1">
        <f t="array" aca="1" ref="X24" ca="1">INDIRECT("lista!I" &amp;Table4[[#This Row],[ID]]+1)</f>
        <v/>
      </c>
      <c r="Y24" s="99" t="str" cm="1">
        <f t="array" aca="1" ref="Y24" ca="1">INDIRECT("lista!J" &amp;Table4[[#This Row],[ID]]+1)</f>
        <v/>
      </c>
      <c r="Z24" s="99" t="str" cm="1">
        <f t="array" aca="1" ref="Z24" ca="1">INDIRECT("lista!K" &amp;Table4[[#This Row],[ID]]+1)</f>
        <v/>
      </c>
      <c r="AA24" s="99" t="str" cm="1">
        <f t="array" aca="1" ref="AA24" ca="1">INDIRECT("lista!L" &amp;Table4[[#This Row],[ID]]+1)</f>
        <v/>
      </c>
      <c r="AB24" s="99" t="str" cm="1">
        <f t="array" aca="1" ref="AB24" ca="1">INDIRECT("lista!M" &amp;Table4[[#This Row],[ID]]+1)</f>
        <v/>
      </c>
      <c r="AC24" s="99" t="str" cm="1">
        <f t="array" aca="1" ref="AC24" ca="1">INDIRECT("lista!N" &amp;Table4[[#This Row],[ID]]+1)</f>
        <v/>
      </c>
      <c r="AD24" s="99" t="str" cm="1">
        <f t="array" aca="1" ref="AD24" ca="1">INDIRECT("lista!O" &amp;Table4[[#This Row],[ID]]+1)</f>
        <v/>
      </c>
      <c r="AE24" s="99" t="str" cm="1">
        <f t="array" aca="1" ref="AE24" ca="1">INDIRECT("lista!P" &amp;Table4[[#This Row],[ID]]+1)</f>
        <v/>
      </c>
      <c r="AF24" s="99" t="str" cm="1">
        <f t="array" aca="1" ref="AF24" ca="1">INDIRECT("lista!Q" &amp;Table4[[#This Row],[ID]]+1)</f>
        <v/>
      </c>
    </row>
    <row r="25" spans="1:32" x14ac:dyDescent="0.3">
      <c r="A25" s="99">
        <v>22</v>
      </c>
      <c r="B25" s="17" t="s">
        <v>76</v>
      </c>
      <c r="C25" s="21" t="s">
        <v>1148</v>
      </c>
      <c r="D25" s="17" t="s">
        <v>42</v>
      </c>
      <c r="E25" s="17" t="s">
        <v>39</v>
      </c>
      <c r="F25" s="19">
        <v>44907</v>
      </c>
      <c r="O25" s="3"/>
      <c r="P25" s="3"/>
      <c r="Q25" s="3"/>
      <c r="R25" s="15"/>
      <c r="S25" s="15"/>
      <c r="T25" s="15"/>
      <c r="U25" s="327"/>
      <c r="V25" s="99" t="s">
        <v>65</v>
      </c>
      <c r="W25" s="99" t="s">
        <v>65</v>
      </c>
      <c r="X25" s="99" t="s">
        <v>65</v>
      </c>
      <c r="Y25" s="99" t="s">
        <v>65</v>
      </c>
      <c r="Z25" s="99" t="s">
        <v>65</v>
      </c>
      <c r="AA25" s="99" t="s">
        <v>65</v>
      </c>
      <c r="AB25" s="99" t="s">
        <v>65</v>
      </c>
      <c r="AC25" s="99" cm="1">
        <f t="array" aca="1" ref="AC25" ca="1">INDIRECT("lista!N" &amp;Table4[[#This Row],[ID]]+1)</f>
        <v>-62</v>
      </c>
      <c r="AD25" s="99" t="str" cm="1">
        <f t="array" aca="1" ref="AD25" ca="1">INDIRECT("lista!O" &amp;Table4[[#This Row],[ID]]+1)</f>
        <v/>
      </c>
      <c r="AE25" s="99" t="str" cm="1">
        <f t="array" aca="1" ref="AE25" ca="1">INDIRECT("lista!P" &amp;Table4[[#This Row],[ID]]+1)</f>
        <v/>
      </c>
      <c r="AF25" s="99" t="str" cm="1">
        <f t="array" aca="1" ref="AF25" ca="1">INDIRECT("lista!Q" &amp;Table4[[#This Row],[ID]]+1)</f>
        <v/>
      </c>
    </row>
    <row r="26" spans="1:32" x14ac:dyDescent="0.3">
      <c r="A26" s="99">
        <v>23</v>
      </c>
      <c r="B26" s="14" t="s">
        <v>37</v>
      </c>
      <c r="C26" s="387" t="s">
        <v>1131</v>
      </c>
      <c r="D26" s="14" t="s">
        <v>38</v>
      </c>
      <c r="E26" s="27" t="s">
        <v>77</v>
      </c>
      <c r="F26" s="291" t="s">
        <v>78</v>
      </c>
      <c r="O26" s="3"/>
      <c r="P26" s="3"/>
      <c r="Q26" s="3"/>
      <c r="R26" s="15"/>
      <c r="S26" s="15"/>
      <c r="T26" s="15"/>
      <c r="U26" s="327"/>
      <c r="V26" s="99" t="str">
        <f ca="1">INDIRECT("lista!G" &amp;Table4[[#This Row],[ID]]+1)</f>
        <v/>
      </c>
      <c r="W26" s="99" t="str" cm="1">
        <f t="array" aca="1" ref="W26" ca="1">INDIRECT("lista!H" &amp;Table4[[#This Row],[ID]]+1)</f>
        <v/>
      </c>
      <c r="X26" s="99" t="str" cm="1">
        <f t="array" aca="1" ref="X26" ca="1">INDIRECT("lista!I" &amp;Table4[[#This Row],[ID]]+1)</f>
        <v/>
      </c>
      <c r="Y26" s="99" t="str" cm="1">
        <f t="array" aca="1" ref="Y26" ca="1">INDIRECT("lista!J" &amp;Table4[[#This Row],[ID]]+1)</f>
        <v/>
      </c>
      <c r="Z26" s="99" t="str" cm="1">
        <f t="array" aca="1" ref="Z26" ca="1">INDIRECT("lista!K" &amp;Table4[[#This Row],[ID]]+1)</f>
        <v/>
      </c>
      <c r="AA26" s="99" t="str" cm="1">
        <f t="array" aca="1" ref="AA26" ca="1">INDIRECT("lista!L" &amp;Table4[[#This Row],[ID]]+1)</f>
        <v/>
      </c>
      <c r="AB26" s="99" t="str" cm="1">
        <f t="array" aca="1" ref="AB26" ca="1">INDIRECT("lista!M" &amp;Table4[[#This Row],[ID]]+1)</f>
        <v/>
      </c>
      <c r="AC26" s="99" t="str" cm="1">
        <f t="array" aca="1" ref="AC26" ca="1">INDIRECT("lista!N" &amp;Table4[[#This Row],[ID]]+1)</f>
        <v/>
      </c>
      <c r="AD26" s="99" t="str" cm="1">
        <f t="array" aca="1" ref="AD26" ca="1">INDIRECT("lista!O" &amp;Table4[[#This Row],[ID]]+1)</f>
        <v/>
      </c>
      <c r="AE26" s="99" t="str" cm="1">
        <f t="array" aca="1" ref="AE26" ca="1">INDIRECT("lista!P" &amp;Table4[[#This Row],[ID]]+1)</f>
        <v/>
      </c>
      <c r="AF26" s="99" t="str" cm="1">
        <f t="array" aca="1" ref="AF26" ca="1">INDIRECT("lista!Q" &amp;Table4[[#This Row],[ID]]+1)</f>
        <v/>
      </c>
    </row>
    <row r="27" spans="1:32" x14ac:dyDescent="0.3">
      <c r="A27" s="99">
        <v>24</v>
      </c>
      <c r="B27" s="17" t="s">
        <v>79</v>
      </c>
      <c r="C27" s="18" t="s">
        <v>1149</v>
      </c>
      <c r="D27" s="17" t="s">
        <v>80</v>
      </c>
      <c r="E27" s="20" t="s">
        <v>81</v>
      </c>
      <c r="F27" s="19">
        <v>44902</v>
      </c>
      <c r="O27" s="3"/>
      <c r="P27" s="3"/>
      <c r="Q27" s="3"/>
      <c r="R27" s="15"/>
      <c r="S27" s="15"/>
      <c r="T27" s="15"/>
      <c r="U27" s="327"/>
      <c r="V27" s="99" t="s">
        <v>65</v>
      </c>
      <c r="W27" s="99" t="s">
        <v>65</v>
      </c>
      <c r="X27" s="99" t="s">
        <v>65</v>
      </c>
      <c r="Y27" s="99" t="s">
        <v>65</v>
      </c>
      <c r="Z27" s="99" t="s">
        <v>65</v>
      </c>
      <c r="AA27" s="99" t="s">
        <v>65</v>
      </c>
      <c r="AB27" s="99" t="s">
        <v>65</v>
      </c>
      <c r="AC27" s="99" t="str" cm="1">
        <f t="array" aca="1" ref="AC27" ca="1">INDIRECT("lista!N" &amp;Table4[[#This Row],[ID]]+1)</f>
        <v/>
      </c>
      <c r="AD27" s="99" t="s">
        <v>63</v>
      </c>
      <c r="AE27" s="99" t="str" cm="1">
        <f t="array" aca="1" ref="AE27" ca="1">INDIRECT("lista!P" &amp;Table4[[#This Row],[ID]]+1)</f>
        <v/>
      </c>
      <c r="AF27" s="99" cm="1">
        <f t="array" aca="1" ref="AF27" ca="1">INDIRECT("lista!Q" &amp;Table4[[#This Row],[ID]]+1)</f>
        <v>-57</v>
      </c>
    </row>
    <row r="28" spans="1:32" x14ac:dyDescent="0.3">
      <c r="A28" s="99">
        <v>25</v>
      </c>
      <c r="B28" s="14" t="s">
        <v>82</v>
      </c>
      <c r="C28" s="387" t="s">
        <v>1150</v>
      </c>
      <c r="D28" s="14" t="s">
        <v>83</v>
      </c>
      <c r="E28" s="27" t="s">
        <v>77</v>
      </c>
      <c r="F28" s="291" t="s">
        <v>84</v>
      </c>
      <c r="O28" s="3"/>
      <c r="P28" s="3"/>
      <c r="Q28" s="3"/>
      <c r="R28" s="15"/>
      <c r="S28" s="15"/>
      <c r="T28" s="15"/>
      <c r="U28" s="327"/>
      <c r="V28" s="99">
        <f ca="1">INDIRECT("lista!G" &amp;Table4[[#This Row],[ID]]+1)</f>
        <v>34</v>
      </c>
      <c r="W28" s="99" cm="1">
        <f t="array" aca="1" ref="W28" ca="1">INDIRECT("lista!H" &amp;Table4[[#This Row],[ID]]+1)</f>
        <v>20</v>
      </c>
      <c r="X28" s="99" cm="1">
        <f t="array" aca="1" ref="X28" ca="1">INDIRECT("lista!I" &amp;Table4[[#This Row],[ID]]+1)</f>
        <v>-1</v>
      </c>
      <c r="Y28" s="99" cm="1">
        <f t="array" aca="1" ref="Y28" ca="1">INDIRECT("lista!J" &amp;Table4[[#This Row],[ID]]+1)</f>
        <v>-43</v>
      </c>
      <c r="Z28" s="99" t="str" cm="1">
        <f t="array" aca="1" ref="Z28" ca="1">INDIRECT("lista!K" &amp;Table4[[#This Row],[ID]]+1)</f>
        <v/>
      </c>
      <c r="AA28" s="99" t="str" cm="1">
        <f t="array" aca="1" ref="AA28" ca="1">INDIRECT("lista!L" &amp;Table4[[#This Row],[ID]]+1)</f>
        <v/>
      </c>
      <c r="AB28" s="99" t="str" cm="1">
        <f t="array" aca="1" ref="AB28" ca="1">INDIRECT("lista!M" &amp;Table4[[#This Row],[ID]]+1)</f>
        <v/>
      </c>
      <c r="AC28" s="99" t="str" cm="1">
        <f t="array" aca="1" ref="AC28" ca="1">INDIRECT("lista!N" &amp;Table4[[#This Row],[ID]]+1)</f>
        <v/>
      </c>
      <c r="AD28" s="99" t="str" cm="1">
        <f t="array" aca="1" ref="AD28" ca="1">INDIRECT("lista!O" &amp;Table4[[#This Row],[ID]]+1)</f>
        <v/>
      </c>
      <c r="AE28" s="99" t="str" cm="1">
        <f t="array" aca="1" ref="AE28" ca="1">INDIRECT("lista!P" &amp;Table4[[#This Row],[ID]]+1)</f>
        <v/>
      </c>
      <c r="AF28" s="99" t="str" cm="1">
        <f t="array" aca="1" ref="AF28" ca="1">INDIRECT("lista!Q" &amp;Table4[[#This Row],[ID]]+1)</f>
        <v/>
      </c>
    </row>
    <row r="29" spans="1:32" x14ac:dyDescent="0.3">
      <c r="A29" s="99">
        <v>26</v>
      </c>
      <c r="B29" s="14" t="s">
        <v>85</v>
      </c>
      <c r="C29" s="387" t="s">
        <v>1151</v>
      </c>
      <c r="D29" s="14" t="s">
        <v>38</v>
      </c>
      <c r="E29" s="27" t="s">
        <v>77</v>
      </c>
      <c r="F29" s="291" t="s">
        <v>86</v>
      </c>
      <c r="O29" s="3"/>
      <c r="P29" s="3"/>
      <c r="Q29" s="3"/>
      <c r="R29" s="15"/>
      <c r="S29" s="15"/>
      <c r="T29" s="15"/>
      <c r="U29" s="327"/>
      <c r="V29" s="99">
        <f ca="1">INDIRECT("lista!G" &amp;Table4[[#This Row],[ID]]+1)</f>
        <v>35</v>
      </c>
      <c r="W29" s="99" cm="1">
        <f t="array" aca="1" ref="W29" ca="1">INDIRECT("lista!H" &amp;Table4[[#This Row],[ID]]+1)</f>
        <v>21</v>
      </c>
      <c r="X29" s="99" cm="1">
        <f t="array" aca="1" ref="X29" ca="1">INDIRECT("lista!I" &amp;Table4[[#This Row],[ID]]+1)</f>
        <v>0</v>
      </c>
      <c r="Y29" s="99" cm="1">
        <f t="array" aca="1" ref="Y29" ca="1">INDIRECT("lista!J" &amp;Table4[[#This Row],[ID]]+1)</f>
        <v>-42</v>
      </c>
      <c r="Z29" s="99" t="str" cm="1">
        <f t="array" aca="1" ref="Z29" ca="1">INDIRECT("lista!K" &amp;Table4[[#This Row],[ID]]+1)</f>
        <v/>
      </c>
      <c r="AA29" s="99" t="str" cm="1">
        <f t="array" aca="1" ref="AA29" ca="1">INDIRECT("lista!L" &amp;Table4[[#This Row],[ID]]+1)</f>
        <v/>
      </c>
      <c r="AB29" s="99" t="str" cm="1">
        <f t="array" aca="1" ref="AB29" ca="1">INDIRECT("lista!M" &amp;Table4[[#This Row],[ID]]+1)</f>
        <v/>
      </c>
      <c r="AC29" s="99" t="str" cm="1">
        <f t="array" aca="1" ref="AC29" ca="1">INDIRECT("lista!N" &amp;Table4[[#This Row],[ID]]+1)</f>
        <v/>
      </c>
      <c r="AD29" s="99" t="str" cm="1">
        <f t="array" aca="1" ref="AD29" ca="1">INDIRECT("lista!O" &amp;Table4[[#This Row],[ID]]+1)</f>
        <v/>
      </c>
      <c r="AE29" s="99" t="str" cm="1">
        <f t="array" aca="1" ref="AE29" ca="1">INDIRECT("lista!P" &amp;Table4[[#This Row],[ID]]+1)</f>
        <v/>
      </c>
      <c r="AF29" s="99" t="str" cm="1">
        <f t="array" aca="1" ref="AF29" ca="1">INDIRECT("lista!Q" &amp;Table4[[#This Row],[ID]]+1)</f>
        <v/>
      </c>
    </row>
    <row r="30" spans="1:32" x14ac:dyDescent="0.3">
      <c r="A30" s="99">
        <v>27</v>
      </c>
      <c r="B30" s="17" t="s">
        <v>87</v>
      </c>
      <c r="C30" s="18" t="s">
        <v>1152</v>
      </c>
      <c r="D30" s="17" t="s">
        <v>80</v>
      </c>
      <c r="E30" s="20" t="s">
        <v>81</v>
      </c>
      <c r="F30" s="19">
        <v>44883</v>
      </c>
      <c r="O30" s="3"/>
      <c r="P30" s="3"/>
      <c r="Q30" s="3"/>
      <c r="R30" s="15"/>
      <c r="S30" s="15"/>
      <c r="T30" s="15"/>
      <c r="U30" s="327"/>
      <c r="V30" s="99" t="s">
        <v>65</v>
      </c>
      <c r="W30" s="99" t="s">
        <v>65</v>
      </c>
      <c r="X30" s="99" t="s">
        <v>65</v>
      </c>
      <c r="Y30" s="99" t="s">
        <v>65</v>
      </c>
      <c r="Z30" s="99" t="s">
        <v>65</v>
      </c>
      <c r="AA30" s="99" t="s">
        <v>65</v>
      </c>
      <c r="AB30" s="99" t="s">
        <v>65</v>
      </c>
      <c r="AC30" s="99" t="str" cm="1">
        <f t="array" aca="1" ref="AC30" ca="1">INDIRECT("lista!N" &amp;Table4[[#This Row],[ID]]+1)</f>
        <v/>
      </c>
      <c r="AD30" s="99" t="s">
        <v>63</v>
      </c>
      <c r="AE30" s="99" t="str" cm="1">
        <f t="array" aca="1" ref="AE30" ca="1">INDIRECT("lista!P" &amp;Table4[[#This Row],[ID]]+1)</f>
        <v/>
      </c>
      <c r="AF30" s="99" cm="1">
        <f t="array" aca="1" ref="AF30" ca="1">INDIRECT("lista!Q" &amp;Table4[[#This Row],[ID]]+1)</f>
        <v>-38</v>
      </c>
    </row>
    <row r="31" spans="1:32" x14ac:dyDescent="0.3">
      <c r="A31" s="99">
        <v>28</v>
      </c>
      <c r="B31" s="14" t="s">
        <v>48</v>
      </c>
      <c r="C31" s="387" t="s">
        <v>1136</v>
      </c>
      <c r="D31" s="14" t="s">
        <v>42</v>
      </c>
      <c r="E31" s="27" t="s">
        <v>70</v>
      </c>
      <c r="F31" s="291" t="s">
        <v>88</v>
      </c>
      <c r="O31" s="3"/>
      <c r="P31" s="3"/>
      <c r="Q31" s="3"/>
      <c r="R31" s="15"/>
      <c r="S31" s="15"/>
      <c r="T31" s="15"/>
      <c r="U31" s="328"/>
      <c r="V31" s="99" t="str">
        <f ca="1">INDIRECT("lista!G" &amp;Table4[[#This Row],[ID]]+1)</f>
        <v/>
      </c>
      <c r="W31" s="99" t="str" cm="1">
        <f t="array" aca="1" ref="W31" ca="1">INDIRECT("lista!H" &amp;Table4[[#This Row],[ID]]+1)</f>
        <v/>
      </c>
      <c r="X31" s="99" t="str" cm="1">
        <f t="array" aca="1" ref="X31" ca="1">INDIRECT("lista!I" &amp;Table4[[#This Row],[ID]]+1)</f>
        <v/>
      </c>
      <c r="Y31" s="99" t="str" cm="1">
        <f t="array" aca="1" ref="Y31" ca="1">INDIRECT("lista!J" &amp;Table4[[#This Row],[ID]]+1)</f>
        <v/>
      </c>
      <c r="Z31" s="99" t="str" cm="1">
        <f t="array" aca="1" ref="Z31" ca="1">INDIRECT("lista!K" &amp;Table4[[#This Row],[ID]]+1)</f>
        <v/>
      </c>
      <c r="AA31" s="99" t="str" cm="1">
        <f t="array" aca="1" ref="AA31" ca="1">INDIRECT("lista!L" &amp;Table4[[#This Row],[ID]]+1)</f>
        <v/>
      </c>
      <c r="AB31" s="99" t="str" cm="1">
        <f t="array" aca="1" ref="AB31" ca="1">INDIRECT("lista!M" &amp;Table4[[#This Row],[ID]]+1)</f>
        <v/>
      </c>
      <c r="AC31" s="99" t="str" cm="1">
        <f t="array" aca="1" ref="AC31" ca="1">INDIRECT("lista!N" &amp;Table4[[#This Row],[ID]]+1)</f>
        <v/>
      </c>
      <c r="AD31" s="99" t="str" cm="1">
        <f t="array" aca="1" ref="AD31" ca="1">INDIRECT("lista!O" &amp;Table4[[#This Row],[ID]]+1)</f>
        <v/>
      </c>
      <c r="AE31" s="99" t="str" cm="1">
        <f t="array" aca="1" ref="AE31" ca="1">INDIRECT("lista!P" &amp;Table4[[#This Row],[ID]]+1)</f>
        <v/>
      </c>
      <c r="AF31" s="99" t="str" cm="1">
        <f t="array" aca="1" ref="AF31" ca="1">INDIRECT("lista!Q" &amp;Table4[[#This Row],[ID]]+1)</f>
        <v/>
      </c>
    </row>
    <row r="32" spans="1:32" x14ac:dyDescent="0.3">
      <c r="A32" s="99">
        <v>29</v>
      </c>
      <c r="B32" s="17" t="s">
        <v>89</v>
      </c>
      <c r="C32" s="18" t="s">
        <v>1153</v>
      </c>
      <c r="D32" s="17" t="s">
        <v>42</v>
      </c>
      <c r="E32" s="20" t="s">
        <v>39</v>
      </c>
      <c r="F32" s="19">
        <v>44880</v>
      </c>
      <c r="O32" s="3"/>
      <c r="P32" s="3"/>
      <c r="Q32" s="3"/>
      <c r="R32" s="15"/>
      <c r="S32" s="15"/>
      <c r="T32" s="15"/>
      <c r="U32" s="328"/>
      <c r="V32" s="99" t="s">
        <v>65</v>
      </c>
      <c r="W32" s="99" t="s">
        <v>65</v>
      </c>
      <c r="X32" s="99" t="s">
        <v>65</v>
      </c>
      <c r="Y32" s="99" t="s">
        <v>65</v>
      </c>
      <c r="Z32" s="99" t="s">
        <v>65</v>
      </c>
      <c r="AA32" s="99" t="s">
        <v>65</v>
      </c>
      <c r="AB32" s="99" t="s">
        <v>65</v>
      </c>
      <c r="AC32" s="99" cm="1">
        <f t="array" aca="1" ref="AC32" ca="1">INDIRECT("lista!N" &amp;Table4[[#This Row],[ID]]+1)</f>
        <v>-35</v>
      </c>
      <c r="AD32" s="99" t="str" cm="1">
        <f t="array" aca="1" ref="AD32" ca="1">INDIRECT("lista!O" &amp;Table4[[#This Row],[ID]]+1)</f>
        <v/>
      </c>
      <c r="AE32" s="99" t="str" cm="1">
        <f t="array" aca="1" ref="AE32" ca="1">INDIRECT("lista!P" &amp;Table4[[#This Row],[ID]]+1)</f>
        <v/>
      </c>
      <c r="AF32" s="99" t="str" cm="1">
        <f t="array" aca="1" ref="AF32" ca="1">INDIRECT("lista!Q" &amp;Table4[[#This Row],[ID]]+1)</f>
        <v/>
      </c>
    </row>
    <row r="33" spans="1:32" x14ac:dyDescent="0.3">
      <c r="A33" s="99">
        <v>30</v>
      </c>
      <c r="B33" s="14" t="s">
        <v>41</v>
      </c>
      <c r="C33" s="387" t="s">
        <v>1132</v>
      </c>
      <c r="D33" s="14" t="s">
        <v>42</v>
      </c>
      <c r="E33" s="27" t="s">
        <v>77</v>
      </c>
      <c r="F33" s="291" t="s">
        <v>90</v>
      </c>
      <c r="O33" s="3"/>
      <c r="P33" s="3"/>
      <c r="Q33" s="3"/>
      <c r="R33" s="15"/>
      <c r="S33" s="15"/>
      <c r="T33" s="15"/>
      <c r="U33" s="328"/>
      <c r="V33" s="99" t="str">
        <f ca="1">INDIRECT("lista!G" &amp;Table4[[#This Row],[ID]]+1)</f>
        <v/>
      </c>
      <c r="W33" s="99" t="str" cm="1">
        <f t="array" aca="1" ref="W33" ca="1">INDIRECT("lista!H" &amp;Table4[[#This Row],[ID]]+1)</f>
        <v/>
      </c>
      <c r="X33" s="99" t="str" cm="1">
        <f t="array" aca="1" ref="X33" ca="1">INDIRECT("lista!I" &amp;Table4[[#This Row],[ID]]+1)</f>
        <v/>
      </c>
      <c r="Y33" s="99" t="str" cm="1">
        <f t="array" aca="1" ref="Y33" ca="1">INDIRECT("lista!J" &amp;Table4[[#This Row],[ID]]+1)</f>
        <v/>
      </c>
      <c r="Z33" s="99" t="str" cm="1">
        <f t="array" aca="1" ref="Z33" ca="1">INDIRECT("lista!K" &amp;Table4[[#This Row],[ID]]+1)</f>
        <v/>
      </c>
      <c r="AA33" s="99" t="str" cm="1">
        <f t="array" aca="1" ref="AA33" ca="1">INDIRECT("lista!L" &amp;Table4[[#This Row],[ID]]+1)</f>
        <v/>
      </c>
      <c r="AB33" s="99" t="str" cm="1">
        <f t="array" aca="1" ref="AB33" ca="1">INDIRECT("lista!M" &amp;Table4[[#This Row],[ID]]+1)</f>
        <v/>
      </c>
      <c r="AC33" s="99" t="str" cm="1">
        <f t="array" aca="1" ref="AC33" ca="1">INDIRECT("lista!N" &amp;Table4[[#This Row],[ID]]+1)</f>
        <v/>
      </c>
      <c r="AD33" s="99" t="str" cm="1">
        <f t="array" aca="1" ref="AD33" ca="1">INDIRECT("lista!O" &amp;Table4[[#This Row],[ID]]+1)</f>
        <v/>
      </c>
      <c r="AE33" s="99" t="str" cm="1">
        <f t="array" aca="1" ref="AE33" ca="1">INDIRECT("lista!P" &amp;Table4[[#This Row],[ID]]+1)</f>
        <v/>
      </c>
      <c r="AF33" s="99" t="str" cm="1">
        <f t="array" aca="1" ref="AF33" ca="1">INDIRECT("lista!Q" &amp;Table4[[#This Row],[ID]]+1)</f>
        <v/>
      </c>
    </row>
    <row r="34" spans="1:32" x14ac:dyDescent="0.3">
      <c r="A34" s="99">
        <v>31</v>
      </c>
      <c r="B34" s="14" t="s">
        <v>50</v>
      </c>
      <c r="C34" s="387" t="s">
        <v>1137</v>
      </c>
      <c r="D34" s="14" t="s">
        <v>42</v>
      </c>
      <c r="E34" s="27" t="s">
        <v>70</v>
      </c>
      <c r="F34" s="291" t="s">
        <v>91</v>
      </c>
      <c r="O34" s="3"/>
      <c r="P34" s="3"/>
      <c r="Q34" s="3"/>
      <c r="R34" s="15"/>
      <c r="S34" s="15"/>
      <c r="T34" s="15" t="s">
        <v>92</v>
      </c>
      <c r="U34" s="328"/>
      <c r="V34" s="99" t="str">
        <f ca="1">INDIRECT("lista!G" &amp;Table4[[#This Row],[ID]]+1)</f>
        <v/>
      </c>
      <c r="W34" s="99" t="str" cm="1">
        <f t="array" aca="1" ref="W34" ca="1">INDIRECT("lista!H" &amp;Table4[[#This Row],[ID]]+1)</f>
        <v/>
      </c>
      <c r="X34" s="99" t="str" cm="1">
        <f t="array" aca="1" ref="X34" ca="1">INDIRECT("lista!I" &amp;Table4[[#This Row],[ID]]+1)</f>
        <v/>
      </c>
      <c r="Y34" s="99" t="str" cm="1">
        <f t="array" aca="1" ref="Y34" ca="1">INDIRECT("lista!J" &amp;Table4[[#This Row],[ID]]+1)</f>
        <v/>
      </c>
      <c r="Z34" s="99" t="str" cm="1">
        <f t="array" aca="1" ref="Z34" ca="1">INDIRECT("lista!K" &amp;Table4[[#This Row],[ID]]+1)</f>
        <v/>
      </c>
      <c r="AA34" s="99" t="str" cm="1">
        <f t="array" aca="1" ref="AA34" ca="1">INDIRECT("lista!L" &amp;Table4[[#This Row],[ID]]+1)</f>
        <v/>
      </c>
      <c r="AB34" s="99" t="str" cm="1">
        <f t="array" aca="1" ref="AB34" ca="1">INDIRECT("lista!M" &amp;Table4[[#This Row],[ID]]+1)</f>
        <v/>
      </c>
      <c r="AC34" s="99" t="str" cm="1">
        <f t="array" aca="1" ref="AC34" ca="1">INDIRECT("lista!N" &amp;Table4[[#This Row],[ID]]+1)</f>
        <v/>
      </c>
      <c r="AD34" s="99" t="str" cm="1">
        <f t="array" aca="1" ref="AD34" ca="1">INDIRECT("lista!O" &amp;Table4[[#This Row],[ID]]+1)</f>
        <v/>
      </c>
      <c r="AE34" s="99" t="str" cm="1">
        <f t="array" aca="1" ref="AE34" ca="1">INDIRECT("lista!P" &amp;Table4[[#This Row],[ID]]+1)</f>
        <v/>
      </c>
      <c r="AF34" s="99" t="str" cm="1">
        <f t="array" aca="1" ref="AF34" ca="1">INDIRECT("lista!Q" &amp;Table4[[#This Row],[ID]]+1)</f>
        <v/>
      </c>
    </row>
    <row r="35" spans="1:32" x14ac:dyDescent="0.3">
      <c r="A35" s="99">
        <v>32</v>
      </c>
      <c r="B35" s="17" t="s">
        <v>93</v>
      </c>
      <c r="C35" s="18" t="s">
        <v>1154</v>
      </c>
      <c r="D35" s="17" t="s">
        <v>53</v>
      </c>
      <c r="E35" s="20" t="s">
        <v>39</v>
      </c>
      <c r="F35" s="19">
        <v>44872</v>
      </c>
      <c r="O35" s="3"/>
      <c r="P35" s="3"/>
      <c r="Q35" s="3"/>
      <c r="R35" s="15"/>
      <c r="S35" s="15"/>
      <c r="T35" s="15"/>
      <c r="U35" s="328"/>
      <c r="V35" s="99" t="s">
        <v>65</v>
      </c>
      <c r="W35" s="99" t="s">
        <v>65</v>
      </c>
      <c r="X35" s="99" t="s">
        <v>65</v>
      </c>
      <c r="Y35" s="99" t="s">
        <v>65</v>
      </c>
      <c r="Z35" s="99" t="str" cm="1">
        <f t="array" aca="1" ref="Z35" ca="1">INDIRECT("lista!K" &amp;Table4[[#This Row],[ID]]+1)</f>
        <v/>
      </c>
      <c r="AA35" s="99" t="str" cm="1">
        <f t="array" aca="1" ref="AA35" ca="1">INDIRECT("lista!L" &amp;Table4[[#This Row],[ID]]+1)</f>
        <v/>
      </c>
      <c r="AB35" s="99" t="str" cm="1">
        <f t="array" aca="1" ref="AB35" ca="1">INDIRECT("lista!M" &amp;Table4[[#This Row],[ID]]+1)</f>
        <v/>
      </c>
      <c r="AC35" s="99" cm="1">
        <f t="array" aca="1" ref="AC35" ca="1">INDIRECT("lista!N" &amp;Table4[[#This Row],[ID]]+1)</f>
        <v>-27</v>
      </c>
      <c r="AD35" s="99" t="str" cm="1">
        <f t="array" aca="1" ref="AD35" ca="1">INDIRECT("lista!O" &amp;Table4[[#This Row],[ID]]+1)</f>
        <v/>
      </c>
      <c r="AE35" s="99" t="str" cm="1">
        <f t="array" aca="1" ref="AE35" ca="1">INDIRECT("lista!P" &amp;Table4[[#This Row],[ID]]+1)</f>
        <v/>
      </c>
      <c r="AF35" s="99" t="str" cm="1">
        <f t="array" aca="1" ref="AF35" ca="1">INDIRECT("lista!Q" &amp;Table4[[#This Row],[ID]]+1)</f>
        <v/>
      </c>
    </row>
    <row r="36" spans="1:32" x14ac:dyDescent="0.3">
      <c r="A36" s="99">
        <v>33</v>
      </c>
      <c r="B36" s="14" t="s">
        <v>44</v>
      </c>
      <c r="C36" s="387" t="s">
        <v>1133</v>
      </c>
      <c r="D36" s="14" t="s">
        <v>35</v>
      </c>
      <c r="E36" s="27" t="s">
        <v>77</v>
      </c>
      <c r="F36" s="291" t="s">
        <v>94</v>
      </c>
      <c r="O36" s="3"/>
      <c r="P36" s="3"/>
      <c r="Q36" s="3"/>
      <c r="R36" s="15"/>
      <c r="S36" s="15"/>
      <c r="T36" s="15"/>
      <c r="U36" s="328"/>
      <c r="V36" s="99" t="str">
        <f ca="1">INDIRECT("lista!G" &amp;Table4[[#This Row],[ID]]+1)</f>
        <v/>
      </c>
      <c r="W36" s="99" t="str" cm="1">
        <f t="array" aca="1" ref="W36" ca="1">INDIRECT("lista!H" &amp;Table4[[#This Row],[ID]]+1)</f>
        <v/>
      </c>
      <c r="X36" s="99" t="str" cm="1">
        <f t="array" aca="1" ref="X36" ca="1">INDIRECT("lista!I" &amp;Table4[[#This Row],[ID]]+1)</f>
        <v/>
      </c>
      <c r="Y36" s="99" t="str" cm="1">
        <f t="array" aca="1" ref="Y36" ca="1">INDIRECT("lista!J" &amp;Table4[[#This Row],[ID]]+1)</f>
        <v/>
      </c>
      <c r="Z36" s="99" t="str" cm="1">
        <f t="array" aca="1" ref="Z36" ca="1">INDIRECT("lista!K" &amp;Table4[[#This Row],[ID]]+1)</f>
        <v/>
      </c>
      <c r="AA36" s="99" t="str" cm="1">
        <f t="array" aca="1" ref="AA36" ca="1">INDIRECT("lista!L" &amp;Table4[[#This Row],[ID]]+1)</f>
        <v/>
      </c>
      <c r="AB36" s="99" t="str" cm="1">
        <f t="array" aca="1" ref="AB36" ca="1">INDIRECT("lista!M" &amp;Table4[[#This Row],[ID]]+1)</f>
        <v/>
      </c>
      <c r="AC36" s="99" t="str" cm="1">
        <f t="array" aca="1" ref="AC36" ca="1">INDIRECT("lista!N" &amp;Table4[[#This Row],[ID]]+1)</f>
        <v/>
      </c>
      <c r="AD36" s="99" t="str" cm="1">
        <f t="array" aca="1" ref="AD36" ca="1">INDIRECT("lista!O" &amp;Table4[[#This Row],[ID]]+1)</f>
        <v/>
      </c>
      <c r="AE36" s="99" t="str" cm="1">
        <f t="array" aca="1" ref="AE36" ca="1">INDIRECT("lista!P" &amp;Table4[[#This Row],[ID]]+1)</f>
        <v/>
      </c>
      <c r="AF36" s="99" t="str" cm="1">
        <f t="array" aca="1" ref="AF36" ca="1">INDIRECT("lista!Q" &amp;Table4[[#This Row],[ID]]+1)</f>
        <v/>
      </c>
    </row>
    <row r="37" spans="1:32" x14ac:dyDescent="0.3">
      <c r="A37" s="99">
        <v>34</v>
      </c>
      <c r="B37" s="14" t="s">
        <v>46</v>
      </c>
      <c r="C37" s="387" t="s">
        <v>1134</v>
      </c>
      <c r="D37" s="14" t="s">
        <v>42</v>
      </c>
      <c r="E37" s="27" t="s">
        <v>77</v>
      </c>
      <c r="F37" s="291" t="s">
        <v>94</v>
      </c>
      <c r="O37" s="3"/>
      <c r="P37" s="3"/>
      <c r="Q37" s="3"/>
      <c r="R37" s="15"/>
      <c r="S37" s="15"/>
      <c r="T37" s="15"/>
      <c r="U37" s="328"/>
      <c r="V37" s="99" t="str">
        <f ca="1">INDIRECT("lista!G" &amp;Table4[[#This Row],[ID]]+1)</f>
        <v/>
      </c>
      <c r="W37" s="99" t="str" cm="1">
        <f t="array" aca="1" ref="W37" ca="1">INDIRECT("lista!H" &amp;Table4[[#This Row],[ID]]+1)</f>
        <v/>
      </c>
      <c r="X37" s="99" t="str" cm="1">
        <f t="array" aca="1" ref="X37" ca="1">INDIRECT("lista!I" &amp;Table4[[#This Row],[ID]]+1)</f>
        <v/>
      </c>
      <c r="Y37" s="99" t="str" cm="1">
        <f t="array" aca="1" ref="Y37" ca="1">INDIRECT("lista!J" &amp;Table4[[#This Row],[ID]]+1)</f>
        <v/>
      </c>
      <c r="Z37" s="99" t="str" cm="1">
        <f t="array" aca="1" ref="Z37" ca="1">INDIRECT("lista!K" &amp;Table4[[#This Row],[ID]]+1)</f>
        <v/>
      </c>
      <c r="AA37" s="99" t="str" cm="1">
        <f t="array" aca="1" ref="AA37" ca="1">INDIRECT("lista!L" &amp;Table4[[#This Row],[ID]]+1)</f>
        <v/>
      </c>
      <c r="AB37" s="99" t="str" cm="1">
        <f t="array" aca="1" ref="AB37" ca="1">INDIRECT("lista!M" &amp;Table4[[#This Row],[ID]]+1)</f>
        <v/>
      </c>
      <c r="AC37" s="99" t="str" cm="1">
        <f t="array" aca="1" ref="AC37" ca="1">INDIRECT("lista!N" &amp;Table4[[#This Row],[ID]]+1)</f>
        <v/>
      </c>
      <c r="AD37" s="99" t="str" cm="1">
        <f t="array" aca="1" ref="AD37" ca="1">INDIRECT("lista!O" &amp;Table4[[#This Row],[ID]]+1)</f>
        <v/>
      </c>
      <c r="AE37" s="99" t="str" cm="1">
        <f t="array" aca="1" ref="AE37" ca="1">INDIRECT("lista!P" &amp;Table4[[#This Row],[ID]]+1)</f>
        <v/>
      </c>
      <c r="AF37" s="99" t="str" cm="1">
        <f t="array" aca="1" ref="AF37" ca="1">INDIRECT("lista!Q" &amp;Table4[[#This Row],[ID]]+1)</f>
        <v/>
      </c>
    </row>
    <row r="38" spans="1:32" x14ac:dyDescent="0.3">
      <c r="A38" s="99">
        <v>35</v>
      </c>
      <c r="B38" s="14" t="s">
        <v>47</v>
      </c>
      <c r="C38" s="387" t="s">
        <v>1135</v>
      </c>
      <c r="D38" s="14" t="s">
        <v>42</v>
      </c>
      <c r="E38" s="27" t="s">
        <v>77</v>
      </c>
      <c r="F38" s="291" t="s">
        <v>94</v>
      </c>
      <c r="O38" s="3"/>
      <c r="P38" s="3"/>
      <c r="Q38" s="3"/>
      <c r="R38" s="15"/>
      <c r="S38" s="15"/>
      <c r="T38" s="15"/>
      <c r="U38" s="328"/>
      <c r="V38" s="99" t="str">
        <f ca="1">INDIRECT("lista!G" &amp;Table4[[#This Row],[ID]]+1)</f>
        <v/>
      </c>
      <c r="W38" s="99" t="str" cm="1">
        <f t="array" aca="1" ref="W38" ca="1">INDIRECT("lista!H" &amp;Table4[[#This Row],[ID]]+1)</f>
        <v/>
      </c>
      <c r="X38" s="99" t="str" cm="1">
        <f t="array" aca="1" ref="X38" ca="1">INDIRECT("lista!I" &amp;Table4[[#This Row],[ID]]+1)</f>
        <v/>
      </c>
      <c r="Y38" s="99" t="str" cm="1">
        <f t="array" aca="1" ref="Y38" ca="1">INDIRECT("lista!J" &amp;Table4[[#This Row],[ID]]+1)</f>
        <v/>
      </c>
      <c r="Z38" s="99" t="str" cm="1">
        <f t="array" aca="1" ref="Z38" ca="1">INDIRECT("lista!K" &amp;Table4[[#This Row],[ID]]+1)</f>
        <v/>
      </c>
      <c r="AA38" s="99" t="str" cm="1">
        <f t="array" aca="1" ref="AA38" ca="1">INDIRECT("lista!L" &amp;Table4[[#This Row],[ID]]+1)</f>
        <v/>
      </c>
      <c r="AB38" s="99" t="str" cm="1">
        <f t="array" aca="1" ref="AB38" ca="1">INDIRECT("lista!M" &amp;Table4[[#This Row],[ID]]+1)</f>
        <v/>
      </c>
      <c r="AC38" s="99" t="str" cm="1">
        <f t="array" aca="1" ref="AC38" ca="1">INDIRECT("lista!N" &amp;Table4[[#This Row],[ID]]+1)</f>
        <v/>
      </c>
      <c r="AD38" s="99" t="str" cm="1">
        <f t="array" aca="1" ref="AD38" ca="1">INDIRECT("lista!O" &amp;Table4[[#This Row],[ID]]+1)</f>
        <v/>
      </c>
      <c r="AE38" s="99" t="str" cm="1">
        <f t="array" aca="1" ref="AE38" ca="1">INDIRECT("lista!P" &amp;Table4[[#This Row],[ID]]+1)</f>
        <v/>
      </c>
      <c r="AF38" s="99" t="str" cm="1">
        <f t="array" aca="1" ref="AF38" ca="1">INDIRECT("lista!Q" &amp;Table4[[#This Row],[ID]]+1)</f>
        <v/>
      </c>
    </row>
    <row r="39" spans="1:32" x14ac:dyDescent="0.3">
      <c r="A39" s="99">
        <v>36</v>
      </c>
      <c r="B39" s="14" t="s">
        <v>37</v>
      </c>
      <c r="C39" s="387" t="s">
        <v>1131</v>
      </c>
      <c r="D39" s="14" t="s">
        <v>38</v>
      </c>
      <c r="E39" s="27" t="s">
        <v>95</v>
      </c>
      <c r="F39" s="291" t="s">
        <v>96</v>
      </c>
      <c r="O39" s="3"/>
      <c r="P39" s="3"/>
      <c r="Q39" s="3"/>
      <c r="R39" s="15"/>
      <c r="S39" s="15"/>
      <c r="T39" s="15"/>
      <c r="U39" s="328"/>
      <c r="V39" s="99" t="str">
        <f ca="1">INDIRECT("lista!G" &amp;Table4[[#This Row],[ID]]+1)</f>
        <v/>
      </c>
      <c r="W39" s="99" t="str" cm="1">
        <f t="array" aca="1" ref="W39" ca="1">INDIRECT("lista!H" &amp;Table4[[#This Row],[ID]]+1)</f>
        <v/>
      </c>
      <c r="X39" s="99" t="str" cm="1">
        <f t="array" aca="1" ref="X39" ca="1">INDIRECT("lista!I" &amp;Table4[[#This Row],[ID]]+1)</f>
        <v/>
      </c>
      <c r="Y39" s="99" t="str" cm="1">
        <f t="array" aca="1" ref="Y39" ca="1">INDIRECT("lista!J" &amp;Table4[[#This Row],[ID]]+1)</f>
        <v/>
      </c>
      <c r="Z39" s="99" t="str" cm="1">
        <f t="array" aca="1" ref="Z39" ca="1">INDIRECT("lista!K" &amp;Table4[[#This Row],[ID]]+1)</f>
        <v/>
      </c>
      <c r="AA39" s="99" t="str" cm="1">
        <f t="array" aca="1" ref="AA39" ca="1">INDIRECT("lista!L" &amp;Table4[[#This Row],[ID]]+1)</f>
        <v/>
      </c>
      <c r="AB39" s="99" t="str" cm="1">
        <f t="array" aca="1" ref="AB39" ca="1">INDIRECT("lista!M" &amp;Table4[[#This Row],[ID]]+1)</f>
        <v/>
      </c>
      <c r="AC39" s="99" t="str" cm="1">
        <f t="array" aca="1" ref="AC39" ca="1">INDIRECT("lista!N" &amp;Table4[[#This Row],[ID]]+1)</f>
        <v/>
      </c>
      <c r="AD39" s="99" t="str" cm="1">
        <f t="array" aca="1" ref="AD39" ca="1">INDIRECT("lista!O" &amp;Table4[[#This Row],[ID]]+1)</f>
        <v/>
      </c>
      <c r="AE39" s="99" t="str" cm="1">
        <f t="array" aca="1" ref="AE39" ca="1">INDIRECT("lista!P" &amp;Table4[[#This Row],[ID]]+1)</f>
        <v/>
      </c>
      <c r="AF39" s="99" t="str" cm="1">
        <f t="array" aca="1" ref="AF39" ca="1">INDIRECT("lista!Q" &amp;Table4[[#This Row],[ID]]+1)</f>
        <v/>
      </c>
    </row>
    <row r="40" spans="1:32" x14ac:dyDescent="0.3">
      <c r="A40" s="99">
        <v>37</v>
      </c>
      <c r="B40" s="14" t="s">
        <v>97</v>
      </c>
      <c r="C40" s="387" t="s">
        <v>1155</v>
      </c>
      <c r="D40" s="14" t="s">
        <v>42</v>
      </c>
      <c r="E40" s="27" t="s">
        <v>77</v>
      </c>
      <c r="F40" s="291" t="s">
        <v>98</v>
      </c>
      <c r="O40" s="3"/>
      <c r="P40" s="3"/>
      <c r="Q40" s="3"/>
      <c r="R40" s="15"/>
      <c r="S40" s="15"/>
      <c r="T40" s="15"/>
      <c r="U40" s="328"/>
      <c r="V40" s="99">
        <f ca="1">INDIRECT("lista!G" &amp;Table4[[#This Row],[ID]]+1)</f>
        <v>70</v>
      </c>
      <c r="W40" s="99" cm="1">
        <f t="array" aca="1" ref="W40" ca="1">INDIRECT("lista!H" &amp;Table4[[#This Row],[ID]]+1)</f>
        <v>56</v>
      </c>
      <c r="X40" s="99" cm="1">
        <f t="array" aca="1" ref="X40" ca="1">INDIRECT("lista!I" &amp;Table4[[#This Row],[ID]]+1)</f>
        <v>35</v>
      </c>
      <c r="Y40" s="99" cm="1">
        <f t="array" aca="1" ref="Y40" ca="1">INDIRECT("lista!J" &amp;Table4[[#This Row],[ID]]+1)</f>
        <v>-7</v>
      </c>
      <c r="Z40" s="99" t="str" cm="1">
        <f t="array" aca="1" ref="Z40" ca="1">INDIRECT("lista!K" &amp;Table4[[#This Row],[ID]]+1)</f>
        <v/>
      </c>
      <c r="AA40" s="99" t="str" cm="1">
        <f t="array" aca="1" ref="AA40" ca="1">INDIRECT("lista!L" &amp;Table4[[#This Row],[ID]]+1)</f>
        <v/>
      </c>
      <c r="AB40" s="99" t="str" cm="1">
        <f t="array" aca="1" ref="AB40" ca="1">INDIRECT("lista!M" &amp;Table4[[#This Row],[ID]]+1)</f>
        <v/>
      </c>
      <c r="AC40" s="99" t="str" cm="1">
        <f t="array" aca="1" ref="AC40" ca="1">INDIRECT("lista!N" &amp;Table4[[#This Row],[ID]]+1)</f>
        <v/>
      </c>
      <c r="AD40" s="99" t="str" cm="1">
        <f t="array" aca="1" ref="AD40" ca="1">INDIRECT("lista!O" &amp;Table4[[#This Row],[ID]]+1)</f>
        <v/>
      </c>
      <c r="AE40" s="99" t="str" cm="1">
        <f t="array" aca="1" ref="AE40" ca="1">INDIRECT("lista!P" &amp;Table4[[#This Row],[ID]]+1)</f>
        <v/>
      </c>
      <c r="AF40" s="99" t="str" cm="1">
        <f t="array" aca="1" ref="AF40" ca="1">INDIRECT("lista!Q" &amp;Table4[[#This Row],[ID]]+1)</f>
        <v/>
      </c>
    </row>
    <row r="41" spans="1:32" x14ac:dyDescent="0.3">
      <c r="A41" s="99">
        <v>38</v>
      </c>
      <c r="B41" s="14" t="s">
        <v>99</v>
      </c>
      <c r="C41" s="387" t="s">
        <v>1156</v>
      </c>
      <c r="D41" s="14" t="s">
        <v>35</v>
      </c>
      <c r="E41" s="27" t="s">
        <v>77</v>
      </c>
      <c r="F41" s="291" t="s">
        <v>100</v>
      </c>
      <c r="O41" s="3"/>
      <c r="P41" s="3"/>
      <c r="Q41" s="3"/>
      <c r="R41" s="15"/>
      <c r="S41" s="15"/>
      <c r="T41" s="15"/>
      <c r="U41" s="328"/>
      <c r="V41" s="99">
        <f ca="1">INDIRECT("lista!G" &amp;Table4[[#This Row],[ID]]+1)</f>
        <v>71</v>
      </c>
      <c r="W41" s="99" cm="1">
        <f t="array" aca="1" ref="W41" ca="1">INDIRECT("lista!H" &amp;Table4[[#This Row],[ID]]+1)</f>
        <v>57</v>
      </c>
      <c r="X41" s="99" cm="1">
        <f t="array" aca="1" ref="X41" ca="1">INDIRECT("lista!I" &amp;Table4[[#This Row],[ID]]+1)</f>
        <v>36</v>
      </c>
      <c r="Y41" s="99" cm="1">
        <f t="array" aca="1" ref="Y41" ca="1">INDIRECT("lista!J" &amp;Table4[[#This Row],[ID]]+1)</f>
        <v>-6</v>
      </c>
      <c r="Z41" s="99" t="str" cm="1">
        <f t="array" aca="1" ref="Z41" ca="1">INDIRECT("lista!K" &amp;Table4[[#This Row],[ID]]+1)</f>
        <v/>
      </c>
      <c r="AA41" s="99" t="str" cm="1">
        <f t="array" aca="1" ref="AA41" ca="1">INDIRECT("lista!L" &amp;Table4[[#This Row],[ID]]+1)</f>
        <v/>
      </c>
      <c r="AB41" s="99" t="str" cm="1">
        <f t="array" aca="1" ref="AB41" ca="1">INDIRECT("lista!M" &amp;Table4[[#This Row],[ID]]+1)</f>
        <v/>
      </c>
      <c r="AC41" s="99" t="str" cm="1">
        <f t="array" aca="1" ref="AC41" ca="1">INDIRECT("lista!N" &amp;Table4[[#This Row],[ID]]+1)</f>
        <v/>
      </c>
      <c r="AD41" s="99" t="str" cm="1">
        <f t="array" aca="1" ref="AD41" ca="1">INDIRECT("lista!O" &amp;Table4[[#This Row],[ID]]+1)</f>
        <v/>
      </c>
      <c r="AE41" s="99" t="str" cm="1">
        <f t="array" aca="1" ref="AE41" ca="1">INDIRECT("lista!P" &amp;Table4[[#This Row],[ID]]+1)</f>
        <v/>
      </c>
      <c r="AF41" s="99" t="str" cm="1">
        <f t="array" aca="1" ref="AF41" ca="1">INDIRECT("lista!Q" &amp;Table4[[#This Row],[ID]]+1)</f>
        <v/>
      </c>
    </row>
    <row r="42" spans="1:32" x14ac:dyDescent="0.3">
      <c r="A42" s="99">
        <v>39</v>
      </c>
      <c r="B42" s="17" t="s">
        <v>101</v>
      </c>
      <c r="C42" s="18" t="s">
        <v>1157</v>
      </c>
      <c r="D42" s="17" t="s">
        <v>80</v>
      </c>
      <c r="E42" s="20" t="s">
        <v>81</v>
      </c>
      <c r="F42" s="19">
        <v>44848</v>
      </c>
      <c r="O42" s="3"/>
      <c r="P42" s="3"/>
      <c r="Q42" s="3"/>
      <c r="R42" s="15"/>
      <c r="S42" s="15"/>
      <c r="T42" s="15"/>
      <c r="U42" s="328"/>
      <c r="V42" s="99" t="s">
        <v>65</v>
      </c>
      <c r="W42" s="99" t="s">
        <v>65</v>
      </c>
      <c r="X42" s="99" t="s">
        <v>65</v>
      </c>
      <c r="Y42" s="99" t="s">
        <v>65</v>
      </c>
      <c r="Z42" s="99" t="s">
        <v>65</v>
      </c>
      <c r="AA42" s="99" t="s">
        <v>65</v>
      </c>
      <c r="AB42" s="99" t="s">
        <v>65</v>
      </c>
      <c r="AC42" s="99" t="str" cm="1">
        <f t="array" aca="1" ref="AC42" ca="1">INDIRECT("lista!N" &amp;Table4[[#This Row],[ID]]+1)</f>
        <v/>
      </c>
      <c r="AD42" s="99" t="str" cm="1">
        <f t="array" aca="1" ref="AD42" ca="1">INDIRECT("lista!O" &amp;Table4[[#This Row],[ID]]+1)</f>
        <v/>
      </c>
      <c r="AE42" s="99" t="str" cm="1">
        <f t="array" aca="1" ref="AE42" ca="1">INDIRECT("lista!P" &amp;Table4[[#This Row],[ID]]+1)</f>
        <v/>
      </c>
      <c r="AF42" s="99" cm="1">
        <f t="array" aca="1" ref="AF42" ca="1">INDIRECT("lista!Q" &amp;Table4[[#This Row],[ID]]+1)</f>
        <v>-3</v>
      </c>
    </row>
    <row r="43" spans="1:32" x14ac:dyDescent="0.3">
      <c r="A43" s="99">
        <v>40</v>
      </c>
      <c r="B43" s="17" t="s">
        <v>102</v>
      </c>
      <c r="C43" s="18" t="s">
        <v>1158</v>
      </c>
      <c r="D43" s="17" t="s">
        <v>80</v>
      </c>
      <c r="E43" s="20" t="s">
        <v>81</v>
      </c>
      <c r="F43" s="19">
        <v>44848</v>
      </c>
      <c r="O43" s="3"/>
      <c r="P43" s="3"/>
      <c r="Q43" s="3"/>
      <c r="R43" s="15"/>
      <c r="S43" s="15"/>
      <c r="T43" s="15"/>
      <c r="U43" s="328"/>
      <c r="V43" s="99" t="s">
        <v>65</v>
      </c>
      <c r="W43" s="99" t="s">
        <v>65</v>
      </c>
      <c r="X43" s="99" t="s">
        <v>65</v>
      </c>
      <c r="Y43" s="99" t="s">
        <v>65</v>
      </c>
      <c r="Z43" s="99" t="s">
        <v>65</v>
      </c>
      <c r="AA43" s="99" t="s">
        <v>65</v>
      </c>
      <c r="AB43" s="99" t="s">
        <v>65</v>
      </c>
      <c r="AC43" s="99" t="str" cm="1">
        <f t="array" aca="1" ref="AC43" ca="1">INDIRECT("lista!N" &amp;Table4[[#This Row],[ID]]+1)</f>
        <v/>
      </c>
      <c r="AD43" s="99" t="str" cm="1">
        <f t="array" aca="1" ref="AD43" ca="1">INDIRECT("lista!O" &amp;Table4[[#This Row],[ID]]+1)</f>
        <v/>
      </c>
      <c r="AE43" s="99" t="str" cm="1">
        <f t="array" aca="1" ref="AE43" ca="1">INDIRECT("lista!P" &amp;Table4[[#This Row],[ID]]+1)</f>
        <v/>
      </c>
      <c r="AF43" s="99" cm="1">
        <f t="array" aca="1" ref="AF43" ca="1">INDIRECT("lista!Q" &amp;Table4[[#This Row],[ID]]+1)</f>
        <v>-3</v>
      </c>
    </row>
    <row r="44" spans="1:32" x14ac:dyDescent="0.3">
      <c r="A44" s="99">
        <v>41</v>
      </c>
      <c r="B44" s="14" t="s">
        <v>82</v>
      </c>
      <c r="C44" s="387" t="s">
        <v>1150</v>
      </c>
      <c r="D44" s="14" t="s">
        <v>83</v>
      </c>
      <c r="E44" s="27" t="s">
        <v>95</v>
      </c>
      <c r="F44" s="291" t="s">
        <v>103</v>
      </c>
      <c r="O44" s="3"/>
      <c r="P44" s="3"/>
      <c r="Q44" s="3"/>
      <c r="R44" s="15"/>
      <c r="S44" s="15"/>
      <c r="T44" s="15"/>
      <c r="U44" s="328"/>
      <c r="V44" s="99" t="str">
        <f ca="1">INDIRECT("lista!G" &amp;Table4[[#This Row],[ID]]+1)</f>
        <v/>
      </c>
      <c r="W44" s="99" t="str" cm="1">
        <f t="array" aca="1" ref="W44" ca="1">INDIRECT("lista!H" &amp;Table4[[#This Row],[ID]]+1)</f>
        <v/>
      </c>
      <c r="X44" s="99" t="str" cm="1">
        <f t="array" aca="1" ref="X44" ca="1">INDIRECT("lista!I" &amp;Table4[[#This Row],[ID]]+1)</f>
        <v/>
      </c>
      <c r="Y44" s="99" t="str" cm="1">
        <f t="array" aca="1" ref="Y44" ca="1">INDIRECT("lista!J" &amp;Table4[[#This Row],[ID]]+1)</f>
        <v/>
      </c>
      <c r="Z44" s="99" t="str" cm="1">
        <f t="array" aca="1" ref="Z44" ca="1">INDIRECT("lista!K" &amp;Table4[[#This Row],[ID]]+1)</f>
        <v/>
      </c>
      <c r="AA44" s="99" t="str" cm="1">
        <f t="array" aca="1" ref="AA44" ca="1">INDIRECT("lista!L" &amp;Table4[[#This Row],[ID]]+1)</f>
        <v/>
      </c>
      <c r="AB44" s="99" t="str" cm="1">
        <f t="array" aca="1" ref="AB44" ca="1">INDIRECT("lista!M" &amp;Table4[[#This Row],[ID]]+1)</f>
        <v/>
      </c>
      <c r="AC44" s="99" t="str" cm="1">
        <f t="array" aca="1" ref="AC44" ca="1">INDIRECT("lista!N" &amp;Table4[[#This Row],[ID]]+1)</f>
        <v/>
      </c>
      <c r="AD44" s="99" t="str" cm="1">
        <f t="array" aca="1" ref="AD44" ca="1">INDIRECT("lista!O" &amp;Table4[[#This Row],[ID]]+1)</f>
        <v/>
      </c>
      <c r="AE44" s="99" t="str" cm="1">
        <f t="array" aca="1" ref="AE44" ca="1">INDIRECT("lista!P" &amp;Table4[[#This Row],[ID]]+1)</f>
        <v/>
      </c>
      <c r="AF44" s="99" t="str" cm="1">
        <f t="array" aca="1" ref="AF44" ca="1">INDIRECT("lista!Q" &amp;Table4[[#This Row],[ID]]+1)</f>
        <v/>
      </c>
    </row>
    <row r="45" spans="1:32" x14ac:dyDescent="0.3">
      <c r="A45" s="99">
        <v>42</v>
      </c>
      <c r="B45" s="14" t="s">
        <v>85</v>
      </c>
      <c r="C45" s="387" t="s">
        <v>1151</v>
      </c>
      <c r="D45" s="14" t="s">
        <v>38</v>
      </c>
      <c r="E45" s="27" t="s">
        <v>95</v>
      </c>
      <c r="F45" s="291" t="s">
        <v>104</v>
      </c>
      <c r="O45" s="3"/>
      <c r="P45" s="3"/>
      <c r="Q45" s="3"/>
      <c r="R45" s="15"/>
      <c r="S45" s="15"/>
      <c r="T45" s="15"/>
      <c r="U45" s="328"/>
      <c r="V45" s="99" t="str">
        <f ca="1">INDIRECT("lista!G" &amp;Table4[[#This Row],[ID]]+1)</f>
        <v/>
      </c>
      <c r="W45" s="99" t="str" cm="1">
        <f t="array" aca="1" ref="W45" ca="1">INDIRECT("lista!H" &amp;Table4[[#This Row],[ID]]+1)</f>
        <v/>
      </c>
      <c r="X45" s="99" t="str" cm="1">
        <f t="array" aca="1" ref="X45" ca="1">INDIRECT("lista!I" &amp;Table4[[#This Row],[ID]]+1)</f>
        <v/>
      </c>
      <c r="Y45" s="99" t="str" cm="1">
        <f t="array" aca="1" ref="Y45" ca="1">INDIRECT("lista!J" &amp;Table4[[#This Row],[ID]]+1)</f>
        <v/>
      </c>
      <c r="Z45" s="99" t="str" cm="1">
        <f t="array" aca="1" ref="Z45" ca="1">INDIRECT("lista!K" &amp;Table4[[#This Row],[ID]]+1)</f>
        <v/>
      </c>
      <c r="AA45" s="99" t="str" cm="1">
        <f t="array" aca="1" ref="AA45" ca="1">INDIRECT("lista!L" &amp;Table4[[#This Row],[ID]]+1)</f>
        <v/>
      </c>
      <c r="AB45" s="99" t="str" cm="1">
        <f t="array" aca="1" ref="AB45" ca="1">INDIRECT("lista!M" &amp;Table4[[#This Row],[ID]]+1)</f>
        <v/>
      </c>
      <c r="AC45" s="99" t="str" cm="1">
        <f t="array" aca="1" ref="AC45" ca="1">INDIRECT("lista!N" &amp;Table4[[#This Row],[ID]]+1)</f>
        <v/>
      </c>
      <c r="AD45" s="99" t="str" cm="1">
        <f t="array" aca="1" ref="AD45" ca="1">INDIRECT("lista!O" &amp;Table4[[#This Row],[ID]]+1)</f>
        <v/>
      </c>
      <c r="AE45" s="99" t="str" cm="1">
        <f t="array" aca="1" ref="AE45" ca="1">INDIRECT("lista!P" &amp;Table4[[#This Row],[ID]]+1)</f>
        <v/>
      </c>
      <c r="AF45" s="99" t="str" cm="1">
        <f t="array" aca="1" ref="AF45" ca="1">INDIRECT("lista!Q" &amp;Table4[[#This Row],[ID]]+1)</f>
        <v/>
      </c>
    </row>
    <row r="46" spans="1:32" x14ac:dyDescent="0.3">
      <c r="A46" s="99">
        <v>43</v>
      </c>
      <c r="B46" s="14" t="s">
        <v>37</v>
      </c>
      <c r="C46" s="387" t="s">
        <v>1131</v>
      </c>
      <c r="D46" s="14" t="s">
        <v>38</v>
      </c>
      <c r="E46" s="27" t="s">
        <v>105</v>
      </c>
      <c r="F46" s="291" t="s">
        <v>106</v>
      </c>
      <c r="O46" s="3"/>
      <c r="P46" s="3"/>
      <c r="Q46" s="3"/>
      <c r="R46" s="15"/>
      <c r="S46" s="15"/>
      <c r="T46" s="15"/>
      <c r="U46" s="328"/>
      <c r="V46" s="99" t="str">
        <f ca="1">INDIRECT("lista!G" &amp;Table4[[#This Row],[ID]]+1)</f>
        <v/>
      </c>
      <c r="W46" s="99" t="str" cm="1">
        <f t="array" aca="1" ref="W46" ca="1">INDIRECT("lista!H" &amp;Table4[[#This Row],[ID]]+1)</f>
        <v/>
      </c>
      <c r="X46" s="99" t="str" cm="1">
        <f t="array" aca="1" ref="X46" ca="1">INDIRECT("lista!I" &amp;Table4[[#This Row],[ID]]+1)</f>
        <v/>
      </c>
      <c r="Y46" s="99" t="str" cm="1">
        <f t="array" aca="1" ref="Y46" ca="1">INDIRECT("lista!J" &amp;Table4[[#This Row],[ID]]+1)</f>
        <v/>
      </c>
      <c r="Z46" s="99" t="str" cm="1">
        <f t="array" aca="1" ref="Z46" ca="1">INDIRECT("lista!K" &amp;Table4[[#This Row],[ID]]+1)</f>
        <v/>
      </c>
      <c r="AA46" s="99" t="str" cm="1">
        <f t="array" aca="1" ref="AA46" ca="1">INDIRECT("lista!L" &amp;Table4[[#This Row],[ID]]+1)</f>
        <v/>
      </c>
      <c r="AB46" s="99" t="str" cm="1">
        <f t="array" aca="1" ref="AB46" ca="1">INDIRECT("lista!M" &amp;Table4[[#This Row],[ID]]+1)</f>
        <v/>
      </c>
      <c r="AC46" s="99" t="str" cm="1">
        <f t="array" aca="1" ref="AC46" ca="1">INDIRECT("lista!N" &amp;Table4[[#This Row],[ID]]+1)</f>
        <v/>
      </c>
      <c r="AD46" s="99" t="str" cm="1">
        <f t="array" aca="1" ref="AD46" ca="1">INDIRECT("lista!O" &amp;Table4[[#This Row],[ID]]+1)</f>
        <v/>
      </c>
      <c r="AE46" s="99" t="str" cm="1">
        <f t="array" aca="1" ref="AE46" ca="1">INDIRECT("lista!P" &amp;Table4[[#This Row],[ID]]+1)</f>
        <v/>
      </c>
      <c r="AF46" s="99" t="str" cm="1">
        <f t="array" aca="1" ref="AF46" ca="1">INDIRECT("lista!Q" &amp;Table4[[#This Row],[ID]]+1)</f>
        <v/>
      </c>
    </row>
    <row r="47" spans="1:32" x14ac:dyDescent="0.3">
      <c r="A47" s="99">
        <v>44</v>
      </c>
      <c r="B47" s="28" t="s">
        <v>41</v>
      </c>
      <c r="C47" s="432" t="s">
        <v>1132</v>
      </c>
      <c r="D47" s="28" t="s">
        <v>42</v>
      </c>
      <c r="E47" s="397" t="s">
        <v>95</v>
      </c>
      <c r="F47" s="415" t="s">
        <v>107</v>
      </c>
      <c r="O47" s="3"/>
      <c r="P47" s="3"/>
      <c r="Q47" s="3"/>
      <c r="R47" s="15"/>
      <c r="S47" s="15"/>
      <c r="T47" s="15"/>
      <c r="U47" s="328"/>
      <c r="V47" s="99" t="str">
        <f ca="1">INDIRECT("lista!G" &amp;Table4[[#This Row],[ID]]+1)</f>
        <v/>
      </c>
      <c r="W47" s="99" t="str" cm="1">
        <f t="array" aca="1" ref="W47" ca="1">INDIRECT("lista!H" &amp;Table4[[#This Row],[ID]]+1)</f>
        <v/>
      </c>
      <c r="X47" s="99" t="str" cm="1">
        <f t="array" aca="1" ref="X47" ca="1">INDIRECT("lista!I" &amp;Table4[[#This Row],[ID]]+1)</f>
        <v/>
      </c>
      <c r="Y47" s="99" t="str" cm="1">
        <f t="array" aca="1" ref="Y47" ca="1">INDIRECT("lista!J" &amp;Table4[[#This Row],[ID]]+1)</f>
        <v/>
      </c>
      <c r="Z47" s="99" t="str" cm="1">
        <f t="array" aca="1" ref="Z47" ca="1">INDIRECT("lista!K" &amp;Table4[[#This Row],[ID]]+1)</f>
        <v/>
      </c>
      <c r="AA47" s="99" t="str" cm="1">
        <f t="array" aca="1" ref="AA47" ca="1">INDIRECT("lista!L" &amp;Table4[[#This Row],[ID]]+1)</f>
        <v/>
      </c>
      <c r="AB47" s="99" t="str" cm="1">
        <f t="array" aca="1" ref="AB47" ca="1">INDIRECT("lista!M" &amp;Table4[[#This Row],[ID]]+1)</f>
        <v/>
      </c>
      <c r="AC47" s="99" t="str" cm="1">
        <f t="array" aca="1" ref="AC47" ca="1">INDIRECT("lista!N" &amp;Table4[[#This Row],[ID]]+1)</f>
        <v/>
      </c>
      <c r="AD47" s="99" t="str" cm="1">
        <f t="array" aca="1" ref="AD47" ca="1">INDIRECT("lista!O" &amp;Table4[[#This Row],[ID]]+1)</f>
        <v/>
      </c>
      <c r="AE47" s="99" t="str" cm="1">
        <f t="array" aca="1" ref="AE47" ca="1">INDIRECT("lista!P" &amp;Table4[[#This Row],[ID]]+1)</f>
        <v/>
      </c>
      <c r="AF47" s="99" t="str" cm="1">
        <f t="array" aca="1" ref="AF47" ca="1">INDIRECT("lista!Q" &amp;Table4[[#This Row],[ID]]+1)</f>
        <v/>
      </c>
    </row>
    <row r="48" spans="1:32" x14ac:dyDescent="0.3">
      <c r="A48" s="99">
        <v>45</v>
      </c>
      <c r="B48" s="23" t="s">
        <v>108</v>
      </c>
      <c r="C48" s="428" t="s">
        <v>1159</v>
      </c>
      <c r="D48" s="23" t="s">
        <v>80</v>
      </c>
      <c r="E48" s="25" t="s">
        <v>81</v>
      </c>
      <c r="F48" s="429">
        <v>44833</v>
      </c>
      <c r="O48" s="3"/>
      <c r="P48" s="3"/>
      <c r="Q48" s="3"/>
      <c r="R48" s="15"/>
      <c r="S48" s="15"/>
      <c r="T48" s="15"/>
      <c r="U48" s="328"/>
      <c r="V48" s="99" t="s">
        <v>65</v>
      </c>
      <c r="W48" s="99" t="s">
        <v>65</v>
      </c>
      <c r="X48" s="99" t="s">
        <v>65</v>
      </c>
      <c r="Y48" s="99" t="s">
        <v>65</v>
      </c>
      <c r="Z48" s="99" t="s">
        <v>65</v>
      </c>
      <c r="AA48" s="99" t="s">
        <v>65</v>
      </c>
      <c r="AB48" s="99" t="s">
        <v>65</v>
      </c>
      <c r="AC48" s="99" t="str" cm="1">
        <f t="array" aca="1" ref="AC48" ca="1">INDIRECT("lista!N" &amp;Table4[[#This Row],[ID]]+1)</f>
        <v/>
      </c>
      <c r="AD48" s="99" t="s">
        <v>65</v>
      </c>
      <c r="AE48" s="99" t="str" cm="1">
        <f t="array" aca="1" ref="AE48" ca="1">INDIRECT("lista!P" &amp;Table4[[#This Row],[ID]]+1)</f>
        <v/>
      </c>
      <c r="AF48" s="99" cm="1">
        <f t="array" aca="1" ref="AF48" ca="1">INDIRECT("lista!Q" &amp;Table4[[#This Row],[ID]]+1)</f>
        <v>12</v>
      </c>
    </row>
    <row r="49" spans="1:32" x14ac:dyDescent="0.3">
      <c r="A49" s="99">
        <v>46</v>
      </c>
      <c r="B49" s="23" t="s">
        <v>109</v>
      </c>
      <c r="C49" s="428" t="s">
        <v>1160</v>
      </c>
      <c r="D49" s="23" t="s">
        <v>80</v>
      </c>
      <c r="E49" s="25" t="s">
        <v>81</v>
      </c>
      <c r="F49" s="429">
        <v>44833</v>
      </c>
      <c r="O49" s="3"/>
      <c r="P49" s="3"/>
      <c r="Q49" s="3"/>
      <c r="R49" s="15"/>
      <c r="S49" s="15"/>
      <c r="T49" s="15"/>
      <c r="U49" s="328"/>
      <c r="V49" s="99" t="s">
        <v>65</v>
      </c>
      <c r="W49" s="99" t="s">
        <v>65</v>
      </c>
      <c r="X49" s="99" t="s">
        <v>65</v>
      </c>
      <c r="Y49" s="99" t="s">
        <v>65</v>
      </c>
      <c r="Z49" s="99" t="s">
        <v>65</v>
      </c>
      <c r="AA49" s="99" t="s">
        <v>65</v>
      </c>
      <c r="AB49" s="99" t="s">
        <v>65</v>
      </c>
      <c r="AC49" s="99" t="str" cm="1">
        <f t="array" aca="1" ref="AC49" ca="1">INDIRECT("lista!N" &amp;Table4[[#This Row],[ID]]+1)</f>
        <v/>
      </c>
      <c r="AD49" s="99" t="s">
        <v>65</v>
      </c>
      <c r="AE49" s="99" t="str" cm="1">
        <f t="array" aca="1" ref="AE49" ca="1">INDIRECT("lista!P" &amp;Table4[[#This Row],[ID]]+1)</f>
        <v/>
      </c>
      <c r="AF49" s="99" cm="1">
        <f t="array" aca="1" ref="AF49" ca="1">INDIRECT("lista!Q" &amp;Table4[[#This Row],[ID]]+1)</f>
        <v>12</v>
      </c>
    </row>
    <row r="50" spans="1:32" x14ac:dyDescent="0.3">
      <c r="A50" s="99">
        <v>47</v>
      </c>
      <c r="B50" s="423" t="s">
        <v>110</v>
      </c>
      <c r="C50" s="424" t="s">
        <v>1161</v>
      </c>
      <c r="D50" s="425" t="s">
        <v>53</v>
      </c>
      <c r="E50" s="426" t="s">
        <v>39</v>
      </c>
      <c r="F50" s="427">
        <v>44832</v>
      </c>
      <c r="O50" s="3"/>
      <c r="P50" s="3"/>
      <c r="Q50" s="3"/>
      <c r="R50" s="15"/>
      <c r="S50" s="15"/>
      <c r="T50" s="15"/>
      <c r="U50" s="327"/>
      <c r="V50" s="99" t="s">
        <v>65</v>
      </c>
      <c r="W50" s="99" t="s">
        <v>65</v>
      </c>
      <c r="X50" s="99" t="s">
        <v>65</v>
      </c>
      <c r="Y50" s="99" t="s">
        <v>65</v>
      </c>
      <c r="Z50" s="99"/>
      <c r="AA50" s="99" t="str" cm="1">
        <f t="array" aca="1" ref="AA50" ca="1">INDIRECT("lista!L" &amp;Table4[[#This Row],[ID]]+1)</f>
        <v/>
      </c>
      <c r="AB50" s="99" t="str" cm="1">
        <f t="array" aca="1" ref="AB50" ca="1">INDIRECT("lista!M" &amp;Table4[[#This Row],[ID]]+1)</f>
        <v/>
      </c>
      <c r="AC50" s="99" cm="1">
        <f t="array" aca="1" ref="AC50" ca="1">INDIRECT("lista!N" &amp;Table4[[#This Row],[ID]]+1)</f>
        <v>13</v>
      </c>
      <c r="AD50" s="99" t="str" cm="1">
        <f t="array" aca="1" ref="AD50" ca="1">INDIRECT("lista!O" &amp;Table4[[#This Row],[ID]]+1)</f>
        <v/>
      </c>
      <c r="AE50" s="99" t="str" cm="1">
        <f t="array" aca="1" ref="AE50" ca="1">INDIRECT("lista!P" &amp;Table4[[#This Row],[ID]]+1)</f>
        <v/>
      </c>
      <c r="AF50" s="99" t="str" cm="1">
        <f t="array" aca="1" ref="AF50" ca="1">INDIRECT("lista!Q" &amp;Table4[[#This Row],[ID]]+1)</f>
        <v/>
      </c>
    </row>
    <row r="51" spans="1:32" x14ac:dyDescent="0.3">
      <c r="A51" s="99">
        <v>48</v>
      </c>
      <c r="B51" s="29" t="s">
        <v>111</v>
      </c>
      <c r="C51" s="43" t="s">
        <v>1162</v>
      </c>
      <c r="D51" s="29" t="s">
        <v>112</v>
      </c>
      <c r="E51" s="31" t="s">
        <v>113</v>
      </c>
      <c r="F51" s="37" t="s">
        <v>114</v>
      </c>
      <c r="O51" s="3"/>
      <c r="P51" s="3"/>
      <c r="Q51" s="3"/>
      <c r="R51" s="15"/>
      <c r="S51" s="15"/>
      <c r="T51" s="15"/>
      <c r="U51" s="328"/>
      <c r="V51" s="99" t="s">
        <v>65</v>
      </c>
      <c r="W51" s="99" t="s">
        <v>65</v>
      </c>
      <c r="X51" s="99" t="str" cm="1">
        <f t="array" aca="1" ref="X51" ca="1">INDIRECT("lista!I" &amp;Table4[[#This Row],[ID]]+1)</f>
        <v/>
      </c>
      <c r="Y51" s="99" t="str" cm="1">
        <f t="array" aca="1" ref="Y51" ca="1">INDIRECT("lista!J" &amp;Table4[[#This Row],[ID]]+1)</f>
        <v/>
      </c>
      <c r="Z51" s="99" t="str" cm="1">
        <f t="array" aca="1" ref="Z51" ca="1">INDIRECT("lista!K" &amp;Table4[[#This Row],[ID]]+1)</f>
        <v/>
      </c>
      <c r="AA51" s="99" t="str" cm="1">
        <f t="array" aca="1" ref="AA51" ca="1">INDIRECT("lista!L" &amp;Table4[[#This Row],[ID]]+1)</f>
        <v/>
      </c>
      <c r="AB51" s="99" t="str" cm="1">
        <f t="array" aca="1" ref="AB51" ca="1">INDIRECT("lista!M" &amp;Table4[[#This Row],[ID]]+1)</f>
        <v/>
      </c>
      <c r="AC51" s="99" t="str" cm="1">
        <f t="array" aca="1" ref="AC51" ca="1">INDIRECT("lista!N" &amp;Table4[[#This Row],[ID]]+1)</f>
        <v/>
      </c>
      <c r="AD51" s="99" t="str" cm="1">
        <f t="array" aca="1" ref="AD51" ca="1">INDIRECT("lista!O" &amp;Table4[[#This Row],[ID]]+1)</f>
        <v/>
      </c>
      <c r="AE51" s="99" cm="1">
        <f t="array" aca="1" ref="AE51" ca="1">INDIRECT("lista!P" &amp;Table4[[#This Row],[ID]]+1)</f>
        <v>13</v>
      </c>
      <c r="AF51" s="99" t="str" cm="1">
        <f t="array" aca="1" ref="AF51" ca="1">INDIRECT("lista!Q" &amp;Table4[[#This Row],[ID]]+1)</f>
        <v/>
      </c>
    </row>
    <row r="52" spans="1:32" x14ac:dyDescent="0.3">
      <c r="A52" s="99">
        <v>49</v>
      </c>
      <c r="B52" s="28" t="s">
        <v>115</v>
      </c>
      <c r="C52" s="416" t="s">
        <v>1163</v>
      </c>
      <c r="D52" s="28" t="s">
        <v>116</v>
      </c>
      <c r="E52" s="397" t="s">
        <v>77</v>
      </c>
      <c r="F52" s="417" t="s">
        <v>117</v>
      </c>
      <c r="O52" s="3"/>
      <c r="P52" s="3"/>
      <c r="Q52" s="3"/>
      <c r="R52" s="15"/>
      <c r="S52" s="15"/>
      <c r="T52" s="15"/>
      <c r="U52" s="328"/>
      <c r="V52" s="99" t="str">
        <f ca="1">INDIRECT("lista!G" &amp;Table4[[#This Row],[ID]]+1)</f>
        <v/>
      </c>
      <c r="W52" s="99" cm="1">
        <f t="array" aca="1" ref="W52" ca="1">INDIRECT("lista!H" &amp;Table4[[#This Row],[ID]]+1)</f>
        <v>78</v>
      </c>
      <c r="X52" s="99" cm="1">
        <f t="array" aca="1" ref="X52" ca="1">INDIRECT("lista!I" &amp;Table4[[#This Row],[ID]]+1)</f>
        <v>57</v>
      </c>
      <c r="Y52" s="99" cm="1">
        <f t="array" aca="1" ref="Y52" ca="1">INDIRECT("lista!J" &amp;Table4[[#This Row],[ID]]+1)</f>
        <v>15</v>
      </c>
      <c r="Z52" s="99" t="str" cm="1">
        <f t="array" aca="1" ref="Z52" ca="1">INDIRECT("lista!K" &amp;Table4[[#This Row],[ID]]+1)</f>
        <v/>
      </c>
      <c r="AA52" s="99" t="str" cm="1">
        <f t="array" aca="1" ref="AA52" ca="1">INDIRECT("lista!L" &amp;Table4[[#This Row],[ID]]+1)</f>
        <v/>
      </c>
      <c r="AB52" s="99" t="str" cm="1">
        <f t="array" aca="1" ref="AB52" ca="1">INDIRECT("lista!M" &amp;Table4[[#This Row],[ID]]+1)</f>
        <v/>
      </c>
      <c r="AC52" s="99" t="str" cm="1">
        <f t="array" aca="1" ref="AC52" ca="1">INDIRECT("lista!N" &amp;Table4[[#This Row],[ID]]+1)</f>
        <v/>
      </c>
      <c r="AD52" s="99" t="str" cm="1">
        <f t="array" aca="1" ref="AD52" ca="1">INDIRECT("lista!O" &amp;Table4[[#This Row],[ID]]+1)</f>
        <v/>
      </c>
      <c r="AE52" s="99" t="str" cm="1">
        <f t="array" aca="1" ref="AE52" ca="1">INDIRECT("lista!P" &amp;Table4[[#This Row],[ID]]+1)</f>
        <v/>
      </c>
      <c r="AF52" s="99" t="str" cm="1">
        <f t="array" aca="1" ref="AF52" ca="1">INDIRECT("lista!Q" &amp;Table4[[#This Row],[ID]]+1)</f>
        <v/>
      </c>
    </row>
    <row r="53" spans="1:32" x14ac:dyDescent="0.3">
      <c r="A53" s="99">
        <v>50</v>
      </c>
      <c r="B53" s="29" t="s">
        <v>48</v>
      </c>
      <c r="C53" s="43" t="s">
        <v>1136</v>
      </c>
      <c r="D53" s="29" t="s">
        <v>42</v>
      </c>
      <c r="E53" s="31" t="s">
        <v>74</v>
      </c>
      <c r="F53" s="37" t="s">
        <v>118</v>
      </c>
      <c r="O53" s="3"/>
      <c r="P53" s="3"/>
      <c r="Q53" s="3"/>
      <c r="R53" s="15"/>
      <c r="S53" s="15"/>
      <c r="T53" s="15"/>
      <c r="U53" s="328"/>
      <c r="V53" s="99" t="str">
        <f ca="1">INDIRECT("lista!G" &amp;Table4[[#This Row],[ID]]+1)</f>
        <v/>
      </c>
      <c r="W53" s="99" t="str" cm="1">
        <f t="array" aca="1" ref="W53" ca="1">INDIRECT("lista!H" &amp;Table4[[#This Row],[ID]]+1)</f>
        <v/>
      </c>
      <c r="X53" s="99" t="str" cm="1">
        <f t="array" aca="1" ref="X53" ca="1">INDIRECT("lista!I" &amp;Table4[[#This Row],[ID]]+1)</f>
        <v/>
      </c>
      <c r="Y53" s="99" t="str" cm="1">
        <f t="array" aca="1" ref="Y53" ca="1">INDIRECT("lista!J" &amp;Table4[[#This Row],[ID]]+1)</f>
        <v/>
      </c>
      <c r="Z53" s="99" t="str" cm="1">
        <f t="array" aca="1" ref="Z53" ca="1">INDIRECT("lista!K" &amp;Table4[[#This Row],[ID]]+1)</f>
        <v/>
      </c>
      <c r="AA53" s="99" t="str" cm="1">
        <f t="array" aca="1" ref="AA53" ca="1">INDIRECT("lista!L" &amp;Table4[[#This Row],[ID]]+1)</f>
        <v/>
      </c>
      <c r="AB53" s="99" t="str" cm="1">
        <f t="array" aca="1" ref="AB53" ca="1">INDIRECT("lista!M" &amp;Table4[[#This Row],[ID]]+1)</f>
        <v/>
      </c>
      <c r="AC53" s="99" t="str" cm="1">
        <f t="array" aca="1" ref="AC53" ca="1">INDIRECT("lista!N" &amp;Table4[[#This Row],[ID]]+1)</f>
        <v/>
      </c>
      <c r="AD53" s="99" t="str" cm="1">
        <f t="array" aca="1" ref="AD53" ca="1">INDIRECT("lista!O" &amp;Table4[[#This Row],[ID]]+1)</f>
        <v/>
      </c>
      <c r="AE53" s="99" t="str" cm="1">
        <f t="array" aca="1" ref="AE53" ca="1">INDIRECT("lista!P" &amp;Table4[[#This Row],[ID]]+1)</f>
        <v/>
      </c>
      <c r="AF53" s="99" t="str" cm="1">
        <f t="array" aca="1" ref="AF53" ca="1">INDIRECT("lista!Q" &amp;Table4[[#This Row],[ID]]+1)</f>
        <v/>
      </c>
    </row>
    <row r="54" spans="1:32" x14ac:dyDescent="0.3">
      <c r="A54" s="99">
        <v>51</v>
      </c>
      <c r="B54" s="28" t="s">
        <v>37</v>
      </c>
      <c r="C54" s="416" t="s">
        <v>1131</v>
      </c>
      <c r="D54" s="28" t="s">
        <v>38</v>
      </c>
      <c r="E54" s="397" t="s">
        <v>119</v>
      </c>
      <c r="F54" s="417" t="s">
        <v>118</v>
      </c>
      <c r="O54" s="3"/>
      <c r="P54" s="3"/>
      <c r="Q54" s="3"/>
      <c r="R54" s="15"/>
      <c r="S54" s="15"/>
      <c r="T54" s="15"/>
      <c r="U54" s="328"/>
      <c r="V54" s="99" t="str">
        <f ca="1">INDIRECT("lista!G" &amp;Table4[[#This Row],[ID]]+1)</f>
        <v/>
      </c>
      <c r="W54" s="99" t="str" cm="1">
        <f t="array" aca="1" ref="W54" ca="1">INDIRECT("lista!H" &amp;Table4[[#This Row],[ID]]+1)</f>
        <v/>
      </c>
      <c r="X54" s="99" t="str" cm="1">
        <f t="array" aca="1" ref="X54" ca="1">INDIRECT("lista!I" &amp;Table4[[#This Row],[ID]]+1)</f>
        <v/>
      </c>
      <c r="Y54" s="99" t="str" cm="1">
        <f t="array" aca="1" ref="Y54" ca="1">INDIRECT("lista!J" &amp;Table4[[#This Row],[ID]]+1)</f>
        <v/>
      </c>
      <c r="Z54" s="99" t="str" cm="1">
        <f t="array" aca="1" ref="Z54" ca="1">INDIRECT("lista!K" &amp;Table4[[#This Row],[ID]]+1)</f>
        <v/>
      </c>
      <c r="AA54" s="99" t="str" cm="1">
        <f t="array" aca="1" ref="AA54" ca="1">INDIRECT("lista!L" &amp;Table4[[#This Row],[ID]]+1)</f>
        <v/>
      </c>
      <c r="AB54" s="99" t="str" cm="1">
        <f t="array" aca="1" ref="AB54" ca="1">INDIRECT("lista!M" &amp;Table4[[#This Row],[ID]]+1)</f>
        <v/>
      </c>
      <c r="AC54" s="99" t="str" cm="1">
        <f t="array" aca="1" ref="AC54" ca="1">INDIRECT("lista!N" &amp;Table4[[#This Row],[ID]]+1)</f>
        <v/>
      </c>
      <c r="AD54" s="99" t="str" cm="1">
        <f t="array" aca="1" ref="AD54" ca="1">INDIRECT("lista!O" &amp;Table4[[#This Row],[ID]]+1)</f>
        <v/>
      </c>
      <c r="AE54" s="99" t="str" cm="1">
        <f t="array" aca="1" ref="AE54" ca="1">INDIRECT("lista!P" &amp;Table4[[#This Row],[ID]]+1)</f>
        <v/>
      </c>
      <c r="AF54" s="99" t="str" cm="1">
        <f t="array" aca="1" ref="AF54" ca="1">INDIRECT("lista!Q" &amp;Table4[[#This Row],[ID]]+1)</f>
        <v/>
      </c>
    </row>
    <row r="55" spans="1:32" x14ac:dyDescent="0.3">
      <c r="A55" s="99">
        <v>52</v>
      </c>
      <c r="B55" s="28" t="s">
        <v>120</v>
      </c>
      <c r="C55" s="416" t="s">
        <v>1164</v>
      </c>
      <c r="D55" s="28" t="s">
        <v>35</v>
      </c>
      <c r="E55" s="397" t="s">
        <v>77</v>
      </c>
      <c r="F55" s="417" t="s">
        <v>121</v>
      </c>
      <c r="O55" s="3"/>
      <c r="P55" s="3"/>
      <c r="Q55" s="3"/>
      <c r="R55" s="15"/>
      <c r="S55" s="15"/>
      <c r="T55" s="15"/>
      <c r="U55" s="328"/>
      <c r="V55" s="99">
        <f ca="1">INDIRECT("lista!G" &amp;Table4[[#This Row],[ID]]+1)</f>
        <v>97</v>
      </c>
      <c r="W55" s="99" cm="1">
        <f t="array" aca="1" ref="W55" ca="1">INDIRECT("lista!H" &amp;Table4[[#This Row],[ID]]+1)</f>
        <v>83</v>
      </c>
      <c r="X55" s="99" cm="1">
        <f t="array" aca="1" ref="X55" ca="1">INDIRECT("lista!I" &amp;Table4[[#This Row],[ID]]+1)</f>
        <v>62</v>
      </c>
      <c r="Y55" s="99" cm="1">
        <f t="array" aca="1" ref="Y55" ca="1">INDIRECT("lista!J" &amp;Table4[[#This Row],[ID]]+1)</f>
        <v>20</v>
      </c>
      <c r="Z55" s="99" t="str" cm="1">
        <f t="array" aca="1" ref="Z55" ca="1">INDIRECT("lista!K" &amp;Table4[[#This Row],[ID]]+1)</f>
        <v/>
      </c>
      <c r="AA55" s="99" t="str" cm="1">
        <f t="array" aca="1" ref="AA55" ca="1">INDIRECT("lista!L" &amp;Table4[[#This Row],[ID]]+1)</f>
        <v/>
      </c>
      <c r="AB55" s="99" t="str" cm="1">
        <f t="array" aca="1" ref="AB55" ca="1">INDIRECT("lista!M" &amp;Table4[[#This Row],[ID]]+1)</f>
        <v/>
      </c>
      <c r="AC55" s="99" t="str" cm="1">
        <f t="array" aca="1" ref="AC55" ca="1">INDIRECT("lista!N" &amp;Table4[[#This Row],[ID]]+1)</f>
        <v/>
      </c>
      <c r="AD55" s="99" t="str" cm="1">
        <f t="array" aca="1" ref="AD55" ca="1">INDIRECT("lista!O" &amp;Table4[[#This Row],[ID]]+1)</f>
        <v/>
      </c>
      <c r="AE55" s="99" t="str" cm="1">
        <f t="array" aca="1" ref="AE55" ca="1">INDIRECT("lista!P" &amp;Table4[[#This Row],[ID]]+1)</f>
        <v/>
      </c>
      <c r="AF55" s="99" t="str" cm="1">
        <f t="array" aca="1" ref="AF55" ca="1">INDIRECT("lista!Q" &amp;Table4[[#This Row],[ID]]+1)</f>
        <v/>
      </c>
    </row>
    <row r="56" spans="1:32" x14ac:dyDescent="0.3">
      <c r="A56" s="99">
        <v>53</v>
      </c>
      <c r="B56" s="28" t="s">
        <v>82</v>
      </c>
      <c r="C56" s="416" t="s">
        <v>1150</v>
      </c>
      <c r="D56" s="28" t="s">
        <v>83</v>
      </c>
      <c r="E56" s="397" t="s">
        <v>105</v>
      </c>
      <c r="F56" s="417" t="s">
        <v>121</v>
      </c>
      <c r="O56" s="3"/>
      <c r="P56" s="3"/>
      <c r="Q56" s="3"/>
      <c r="R56" s="15"/>
      <c r="S56" s="15"/>
      <c r="T56" s="15"/>
      <c r="U56" s="328"/>
      <c r="V56" s="99" t="str">
        <f ca="1">INDIRECT("lista!G" &amp;Table4[[#This Row],[ID]]+1)</f>
        <v/>
      </c>
      <c r="W56" s="99" t="str" cm="1">
        <f t="array" aca="1" ref="W56" ca="1">INDIRECT("lista!H" &amp;Table4[[#This Row],[ID]]+1)</f>
        <v/>
      </c>
      <c r="X56" s="99" t="str" cm="1">
        <f t="array" aca="1" ref="X56" ca="1">INDIRECT("lista!I" &amp;Table4[[#This Row],[ID]]+1)</f>
        <v/>
      </c>
      <c r="Y56" s="99" t="str" cm="1">
        <f t="array" aca="1" ref="Y56" ca="1">INDIRECT("lista!J" &amp;Table4[[#This Row],[ID]]+1)</f>
        <v/>
      </c>
      <c r="Z56" s="99" t="str" cm="1">
        <f t="array" aca="1" ref="Z56" ca="1">INDIRECT("lista!K" &amp;Table4[[#This Row],[ID]]+1)</f>
        <v/>
      </c>
      <c r="AA56" s="99" t="str" cm="1">
        <f t="array" aca="1" ref="AA56" ca="1">INDIRECT("lista!L" &amp;Table4[[#This Row],[ID]]+1)</f>
        <v/>
      </c>
      <c r="AB56" s="99" t="str" cm="1">
        <f t="array" aca="1" ref="AB56" ca="1">INDIRECT("lista!M" &amp;Table4[[#This Row],[ID]]+1)</f>
        <v/>
      </c>
      <c r="AC56" s="99" t="str" cm="1">
        <f t="array" aca="1" ref="AC56" ca="1">INDIRECT("lista!N" &amp;Table4[[#This Row],[ID]]+1)</f>
        <v/>
      </c>
      <c r="AD56" s="99" t="str" cm="1">
        <f t="array" aca="1" ref="AD56" ca="1">INDIRECT("lista!O" &amp;Table4[[#This Row],[ID]]+1)</f>
        <v/>
      </c>
      <c r="AE56" s="99" t="str" cm="1">
        <f t="array" aca="1" ref="AE56" ca="1">INDIRECT("lista!P" &amp;Table4[[#This Row],[ID]]+1)</f>
        <v/>
      </c>
      <c r="AF56" s="99" t="str" cm="1">
        <f t="array" aca="1" ref="AF56" ca="1">INDIRECT("lista!Q" &amp;Table4[[#This Row],[ID]]+1)</f>
        <v/>
      </c>
    </row>
    <row r="57" spans="1:32" x14ac:dyDescent="0.3">
      <c r="A57" s="99">
        <v>54</v>
      </c>
      <c r="B57" s="29" t="s">
        <v>44</v>
      </c>
      <c r="C57" s="43" t="s">
        <v>1133</v>
      </c>
      <c r="D57" s="29" t="s">
        <v>35</v>
      </c>
      <c r="E57" s="31" t="s">
        <v>95</v>
      </c>
      <c r="F57" s="37" t="s">
        <v>122</v>
      </c>
      <c r="O57" s="3"/>
      <c r="P57" s="3"/>
      <c r="Q57" s="3"/>
      <c r="R57" s="15"/>
      <c r="S57" s="15"/>
      <c r="T57" s="15"/>
      <c r="U57" s="328"/>
      <c r="V57" s="99" t="str">
        <f ca="1">INDIRECT("lista!G" &amp;Table4[[#This Row],[ID]]+1)</f>
        <v/>
      </c>
      <c r="W57" s="99" t="str" cm="1">
        <f t="array" aca="1" ref="W57" ca="1">INDIRECT("lista!H" &amp;Table4[[#This Row],[ID]]+1)</f>
        <v/>
      </c>
      <c r="X57" s="99" t="str" cm="1">
        <f t="array" aca="1" ref="X57" ca="1">INDIRECT("lista!I" &amp;Table4[[#This Row],[ID]]+1)</f>
        <v/>
      </c>
      <c r="Y57" s="99" t="str" cm="1">
        <f t="array" aca="1" ref="Y57" ca="1">INDIRECT("lista!J" &amp;Table4[[#This Row],[ID]]+1)</f>
        <v/>
      </c>
      <c r="Z57" s="99" t="str" cm="1">
        <f t="array" aca="1" ref="Z57" ca="1">INDIRECT("lista!K" &amp;Table4[[#This Row],[ID]]+1)</f>
        <v/>
      </c>
      <c r="AA57" s="99" t="str" cm="1">
        <f t="array" aca="1" ref="AA57" ca="1">INDIRECT("lista!L" &amp;Table4[[#This Row],[ID]]+1)</f>
        <v/>
      </c>
      <c r="AB57" s="99" t="str" cm="1">
        <f t="array" aca="1" ref="AB57" ca="1">INDIRECT("lista!M" &amp;Table4[[#This Row],[ID]]+1)</f>
        <v/>
      </c>
      <c r="AC57" s="99" t="str" cm="1">
        <f t="array" aca="1" ref="AC57" ca="1">INDIRECT("lista!N" &amp;Table4[[#This Row],[ID]]+1)</f>
        <v/>
      </c>
      <c r="AD57" s="99" t="str" cm="1">
        <f t="array" aca="1" ref="AD57" ca="1">INDIRECT("lista!O" &amp;Table4[[#This Row],[ID]]+1)</f>
        <v/>
      </c>
      <c r="AE57" s="99" t="str" cm="1">
        <f t="array" aca="1" ref="AE57" ca="1">INDIRECT("lista!P" &amp;Table4[[#This Row],[ID]]+1)</f>
        <v/>
      </c>
      <c r="AF57" s="99" t="str" cm="1">
        <f t="array" aca="1" ref="AF57" ca="1">INDIRECT("lista!Q" &amp;Table4[[#This Row],[ID]]+1)</f>
        <v/>
      </c>
    </row>
    <row r="58" spans="1:32" x14ac:dyDescent="0.3">
      <c r="A58" s="99">
        <v>55</v>
      </c>
      <c r="B58" s="29" t="s">
        <v>46</v>
      </c>
      <c r="C58" s="43" t="s">
        <v>1134</v>
      </c>
      <c r="D58" s="29" t="s">
        <v>42</v>
      </c>
      <c r="E58" s="31" t="s">
        <v>95</v>
      </c>
      <c r="F58" s="37" t="s">
        <v>122</v>
      </c>
      <c r="O58" s="3"/>
      <c r="P58" s="3"/>
      <c r="Q58" s="3"/>
      <c r="R58" s="15"/>
      <c r="S58" s="15"/>
      <c r="T58" s="15"/>
      <c r="U58" s="328"/>
      <c r="V58" s="99" t="str">
        <f ca="1">INDIRECT("lista!G" &amp;Table4[[#This Row],[ID]]+1)</f>
        <v/>
      </c>
      <c r="W58" s="99" t="str" cm="1">
        <f t="array" aca="1" ref="W58" ca="1">INDIRECT("lista!H" &amp;Table4[[#This Row],[ID]]+1)</f>
        <v/>
      </c>
      <c r="X58" s="99" t="str" cm="1">
        <f t="array" aca="1" ref="X58" ca="1">INDIRECT("lista!I" &amp;Table4[[#This Row],[ID]]+1)</f>
        <v/>
      </c>
      <c r="Y58" s="99" t="str" cm="1">
        <f t="array" aca="1" ref="Y58" ca="1">INDIRECT("lista!J" &amp;Table4[[#This Row],[ID]]+1)</f>
        <v/>
      </c>
      <c r="Z58" s="99" t="str" cm="1">
        <f t="array" aca="1" ref="Z58" ca="1">INDIRECT("lista!K" &amp;Table4[[#This Row],[ID]]+1)</f>
        <v/>
      </c>
      <c r="AA58" s="99" t="str" cm="1">
        <f t="array" aca="1" ref="AA58" ca="1">INDIRECT("lista!L" &amp;Table4[[#This Row],[ID]]+1)</f>
        <v/>
      </c>
      <c r="AB58" s="99" t="str" cm="1">
        <f t="array" aca="1" ref="AB58" ca="1">INDIRECT("lista!M" &amp;Table4[[#This Row],[ID]]+1)</f>
        <v/>
      </c>
      <c r="AC58" s="99" t="str" cm="1">
        <f t="array" aca="1" ref="AC58" ca="1">INDIRECT("lista!N" &amp;Table4[[#This Row],[ID]]+1)</f>
        <v/>
      </c>
      <c r="AD58" s="99" t="str" cm="1">
        <f t="array" aca="1" ref="AD58" ca="1">INDIRECT("lista!O" &amp;Table4[[#This Row],[ID]]+1)</f>
        <v/>
      </c>
      <c r="AE58" s="99" t="str" cm="1">
        <f t="array" aca="1" ref="AE58" ca="1">INDIRECT("lista!P" &amp;Table4[[#This Row],[ID]]+1)</f>
        <v/>
      </c>
      <c r="AF58" s="99" t="str" cm="1">
        <f t="array" aca="1" ref="AF58" ca="1">INDIRECT("lista!Q" &amp;Table4[[#This Row],[ID]]+1)</f>
        <v/>
      </c>
    </row>
    <row r="59" spans="1:32" x14ac:dyDescent="0.3">
      <c r="A59" s="99">
        <v>56</v>
      </c>
      <c r="B59" s="29" t="s">
        <v>47</v>
      </c>
      <c r="C59" s="43" t="s">
        <v>1135</v>
      </c>
      <c r="D59" s="29" t="s">
        <v>42</v>
      </c>
      <c r="E59" s="31" t="s">
        <v>95</v>
      </c>
      <c r="F59" s="37" t="s">
        <v>122</v>
      </c>
      <c r="O59" s="3"/>
      <c r="P59" s="3"/>
      <c r="Q59" s="3"/>
      <c r="R59" s="15"/>
      <c r="S59" s="15"/>
      <c r="T59" s="15"/>
      <c r="U59" s="328"/>
      <c r="V59" s="99" t="str">
        <f ca="1">INDIRECT("lista!G" &amp;Table4[[#This Row],[ID]]+1)</f>
        <v/>
      </c>
      <c r="W59" s="99" t="str" cm="1">
        <f t="array" aca="1" ref="W59" ca="1">INDIRECT("lista!H" &amp;Table4[[#This Row],[ID]]+1)</f>
        <v/>
      </c>
      <c r="X59" s="99" t="str" cm="1">
        <f t="array" aca="1" ref="X59" ca="1">INDIRECT("lista!I" &amp;Table4[[#This Row],[ID]]+1)</f>
        <v/>
      </c>
      <c r="Y59" s="99" t="str" cm="1">
        <f t="array" aca="1" ref="Y59" ca="1">INDIRECT("lista!J" &amp;Table4[[#This Row],[ID]]+1)</f>
        <v/>
      </c>
      <c r="Z59" s="99" t="str" cm="1">
        <f t="array" aca="1" ref="Z59" ca="1">INDIRECT("lista!K" &amp;Table4[[#This Row],[ID]]+1)</f>
        <v/>
      </c>
      <c r="AA59" s="99" t="str" cm="1">
        <f t="array" aca="1" ref="AA59" ca="1">INDIRECT("lista!L" &amp;Table4[[#This Row],[ID]]+1)</f>
        <v/>
      </c>
      <c r="AB59" s="99" t="str" cm="1">
        <f t="array" aca="1" ref="AB59" ca="1">INDIRECT("lista!M" &amp;Table4[[#This Row],[ID]]+1)</f>
        <v/>
      </c>
      <c r="AC59" s="99" t="str" cm="1">
        <f t="array" aca="1" ref="AC59" ca="1">INDIRECT("lista!N" &amp;Table4[[#This Row],[ID]]+1)</f>
        <v/>
      </c>
      <c r="AD59" s="99" t="str" cm="1">
        <f t="array" aca="1" ref="AD59" ca="1">INDIRECT("lista!O" &amp;Table4[[#This Row],[ID]]+1)</f>
        <v/>
      </c>
      <c r="AE59" s="99" t="str" cm="1">
        <f t="array" aca="1" ref="AE59" ca="1">INDIRECT("lista!P" &amp;Table4[[#This Row],[ID]]+1)</f>
        <v/>
      </c>
      <c r="AF59" s="99" t="str" cm="1">
        <f t="array" aca="1" ref="AF59" ca="1">INDIRECT("lista!Q" &amp;Table4[[#This Row],[ID]]+1)</f>
        <v/>
      </c>
    </row>
    <row r="60" spans="1:32" x14ac:dyDescent="0.3">
      <c r="A60" s="99">
        <v>57</v>
      </c>
      <c r="B60" s="28" t="s">
        <v>85</v>
      </c>
      <c r="C60" s="416" t="s">
        <v>1151</v>
      </c>
      <c r="D60" s="28" t="s">
        <v>38</v>
      </c>
      <c r="E60" s="397" t="s">
        <v>105</v>
      </c>
      <c r="F60" s="417" t="s">
        <v>122</v>
      </c>
      <c r="O60" s="3"/>
      <c r="P60" s="3"/>
      <c r="Q60" s="3"/>
      <c r="R60" s="15"/>
      <c r="S60" s="15"/>
      <c r="T60" s="15"/>
      <c r="U60" s="328"/>
      <c r="V60" s="99" t="str">
        <f ca="1">INDIRECT("lista!G" &amp;Table4[[#This Row],[ID]]+1)</f>
        <v/>
      </c>
      <c r="W60" s="99" t="str" cm="1">
        <f t="array" aca="1" ref="W60" ca="1">INDIRECT("lista!H" &amp;Table4[[#This Row],[ID]]+1)</f>
        <v/>
      </c>
      <c r="X60" s="99" t="str" cm="1">
        <f t="array" aca="1" ref="X60" ca="1">INDIRECT("lista!I" &amp;Table4[[#This Row],[ID]]+1)</f>
        <v/>
      </c>
      <c r="Y60" s="99" t="str" cm="1">
        <f t="array" aca="1" ref="Y60" ca="1">INDIRECT("lista!J" &amp;Table4[[#This Row],[ID]]+1)</f>
        <v/>
      </c>
      <c r="Z60" s="99" t="str" cm="1">
        <f t="array" aca="1" ref="Z60" ca="1">INDIRECT("lista!K" &amp;Table4[[#This Row],[ID]]+1)</f>
        <v/>
      </c>
      <c r="AA60" s="99" t="str" cm="1">
        <f t="array" aca="1" ref="AA60" ca="1">INDIRECT("lista!L" &amp;Table4[[#This Row],[ID]]+1)</f>
        <v/>
      </c>
      <c r="AB60" s="99" t="str" cm="1">
        <f t="array" aca="1" ref="AB60" ca="1">INDIRECT("lista!M" &amp;Table4[[#This Row],[ID]]+1)</f>
        <v/>
      </c>
      <c r="AC60" s="99" t="str" cm="1">
        <f t="array" aca="1" ref="AC60" ca="1">INDIRECT("lista!N" &amp;Table4[[#This Row],[ID]]+1)</f>
        <v/>
      </c>
      <c r="AD60" s="99" t="str" cm="1">
        <f t="array" aca="1" ref="AD60" ca="1">INDIRECT("lista!O" &amp;Table4[[#This Row],[ID]]+1)</f>
        <v/>
      </c>
      <c r="AE60" s="99" t="str" cm="1">
        <f t="array" aca="1" ref="AE60" ca="1">INDIRECT("lista!P" &amp;Table4[[#This Row],[ID]]+1)</f>
        <v/>
      </c>
      <c r="AF60" s="99" t="str" cm="1">
        <f t="array" aca="1" ref="AF60" ca="1">INDIRECT("lista!Q" &amp;Table4[[#This Row],[ID]]+1)</f>
        <v/>
      </c>
    </row>
    <row r="61" spans="1:32" x14ac:dyDescent="0.3">
      <c r="A61" s="99">
        <v>58</v>
      </c>
      <c r="B61" s="28" t="s">
        <v>123</v>
      </c>
      <c r="C61" s="416" t="s">
        <v>1141</v>
      </c>
      <c r="D61" s="28" t="s">
        <v>35</v>
      </c>
      <c r="E61" s="397" t="s">
        <v>77</v>
      </c>
      <c r="F61" s="417" t="s">
        <v>124</v>
      </c>
      <c r="O61" s="3"/>
      <c r="P61" s="3"/>
      <c r="Q61" s="3"/>
      <c r="R61" s="15"/>
      <c r="S61" s="15"/>
      <c r="T61" s="15"/>
      <c r="U61" s="328"/>
      <c r="V61" s="99">
        <f ca="1">INDIRECT("lista!G" &amp;Table4[[#This Row],[ID]]+1)</f>
        <v>99</v>
      </c>
      <c r="W61" s="99" cm="1">
        <f t="array" aca="1" ref="W61" ca="1">INDIRECT("lista!H" &amp;Table4[[#This Row],[ID]]+1)</f>
        <v>85</v>
      </c>
      <c r="X61" s="99" cm="1">
        <f t="array" aca="1" ref="X61" ca="1">INDIRECT("lista!I" &amp;Table4[[#This Row],[ID]]+1)</f>
        <v>64</v>
      </c>
      <c r="Y61" s="99" cm="1">
        <f t="array" aca="1" ref="Y61" ca="1">INDIRECT("lista!J" &amp;Table4[[#This Row],[ID]]+1)</f>
        <v>22</v>
      </c>
      <c r="Z61" s="99" t="str" cm="1">
        <f t="array" aca="1" ref="Z61" ca="1">INDIRECT("lista!K" &amp;Table4[[#This Row],[ID]]+1)</f>
        <v/>
      </c>
      <c r="AA61" s="99" t="str" cm="1">
        <f t="array" aca="1" ref="AA61" ca="1">INDIRECT("lista!L" &amp;Table4[[#This Row],[ID]]+1)</f>
        <v/>
      </c>
      <c r="AB61" s="99" t="str" cm="1">
        <f t="array" aca="1" ref="AB61" ca="1">INDIRECT("lista!M" &amp;Table4[[#This Row],[ID]]+1)</f>
        <v/>
      </c>
      <c r="AC61" s="99" t="str" cm="1">
        <f t="array" aca="1" ref="AC61" ca="1">INDIRECT("lista!N" &amp;Table4[[#This Row],[ID]]+1)</f>
        <v/>
      </c>
      <c r="AD61" s="99" t="str" cm="1">
        <f t="array" aca="1" ref="AD61" ca="1">INDIRECT("lista!O" &amp;Table4[[#This Row],[ID]]+1)</f>
        <v/>
      </c>
      <c r="AE61" s="99" t="str" cm="1">
        <f t="array" aca="1" ref="AE61" ca="1">INDIRECT("lista!P" &amp;Table4[[#This Row],[ID]]+1)</f>
        <v/>
      </c>
      <c r="AF61" s="99" t="str" cm="1">
        <f t="array" aca="1" ref="AF61" ca="1">INDIRECT("lista!Q" &amp;Table4[[#This Row],[ID]]+1)</f>
        <v/>
      </c>
    </row>
    <row r="62" spans="1:32" x14ac:dyDescent="0.3">
      <c r="A62" s="99">
        <v>59</v>
      </c>
      <c r="B62" s="29" t="s">
        <v>37</v>
      </c>
      <c r="C62" s="43" t="s">
        <v>1131</v>
      </c>
      <c r="D62" s="29" t="s">
        <v>38</v>
      </c>
      <c r="E62" s="31" t="s">
        <v>36</v>
      </c>
      <c r="F62" s="37" t="s">
        <v>125</v>
      </c>
      <c r="O62" s="3"/>
      <c r="P62" s="3"/>
      <c r="Q62" s="3"/>
      <c r="R62" s="15"/>
      <c r="S62" s="15"/>
      <c r="T62" s="15"/>
      <c r="U62" s="328"/>
      <c r="V62" s="99" t="str">
        <f ca="1">INDIRECT("lista!G" &amp;Table4[[#This Row],[ID]]+1)</f>
        <v/>
      </c>
      <c r="W62" s="99" t="str" cm="1">
        <f t="array" aca="1" ref="W62" ca="1">INDIRECT("lista!H" &amp;Table4[[#This Row],[ID]]+1)</f>
        <v/>
      </c>
      <c r="X62" s="99" t="str" cm="1">
        <f t="array" aca="1" ref="X62" ca="1">INDIRECT("lista!I" &amp;Table4[[#This Row],[ID]]+1)</f>
        <v/>
      </c>
      <c r="Y62" s="99" t="str" cm="1">
        <f t="array" aca="1" ref="Y62" ca="1">INDIRECT("lista!J" &amp;Table4[[#This Row],[ID]]+1)</f>
        <v/>
      </c>
      <c r="Z62" s="99" t="str" cm="1">
        <f t="array" aca="1" ref="Z62" ca="1">INDIRECT("lista!K" &amp;Table4[[#This Row],[ID]]+1)</f>
        <v/>
      </c>
      <c r="AA62" s="99" t="str" cm="1">
        <f t="array" aca="1" ref="AA62" ca="1">INDIRECT("lista!L" &amp;Table4[[#This Row],[ID]]+1)</f>
        <v/>
      </c>
      <c r="AB62" s="99" t="str" cm="1">
        <f t="array" aca="1" ref="AB62" ca="1">INDIRECT("lista!M" &amp;Table4[[#This Row],[ID]]+1)</f>
        <v/>
      </c>
      <c r="AC62" s="99" t="str" cm="1">
        <f t="array" aca="1" ref="AC62" ca="1">INDIRECT("lista!N" &amp;Table4[[#This Row],[ID]]+1)</f>
        <v/>
      </c>
      <c r="AD62" s="99" t="str" cm="1">
        <f t="array" aca="1" ref="AD62" ca="1">INDIRECT("lista!O" &amp;Table4[[#This Row],[ID]]+1)</f>
        <v/>
      </c>
      <c r="AE62" s="99" t="str" cm="1">
        <f t="array" aca="1" ref="AE62" ca="1">INDIRECT("lista!P" &amp;Table4[[#This Row],[ID]]+1)</f>
        <v/>
      </c>
      <c r="AF62" s="99" t="str" cm="1">
        <f t="array" aca="1" ref="AF62" ca="1">INDIRECT("lista!Q" &amp;Table4[[#This Row],[ID]]+1)</f>
        <v/>
      </c>
    </row>
    <row r="63" spans="1:32" x14ac:dyDescent="0.3">
      <c r="A63" s="99">
        <v>60</v>
      </c>
      <c r="B63" s="29" t="s">
        <v>50</v>
      </c>
      <c r="C63" s="43" t="s">
        <v>1137</v>
      </c>
      <c r="D63" s="29" t="s">
        <v>42</v>
      </c>
      <c r="E63" s="31" t="s">
        <v>74</v>
      </c>
      <c r="F63" s="37" t="s">
        <v>126</v>
      </c>
      <c r="O63" s="3"/>
      <c r="P63" s="3"/>
      <c r="Q63" s="3"/>
      <c r="R63" s="15"/>
      <c r="S63" s="15"/>
      <c r="T63" s="15"/>
      <c r="U63" s="328"/>
      <c r="V63" s="99" t="str">
        <f ca="1">INDIRECT("lista!G" &amp;Table4[[#This Row],[ID]]+1)</f>
        <v/>
      </c>
      <c r="W63" s="99" t="str" cm="1">
        <f t="array" aca="1" ref="W63" ca="1">INDIRECT("lista!H" &amp;Table4[[#This Row],[ID]]+1)</f>
        <v/>
      </c>
      <c r="X63" s="99" t="str" cm="1">
        <f t="array" aca="1" ref="X63" ca="1">INDIRECT("lista!I" &amp;Table4[[#This Row],[ID]]+1)</f>
        <v/>
      </c>
      <c r="Y63" s="99" t="str" cm="1">
        <f t="array" aca="1" ref="Y63" ca="1">INDIRECT("lista!J" &amp;Table4[[#This Row],[ID]]+1)</f>
        <v/>
      </c>
      <c r="Z63" s="99" t="str" cm="1">
        <f t="array" aca="1" ref="Z63" ca="1">INDIRECT("lista!K" &amp;Table4[[#This Row],[ID]]+1)</f>
        <v/>
      </c>
      <c r="AA63" s="99" t="str" cm="1">
        <f t="array" aca="1" ref="AA63" ca="1">INDIRECT("lista!L" &amp;Table4[[#This Row],[ID]]+1)</f>
        <v/>
      </c>
      <c r="AB63" s="99" t="str" cm="1">
        <f t="array" aca="1" ref="AB63" ca="1">INDIRECT("lista!M" &amp;Table4[[#This Row],[ID]]+1)</f>
        <v/>
      </c>
      <c r="AC63" s="99" t="str" cm="1">
        <f t="array" aca="1" ref="AC63" ca="1">INDIRECT("lista!N" &amp;Table4[[#This Row],[ID]]+1)</f>
        <v/>
      </c>
      <c r="AD63" s="99" t="str" cm="1">
        <f t="array" aca="1" ref="AD63" ca="1">INDIRECT("lista!O" &amp;Table4[[#This Row],[ID]]+1)</f>
        <v/>
      </c>
      <c r="AE63" s="99" t="str" cm="1">
        <f t="array" aca="1" ref="AE63" ca="1">INDIRECT("lista!P" &amp;Table4[[#This Row],[ID]]+1)</f>
        <v/>
      </c>
      <c r="AF63" s="99" t="str" cm="1">
        <f t="array" aca="1" ref="AF63" ca="1">INDIRECT("lista!Q" &amp;Table4[[#This Row],[ID]]+1)</f>
        <v/>
      </c>
    </row>
    <row r="64" spans="1:32" x14ac:dyDescent="0.3">
      <c r="A64" s="99">
        <v>61</v>
      </c>
      <c r="B64" s="29" t="s">
        <v>127</v>
      </c>
      <c r="C64" s="43" t="s">
        <v>1164</v>
      </c>
      <c r="D64" s="29" t="s">
        <v>42</v>
      </c>
      <c r="E64" s="31" t="s">
        <v>77</v>
      </c>
      <c r="F64" s="37" t="s">
        <v>126</v>
      </c>
      <c r="O64" s="3"/>
      <c r="P64" s="3"/>
      <c r="Q64" s="3"/>
      <c r="R64" s="15"/>
      <c r="S64" s="15"/>
      <c r="T64" s="15"/>
      <c r="U64" s="328"/>
      <c r="V64" s="99">
        <f ca="1">INDIRECT("lista!G" &amp;Table4[[#This Row],[ID]]+1)</f>
        <v>104</v>
      </c>
      <c r="W64" s="99" cm="1">
        <f t="array" aca="1" ref="W64" ca="1">INDIRECT("lista!H" &amp;Table4[[#This Row],[ID]]+1)</f>
        <v>90</v>
      </c>
      <c r="X64" s="99" cm="1">
        <f t="array" aca="1" ref="X64" ca="1">INDIRECT("lista!I" &amp;Table4[[#This Row],[ID]]+1)</f>
        <v>69</v>
      </c>
      <c r="Y64" s="99" cm="1">
        <f t="array" aca="1" ref="Y64" ca="1">INDIRECT("lista!J" &amp;Table4[[#This Row],[ID]]+1)</f>
        <v>27</v>
      </c>
      <c r="Z64" s="99" t="str" cm="1">
        <f t="array" aca="1" ref="Z64" ca="1">INDIRECT("lista!K" &amp;Table4[[#This Row],[ID]]+1)</f>
        <v/>
      </c>
      <c r="AA64" s="99" t="str" cm="1">
        <f t="array" aca="1" ref="AA64" ca="1">INDIRECT("lista!L" &amp;Table4[[#This Row],[ID]]+1)</f>
        <v/>
      </c>
      <c r="AB64" s="99" t="str" cm="1">
        <f t="array" aca="1" ref="AB64" ca="1">INDIRECT("lista!M" &amp;Table4[[#This Row],[ID]]+1)</f>
        <v/>
      </c>
      <c r="AC64" s="99" t="str" cm="1">
        <f t="array" aca="1" ref="AC64" ca="1">INDIRECT("lista!N" &amp;Table4[[#This Row],[ID]]+1)</f>
        <v/>
      </c>
      <c r="AD64" s="99" t="str" cm="1">
        <f t="array" aca="1" ref="AD64" ca="1">INDIRECT("lista!O" &amp;Table4[[#This Row],[ID]]+1)</f>
        <v/>
      </c>
      <c r="AE64" s="99" t="str" cm="1">
        <f t="array" aca="1" ref="AE64" ca="1">INDIRECT("lista!P" &amp;Table4[[#This Row],[ID]]+1)</f>
        <v/>
      </c>
      <c r="AF64" s="99" t="str" cm="1">
        <f t="array" aca="1" ref="AF64" ca="1">INDIRECT("lista!Q" &amp;Table4[[#This Row],[ID]]+1)</f>
        <v/>
      </c>
    </row>
    <row r="65" spans="1:32" x14ac:dyDescent="0.3">
      <c r="A65" s="99">
        <v>62</v>
      </c>
      <c r="B65" s="29" t="s">
        <v>128</v>
      </c>
      <c r="C65" s="43" t="s">
        <v>1165</v>
      </c>
      <c r="D65" s="29" t="s">
        <v>42</v>
      </c>
      <c r="E65" s="31" t="s">
        <v>77</v>
      </c>
      <c r="F65" s="37" t="s">
        <v>126</v>
      </c>
      <c r="O65" s="3"/>
      <c r="P65" s="3"/>
      <c r="Q65" s="3"/>
      <c r="R65" s="15"/>
      <c r="S65" s="15"/>
      <c r="T65" s="15"/>
      <c r="U65" s="328"/>
      <c r="V65" s="99">
        <f ca="1">INDIRECT("lista!G" &amp;Table4[[#This Row],[ID]]+1)</f>
        <v>104</v>
      </c>
      <c r="W65" s="99" cm="1">
        <f t="array" aca="1" ref="W65" ca="1">INDIRECT("lista!H" &amp;Table4[[#This Row],[ID]]+1)</f>
        <v>90</v>
      </c>
      <c r="X65" s="99" cm="1">
        <f t="array" aca="1" ref="X65" ca="1">INDIRECT("lista!I" &amp;Table4[[#This Row],[ID]]+1)</f>
        <v>69</v>
      </c>
      <c r="Y65" s="99" cm="1">
        <f t="array" aca="1" ref="Y65" ca="1">INDIRECT("lista!J" &amp;Table4[[#This Row],[ID]]+1)</f>
        <v>27</v>
      </c>
      <c r="Z65" s="99" t="str" cm="1">
        <f t="array" aca="1" ref="Z65" ca="1">INDIRECT("lista!K" &amp;Table4[[#This Row],[ID]]+1)</f>
        <v/>
      </c>
      <c r="AA65" s="99" t="str" cm="1">
        <f t="array" aca="1" ref="AA65" ca="1">INDIRECT("lista!L" &amp;Table4[[#This Row],[ID]]+1)</f>
        <v/>
      </c>
      <c r="AB65" s="99" t="str" cm="1">
        <f t="array" aca="1" ref="AB65" ca="1">INDIRECT("lista!M" &amp;Table4[[#This Row],[ID]]+1)</f>
        <v/>
      </c>
      <c r="AC65" s="99" t="str" cm="1">
        <f t="array" aca="1" ref="AC65" ca="1">INDIRECT("lista!N" &amp;Table4[[#This Row],[ID]]+1)</f>
        <v/>
      </c>
      <c r="AD65" s="99" t="str" cm="1">
        <f t="array" aca="1" ref="AD65" ca="1">INDIRECT("lista!O" &amp;Table4[[#This Row],[ID]]+1)</f>
        <v/>
      </c>
      <c r="AE65" s="99" t="str" cm="1">
        <f t="array" aca="1" ref="AE65" ca="1">INDIRECT("lista!P" &amp;Table4[[#This Row],[ID]]+1)</f>
        <v/>
      </c>
      <c r="AF65" s="99" t="str" cm="1">
        <f t="array" aca="1" ref="AF65" ca="1">INDIRECT("lista!Q" &amp;Table4[[#This Row],[ID]]+1)</f>
        <v/>
      </c>
    </row>
    <row r="66" spans="1:32" x14ac:dyDescent="0.3">
      <c r="A66" s="99">
        <v>63</v>
      </c>
      <c r="B66" s="29" t="s">
        <v>129</v>
      </c>
      <c r="C66" s="43" t="s">
        <v>1166</v>
      </c>
      <c r="D66" s="29" t="s">
        <v>35</v>
      </c>
      <c r="E66" s="31" t="s">
        <v>77</v>
      </c>
      <c r="F66" s="37" t="s">
        <v>126</v>
      </c>
      <c r="O66" s="3"/>
      <c r="P66" s="3"/>
      <c r="Q66" s="3"/>
      <c r="R66" s="15"/>
      <c r="S66" s="15"/>
      <c r="T66" s="15"/>
      <c r="U66" s="328"/>
      <c r="V66" s="99">
        <f ca="1">INDIRECT("lista!G" &amp;Table4[[#This Row],[ID]]+1)</f>
        <v>104</v>
      </c>
      <c r="W66" s="99" cm="1">
        <f t="array" aca="1" ref="W66" ca="1">INDIRECT("lista!H" &amp;Table4[[#This Row],[ID]]+1)</f>
        <v>90</v>
      </c>
      <c r="X66" s="99" cm="1">
        <f t="array" aca="1" ref="X66" ca="1">INDIRECT("lista!I" &amp;Table4[[#This Row],[ID]]+1)</f>
        <v>69</v>
      </c>
      <c r="Y66" s="99" cm="1">
        <f t="array" aca="1" ref="Y66" ca="1">INDIRECT("lista!J" &amp;Table4[[#This Row],[ID]]+1)</f>
        <v>27</v>
      </c>
      <c r="Z66" s="99" t="str" cm="1">
        <f t="array" aca="1" ref="Z66" ca="1">INDIRECT("lista!K" &amp;Table4[[#This Row],[ID]]+1)</f>
        <v/>
      </c>
      <c r="AA66" s="99" t="str" cm="1">
        <f t="array" aca="1" ref="AA66" ca="1">INDIRECT("lista!L" &amp;Table4[[#This Row],[ID]]+1)</f>
        <v/>
      </c>
      <c r="AB66" s="99" t="str" cm="1">
        <f t="array" aca="1" ref="AB66" ca="1">INDIRECT("lista!M" &amp;Table4[[#This Row],[ID]]+1)</f>
        <v/>
      </c>
      <c r="AC66" s="99" t="str" cm="1">
        <f t="array" aca="1" ref="AC66" ca="1">INDIRECT("lista!N" &amp;Table4[[#This Row],[ID]]+1)</f>
        <v/>
      </c>
      <c r="AD66" s="99" t="str" cm="1">
        <f t="array" aca="1" ref="AD66" ca="1">INDIRECT("lista!O" &amp;Table4[[#This Row],[ID]]+1)</f>
        <v/>
      </c>
      <c r="AE66" s="99" t="str" cm="1">
        <f t="array" aca="1" ref="AE66" ca="1">INDIRECT("lista!P" &amp;Table4[[#This Row],[ID]]+1)</f>
        <v/>
      </c>
      <c r="AF66" s="99" t="str" cm="1">
        <f t="array" aca="1" ref="AF66" ca="1">INDIRECT("lista!Q" &amp;Table4[[#This Row],[ID]]+1)</f>
        <v/>
      </c>
    </row>
    <row r="67" spans="1:32" x14ac:dyDescent="0.3">
      <c r="A67" s="99">
        <v>64</v>
      </c>
      <c r="B67" s="29" t="s">
        <v>41</v>
      </c>
      <c r="C67" s="43" t="s">
        <v>1132</v>
      </c>
      <c r="D67" s="29" t="s">
        <v>42</v>
      </c>
      <c r="E67" s="31" t="s">
        <v>105</v>
      </c>
      <c r="F67" s="37" t="s">
        <v>130</v>
      </c>
      <c r="O67" s="3"/>
      <c r="P67" s="3"/>
      <c r="Q67" s="3"/>
      <c r="R67" s="15"/>
      <c r="S67" s="15"/>
      <c r="T67" s="430"/>
      <c r="U67" s="328"/>
      <c r="V67" s="99" t="str">
        <f ca="1">INDIRECT("lista!G" &amp;Table4[[#This Row],[ID]]+1)</f>
        <v/>
      </c>
      <c r="W67" s="99" t="str" cm="1">
        <f t="array" aca="1" ref="W67" ca="1">INDIRECT("lista!H" &amp;Table4[[#This Row],[ID]]+1)</f>
        <v/>
      </c>
      <c r="X67" s="99" t="str" cm="1">
        <f t="array" aca="1" ref="X67" ca="1">INDIRECT("lista!I" &amp;Table4[[#This Row],[ID]]+1)</f>
        <v/>
      </c>
      <c r="Y67" s="99" t="str" cm="1">
        <f t="array" aca="1" ref="Y67" ca="1">INDIRECT("lista!J" &amp;Table4[[#This Row],[ID]]+1)</f>
        <v/>
      </c>
      <c r="Z67" s="99" t="str" cm="1">
        <f t="array" aca="1" ref="Z67" ca="1">INDIRECT("lista!K" &amp;Table4[[#This Row],[ID]]+1)</f>
        <v/>
      </c>
      <c r="AA67" s="99" t="str" cm="1">
        <f t="array" aca="1" ref="AA67" ca="1">INDIRECT("lista!L" &amp;Table4[[#This Row],[ID]]+1)</f>
        <v/>
      </c>
      <c r="AB67" s="99" t="str" cm="1">
        <f t="array" aca="1" ref="AB67" ca="1">INDIRECT("lista!M" &amp;Table4[[#This Row],[ID]]+1)</f>
        <v/>
      </c>
      <c r="AC67" s="99" t="str" cm="1">
        <f t="array" aca="1" ref="AC67" ca="1">INDIRECT("lista!N" &amp;Table4[[#This Row],[ID]]+1)</f>
        <v/>
      </c>
      <c r="AD67" s="99" t="str" cm="1">
        <f t="array" aca="1" ref="AD67" ca="1">INDIRECT("lista!O" &amp;Table4[[#This Row],[ID]]+1)</f>
        <v/>
      </c>
      <c r="AE67" s="99" t="str" cm="1">
        <f t="array" aca="1" ref="AE67" ca="1">INDIRECT("lista!P" &amp;Table4[[#This Row],[ID]]+1)</f>
        <v/>
      </c>
      <c r="AF67" s="99" t="str" cm="1">
        <f t="array" aca="1" ref="AF67" ca="1">INDIRECT("lista!Q" &amp;Table4[[#This Row],[ID]]+1)</f>
        <v/>
      </c>
    </row>
    <row r="68" spans="1:32" x14ac:dyDescent="0.3">
      <c r="A68" s="99">
        <v>65</v>
      </c>
      <c r="B68" s="41" t="s">
        <v>131</v>
      </c>
      <c r="C68" s="43" t="s">
        <v>1167</v>
      </c>
      <c r="D68" s="41" t="s">
        <v>42</v>
      </c>
      <c r="E68" s="40" t="s">
        <v>39</v>
      </c>
      <c r="F68" s="37">
        <v>44816</v>
      </c>
      <c r="O68" s="3"/>
      <c r="P68" s="3"/>
      <c r="Q68" s="3"/>
      <c r="R68" s="15"/>
      <c r="S68" s="15"/>
      <c r="T68" s="15"/>
      <c r="U68" s="328"/>
      <c r="V68" s="99" t="s">
        <v>65</v>
      </c>
      <c r="W68" s="99" t="s">
        <v>65</v>
      </c>
      <c r="X68" s="99" t="s">
        <v>65</v>
      </c>
      <c r="Y68" s="99" t="s">
        <v>65</v>
      </c>
      <c r="Z68" s="99" t="s">
        <v>65</v>
      </c>
      <c r="AA68" s="99" t="s">
        <v>65</v>
      </c>
      <c r="AB68" s="99" t="s">
        <v>65</v>
      </c>
      <c r="AC68" s="99" cm="1">
        <f t="array" aca="1" ref="AC68" ca="1">INDIRECT("lista!N" &amp;Table4[[#This Row],[ID]]+1)</f>
        <v>29</v>
      </c>
      <c r="AD68" s="99" t="str" cm="1">
        <f t="array" aca="1" ref="AD68" ca="1">INDIRECT("lista!O" &amp;Table4[[#This Row],[ID]]+1)</f>
        <v/>
      </c>
      <c r="AE68" s="99" t="str" cm="1">
        <f t="array" aca="1" ref="AE68" ca="1">INDIRECT("lista!P" &amp;Table4[[#This Row],[ID]]+1)</f>
        <v/>
      </c>
      <c r="AF68" s="99" t="str" cm="1">
        <f t="array" aca="1" ref="AF68" ca="1">INDIRECT("lista!Q" &amp;Table4[[#This Row],[ID]]+1)</f>
        <v/>
      </c>
    </row>
    <row r="69" spans="1:32" x14ac:dyDescent="0.3">
      <c r="A69" s="99">
        <v>66</v>
      </c>
      <c r="B69" s="29" t="s">
        <v>132</v>
      </c>
      <c r="C69" s="412" t="s">
        <v>1168</v>
      </c>
      <c r="D69" s="29" t="s">
        <v>116</v>
      </c>
      <c r="E69" s="29" t="s">
        <v>77</v>
      </c>
      <c r="F69" s="326" t="s">
        <v>133</v>
      </c>
      <c r="O69" s="3"/>
      <c r="P69" s="3"/>
      <c r="Q69" s="3"/>
      <c r="R69" s="15"/>
      <c r="S69" s="15"/>
      <c r="T69" s="15"/>
      <c r="U69" s="327"/>
      <c r="V69" s="99">
        <f ca="1">INDIRECT("lista!G" &amp;Table4[[#This Row],[ID]]+1)</f>
        <v>106</v>
      </c>
      <c r="W69" s="99" cm="1">
        <f t="array" aca="1" ref="W69" ca="1">INDIRECT("lista!H" &amp;Table4[[#This Row],[ID]]+1)</f>
        <v>92</v>
      </c>
      <c r="X69" s="99" cm="1">
        <f t="array" aca="1" ref="X69" ca="1">INDIRECT("lista!I" &amp;Table4[[#This Row],[ID]]+1)</f>
        <v>71</v>
      </c>
      <c r="Y69" s="99" cm="1">
        <f t="array" aca="1" ref="Y69" ca="1">INDIRECT("lista!J" &amp;Table4[[#This Row],[ID]]+1)</f>
        <v>29</v>
      </c>
      <c r="Z69" s="99" t="str" cm="1">
        <f t="array" aca="1" ref="Z69" ca="1">INDIRECT("lista!K" &amp;Table4[[#This Row],[ID]]+1)</f>
        <v/>
      </c>
      <c r="AA69" s="99" t="str" cm="1">
        <f t="array" aca="1" ref="AA69" ca="1">INDIRECT("lista!L" &amp;Table4[[#This Row],[ID]]+1)</f>
        <v/>
      </c>
      <c r="AB69" s="99" t="str" cm="1">
        <f t="array" aca="1" ref="AB69" ca="1">INDIRECT("lista!M" &amp;Table4[[#This Row],[ID]]+1)</f>
        <v/>
      </c>
      <c r="AC69" s="99" t="str" cm="1">
        <f t="array" aca="1" ref="AC69" ca="1">INDIRECT("lista!N" &amp;Table4[[#This Row],[ID]]+1)</f>
        <v/>
      </c>
      <c r="AD69" s="99" t="str" cm="1">
        <f t="array" aca="1" ref="AD69" ca="1">INDIRECT("lista!O" &amp;Table4[[#This Row],[ID]]+1)</f>
        <v/>
      </c>
      <c r="AE69" s="99" t="str" cm="1">
        <f t="array" aca="1" ref="AE69" ca="1">INDIRECT("lista!P" &amp;Table4[[#This Row],[ID]]+1)</f>
        <v/>
      </c>
      <c r="AF69" s="99" t="str" cm="1">
        <f t="array" aca="1" ref="AF69" ca="1">INDIRECT("lista!Q" &amp;Table4[[#This Row],[ID]]+1)</f>
        <v/>
      </c>
    </row>
    <row r="70" spans="1:32" x14ac:dyDescent="0.3">
      <c r="A70" s="99">
        <v>67</v>
      </c>
      <c r="B70" s="420" t="s">
        <v>134</v>
      </c>
      <c r="C70" s="422" t="s">
        <v>1169</v>
      </c>
      <c r="D70" s="420" t="s">
        <v>112</v>
      </c>
      <c r="E70" s="420" t="s">
        <v>113</v>
      </c>
      <c r="F70" s="421" t="s">
        <v>135</v>
      </c>
      <c r="O70" s="3"/>
      <c r="P70" s="3"/>
      <c r="Q70" s="3"/>
      <c r="R70" s="15"/>
      <c r="S70" s="15"/>
      <c r="T70" s="15"/>
      <c r="U70" s="327"/>
      <c r="V70" s="99" t="str">
        <f ca="1">INDIRECT("lista!G" &amp;Table4[[#This Row],[ID]]+1)</f>
        <v/>
      </c>
      <c r="W70" s="99" t="str" cm="1">
        <f t="array" aca="1" ref="W70" ca="1">INDIRECT("lista!H" &amp;Table4[[#This Row],[ID]]+1)</f>
        <v/>
      </c>
      <c r="X70" s="99" t="s">
        <v>65</v>
      </c>
      <c r="Y70" s="99" t="s">
        <v>65</v>
      </c>
      <c r="Z70" s="99" t="s">
        <v>65</v>
      </c>
      <c r="AA70" s="99" t="str" cm="1">
        <f t="array" aca="1" ref="AA70" ca="1">INDIRECT("lista!L" &amp;Table4[[#This Row],[ID]]+1)</f>
        <v/>
      </c>
      <c r="AB70" s="99" t="str" cm="1">
        <f t="array" aca="1" ref="AB70" ca="1">INDIRECT("lista!M" &amp;Table4[[#This Row],[ID]]+1)</f>
        <v/>
      </c>
      <c r="AC70" s="99" t="str" cm="1">
        <f t="array" aca="1" ref="AC70" ca="1">INDIRECT("lista!N" &amp;Table4[[#This Row],[ID]]+1)</f>
        <v/>
      </c>
      <c r="AD70" s="99" t="str" cm="1">
        <f t="array" aca="1" ref="AD70" ca="1">INDIRECT("lista!O" &amp;Table4[[#This Row],[ID]]+1)</f>
        <v/>
      </c>
      <c r="AE70" s="99" cm="1">
        <f t="array" aca="1" ref="AE70" ca="1">INDIRECT("lista!P" &amp;Table4[[#This Row],[ID]]+1)</f>
        <v>33</v>
      </c>
      <c r="AF70" s="99" t="str" cm="1">
        <f t="array" aca="1" ref="AF70" ca="1">INDIRECT("lista!Q" &amp;Table4[[#This Row],[ID]]+1)</f>
        <v/>
      </c>
    </row>
    <row r="71" spans="1:32" x14ac:dyDescent="0.3">
      <c r="A71" s="99">
        <v>68</v>
      </c>
      <c r="B71" s="29" t="s">
        <v>82</v>
      </c>
      <c r="C71" s="412" t="s">
        <v>1150</v>
      </c>
      <c r="D71" s="29" t="s">
        <v>83</v>
      </c>
      <c r="E71" s="29" t="s">
        <v>119</v>
      </c>
      <c r="F71" s="326" t="s">
        <v>136</v>
      </c>
      <c r="O71" s="3"/>
      <c r="P71" s="3"/>
      <c r="Q71" s="3"/>
      <c r="R71" s="15"/>
      <c r="S71" s="15"/>
      <c r="T71" s="15"/>
      <c r="U71" s="327"/>
      <c r="V71" s="99" t="str">
        <f ca="1">INDIRECT("lista!G" &amp;Table4[[#This Row],[ID]]+1)</f>
        <v/>
      </c>
      <c r="W71" s="99" t="str" cm="1">
        <f t="array" aca="1" ref="W71" ca="1">INDIRECT("lista!H" &amp;Table4[[#This Row],[ID]]+1)</f>
        <v/>
      </c>
      <c r="X71" s="99" t="str" cm="1">
        <f t="array" aca="1" ref="X71" ca="1">INDIRECT("lista!I" &amp;Table4[[#This Row],[ID]]+1)</f>
        <v/>
      </c>
      <c r="Y71" s="99" t="str" cm="1">
        <f t="array" aca="1" ref="Y71" ca="1">INDIRECT("lista!J" &amp;Table4[[#This Row],[ID]]+1)</f>
        <v/>
      </c>
      <c r="Z71" s="99" t="str" cm="1">
        <f t="array" aca="1" ref="Z71" ca="1">INDIRECT("lista!K" &amp;Table4[[#This Row],[ID]]+1)</f>
        <v/>
      </c>
      <c r="AA71" s="99" t="str" cm="1">
        <f t="array" aca="1" ref="AA71" ca="1">INDIRECT("lista!L" &amp;Table4[[#This Row],[ID]]+1)</f>
        <v/>
      </c>
      <c r="AB71" s="99" t="str" cm="1">
        <f t="array" aca="1" ref="AB71" ca="1">INDIRECT("lista!M" &amp;Table4[[#This Row],[ID]]+1)</f>
        <v/>
      </c>
      <c r="AC71" s="99" t="str" cm="1">
        <f t="array" aca="1" ref="AC71" ca="1">INDIRECT("lista!N" &amp;Table4[[#This Row],[ID]]+1)</f>
        <v/>
      </c>
      <c r="AD71" s="99" t="str" cm="1">
        <f t="array" aca="1" ref="AD71" ca="1">INDIRECT("lista!O" &amp;Table4[[#This Row],[ID]]+1)</f>
        <v/>
      </c>
      <c r="AE71" s="99" t="str" cm="1">
        <f t="array" aca="1" ref="AE71" ca="1">INDIRECT("lista!P" &amp;Table4[[#This Row],[ID]]+1)</f>
        <v/>
      </c>
      <c r="AF71" s="99" t="str" cm="1">
        <f t="array" aca="1" ref="AF71" ca="1">INDIRECT("lista!Q" &amp;Table4[[#This Row],[ID]]+1)</f>
        <v/>
      </c>
    </row>
    <row r="72" spans="1:32" x14ac:dyDescent="0.3">
      <c r="A72" s="99">
        <v>69</v>
      </c>
      <c r="B72" s="29" t="s">
        <v>97</v>
      </c>
      <c r="C72" s="412" t="s">
        <v>1155</v>
      </c>
      <c r="D72" s="29" t="s">
        <v>42</v>
      </c>
      <c r="E72" s="29" t="s">
        <v>95</v>
      </c>
      <c r="F72" s="326" t="s">
        <v>137</v>
      </c>
      <c r="O72" s="3"/>
      <c r="P72" s="3"/>
      <c r="Q72" s="3"/>
      <c r="R72" s="15"/>
      <c r="S72" s="15"/>
      <c r="T72" s="15"/>
      <c r="U72" s="327"/>
      <c r="V72" s="99" t="str">
        <f ca="1">INDIRECT("lista!G" &amp;Table4[[#This Row],[ID]]+1)</f>
        <v/>
      </c>
      <c r="W72" s="99" t="str" cm="1">
        <f t="array" aca="1" ref="W72" ca="1">INDIRECT("lista!H" &amp;Table4[[#This Row],[ID]]+1)</f>
        <v/>
      </c>
      <c r="X72" s="99" t="str" cm="1">
        <f t="array" aca="1" ref="X72" ca="1">INDIRECT("lista!I" &amp;Table4[[#This Row],[ID]]+1)</f>
        <v/>
      </c>
      <c r="Y72" s="99" t="str" cm="1">
        <f t="array" aca="1" ref="Y72" ca="1">INDIRECT("lista!J" &amp;Table4[[#This Row],[ID]]+1)</f>
        <v/>
      </c>
      <c r="Z72" s="99" t="str" cm="1">
        <f t="array" aca="1" ref="Z72" ca="1">INDIRECT("lista!K" &amp;Table4[[#This Row],[ID]]+1)</f>
        <v/>
      </c>
      <c r="AA72" s="99" t="str" cm="1">
        <f t="array" aca="1" ref="AA72" ca="1">INDIRECT("lista!L" &amp;Table4[[#This Row],[ID]]+1)</f>
        <v/>
      </c>
      <c r="AB72" s="99" t="str" cm="1">
        <f t="array" aca="1" ref="AB72" ca="1">INDIRECT("lista!M" &amp;Table4[[#This Row],[ID]]+1)</f>
        <v/>
      </c>
      <c r="AC72" s="99" t="str" cm="1">
        <f t="array" aca="1" ref="AC72" ca="1">INDIRECT("lista!N" &amp;Table4[[#This Row],[ID]]+1)</f>
        <v/>
      </c>
      <c r="AD72" s="99" t="str" cm="1">
        <f t="array" aca="1" ref="AD72" ca="1">INDIRECT("lista!O" &amp;Table4[[#This Row],[ID]]+1)</f>
        <v/>
      </c>
      <c r="AE72" s="99" t="str" cm="1">
        <f t="array" aca="1" ref="AE72" ca="1">INDIRECT("lista!P" &amp;Table4[[#This Row],[ID]]+1)</f>
        <v/>
      </c>
      <c r="AF72" s="99" t="str" cm="1">
        <f t="array" aca="1" ref="AF72" ca="1">INDIRECT("lista!Q" &amp;Table4[[#This Row],[ID]]+1)</f>
        <v/>
      </c>
    </row>
    <row r="73" spans="1:32" x14ac:dyDescent="0.3">
      <c r="A73" s="99">
        <v>70</v>
      </c>
      <c r="B73" s="28" t="s">
        <v>85</v>
      </c>
      <c r="C73" s="411" t="s">
        <v>1151</v>
      </c>
      <c r="D73" s="28" t="s">
        <v>38</v>
      </c>
      <c r="E73" s="28" t="s">
        <v>119</v>
      </c>
      <c r="F73" s="415" t="s">
        <v>137</v>
      </c>
      <c r="O73" s="3"/>
      <c r="P73" s="3"/>
      <c r="Q73" s="3"/>
      <c r="R73" s="15"/>
      <c r="S73" s="15"/>
      <c r="T73" s="15"/>
      <c r="U73" s="327"/>
      <c r="V73" s="99" t="str">
        <f ca="1">INDIRECT("lista!G" &amp;Table4[[#This Row],[ID]]+1)</f>
        <v/>
      </c>
      <c r="W73" s="99" t="str" cm="1">
        <f t="array" aca="1" ref="W73" ca="1">INDIRECT("lista!H" &amp;Table4[[#This Row],[ID]]+1)</f>
        <v/>
      </c>
      <c r="X73" s="99" t="str" cm="1">
        <f t="array" aca="1" ref="X73" ca="1">INDIRECT("lista!I" &amp;Table4[[#This Row],[ID]]+1)</f>
        <v/>
      </c>
      <c r="Y73" s="99" t="str" cm="1">
        <f t="array" aca="1" ref="Y73" ca="1">INDIRECT("lista!J" &amp;Table4[[#This Row],[ID]]+1)</f>
        <v/>
      </c>
      <c r="Z73" s="99" t="str" cm="1">
        <f t="array" aca="1" ref="Z73" ca="1">INDIRECT("lista!K" &amp;Table4[[#This Row],[ID]]+1)</f>
        <v/>
      </c>
      <c r="AA73" s="99" t="str" cm="1">
        <f t="array" aca="1" ref="AA73" ca="1">INDIRECT("lista!L" &amp;Table4[[#This Row],[ID]]+1)</f>
        <v/>
      </c>
      <c r="AB73" s="99" t="str" cm="1">
        <f t="array" aca="1" ref="AB73" ca="1">INDIRECT("lista!M" &amp;Table4[[#This Row],[ID]]+1)</f>
        <v/>
      </c>
      <c r="AC73" s="99" t="str" cm="1">
        <f t="array" aca="1" ref="AC73" ca="1">INDIRECT("lista!N" &amp;Table4[[#This Row],[ID]]+1)</f>
        <v/>
      </c>
      <c r="AD73" s="99" t="str" cm="1">
        <f t="array" aca="1" ref="AD73" ca="1">INDIRECT("lista!O" &amp;Table4[[#This Row],[ID]]+1)</f>
        <v/>
      </c>
      <c r="AE73" s="99" t="str" cm="1">
        <f t="array" aca="1" ref="AE73" ca="1">INDIRECT("lista!P" &amp;Table4[[#This Row],[ID]]+1)</f>
        <v/>
      </c>
      <c r="AF73" s="99" t="str" cm="1">
        <f t="array" aca="1" ref="AF73" ca="1">INDIRECT("lista!Q" &amp;Table4[[#This Row],[ID]]+1)</f>
        <v/>
      </c>
    </row>
    <row r="74" spans="1:32" x14ac:dyDescent="0.3">
      <c r="A74" s="99">
        <v>71</v>
      </c>
      <c r="B74" s="29" t="s">
        <v>99</v>
      </c>
      <c r="C74" s="412" t="s">
        <v>1156</v>
      </c>
      <c r="D74" s="29" t="s">
        <v>35</v>
      </c>
      <c r="E74" s="29" t="s">
        <v>95</v>
      </c>
      <c r="F74" s="326" t="s">
        <v>138</v>
      </c>
      <c r="O74" s="3"/>
      <c r="P74" s="3"/>
      <c r="Q74" s="3"/>
      <c r="R74" s="15"/>
      <c r="S74" s="15"/>
      <c r="T74" s="15"/>
      <c r="U74" s="327" t="s">
        <v>139</v>
      </c>
      <c r="V74" s="99" t="str">
        <f ca="1">INDIRECT("lista!G" &amp;Table4[[#This Row],[ID]]+1)</f>
        <v/>
      </c>
      <c r="W74" s="99" t="str" cm="1">
        <f t="array" aca="1" ref="W74" ca="1">INDIRECT("lista!H" &amp;Table4[[#This Row],[ID]]+1)</f>
        <v/>
      </c>
      <c r="X74" s="99" t="str" cm="1">
        <f t="array" aca="1" ref="X74" ca="1">INDIRECT("lista!I" &amp;Table4[[#This Row],[ID]]+1)</f>
        <v/>
      </c>
      <c r="Y74" s="99" t="str" cm="1">
        <f t="array" aca="1" ref="Y74" ca="1">INDIRECT("lista!J" &amp;Table4[[#This Row],[ID]]+1)</f>
        <v/>
      </c>
      <c r="Z74" s="99" t="str" cm="1">
        <f t="array" aca="1" ref="Z74" ca="1">INDIRECT("lista!K" &amp;Table4[[#This Row],[ID]]+1)</f>
        <v/>
      </c>
      <c r="AA74" s="99" t="str" cm="1">
        <f t="array" aca="1" ref="AA74" ca="1">INDIRECT("lista!L" &amp;Table4[[#This Row],[ID]]+1)</f>
        <v/>
      </c>
      <c r="AB74" s="99" t="str" cm="1">
        <f t="array" aca="1" ref="AB74" ca="1">INDIRECT("lista!M" &amp;Table4[[#This Row],[ID]]+1)</f>
        <v/>
      </c>
      <c r="AC74" s="99" t="str" cm="1">
        <f t="array" aca="1" ref="AC74" ca="1">INDIRECT("lista!N" &amp;Table4[[#This Row],[ID]]+1)</f>
        <v/>
      </c>
      <c r="AD74" s="99" t="str" cm="1">
        <f t="array" aca="1" ref="AD74" ca="1">INDIRECT("lista!O" &amp;Table4[[#This Row],[ID]]+1)</f>
        <v/>
      </c>
      <c r="AE74" s="99" t="str" cm="1">
        <f t="array" aca="1" ref="AE74" ca="1">INDIRECT("lista!P" &amp;Table4[[#This Row],[ID]]+1)</f>
        <v/>
      </c>
      <c r="AF74" s="99" t="str" cm="1">
        <f t="array" aca="1" ref="AF74" ca="1">INDIRECT("lista!Q" &amp;Table4[[#This Row],[ID]]+1)</f>
        <v/>
      </c>
    </row>
    <row r="75" spans="1:32" x14ac:dyDescent="0.3">
      <c r="A75" s="99">
        <v>72</v>
      </c>
      <c r="B75" s="420" t="s">
        <v>140</v>
      </c>
      <c r="C75" s="419" t="s">
        <v>1378</v>
      </c>
      <c r="D75" s="420" t="s">
        <v>53</v>
      </c>
      <c r="E75" s="420" t="s">
        <v>39</v>
      </c>
      <c r="F75" s="421">
        <v>44806</v>
      </c>
      <c r="O75" s="3"/>
      <c r="P75" s="3"/>
      <c r="Q75" s="3"/>
      <c r="R75" s="15"/>
      <c r="S75" s="15"/>
      <c r="T75" s="15"/>
      <c r="U75" s="327"/>
      <c r="V75" s="99" t="s">
        <v>65</v>
      </c>
      <c r="W75" s="99" t="str" cm="1">
        <f t="array" aca="1" ref="W75" ca="1">INDIRECT("lista!H" &amp;Table4[[#This Row],[ID]]+1)</f>
        <v/>
      </c>
      <c r="X75" s="99" t="s">
        <v>65</v>
      </c>
      <c r="Y75" s="99" t="s">
        <v>65</v>
      </c>
      <c r="Z75" s="99"/>
      <c r="AA75" s="99" t="str" cm="1">
        <f t="array" aca="1" ref="AA75" ca="1">INDIRECT("lista!L" &amp;Table4[[#This Row],[ID]]+1)</f>
        <v/>
      </c>
      <c r="AB75" s="99" t="str" cm="1">
        <f t="array" aca="1" ref="AB75" ca="1">INDIRECT("lista!M" &amp;Table4[[#This Row],[ID]]+1)</f>
        <v/>
      </c>
      <c r="AC75" s="99" cm="1">
        <f t="array" aca="1" ref="AC75" ca="1">INDIRECT("lista!N" &amp;Table4[[#This Row],[ID]]+1)</f>
        <v>39</v>
      </c>
      <c r="AD75" s="99" t="str" cm="1">
        <f t="array" aca="1" ref="AD75" ca="1">INDIRECT("lista!O" &amp;Table4[[#This Row],[ID]]+1)</f>
        <v/>
      </c>
      <c r="AE75" s="99" t="str" cm="1">
        <f t="array" aca="1" ref="AE75" ca="1">INDIRECT("lista!P" &amp;Table4[[#This Row],[ID]]+1)</f>
        <v/>
      </c>
      <c r="AF75" s="99" t="str" cm="1">
        <f t="array" aca="1" ref="AF75" ca="1">INDIRECT("lista!Q" &amp;Table4[[#This Row],[ID]]+1)</f>
        <v/>
      </c>
    </row>
    <row r="76" spans="1:32" x14ac:dyDescent="0.3">
      <c r="A76" s="99">
        <v>73</v>
      </c>
      <c r="B76" s="29" t="s">
        <v>141</v>
      </c>
      <c r="C76" s="412" t="s">
        <v>1173</v>
      </c>
      <c r="D76" s="29" t="s">
        <v>112</v>
      </c>
      <c r="E76" s="29" t="s">
        <v>113</v>
      </c>
      <c r="F76" s="413" t="s">
        <v>142</v>
      </c>
      <c r="O76" s="3"/>
      <c r="P76" s="3"/>
      <c r="Q76" s="3"/>
      <c r="R76" s="15"/>
      <c r="S76" s="15"/>
      <c r="T76" s="15"/>
      <c r="U76" s="327"/>
      <c r="V76" s="99" t="str">
        <f ca="1">INDIRECT("lista!G" &amp;Table4[[#This Row],[ID]]+1)</f>
        <v/>
      </c>
      <c r="W76" s="99" t="str" cm="1">
        <f t="array" aca="1" ref="W76" ca="1">INDIRECT("lista!H" &amp;Table4[[#This Row],[ID]]+1)</f>
        <v/>
      </c>
      <c r="X76" s="99" t="str" cm="1">
        <f t="array" aca="1" ref="X76" ca="1">INDIRECT("lista!I" &amp;Table4[[#This Row],[ID]]+1)</f>
        <v/>
      </c>
      <c r="Y76" s="99" t="s">
        <v>65</v>
      </c>
      <c r="Z76" s="99" t="str" cm="1">
        <f t="array" aca="1" ref="Z76" ca="1">INDIRECT("lista!K" &amp;Table4[[#This Row],[ID]]+1)</f>
        <v/>
      </c>
      <c r="AA76" s="99" t="str" cm="1">
        <f t="array" aca="1" ref="AA76" ca="1">INDIRECT("lista!L" &amp;Table4[[#This Row],[ID]]+1)</f>
        <v/>
      </c>
      <c r="AB76" s="99" t="str" cm="1">
        <f t="array" aca="1" ref="AB76" ca="1">INDIRECT("lista!M" &amp;Table4[[#This Row],[ID]]+1)</f>
        <v/>
      </c>
      <c r="AC76" s="99" t="str" cm="1">
        <f t="array" aca="1" ref="AC76" ca="1">INDIRECT("lista!N" &amp;Table4[[#This Row],[ID]]+1)</f>
        <v/>
      </c>
      <c r="AD76" s="99" t="str" cm="1">
        <f t="array" aca="1" ref="AD76" ca="1">INDIRECT("lista!O" &amp;Table4[[#This Row],[ID]]+1)</f>
        <v/>
      </c>
      <c r="AE76" s="99" cm="1">
        <f t="array" aca="1" ref="AE76" ca="1">INDIRECT("lista!P" &amp;Table4[[#This Row],[ID]]+1)</f>
        <v>41</v>
      </c>
      <c r="AF76" s="99" t="str" cm="1">
        <f t="array" aca="1" ref="AF76" ca="1">INDIRECT("lista!Q" &amp;Table4[[#This Row],[ID]]+1)</f>
        <v/>
      </c>
    </row>
    <row r="77" spans="1:32" x14ac:dyDescent="0.3">
      <c r="A77" s="99">
        <v>74</v>
      </c>
      <c r="B77" s="29" t="s">
        <v>82</v>
      </c>
      <c r="C77" s="412" t="s">
        <v>1150</v>
      </c>
      <c r="D77" s="29" t="s">
        <v>83</v>
      </c>
      <c r="E77" s="29" t="s">
        <v>36</v>
      </c>
      <c r="F77" s="413" t="s">
        <v>142</v>
      </c>
      <c r="O77" s="3"/>
      <c r="P77" s="3"/>
      <c r="Q77" s="3"/>
      <c r="R77" s="15"/>
      <c r="S77" s="15"/>
      <c r="T77" s="15"/>
      <c r="U77" s="327"/>
      <c r="V77" s="99" t="str">
        <f ca="1">INDIRECT("lista!G" &amp;Table4[[#This Row],[ID]]+1)</f>
        <v/>
      </c>
      <c r="W77" s="99" t="str" cm="1">
        <f t="array" aca="1" ref="W77" ca="1">INDIRECT("lista!H" &amp;Table4[[#This Row],[ID]]+1)</f>
        <v/>
      </c>
      <c r="X77" s="99" t="str" cm="1">
        <f t="array" aca="1" ref="X77" ca="1">INDIRECT("lista!I" &amp;Table4[[#This Row],[ID]]+1)</f>
        <v/>
      </c>
      <c r="Y77" s="99" t="str" cm="1">
        <f t="array" aca="1" ref="Y77" ca="1">INDIRECT("lista!J" &amp;Table4[[#This Row],[ID]]+1)</f>
        <v/>
      </c>
      <c r="Z77" s="99" t="str" cm="1">
        <f t="array" aca="1" ref="Z77" ca="1">INDIRECT("lista!K" &amp;Table4[[#This Row],[ID]]+1)</f>
        <v/>
      </c>
      <c r="AA77" s="99" t="str" cm="1">
        <f t="array" aca="1" ref="AA77" ca="1">INDIRECT("lista!L" &amp;Table4[[#This Row],[ID]]+1)</f>
        <v/>
      </c>
      <c r="AB77" s="99" t="str" cm="1">
        <f t="array" aca="1" ref="AB77" ca="1">INDIRECT("lista!M" &amp;Table4[[#This Row],[ID]]+1)</f>
        <v/>
      </c>
      <c r="AC77" s="99" t="str" cm="1">
        <f t="array" aca="1" ref="AC77" ca="1">INDIRECT("lista!N" &amp;Table4[[#This Row],[ID]]+1)</f>
        <v/>
      </c>
      <c r="AD77" s="99" t="str" cm="1">
        <f t="array" aca="1" ref="AD77" ca="1">INDIRECT("lista!O" &amp;Table4[[#This Row],[ID]]+1)</f>
        <v/>
      </c>
      <c r="AE77" s="99" t="str" cm="1">
        <f t="array" aca="1" ref="AE77" ca="1">INDIRECT("lista!P" &amp;Table4[[#This Row],[ID]]+1)</f>
        <v/>
      </c>
      <c r="AF77" s="99" t="str" cm="1">
        <f t="array" aca="1" ref="AF77" ca="1">INDIRECT("lista!Q" &amp;Table4[[#This Row],[ID]]+1)</f>
        <v/>
      </c>
    </row>
    <row r="78" spans="1:32" x14ac:dyDescent="0.3">
      <c r="A78" s="99">
        <v>75</v>
      </c>
      <c r="B78" s="29" t="s">
        <v>143</v>
      </c>
      <c r="C78" s="412" t="s">
        <v>1287</v>
      </c>
      <c r="D78" s="29" t="s">
        <v>35</v>
      </c>
      <c r="E78" s="29" t="s">
        <v>77</v>
      </c>
      <c r="F78" s="413" t="s">
        <v>144</v>
      </c>
      <c r="O78" s="3"/>
      <c r="P78" s="3"/>
      <c r="Q78" s="3"/>
      <c r="R78" s="15"/>
      <c r="S78" s="15"/>
      <c r="T78" s="15"/>
      <c r="U78" s="327" t="s">
        <v>92</v>
      </c>
      <c r="V78" s="99">
        <f ca="1">INDIRECT("lista!G" &amp;Table4[[#This Row],[ID]]+1)</f>
        <v>119</v>
      </c>
      <c r="W78" s="99" cm="1">
        <f t="array" aca="1" ref="W78" ca="1">INDIRECT("lista!H" &amp;Table4[[#This Row],[ID]]+1)</f>
        <v>105</v>
      </c>
      <c r="X78" s="99" cm="1">
        <f t="array" aca="1" ref="X78" ca="1">INDIRECT("lista!I" &amp;Table4[[#This Row],[ID]]+1)</f>
        <v>84</v>
      </c>
      <c r="Y78" s="99" cm="1">
        <f t="array" aca="1" ref="Y78" ca="1">INDIRECT("lista!J" &amp;Table4[[#This Row],[ID]]+1)</f>
        <v>11</v>
      </c>
      <c r="Z78" s="99" t="str" cm="1">
        <f t="array" aca="1" ref="Z78" ca="1">INDIRECT("lista!K" &amp;Table4[[#This Row],[ID]]+1)</f>
        <v/>
      </c>
      <c r="AA78" s="99" t="str" cm="1">
        <f t="array" aca="1" ref="AA78" ca="1">INDIRECT("lista!L" &amp;Table4[[#This Row],[ID]]+1)</f>
        <v/>
      </c>
      <c r="AB78" s="99" t="str" cm="1">
        <f t="array" aca="1" ref="AB78" ca="1">INDIRECT("lista!M" &amp;Table4[[#This Row],[ID]]+1)</f>
        <v/>
      </c>
      <c r="AC78" s="99" t="str" cm="1">
        <f t="array" aca="1" ref="AC78" ca="1">INDIRECT("lista!N" &amp;Table4[[#This Row],[ID]]+1)</f>
        <v/>
      </c>
      <c r="AD78" s="99" t="str" cm="1">
        <f t="array" aca="1" ref="AD78" ca="1">INDIRECT("lista!O" &amp;Table4[[#This Row],[ID]]+1)</f>
        <v/>
      </c>
      <c r="AE78" s="99" t="str" cm="1">
        <f t="array" aca="1" ref="AE78" ca="1">INDIRECT("lista!P" &amp;Table4[[#This Row],[ID]]+1)</f>
        <v/>
      </c>
      <c r="AF78" s="99" t="str" cm="1">
        <f t="array" aca="1" ref="AF78" ca="1">INDIRECT("lista!Q" &amp;Table4[[#This Row],[ID]]+1)</f>
        <v/>
      </c>
    </row>
    <row r="79" spans="1:32" x14ac:dyDescent="0.3">
      <c r="A79" s="99">
        <v>76</v>
      </c>
      <c r="B79" s="29" t="s">
        <v>44</v>
      </c>
      <c r="C79" s="412" t="s">
        <v>1133</v>
      </c>
      <c r="D79" s="29" t="s">
        <v>35</v>
      </c>
      <c r="E79" s="29" t="s">
        <v>105</v>
      </c>
      <c r="F79" s="413" t="s">
        <v>145</v>
      </c>
      <c r="O79" s="3"/>
      <c r="P79" s="3"/>
      <c r="Q79" s="3"/>
      <c r="R79" s="15"/>
      <c r="S79" s="15"/>
      <c r="T79" s="15"/>
      <c r="U79" s="327"/>
      <c r="V79" s="99" t="str">
        <f ca="1">INDIRECT("lista!G" &amp;Table4[[#This Row],[ID]]+1)</f>
        <v/>
      </c>
      <c r="W79" s="99" t="str" cm="1">
        <f t="array" aca="1" ref="W79" ca="1">INDIRECT("lista!H" &amp;Table4[[#This Row],[ID]]+1)</f>
        <v/>
      </c>
      <c r="X79" s="99" t="str" cm="1">
        <f t="array" aca="1" ref="X79" ca="1">INDIRECT("lista!I" &amp;Table4[[#This Row],[ID]]+1)</f>
        <v/>
      </c>
      <c r="Y79" s="99" t="str" cm="1">
        <f t="array" aca="1" ref="Y79" ca="1">INDIRECT("lista!J" &amp;Table4[[#This Row],[ID]]+1)</f>
        <v/>
      </c>
      <c r="Z79" s="99" t="str" cm="1">
        <f t="array" aca="1" ref="Z79" ca="1">INDIRECT("lista!K" &amp;Table4[[#This Row],[ID]]+1)</f>
        <v/>
      </c>
      <c r="AA79" s="99" t="str" cm="1">
        <f t="array" aca="1" ref="AA79" ca="1">INDIRECT("lista!L" &amp;Table4[[#This Row],[ID]]+1)</f>
        <v/>
      </c>
      <c r="AB79" s="99" t="str" cm="1">
        <f t="array" aca="1" ref="AB79" ca="1">INDIRECT("lista!M" &amp;Table4[[#This Row],[ID]]+1)</f>
        <v/>
      </c>
      <c r="AC79" s="99" t="str" cm="1">
        <f t="array" aca="1" ref="AC79" ca="1">INDIRECT("lista!N" &amp;Table4[[#This Row],[ID]]+1)</f>
        <v/>
      </c>
      <c r="AD79" s="99" t="str" cm="1">
        <f t="array" aca="1" ref="AD79" ca="1">INDIRECT("lista!O" &amp;Table4[[#This Row],[ID]]+1)</f>
        <v/>
      </c>
      <c r="AE79" s="99" t="str" cm="1">
        <f t="array" aca="1" ref="AE79" ca="1">INDIRECT("lista!P" &amp;Table4[[#This Row],[ID]]+1)</f>
        <v/>
      </c>
      <c r="AF79" s="99" t="str" cm="1">
        <f t="array" aca="1" ref="AF79" ca="1">INDIRECT("lista!Q" &amp;Table4[[#This Row],[ID]]+1)</f>
        <v/>
      </c>
    </row>
    <row r="80" spans="1:32" x14ac:dyDescent="0.3">
      <c r="A80" s="99">
        <v>77</v>
      </c>
      <c r="B80" s="29" t="s">
        <v>46</v>
      </c>
      <c r="C80" s="412" t="s">
        <v>1134</v>
      </c>
      <c r="D80" s="29" t="s">
        <v>42</v>
      </c>
      <c r="E80" s="29" t="s">
        <v>105</v>
      </c>
      <c r="F80" s="413" t="s">
        <v>145</v>
      </c>
      <c r="O80" s="3"/>
      <c r="P80" s="3"/>
      <c r="Q80" s="3"/>
      <c r="R80" s="15"/>
      <c r="S80" s="15"/>
      <c r="T80" s="15"/>
      <c r="U80" s="327"/>
      <c r="V80" s="99" t="str">
        <f ca="1">INDIRECT("lista!G" &amp;Table4[[#This Row],[ID]]+1)</f>
        <v/>
      </c>
      <c r="W80" s="99" t="str" cm="1">
        <f t="array" aca="1" ref="W80" ca="1">INDIRECT("lista!H" &amp;Table4[[#This Row],[ID]]+1)</f>
        <v/>
      </c>
      <c r="X80" s="99" t="str" cm="1">
        <f t="array" aca="1" ref="X80" ca="1">INDIRECT("lista!I" &amp;Table4[[#This Row],[ID]]+1)</f>
        <v/>
      </c>
      <c r="Y80" s="99" t="str" cm="1">
        <f t="array" aca="1" ref="Y80" ca="1">INDIRECT("lista!J" &amp;Table4[[#This Row],[ID]]+1)</f>
        <v/>
      </c>
      <c r="Z80" s="99" t="str" cm="1">
        <f t="array" aca="1" ref="Z80" ca="1">INDIRECT("lista!K" &amp;Table4[[#This Row],[ID]]+1)</f>
        <v/>
      </c>
      <c r="AA80" s="99" t="str" cm="1">
        <f t="array" aca="1" ref="AA80" ca="1">INDIRECT("lista!L" &amp;Table4[[#This Row],[ID]]+1)</f>
        <v/>
      </c>
      <c r="AB80" s="99" t="str" cm="1">
        <f t="array" aca="1" ref="AB80" ca="1">INDIRECT("lista!M" &amp;Table4[[#This Row],[ID]]+1)</f>
        <v/>
      </c>
      <c r="AC80" s="99" t="str" cm="1">
        <f t="array" aca="1" ref="AC80" ca="1">INDIRECT("lista!N" &amp;Table4[[#This Row],[ID]]+1)</f>
        <v/>
      </c>
      <c r="AD80" s="99" t="str" cm="1">
        <f t="array" aca="1" ref="AD80" ca="1">INDIRECT("lista!O" &amp;Table4[[#This Row],[ID]]+1)</f>
        <v/>
      </c>
      <c r="AE80" s="99" t="str" cm="1">
        <f t="array" aca="1" ref="AE80" ca="1">INDIRECT("lista!P" &amp;Table4[[#This Row],[ID]]+1)</f>
        <v/>
      </c>
      <c r="AF80" s="99" t="str" cm="1">
        <f t="array" aca="1" ref="AF80" ca="1">INDIRECT("lista!Q" &amp;Table4[[#This Row],[ID]]+1)</f>
        <v/>
      </c>
    </row>
    <row r="81" spans="1:32" x14ac:dyDescent="0.3">
      <c r="A81" s="99">
        <v>78</v>
      </c>
      <c r="B81" s="29" t="s">
        <v>47</v>
      </c>
      <c r="C81" s="412" t="s">
        <v>1135</v>
      </c>
      <c r="D81" s="29" t="s">
        <v>42</v>
      </c>
      <c r="E81" s="29" t="s">
        <v>105</v>
      </c>
      <c r="F81" s="413" t="s">
        <v>145</v>
      </c>
      <c r="O81" s="3"/>
      <c r="P81" s="3"/>
      <c r="Q81" s="3"/>
      <c r="R81" s="15"/>
      <c r="S81" s="15"/>
      <c r="T81" s="15"/>
      <c r="U81" s="327"/>
      <c r="V81" s="99" t="str">
        <f ca="1">INDIRECT("lista!G" &amp;Table4[[#This Row],[ID]]+1)</f>
        <v/>
      </c>
      <c r="W81" s="99" t="str" cm="1">
        <f t="array" aca="1" ref="W81" ca="1">INDIRECT("lista!H" &amp;Table4[[#This Row],[ID]]+1)</f>
        <v/>
      </c>
      <c r="X81" s="99" t="str" cm="1">
        <f t="array" aca="1" ref="X81" ca="1">INDIRECT("lista!I" &amp;Table4[[#This Row],[ID]]+1)</f>
        <v/>
      </c>
      <c r="Y81" s="99" t="str" cm="1">
        <f t="array" aca="1" ref="Y81" ca="1">INDIRECT("lista!J" &amp;Table4[[#This Row],[ID]]+1)</f>
        <v/>
      </c>
      <c r="Z81" s="99" t="str" cm="1">
        <f t="array" aca="1" ref="Z81" ca="1">INDIRECT("lista!K" &amp;Table4[[#This Row],[ID]]+1)</f>
        <v/>
      </c>
      <c r="AA81" s="99" t="str" cm="1">
        <f t="array" aca="1" ref="AA81" ca="1">INDIRECT("lista!L" &amp;Table4[[#This Row],[ID]]+1)</f>
        <v/>
      </c>
      <c r="AB81" s="99" t="str" cm="1">
        <f t="array" aca="1" ref="AB81" ca="1">INDIRECT("lista!M" &amp;Table4[[#This Row],[ID]]+1)</f>
        <v/>
      </c>
      <c r="AC81" s="99" t="str" cm="1">
        <f t="array" aca="1" ref="AC81" ca="1">INDIRECT("lista!N" &amp;Table4[[#This Row],[ID]]+1)</f>
        <v/>
      </c>
      <c r="AD81" s="99" t="str" cm="1">
        <f t="array" aca="1" ref="AD81" ca="1">INDIRECT("lista!O" &amp;Table4[[#This Row],[ID]]+1)</f>
        <v/>
      </c>
      <c r="AE81" s="99" t="str" cm="1">
        <f t="array" aca="1" ref="AE81" ca="1">INDIRECT("lista!P" &amp;Table4[[#This Row],[ID]]+1)</f>
        <v/>
      </c>
      <c r="AF81" s="99" t="str" cm="1">
        <f t="array" aca="1" ref="AF81" ca="1">INDIRECT("lista!Q" &amp;Table4[[#This Row],[ID]]+1)</f>
        <v/>
      </c>
    </row>
    <row r="82" spans="1:32" x14ac:dyDescent="0.3">
      <c r="A82" s="99">
        <v>79</v>
      </c>
      <c r="B82" s="29" t="s">
        <v>41</v>
      </c>
      <c r="C82" s="412" t="s">
        <v>1132</v>
      </c>
      <c r="D82" s="29" t="s">
        <v>42</v>
      </c>
      <c r="E82" s="29" t="s">
        <v>119</v>
      </c>
      <c r="F82" s="413" t="s">
        <v>145</v>
      </c>
      <c r="O82" s="3"/>
      <c r="P82" s="3"/>
      <c r="Q82" s="3"/>
      <c r="R82" s="15"/>
      <c r="S82" s="15"/>
      <c r="T82" s="15"/>
      <c r="U82" s="327"/>
      <c r="V82" s="99" t="str">
        <f ca="1">INDIRECT("lista!G" &amp;Table4[[#This Row],[ID]]+1)</f>
        <v/>
      </c>
      <c r="W82" s="99" t="str" cm="1">
        <f t="array" aca="1" ref="W82" ca="1">INDIRECT("lista!H" &amp;Table4[[#This Row],[ID]]+1)</f>
        <v/>
      </c>
      <c r="X82" s="99" t="str" cm="1">
        <f t="array" aca="1" ref="X82" ca="1">INDIRECT("lista!I" &amp;Table4[[#This Row],[ID]]+1)</f>
        <v/>
      </c>
      <c r="Y82" s="99" t="str" cm="1">
        <f t="array" aca="1" ref="Y82" ca="1">INDIRECT("lista!J" &amp;Table4[[#This Row],[ID]]+1)</f>
        <v/>
      </c>
      <c r="Z82" s="99" t="str" cm="1">
        <f t="array" aca="1" ref="Z82" ca="1">INDIRECT("lista!K" &amp;Table4[[#This Row],[ID]]+1)</f>
        <v/>
      </c>
      <c r="AA82" s="99" t="str" cm="1">
        <f t="array" aca="1" ref="AA82" ca="1">INDIRECT("lista!L" &amp;Table4[[#This Row],[ID]]+1)</f>
        <v/>
      </c>
      <c r="AB82" s="99" t="str" cm="1">
        <f t="array" aca="1" ref="AB82" ca="1">INDIRECT("lista!M" &amp;Table4[[#This Row],[ID]]+1)</f>
        <v/>
      </c>
      <c r="AC82" s="99" t="str" cm="1">
        <f t="array" aca="1" ref="AC82" ca="1">INDIRECT("lista!N" &amp;Table4[[#This Row],[ID]]+1)</f>
        <v/>
      </c>
      <c r="AD82" s="99" t="str" cm="1">
        <f t="array" aca="1" ref="AD82" ca="1">INDIRECT("lista!O" &amp;Table4[[#This Row],[ID]]+1)</f>
        <v/>
      </c>
      <c r="AE82" s="99" t="str" cm="1">
        <f t="array" aca="1" ref="AE82" ca="1">INDIRECT("lista!P" &amp;Table4[[#This Row],[ID]]+1)</f>
        <v/>
      </c>
      <c r="AF82" s="99" t="str" cm="1">
        <f t="array" aca="1" ref="AF82" ca="1">INDIRECT("lista!Q" &amp;Table4[[#This Row],[ID]]+1)</f>
        <v/>
      </c>
    </row>
    <row r="83" spans="1:32" x14ac:dyDescent="0.3">
      <c r="A83" s="99">
        <v>80</v>
      </c>
      <c r="B83" s="29" t="s">
        <v>85</v>
      </c>
      <c r="C83" s="412" t="s">
        <v>1151</v>
      </c>
      <c r="D83" s="29" t="s">
        <v>38</v>
      </c>
      <c r="E83" s="29" t="s">
        <v>36</v>
      </c>
      <c r="F83" s="413" t="s">
        <v>145</v>
      </c>
      <c r="O83" s="3"/>
      <c r="P83" s="3"/>
      <c r="Q83" s="3"/>
      <c r="R83" s="15"/>
      <c r="S83" s="15"/>
      <c r="T83" s="15"/>
      <c r="U83" s="327"/>
      <c r="V83" s="99" t="str">
        <f ca="1">INDIRECT("lista!G" &amp;Table4[[#This Row],[ID]]+1)</f>
        <v/>
      </c>
      <c r="W83" s="99" t="str" cm="1">
        <f t="array" aca="1" ref="W83" ca="1">INDIRECT("lista!H" &amp;Table4[[#This Row],[ID]]+1)</f>
        <v/>
      </c>
      <c r="X83" s="99" t="str" cm="1">
        <f t="array" aca="1" ref="X83" ca="1">INDIRECT("lista!I" &amp;Table4[[#This Row],[ID]]+1)</f>
        <v/>
      </c>
      <c r="Y83" s="99" t="str" cm="1">
        <f t="array" aca="1" ref="Y83" ca="1">INDIRECT("lista!J" &amp;Table4[[#This Row],[ID]]+1)</f>
        <v/>
      </c>
      <c r="Z83" s="99" t="str" cm="1">
        <f t="array" aca="1" ref="Z83" ca="1">INDIRECT("lista!K" &amp;Table4[[#This Row],[ID]]+1)</f>
        <v/>
      </c>
      <c r="AA83" s="99" t="str" cm="1">
        <f t="array" aca="1" ref="AA83" ca="1">INDIRECT("lista!L" &amp;Table4[[#This Row],[ID]]+1)</f>
        <v/>
      </c>
      <c r="AB83" s="99" t="str" cm="1">
        <f t="array" aca="1" ref="AB83" ca="1">INDIRECT("lista!M" &amp;Table4[[#This Row],[ID]]+1)</f>
        <v/>
      </c>
      <c r="AC83" s="99" t="str" cm="1">
        <f t="array" aca="1" ref="AC83" ca="1">INDIRECT("lista!N" &amp;Table4[[#This Row],[ID]]+1)</f>
        <v/>
      </c>
      <c r="AD83" s="99" t="str" cm="1">
        <f t="array" aca="1" ref="AD83" ca="1">INDIRECT("lista!O" &amp;Table4[[#This Row],[ID]]+1)</f>
        <v/>
      </c>
      <c r="AE83" s="99" t="str" cm="1">
        <f t="array" aca="1" ref="AE83" ca="1">INDIRECT("lista!P" &amp;Table4[[#This Row],[ID]]+1)</f>
        <v/>
      </c>
      <c r="AF83" s="99" t="str" cm="1">
        <f t="array" aca="1" ref="AF83" ca="1">INDIRECT("lista!Q" &amp;Table4[[#This Row],[ID]]+1)</f>
        <v/>
      </c>
    </row>
    <row r="84" spans="1:32" x14ac:dyDescent="0.3">
      <c r="A84" s="99">
        <v>81</v>
      </c>
      <c r="B84" s="29" t="s">
        <v>146</v>
      </c>
      <c r="C84" s="412" t="s">
        <v>1174</v>
      </c>
      <c r="D84" s="29" t="s">
        <v>35</v>
      </c>
      <c r="E84" s="29" t="s">
        <v>77</v>
      </c>
      <c r="F84" s="413" t="s">
        <v>147</v>
      </c>
      <c r="O84" s="3"/>
      <c r="P84" s="3"/>
      <c r="Q84" s="3"/>
      <c r="R84" s="15"/>
      <c r="S84" s="15"/>
      <c r="T84" s="15"/>
      <c r="U84" s="327"/>
      <c r="V84" s="99" t="str">
        <f ca="1">INDIRECT("lista!G" &amp;Table4[[#This Row],[ID]]+1)</f>
        <v/>
      </c>
      <c r="W84" s="99" cm="1">
        <f t="array" aca="1" ref="W84" ca="1">INDIRECT("lista!H" &amp;Table4[[#This Row],[ID]]+1)</f>
        <v>109</v>
      </c>
      <c r="X84" s="99" cm="1">
        <f t="array" aca="1" ref="X84" ca="1">INDIRECT("lista!I" &amp;Table4[[#This Row],[ID]]+1)</f>
        <v>88</v>
      </c>
      <c r="Y84" s="99" cm="1">
        <f t="array" aca="1" ref="Y84" ca="1">INDIRECT("lista!J" &amp;Table4[[#This Row],[ID]]+1)</f>
        <v>46</v>
      </c>
      <c r="Z84" s="99" t="str" cm="1">
        <f t="array" aca="1" ref="Z84" ca="1">INDIRECT("lista!K" &amp;Table4[[#This Row],[ID]]+1)</f>
        <v/>
      </c>
      <c r="AA84" s="99" t="str" cm="1">
        <f t="array" aca="1" ref="AA84" ca="1">INDIRECT("lista!L" &amp;Table4[[#This Row],[ID]]+1)</f>
        <v/>
      </c>
      <c r="AB84" s="99" t="str" cm="1">
        <f t="array" aca="1" ref="AB84" ca="1">INDIRECT("lista!M" &amp;Table4[[#This Row],[ID]]+1)</f>
        <v/>
      </c>
      <c r="AC84" s="99" t="str" cm="1">
        <f t="array" aca="1" ref="AC84" ca="1">INDIRECT("lista!N" &amp;Table4[[#This Row],[ID]]+1)</f>
        <v/>
      </c>
      <c r="AD84" s="99" t="str" cm="1">
        <f t="array" aca="1" ref="AD84" ca="1">INDIRECT("lista!O" &amp;Table4[[#This Row],[ID]]+1)</f>
        <v/>
      </c>
      <c r="AE84" s="99" t="str" cm="1">
        <f t="array" aca="1" ref="AE84" ca="1">INDIRECT("lista!P" &amp;Table4[[#This Row],[ID]]+1)</f>
        <v/>
      </c>
      <c r="AF84" s="99" t="str" cm="1">
        <f t="array" aca="1" ref="AF84" ca="1">INDIRECT("lista!Q" &amp;Table4[[#This Row],[ID]]+1)</f>
        <v/>
      </c>
    </row>
    <row r="85" spans="1:32" x14ac:dyDescent="0.3">
      <c r="A85" s="99">
        <v>82</v>
      </c>
      <c r="B85" s="29" t="s">
        <v>148</v>
      </c>
      <c r="C85" s="412" t="s">
        <v>1176</v>
      </c>
      <c r="D85" s="29" t="s">
        <v>42</v>
      </c>
      <c r="E85" s="29" t="s">
        <v>77</v>
      </c>
      <c r="F85" s="413" t="s">
        <v>149</v>
      </c>
      <c r="O85" s="3"/>
      <c r="P85" s="3"/>
      <c r="Q85" s="3"/>
      <c r="R85" s="15"/>
      <c r="S85" s="15"/>
      <c r="T85" s="15"/>
      <c r="U85" s="327"/>
      <c r="V85" s="99">
        <f ca="1">INDIRECT("lista!G" &amp;Table4[[#This Row],[ID]]+1)</f>
        <v>124</v>
      </c>
      <c r="W85" s="99" cm="1">
        <f t="array" aca="1" ref="W85" ca="1">INDIRECT("lista!H" &amp;Table4[[#This Row],[ID]]+1)</f>
        <v>110</v>
      </c>
      <c r="X85" s="99" cm="1">
        <f t="array" aca="1" ref="X85" ca="1">INDIRECT("lista!I" &amp;Table4[[#This Row],[ID]]+1)</f>
        <v>89</v>
      </c>
      <c r="Y85" s="99" cm="1">
        <f t="array" aca="1" ref="Y85" ca="1">INDIRECT("lista!J" &amp;Table4[[#This Row],[ID]]+1)</f>
        <v>47</v>
      </c>
      <c r="Z85" s="99" t="str" cm="1">
        <f t="array" aca="1" ref="Z85" ca="1">INDIRECT("lista!K" &amp;Table4[[#This Row],[ID]]+1)</f>
        <v/>
      </c>
      <c r="AA85" s="99" t="str" cm="1">
        <f t="array" aca="1" ref="AA85" ca="1">INDIRECT("lista!L" &amp;Table4[[#This Row],[ID]]+1)</f>
        <v/>
      </c>
      <c r="AB85" s="99" t="str" cm="1">
        <f t="array" aca="1" ref="AB85" ca="1">INDIRECT("lista!M" &amp;Table4[[#This Row],[ID]]+1)</f>
        <v/>
      </c>
      <c r="AC85" s="99" t="str" cm="1">
        <f t="array" aca="1" ref="AC85" ca="1">INDIRECT("lista!N" &amp;Table4[[#This Row],[ID]]+1)</f>
        <v/>
      </c>
      <c r="AD85" s="99" t="str" cm="1">
        <f t="array" aca="1" ref="AD85" ca="1">INDIRECT("lista!O" &amp;Table4[[#This Row],[ID]]+1)</f>
        <v/>
      </c>
      <c r="AE85" s="99" t="str" cm="1">
        <f t="array" aca="1" ref="AE85" ca="1">INDIRECT("lista!P" &amp;Table4[[#This Row],[ID]]+1)</f>
        <v/>
      </c>
      <c r="AF85" s="99" t="str" cm="1">
        <f t="array" aca="1" ref="AF85" ca="1">INDIRECT("lista!Q" &amp;Table4[[#This Row],[ID]]+1)</f>
        <v/>
      </c>
    </row>
    <row r="86" spans="1:32" x14ac:dyDescent="0.3">
      <c r="A86" s="99">
        <v>83</v>
      </c>
      <c r="B86" s="29" t="s">
        <v>150</v>
      </c>
      <c r="C86" s="412" t="s">
        <v>1186</v>
      </c>
      <c r="D86" s="29" t="s">
        <v>42</v>
      </c>
      <c r="E86" s="29" t="s">
        <v>77</v>
      </c>
      <c r="F86" s="413" t="s">
        <v>149</v>
      </c>
      <c r="O86" s="3"/>
      <c r="P86" s="3"/>
      <c r="Q86" s="3"/>
      <c r="R86" s="15"/>
      <c r="S86" s="15"/>
      <c r="T86" s="15"/>
      <c r="U86" s="327"/>
      <c r="V86" s="99">
        <f ca="1">INDIRECT("lista!G" &amp;Table4[[#This Row],[ID]]+1)</f>
        <v>124</v>
      </c>
      <c r="W86" s="99" cm="1">
        <f t="array" aca="1" ref="W86" ca="1">INDIRECT("lista!H" &amp;Table4[[#This Row],[ID]]+1)</f>
        <v>110</v>
      </c>
      <c r="X86" s="99" cm="1">
        <f t="array" aca="1" ref="X86" ca="1">INDIRECT("lista!I" &amp;Table4[[#This Row],[ID]]+1)</f>
        <v>89</v>
      </c>
      <c r="Y86" s="99" cm="1">
        <f t="array" aca="1" ref="Y86" ca="1">INDIRECT("lista!J" &amp;Table4[[#This Row],[ID]]+1)</f>
        <v>47</v>
      </c>
      <c r="Z86" s="99" t="str" cm="1">
        <f t="array" aca="1" ref="Z86" ca="1">INDIRECT("lista!K" &amp;Table4[[#This Row],[ID]]+1)</f>
        <v/>
      </c>
      <c r="AA86" s="99" t="str" cm="1">
        <f t="array" aca="1" ref="AA86" ca="1">INDIRECT("lista!L" &amp;Table4[[#This Row],[ID]]+1)</f>
        <v/>
      </c>
      <c r="AB86" s="99" t="str" cm="1">
        <f t="array" aca="1" ref="AB86" ca="1">INDIRECT("lista!M" &amp;Table4[[#This Row],[ID]]+1)</f>
        <v/>
      </c>
      <c r="AC86" s="99" t="str" cm="1">
        <f t="array" aca="1" ref="AC86" ca="1">INDIRECT("lista!N" &amp;Table4[[#This Row],[ID]]+1)</f>
        <v/>
      </c>
      <c r="AD86" s="99" t="str" cm="1">
        <f t="array" aca="1" ref="AD86" ca="1">INDIRECT("lista!O" &amp;Table4[[#This Row],[ID]]+1)</f>
        <v/>
      </c>
      <c r="AE86" s="99" t="str" cm="1">
        <f t="array" aca="1" ref="AE86" ca="1">INDIRECT("lista!P" &amp;Table4[[#This Row],[ID]]+1)</f>
        <v/>
      </c>
      <c r="AF86" s="99" t="str" cm="1">
        <f t="array" aca="1" ref="AF86" ca="1">INDIRECT("lista!Q" &amp;Table4[[#This Row],[ID]]+1)</f>
        <v/>
      </c>
    </row>
    <row r="87" spans="1:32" x14ac:dyDescent="0.3">
      <c r="A87" s="99">
        <v>84</v>
      </c>
      <c r="B87" s="29" t="s">
        <v>41</v>
      </c>
      <c r="C87" s="412" t="s">
        <v>1132</v>
      </c>
      <c r="D87" s="29" t="s">
        <v>42</v>
      </c>
      <c r="E87" s="29" t="s">
        <v>36</v>
      </c>
      <c r="F87" s="413" t="s">
        <v>151</v>
      </c>
      <c r="O87" s="3"/>
      <c r="P87" s="3"/>
      <c r="Q87" s="3"/>
      <c r="R87" s="15"/>
      <c r="S87" s="15"/>
      <c r="T87" s="15"/>
      <c r="U87" s="327"/>
      <c r="V87" s="99" t="str">
        <f ca="1">INDIRECT("lista!G" &amp;Table4[[#This Row],[ID]]+1)</f>
        <v/>
      </c>
      <c r="W87" s="99" t="str" cm="1">
        <f t="array" aca="1" ref="W87" ca="1">INDIRECT("lista!H" &amp;Table4[[#This Row],[ID]]+1)</f>
        <v/>
      </c>
      <c r="X87" s="99" t="str" cm="1">
        <f t="array" aca="1" ref="X87" ca="1">INDIRECT("lista!I" &amp;Table4[[#This Row],[ID]]+1)</f>
        <v/>
      </c>
      <c r="Y87" s="99" t="str" cm="1">
        <f t="array" aca="1" ref="Y87" ca="1">INDIRECT("lista!J" &amp;Table4[[#This Row],[ID]]+1)</f>
        <v/>
      </c>
      <c r="Z87" s="99" t="str" cm="1">
        <f t="array" aca="1" ref="Z87" ca="1">INDIRECT("lista!K" &amp;Table4[[#This Row],[ID]]+1)</f>
        <v/>
      </c>
      <c r="AA87" s="99" t="str" cm="1">
        <f t="array" aca="1" ref="AA87" ca="1">INDIRECT("lista!L" &amp;Table4[[#This Row],[ID]]+1)</f>
        <v/>
      </c>
      <c r="AB87" s="99" t="str" cm="1">
        <f t="array" aca="1" ref="AB87" ca="1">INDIRECT("lista!M" &amp;Table4[[#This Row],[ID]]+1)</f>
        <v/>
      </c>
      <c r="AC87" s="99" t="str" cm="1">
        <f t="array" aca="1" ref="AC87" ca="1">INDIRECT("lista!N" &amp;Table4[[#This Row],[ID]]+1)</f>
        <v/>
      </c>
      <c r="AD87" s="99" t="str" cm="1">
        <f t="array" aca="1" ref="AD87" ca="1">INDIRECT("lista!O" &amp;Table4[[#This Row],[ID]]+1)</f>
        <v/>
      </c>
      <c r="AE87" s="99" t="str" cm="1">
        <f t="array" aca="1" ref="AE87" ca="1">INDIRECT("lista!P" &amp;Table4[[#This Row],[ID]]+1)</f>
        <v/>
      </c>
      <c r="AF87" s="99" t="str" cm="1">
        <f t="array" aca="1" ref="AF87" ca="1">INDIRECT("lista!Q" &amp;Table4[[#This Row],[ID]]+1)</f>
        <v/>
      </c>
    </row>
    <row r="88" spans="1:32" x14ac:dyDescent="0.3">
      <c r="A88" s="99">
        <v>85</v>
      </c>
      <c r="B88" s="29" t="s">
        <v>152</v>
      </c>
      <c r="C88" s="412" t="s">
        <v>1175</v>
      </c>
      <c r="D88" s="29" t="s">
        <v>35</v>
      </c>
      <c r="E88" s="29" t="s">
        <v>77</v>
      </c>
      <c r="F88" s="413" t="s">
        <v>153</v>
      </c>
      <c r="O88" s="3"/>
      <c r="P88" s="3"/>
      <c r="Q88" s="3"/>
      <c r="R88" s="15"/>
      <c r="S88" s="15"/>
      <c r="T88" s="15"/>
      <c r="U88" s="327"/>
      <c r="V88" s="99">
        <f ca="1">INDIRECT("lista!G" &amp;Table4[[#This Row],[ID]]+1)</f>
        <v>127</v>
      </c>
      <c r="W88" s="99" cm="1">
        <f t="array" aca="1" ref="W88" ca="1">INDIRECT("lista!H" &amp;Table4[[#This Row],[ID]]+1)</f>
        <v>113</v>
      </c>
      <c r="X88" s="99" cm="1">
        <f t="array" aca="1" ref="X88" ca="1">INDIRECT("lista!I" &amp;Table4[[#This Row],[ID]]+1)</f>
        <v>92</v>
      </c>
      <c r="Y88" s="99" cm="1">
        <f t="array" aca="1" ref="Y88" ca="1">INDIRECT("lista!J" &amp;Table4[[#This Row],[ID]]+1)</f>
        <v>50</v>
      </c>
      <c r="Z88" s="99" t="str" cm="1">
        <f t="array" aca="1" ref="Z88" ca="1">INDIRECT("lista!K" &amp;Table4[[#This Row],[ID]]+1)</f>
        <v/>
      </c>
      <c r="AA88" s="99" t="str" cm="1">
        <f t="array" aca="1" ref="AA88" ca="1">INDIRECT("lista!L" &amp;Table4[[#This Row],[ID]]+1)</f>
        <v/>
      </c>
      <c r="AB88" s="99" t="str" cm="1">
        <f t="array" aca="1" ref="AB88" ca="1">INDIRECT("lista!M" &amp;Table4[[#This Row],[ID]]+1)</f>
        <v/>
      </c>
      <c r="AC88" s="99" t="str" cm="1">
        <f t="array" aca="1" ref="AC88" ca="1">INDIRECT("lista!N" &amp;Table4[[#This Row],[ID]]+1)</f>
        <v/>
      </c>
      <c r="AD88" s="99" t="str" cm="1">
        <f t="array" aca="1" ref="AD88" ca="1">INDIRECT("lista!O" &amp;Table4[[#This Row],[ID]]+1)</f>
        <v/>
      </c>
      <c r="AE88" s="99" t="str" cm="1">
        <f t="array" aca="1" ref="AE88" ca="1">INDIRECT("lista!P" &amp;Table4[[#This Row],[ID]]+1)</f>
        <v/>
      </c>
      <c r="AF88" s="99" t="str" cm="1">
        <f t="array" aca="1" ref="AF88" ca="1">INDIRECT("lista!Q" &amp;Table4[[#This Row],[ID]]+1)</f>
        <v/>
      </c>
    </row>
    <row r="89" spans="1:32" x14ac:dyDescent="0.3">
      <c r="A89" s="99">
        <v>86</v>
      </c>
      <c r="B89" s="23" t="s">
        <v>154</v>
      </c>
      <c r="C89" s="418" t="s">
        <v>1193</v>
      </c>
      <c r="D89" s="23" t="s">
        <v>53</v>
      </c>
      <c r="E89" s="23" t="s">
        <v>39</v>
      </c>
      <c r="F89" s="431" t="s">
        <v>145</v>
      </c>
      <c r="O89" s="3"/>
      <c r="P89" s="3"/>
      <c r="Q89" s="3"/>
      <c r="R89" s="15"/>
      <c r="S89" s="15"/>
      <c r="T89" s="15"/>
      <c r="U89" s="327"/>
      <c r="V89" s="99" t="s">
        <v>65</v>
      </c>
      <c r="W89" s="99" t="s">
        <v>65</v>
      </c>
      <c r="X89" s="99" t="s">
        <v>65</v>
      </c>
      <c r="Y89" s="99" t="s">
        <v>65</v>
      </c>
      <c r="Z89" s="99" t="str" cm="1">
        <f t="array" aca="1" ref="Z89" ca="1">INDIRECT("lista!K" &amp;Table4[[#This Row],[ID]]+1)</f>
        <v/>
      </c>
      <c r="AA89" s="99" t="str" cm="1">
        <f t="array" aca="1" ref="AA89" ca="1">INDIRECT("lista!L" &amp;Table4[[#This Row],[ID]]+1)</f>
        <v/>
      </c>
      <c r="AB89" s="99" t="str" cm="1">
        <f t="array" aca="1" ref="AB89" ca="1">INDIRECT("lista!M" &amp;Table4[[#This Row],[ID]]+1)</f>
        <v/>
      </c>
      <c r="AC89" s="99" cm="1">
        <f t="array" aca="1" ref="AC89" ca="1">INDIRECT("lista!N" &amp;Table4[[#This Row],[ID]]+1)</f>
        <v>42</v>
      </c>
      <c r="AD89" s="99" t="str" cm="1">
        <f t="array" aca="1" ref="AD89" ca="1">INDIRECT("lista!O" &amp;Table4[[#This Row],[ID]]+1)</f>
        <v/>
      </c>
      <c r="AE89" s="99" t="str" cm="1">
        <f t="array" aca="1" ref="AE89" ca="1">INDIRECT("lista!P" &amp;Table4[[#This Row],[ID]]+1)</f>
        <v/>
      </c>
      <c r="AF89" s="99" t="str" cm="1">
        <f t="array" aca="1" ref="AF89" ca="1">INDIRECT("lista!Q" &amp;Table4[[#This Row],[ID]]+1)</f>
        <v/>
      </c>
    </row>
    <row r="90" spans="1:32" x14ac:dyDescent="0.3">
      <c r="A90" s="99">
        <v>87</v>
      </c>
      <c r="B90" s="23" t="s">
        <v>155</v>
      </c>
      <c r="C90" s="24" t="s">
        <v>1379</v>
      </c>
      <c r="D90" s="23" t="s">
        <v>80</v>
      </c>
      <c r="E90" s="25" t="s">
        <v>81</v>
      </c>
      <c r="F90" s="26">
        <v>44792</v>
      </c>
      <c r="O90" s="3"/>
      <c r="P90" s="3"/>
      <c r="Q90" s="3"/>
      <c r="R90" s="15"/>
      <c r="S90" s="15"/>
      <c r="T90" s="15"/>
      <c r="U90" s="328" t="s">
        <v>156</v>
      </c>
      <c r="V90" s="99" t="s">
        <v>65</v>
      </c>
      <c r="W90" s="99" t="s">
        <v>65</v>
      </c>
      <c r="X90" s="99" t="s">
        <v>65</v>
      </c>
      <c r="Y90" s="99" t="s">
        <v>65</v>
      </c>
      <c r="Z90" s="99" t="s">
        <v>65</v>
      </c>
      <c r="AA90" s="99" t="s">
        <v>65</v>
      </c>
      <c r="AB90" s="99" t="s">
        <v>65</v>
      </c>
      <c r="AC90" s="99" t="str" cm="1">
        <f t="array" aca="1" ref="AC90" ca="1">INDIRECT("lista!N" &amp;Table4[[#This Row],[ID]]+1)</f>
        <v/>
      </c>
      <c r="AD90" s="99" t="s">
        <v>65</v>
      </c>
      <c r="AE90" s="99" t="str" cm="1">
        <f t="array" aca="1" ref="AE90" ca="1">INDIRECT("lista!P" &amp;Table4[[#This Row],[ID]]+1)</f>
        <v/>
      </c>
      <c r="AF90" s="99" cm="1">
        <f t="array" aca="1" ref="AF90" ca="1">INDIRECT("lista!Q" &amp;Table4[[#This Row],[ID]]+1)</f>
        <v>53</v>
      </c>
    </row>
    <row r="91" spans="1:32" x14ac:dyDescent="0.3">
      <c r="A91" s="99">
        <v>88</v>
      </c>
      <c r="B91" s="29" t="s">
        <v>97</v>
      </c>
      <c r="C91" s="325" t="s">
        <v>1155</v>
      </c>
      <c r="D91" s="29" t="s">
        <v>42</v>
      </c>
      <c r="E91" s="31" t="s">
        <v>105</v>
      </c>
      <c r="F91" s="388" t="s">
        <v>157</v>
      </c>
      <c r="O91" s="3"/>
      <c r="P91" s="3"/>
      <c r="Q91" s="3"/>
      <c r="R91" s="15"/>
      <c r="S91" s="15"/>
      <c r="T91" s="15"/>
      <c r="U91" s="327"/>
      <c r="V91" s="99" t="str">
        <f ca="1">INDIRECT("lista!G" &amp;Table4[[#This Row],[ID]]+1)</f>
        <v/>
      </c>
      <c r="W91" s="99" t="str" cm="1">
        <f t="array" aca="1" ref="W91" ca="1">INDIRECT("lista!H" &amp;Table4[[#This Row],[ID]]+1)</f>
        <v/>
      </c>
      <c r="X91" s="99" t="str" cm="1">
        <f t="array" aca="1" ref="X91" ca="1">INDIRECT("lista!I" &amp;Table4[[#This Row],[ID]]+1)</f>
        <v/>
      </c>
      <c r="Y91" s="99" t="str" cm="1">
        <f t="array" aca="1" ref="Y91" ca="1">INDIRECT("lista!J" &amp;Table4[[#This Row],[ID]]+1)</f>
        <v/>
      </c>
      <c r="Z91" s="99" t="str" cm="1">
        <f t="array" aca="1" ref="Z91" ca="1">INDIRECT("lista!K" &amp;Table4[[#This Row],[ID]]+1)</f>
        <v/>
      </c>
      <c r="AA91" s="99" t="str" cm="1">
        <f t="array" aca="1" ref="AA91" ca="1">INDIRECT("lista!L" &amp;Table4[[#This Row],[ID]]+1)</f>
        <v/>
      </c>
      <c r="AB91" s="99" t="str" cm="1">
        <f t="array" aca="1" ref="AB91" ca="1">INDIRECT("lista!M" &amp;Table4[[#This Row],[ID]]+1)</f>
        <v/>
      </c>
      <c r="AC91" s="99" t="str" cm="1">
        <f t="array" aca="1" ref="AC91" ca="1">INDIRECT("lista!N" &amp;Table4[[#This Row],[ID]]+1)</f>
        <v/>
      </c>
      <c r="AD91" s="99" t="str" cm="1">
        <f t="array" aca="1" ref="AD91" ca="1">INDIRECT("lista!O" &amp;Table4[[#This Row],[ID]]+1)</f>
        <v/>
      </c>
      <c r="AE91" s="99" t="str" cm="1">
        <f t="array" aca="1" ref="AE91" ca="1">INDIRECT("lista!P" &amp;Table4[[#This Row],[ID]]+1)</f>
        <v/>
      </c>
      <c r="AF91" s="99" t="str" cm="1">
        <f t="array" aca="1" ref="AF91" ca="1">INDIRECT("lista!Q" &amp;Table4[[#This Row],[ID]]+1)</f>
        <v/>
      </c>
    </row>
    <row r="92" spans="1:32" x14ac:dyDescent="0.3">
      <c r="A92" s="99">
        <v>89</v>
      </c>
      <c r="B92" s="29" t="s">
        <v>44</v>
      </c>
      <c r="C92" s="325" t="s">
        <v>1133</v>
      </c>
      <c r="D92" s="29" t="s">
        <v>35</v>
      </c>
      <c r="E92" s="31" t="s">
        <v>119</v>
      </c>
      <c r="F92" s="388" t="s">
        <v>157</v>
      </c>
      <c r="O92" s="3"/>
      <c r="P92" s="3"/>
      <c r="Q92" s="3"/>
      <c r="R92" s="15"/>
      <c r="S92" s="15"/>
      <c r="T92" s="15"/>
      <c r="U92" s="327"/>
      <c r="V92" s="99" t="str">
        <f ca="1">INDIRECT("lista!G" &amp;Table4[[#This Row],[ID]]+1)</f>
        <v/>
      </c>
      <c r="W92" s="99" t="str" cm="1">
        <f t="array" aca="1" ref="W92" ca="1">INDIRECT("lista!H" &amp;Table4[[#This Row],[ID]]+1)</f>
        <v/>
      </c>
      <c r="X92" s="99" t="str" cm="1">
        <f t="array" aca="1" ref="X92" ca="1">INDIRECT("lista!I" &amp;Table4[[#This Row],[ID]]+1)</f>
        <v/>
      </c>
      <c r="Y92" s="99" t="str" cm="1">
        <f t="array" aca="1" ref="Y92" ca="1">INDIRECT("lista!J" &amp;Table4[[#This Row],[ID]]+1)</f>
        <v/>
      </c>
      <c r="Z92" s="99" t="str" cm="1">
        <f t="array" aca="1" ref="Z92" ca="1">INDIRECT("lista!K" &amp;Table4[[#This Row],[ID]]+1)</f>
        <v/>
      </c>
      <c r="AA92" s="99" t="str" cm="1">
        <f t="array" aca="1" ref="AA92" ca="1">INDIRECT("lista!L" &amp;Table4[[#This Row],[ID]]+1)</f>
        <v/>
      </c>
      <c r="AB92" s="99" t="str" cm="1">
        <f t="array" aca="1" ref="AB92" ca="1">INDIRECT("lista!M" &amp;Table4[[#This Row],[ID]]+1)</f>
        <v/>
      </c>
      <c r="AC92" s="99" t="str" cm="1">
        <f t="array" aca="1" ref="AC92" ca="1">INDIRECT("lista!N" &amp;Table4[[#This Row],[ID]]+1)</f>
        <v/>
      </c>
      <c r="AD92" s="99" t="str" cm="1">
        <f t="array" aca="1" ref="AD92" ca="1">INDIRECT("lista!O" &amp;Table4[[#This Row],[ID]]+1)</f>
        <v/>
      </c>
      <c r="AE92" s="99" t="str" cm="1">
        <f t="array" aca="1" ref="AE92" ca="1">INDIRECT("lista!P" &amp;Table4[[#This Row],[ID]]+1)</f>
        <v/>
      </c>
      <c r="AF92" s="99" t="str" cm="1">
        <f t="array" aca="1" ref="AF92" ca="1">INDIRECT("lista!Q" &amp;Table4[[#This Row],[ID]]+1)</f>
        <v/>
      </c>
    </row>
    <row r="93" spans="1:32" x14ac:dyDescent="0.3">
      <c r="A93" s="99">
        <v>90</v>
      </c>
      <c r="B93" s="29" t="s">
        <v>46</v>
      </c>
      <c r="C93" s="325" t="s">
        <v>1134</v>
      </c>
      <c r="D93" s="29" t="s">
        <v>42</v>
      </c>
      <c r="E93" s="31" t="s">
        <v>119</v>
      </c>
      <c r="F93" s="388" t="s">
        <v>157</v>
      </c>
      <c r="O93" s="3"/>
      <c r="P93" s="3"/>
      <c r="Q93" s="3"/>
      <c r="R93" s="15"/>
      <c r="S93" s="15"/>
      <c r="T93" s="15"/>
      <c r="U93" s="327"/>
      <c r="V93" s="99" t="str">
        <f ca="1">INDIRECT("lista!G" &amp;Table4[[#This Row],[ID]]+1)</f>
        <v/>
      </c>
      <c r="W93" s="99" t="str" cm="1">
        <f t="array" aca="1" ref="W93" ca="1">INDIRECT("lista!H" &amp;Table4[[#This Row],[ID]]+1)</f>
        <v/>
      </c>
      <c r="X93" s="99" t="str" cm="1">
        <f t="array" aca="1" ref="X93" ca="1">INDIRECT("lista!I" &amp;Table4[[#This Row],[ID]]+1)</f>
        <v/>
      </c>
      <c r="Y93" s="99" t="str" cm="1">
        <f t="array" aca="1" ref="Y93" ca="1">INDIRECT("lista!J" &amp;Table4[[#This Row],[ID]]+1)</f>
        <v/>
      </c>
      <c r="Z93" s="99" t="str" cm="1">
        <f t="array" aca="1" ref="Z93" ca="1">INDIRECT("lista!K" &amp;Table4[[#This Row],[ID]]+1)</f>
        <v/>
      </c>
      <c r="AA93" s="99" t="str" cm="1">
        <f t="array" aca="1" ref="AA93" ca="1">INDIRECT("lista!L" &amp;Table4[[#This Row],[ID]]+1)</f>
        <v/>
      </c>
      <c r="AB93" s="99" t="str" cm="1">
        <f t="array" aca="1" ref="AB93" ca="1">INDIRECT("lista!M" &amp;Table4[[#This Row],[ID]]+1)</f>
        <v/>
      </c>
      <c r="AC93" s="99" t="str" cm="1">
        <f t="array" aca="1" ref="AC93" ca="1">INDIRECT("lista!N" &amp;Table4[[#This Row],[ID]]+1)</f>
        <v/>
      </c>
      <c r="AD93" s="99" t="str" cm="1">
        <f t="array" aca="1" ref="AD93" ca="1">INDIRECT("lista!O" &amp;Table4[[#This Row],[ID]]+1)</f>
        <v/>
      </c>
      <c r="AE93" s="99" t="str" cm="1">
        <f t="array" aca="1" ref="AE93" ca="1">INDIRECT("lista!P" &amp;Table4[[#This Row],[ID]]+1)</f>
        <v/>
      </c>
      <c r="AF93" s="99" t="str" cm="1">
        <f t="array" aca="1" ref="AF93" ca="1">INDIRECT("lista!Q" &amp;Table4[[#This Row],[ID]]+1)</f>
        <v/>
      </c>
    </row>
    <row r="94" spans="1:32" x14ac:dyDescent="0.3">
      <c r="A94" s="99">
        <v>91</v>
      </c>
      <c r="B94" s="29" t="s">
        <v>47</v>
      </c>
      <c r="C94" s="325" t="s">
        <v>1135</v>
      </c>
      <c r="D94" s="29" t="s">
        <v>42</v>
      </c>
      <c r="E94" s="31" t="s">
        <v>119</v>
      </c>
      <c r="F94" s="388" t="s">
        <v>157</v>
      </c>
      <c r="O94" s="3"/>
      <c r="P94" s="3"/>
      <c r="Q94" s="3"/>
      <c r="R94" s="15"/>
      <c r="S94" s="15"/>
      <c r="T94" s="15"/>
      <c r="U94" s="327"/>
      <c r="V94" s="99" t="str">
        <f ca="1">INDIRECT("lista!G" &amp;Table4[[#This Row],[ID]]+1)</f>
        <v/>
      </c>
      <c r="W94" s="99" t="str" cm="1">
        <f t="array" aca="1" ref="W94" ca="1">INDIRECT("lista!H" &amp;Table4[[#This Row],[ID]]+1)</f>
        <v/>
      </c>
      <c r="X94" s="99" t="str" cm="1">
        <f t="array" aca="1" ref="X94" ca="1">INDIRECT("lista!I" &amp;Table4[[#This Row],[ID]]+1)</f>
        <v/>
      </c>
      <c r="Y94" s="99" t="str" cm="1">
        <f t="array" aca="1" ref="Y94" ca="1">INDIRECT("lista!J" &amp;Table4[[#This Row],[ID]]+1)</f>
        <v/>
      </c>
      <c r="Z94" s="99" t="str" cm="1">
        <f t="array" aca="1" ref="Z94" ca="1">INDIRECT("lista!K" &amp;Table4[[#This Row],[ID]]+1)</f>
        <v/>
      </c>
      <c r="AA94" s="99" t="str" cm="1">
        <f t="array" aca="1" ref="AA94" ca="1">INDIRECT("lista!L" &amp;Table4[[#This Row],[ID]]+1)</f>
        <v/>
      </c>
      <c r="AB94" s="99" t="str" cm="1">
        <f t="array" aca="1" ref="AB94" ca="1">INDIRECT("lista!M" &amp;Table4[[#This Row],[ID]]+1)</f>
        <v/>
      </c>
      <c r="AC94" s="99" t="str" cm="1">
        <f t="array" aca="1" ref="AC94" ca="1">INDIRECT("lista!N" &amp;Table4[[#This Row],[ID]]+1)</f>
        <v/>
      </c>
      <c r="AD94" s="99" t="str" cm="1">
        <f t="array" aca="1" ref="AD94" ca="1">INDIRECT("lista!O" &amp;Table4[[#This Row],[ID]]+1)</f>
        <v/>
      </c>
      <c r="AE94" s="99" t="str" cm="1">
        <f t="array" aca="1" ref="AE94" ca="1">INDIRECT("lista!P" &amp;Table4[[#This Row],[ID]]+1)</f>
        <v/>
      </c>
      <c r="AF94" s="99" t="str" cm="1">
        <f t="array" aca="1" ref="AF94" ca="1">INDIRECT("lista!Q" &amp;Table4[[#This Row],[ID]]+1)</f>
        <v/>
      </c>
    </row>
    <row r="95" spans="1:32" x14ac:dyDescent="0.3">
      <c r="A95" s="99">
        <v>92</v>
      </c>
      <c r="B95" s="29" t="s">
        <v>99</v>
      </c>
      <c r="C95" s="325" t="s">
        <v>1156</v>
      </c>
      <c r="D95" s="29" t="s">
        <v>35</v>
      </c>
      <c r="E95" s="31" t="s">
        <v>105</v>
      </c>
      <c r="F95" s="388" t="s">
        <v>158</v>
      </c>
      <c r="O95" s="3"/>
      <c r="P95" s="3"/>
      <c r="Q95" s="3"/>
      <c r="R95" s="15"/>
      <c r="S95" s="15"/>
      <c r="T95" s="15"/>
      <c r="U95" s="327"/>
      <c r="V95" s="99" t="str">
        <f ca="1">INDIRECT("lista!G" &amp;Table4[[#This Row],[ID]]+1)</f>
        <v/>
      </c>
      <c r="W95" s="99" t="str" cm="1">
        <f t="array" aca="1" ref="W95" ca="1">INDIRECT("lista!H" &amp;Table4[[#This Row],[ID]]+1)</f>
        <v/>
      </c>
      <c r="X95" s="99" t="str" cm="1">
        <f t="array" aca="1" ref="X95" ca="1">INDIRECT("lista!I" &amp;Table4[[#This Row],[ID]]+1)</f>
        <v/>
      </c>
      <c r="Y95" s="99" t="str" cm="1">
        <f t="array" aca="1" ref="Y95" ca="1">INDIRECT("lista!J" &amp;Table4[[#This Row],[ID]]+1)</f>
        <v/>
      </c>
      <c r="Z95" s="99" t="str" cm="1">
        <f t="array" aca="1" ref="Z95" ca="1">INDIRECT("lista!K" &amp;Table4[[#This Row],[ID]]+1)</f>
        <v/>
      </c>
      <c r="AA95" s="99" t="str" cm="1">
        <f t="array" aca="1" ref="AA95" ca="1">INDIRECT("lista!L" &amp;Table4[[#This Row],[ID]]+1)</f>
        <v/>
      </c>
      <c r="AB95" s="99" t="str" cm="1">
        <f t="array" aca="1" ref="AB95" ca="1">INDIRECT("lista!M" &amp;Table4[[#This Row],[ID]]+1)</f>
        <v/>
      </c>
      <c r="AC95" s="99" t="str" cm="1">
        <f t="array" aca="1" ref="AC95" ca="1">INDIRECT("lista!N" &amp;Table4[[#This Row],[ID]]+1)</f>
        <v/>
      </c>
      <c r="AD95" s="99" t="str" cm="1">
        <f t="array" aca="1" ref="AD95" ca="1">INDIRECT("lista!O" &amp;Table4[[#This Row],[ID]]+1)</f>
        <v/>
      </c>
      <c r="AE95" s="99" t="str" cm="1">
        <f t="array" aca="1" ref="AE95" ca="1">INDIRECT("lista!P" &amp;Table4[[#This Row],[ID]]+1)</f>
        <v/>
      </c>
      <c r="AF95" s="99" t="str" cm="1">
        <f t="array" aca="1" ref="AF95" ca="1">INDIRECT("lista!Q" &amp;Table4[[#This Row],[ID]]+1)</f>
        <v/>
      </c>
    </row>
    <row r="96" spans="1:32" x14ac:dyDescent="0.3">
      <c r="A96" s="99">
        <v>93</v>
      </c>
      <c r="B96" s="29" t="s">
        <v>115</v>
      </c>
      <c r="C96" s="325" t="s">
        <v>1163</v>
      </c>
      <c r="D96" s="29" t="s">
        <v>116</v>
      </c>
      <c r="E96" s="31" t="s">
        <v>95</v>
      </c>
      <c r="F96" s="388" t="s">
        <v>158</v>
      </c>
      <c r="O96" s="3"/>
      <c r="P96" s="3"/>
      <c r="Q96" s="3"/>
      <c r="R96" s="15"/>
      <c r="S96" s="15"/>
      <c r="T96" s="15"/>
      <c r="U96" s="327"/>
      <c r="V96" s="99" t="str">
        <f ca="1">INDIRECT("lista!G" &amp;Table4[[#This Row],[ID]]+1)</f>
        <v/>
      </c>
      <c r="W96" s="99" t="str" cm="1">
        <f t="array" aca="1" ref="W96" ca="1">INDIRECT("lista!H" &amp;Table4[[#This Row],[ID]]+1)</f>
        <v/>
      </c>
      <c r="X96" s="99" t="str" cm="1">
        <f t="array" aca="1" ref="X96" ca="1">INDIRECT("lista!I" &amp;Table4[[#This Row],[ID]]+1)</f>
        <v/>
      </c>
      <c r="Y96" s="99" t="str" cm="1">
        <f t="array" aca="1" ref="Y96" ca="1">INDIRECT("lista!J" &amp;Table4[[#This Row],[ID]]+1)</f>
        <v/>
      </c>
      <c r="Z96" s="99" t="str" cm="1">
        <f t="array" aca="1" ref="Z96" ca="1">INDIRECT("lista!K" &amp;Table4[[#This Row],[ID]]+1)</f>
        <v/>
      </c>
      <c r="AA96" s="99" t="str" cm="1">
        <f t="array" aca="1" ref="AA96" ca="1">INDIRECT("lista!L" &amp;Table4[[#This Row],[ID]]+1)</f>
        <v/>
      </c>
      <c r="AB96" s="99" t="str" cm="1">
        <f t="array" aca="1" ref="AB96" ca="1">INDIRECT("lista!M" &amp;Table4[[#This Row],[ID]]+1)</f>
        <v/>
      </c>
      <c r="AC96" s="99" t="str" cm="1">
        <f t="array" aca="1" ref="AC96" ca="1">INDIRECT("lista!N" &amp;Table4[[#This Row],[ID]]+1)</f>
        <v/>
      </c>
      <c r="AD96" s="99" t="str" cm="1">
        <f t="array" aca="1" ref="AD96" ca="1">INDIRECT("lista!O" &amp;Table4[[#This Row],[ID]]+1)</f>
        <v/>
      </c>
      <c r="AE96" s="99" t="str" cm="1">
        <f t="array" aca="1" ref="AE96" ca="1">INDIRECT("lista!P" &amp;Table4[[#This Row],[ID]]+1)</f>
        <v/>
      </c>
      <c r="AF96" s="99" t="str" cm="1">
        <f t="array" aca="1" ref="AF96" ca="1">INDIRECT("lista!Q" &amp;Table4[[#This Row],[ID]]+1)</f>
        <v/>
      </c>
    </row>
    <row r="97" spans="1:32" x14ac:dyDescent="0.3">
      <c r="A97" s="99">
        <v>94</v>
      </c>
      <c r="B97" s="29" t="s">
        <v>48</v>
      </c>
      <c r="C97" s="325" t="s">
        <v>1136</v>
      </c>
      <c r="D97" s="29" t="s">
        <v>42</v>
      </c>
      <c r="E97" s="31" t="s">
        <v>77</v>
      </c>
      <c r="F97" s="388" t="s">
        <v>159</v>
      </c>
      <c r="O97" s="3"/>
      <c r="P97" s="3"/>
      <c r="Q97" s="3"/>
      <c r="R97" s="15"/>
      <c r="S97" s="15"/>
      <c r="T97" s="15"/>
      <c r="U97" s="327"/>
      <c r="V97" s="99" t="str">
        <f ca="1">INDIRECT("lista!G" &amp;Table4[[#This Row],[ID]]+1)</f>
        <v/>
      </c>
      <c r="W97" s="99" t="str" cm="1">
        <f t="array" aca="1" ref="W97" ca="1">INDIRECT("lista!H" &amp;Table4[[#This Row],[ID]]+1)</f>
        <v/>
      </c>
      <c r="X97" s="99" t="str" cm="1">
        <f t="array" aca="1" ref="X97" ca="1">INDIRECT("lista!I" &amp;Table4[[#This Row],[ID]]+1)</f>
        <v/>
      </c>
      <c r="Y97" s="99" t="str" cm="1">
        <f t="array" aca="1" ref="Y97" ca="1">INDIRECT("lista!J" &amp;Table4[[#This Row],[ID]]+1)</f>
        <v/>
      </c>
      <c r="Z97" s="99" t="str" cm="1">
        <f t="array" aca="1" ref="Z97" ca="1">INDIRECT("lista!K" &amp;Table4[[#This Row],[ID]]+1)</f>
        <v/>
      </c>
      <c r="AA97" s="99" t="str" cm="1">
        <f t="array" aca="1" ref="AA97" ca="1">INDIRECT("lista!L" &amp;Table4[[#This Row],[ID]]+1)</f>
        <v/>
      </c>
      <c r="AB97" s="99" t="str" cm="1">
        <f t="array" aca="1" ref="AB97" ca="1">INDIRECT("lista!M" &amp;Table4[[#This Row],[ID]]+1)</f>
        <v/>
      </c>
      <c r="AC97" s="99" t="str" cm="1">
        <f t="array" aca="1" ref="AC97" ca="1">INDIRECT("lista!N" &amp;Table4[[#This Row],[ID]]+1)</f>
        <v/>
      </c>
      <c r="AD97" s="99" t="str" cm="1">
        <f t="array" aca="1" ref="AD97" ca="1">INDIRECT("lista!O" &amp;Table4[[#This Row],[ID]]+1)</f>
        <v/>
      </c>
      <c r="AE97" s="99" t="str" cm="1">
        <f t="array" aca="1" ref="AE97" ca="1">INDIRECT("lista!P" &amp;Table4[[#This Row],[ID]]+1)</f>
        <v/>
      </c>
      <c r="AF97" s="99" t="str" cm="1">
        <f t="array" aca="1" ref="AF97" ca="1">INDIRECT("lista!Q" &amp;Table4[[#This Row],[ID]]+1)</f>
        <v/>
      </c>
    </row>
    <row r="98" spans="1:32" x14ac:dyDescent="0.3">
      <c r="A98" s="99">
        <v>95</v>
      </c>
      <c r="B98" s="29" t="s">
        <v>120</v>
      </c>
      <c r="C98" s="325" t="s">
        <v>1164</v>
      </c>
      <c r="D98" s="29" t="s">
        <v>35</v>
      </c>
      <c r="E98" s="31" t="s">
        <v>95</v>
      </c>
      <c r="F98" s="388" t="s">
        <v>160</v>
      </c>
      <c r="O98" s="3"/>
      <c r="P98" s="3"/>
      <c r="Q98" s="3"/>
      <c r="R98" s="15"/>
      <c r="S98" s="15"/>
      <c r="T98" s="15"/>
      <c r="U98" s="327"/>
      <c r="V98" s="99" t="str">
        <f ca="1">INDIRECT("lista!G" &amp;Table4[[#This Row],[ID]]+1)</f>
        <v/>
      </c>
      <c r="W98" s="99" t="str" cm="1">
        <f t="array" aca="1" ref="W98" ca="1">INDIRECT("lista!H" &amp;Table4[[#This Row],[ID]]+1)</f>
        <v/>
      </c>
      <c r="X98" s="99" t="str" cm="1">
        <f t="array" aca="1" ref="X98" ca="1">INDIRECT("lista!I" &amp;Table4[[#This Row],[ID]]+1)</f>
        <v/>
      </c>
      <c r="Y98" s="99" t="str" cm="1">
        <f t="array" aca="1" ref="Y98" ca="1">INDIRECT("lista!J" &amp;Table4[[#This Row],[ID]]+1)</f>
        <v/>
      </c>
      <c r="Z98" s="99" t="str" cm="1">
        <f t="array" aca="1" ref="Z98" ca="1">INDIRECT("lista!K" &amp;Table4[[#This Row],[ID]]+1)</f>
        <v/>
      </c>
      <c r="AA98" s="99" t="str" cm="1">
        <f t="array" aca="1" ref="AA98" ca="1">INDIRECT("lista!L" &amp;Table4[[#This Row],[ID]]+1)</f>
        <v/>
      </c>
      <c r="AB98" s="99" t="str" cm="1">
        <f t="array" aca="1" ref="AB98" ca="1">INDIRECT("lista!M" &amp;Table4[[#This Row],[ID]]+1)</f>
        <v/>
      </c>
      <c r="AC98" s="99" t="str" cm="1">
        <f t="array" aca="1" ref="AC98" ca="1">INDIRECT("lista!N" &amp;Table4[[#This Row],[ID]]+1)</f>
        <v/>
      </c>
      <c r="AD98" s="99" t="str" cm="1">
        <f t="array" aca="1" ref="AD98" ca="1">INDIRECT("lista!O" &amp;Table4[[#This Row],[ID]]+1)</f>
        <v/>
      </c>
      <c r="AE98" s="99" t="str" cm="1">
        <f t="array" aca="1" ref="AE98" ca="1">INDIRECT("lista!P" &amp;Table4[[#This Row],[ID]]+1)</f>
        <v/>
      </c>
      <c r="AF98" s="99" t="str" cm="1">
        <f t="array" aca="1" ref="AF98" ca="1">INDIRECT("lista!Q" &amp;Table4[[#This Row],[ID]]+1)</f>
        <v/>
      </c>
    </row>
    <row r="99" spans="1:32" x14ac:dyDescent="0.3">
      <c r="A99" s="99">
        <v>96</v>
      </c>
      <c r="B99" s="29" t="s">
        <v>161</v>
      </c>
      <c r="C99" s="325" t="s">
        <v>1194</v>
      </c>
      <c r="D99" s="29" t="s">
        <v>42</v>
      </c>
      <c r="E99" s="31" t="s">
        <v>77</v>
      </c>
      <c r="F99" s="388" t="s">
        <v>162</v>
      </c>
      <c r="O99" s="3"/>
      <c r="P99" s="3"/>
      <c r="Q99" s="3"/>
      <c r="R99" s="15"/>
      <c r="S99" s="15"/>
      <c r="T99" s="15"/>
      <c r="U99" s="327"/>
      <c r="V99" s="99">
        <f ca="1">INDIRECT("lista!G" &amp;Table4[[#This Row],[ID]]+1)</f>
        <v>140</v>
      </c>
      <c r="W99" s="99" cm="1">
        <f t="array" aca="1" ref="W99" ca="1">INDIRECT("lista!H" &amp;Table4[[#This Row],[ID]]+1)</f>
        <v>126</v>
      </c>
      <c r="X99" s="99" cm="1">
        <f t="array" aca="1" ref="X99" ca="1">INDIRECT("lista!I" &amp;Table4[[#This Row],[ID]]+1)</f>
        <v>105</v>
      </c>
      <c r="Y99" s="99" cm="1">
        <f t="array" aca="1" ref="Y99" ca="1">INDIRECT("lista!J" &amp;Table4[[#This Row],[ID]]+1)</f>
        <v>63</v>
      </c>
      <c r="Z99" s="99" t="str" cm="1">
        <f t="array" aca="1" ref="Z99" ca="1">INDIRECT("lista!K" &amp;Table4[[#This Row],[ID]]+1)</f>
        <v/>
      </c>
      <c r="AA99" s="99" t="str" cm="1">
        <f t="array" aca="1" ref="AA99" ca="1">INDIRECT("lista!L" &amp;Table4[[#This Row],[ID]]+1)</f>
        <v/>
      </c>
      <c r="AB99" s="99" t="str" cm="1">
        <f t="array" aca="1" ref="AB99" ca="1">INDIRECT("lista!M" &amp;Table4[[#This Row],[ID]]+1)</f>
        <v/>
      </c>
      <c r="AC99" s="99" t="str" cm="1">
        <f t="array" aca="1" ref="AC99" ca="1">INDIRECT("lista!N" &amp;Table4[[#This Row],[ID]]+1)</f>
        <v/>
      </c>
      <c r="AD99" s="99" t="str" cm="1">
        <f t="array" aca="1" ref="AD99" ca="1">INDIRECT("lista!O" &amp;Table4[[#This Row],[ID]]+1)</f>
        <v/>
      </c>
      <c r="AE99" s="99" t="str" cm="1">
        <f t="array" aca="1" ref="AE99" ca="1">INDIRECT("lista!P" &amp;Table4[[#This Row],[ID]]+1)</f>
        <v/>
      </c>
      <c r="AF99" s="99" t="str" cm="1">
        <f t="array" aca="1" ref="AF99" ca="1">INDIRECT("lista!Q" &amp;Table4[[#This Row],[ID]]+1)</f>
        <v/>
      </c>
    </row>
    <row r="100" spans="1:32" x14ac:dyDescent="0.3">
      <c r="A100" s="99">
        <v>97</v>
      </c>
      <c r="B100" s="29" t="s">
        <v>44</v>
      </c>
      <c r="C100" s="325" t="s">
        <v>1133</v>
      </c>
      <c r="D100" s="29" t="s">
        <v>35</v>
      </c>
      <c r="E100" s="31" t="s">
        <v>36</v>
      </c>
      <c r="F100" s="388" t="s">
        <v>162</v>
      </c>
      <c r="O100" s="3"/>
      <c r="P100" s="3"/>
      <c r="Q100" s="3"/>
      <c r="R100" s="15"/>
      <c r="S100" s="15"/>
      <c r="T100" s="15"/>
      <c r="U100" s="327"/>
      <c r="V100" s="99" t="str">
        <f ca="1">INDIRECT("lista!G" &amp;Table4[[#This Row],[ID]]+1)</f>
        <v/>
      </c>
      <c r="W100" s="99" t="str" cm="1">
        <f t="array" aca="1" ref="W100" ca="1">INDIRECT("lista!H" &amp;Table4[[#This Row],[ID]]+1)</f>
        <v/>
      </c>
      <c r="X100" s="99" t="str" cm="1">
        <f t="array" aca="1" ref="X100" ca="1">INDIRECT("lista!I" &amp;Table4[[#This Row],[ID]]+1)</f>
        <v/>
      </c>
      <c r="Y100" s="99" t="str" cm="1">
        <f t="array" aca="1" ref="Y100" ca="1">INDIRECT("lista!J" &amp;Table4[[#This Row],[ID]]+1)</f>
        <v/>
      </c>
      <c r="Z100" s="99" t="str" cm="1">
        <f t="array" aca="1" ref="Z100" ca="1">INDIRECT("lista!K" &amp;Table4[[#This Row],[ID]]+1)</f>
        <v/>
      </c>
      <c r="AA100" s="99" t="str" cm="1">
        <f t="array" aca="1" ref="AA100" ca="1">INDIRECT("lista!L" &amp;Table4[[#This Row],[ID]]+1)</f>
        <v/>
      </c>
      <c r="AB100" s="99" t="str" cm="1">
        <f t="array" aca="1" ref="AB100" ca="1">INDIRECT("lista!M" &amp;Table4[[#This Row],[ID]]+1)</f>
        <v/>
      </c>
      <c r="AC100" s="99" t="str" cm="1">
        <f t="array" aca="1" ref="AC100" ca="1">INDIRECT("lista!N" &amp;Table4[[#This Row],[ID]]+1)</f>
        <v/>
      </c>
      <c r="AD100" s="99" t="str" cm="1">
        <f t="array" aca="1" ref="AD100" ca="1">INDIRECT("lista!O" &amp;Table4[[#This Row],[ID]]+1)</f>
        <v/>
      </c>
      <c r="AE100" s="99" t="str" cm="1">
        <f t="array" aca="1" ref="AE100" ca="1">INDIRECT("lista!P" &amp;Table4[[#This Row],[ID]]+1)</f>
        <v/>
      </c>
      <c r="AF100" s="99" t="str" cm="1">
        <f t="array" aca="1" ref="AF100" ca="1">INDIRECT("lista!Q" &amp;Table4[[#This Row],[ID]]+1)</f>
        <v/>
      </c>
    </row>
    <row r="101" spans="1:32" x14ac:dyDescent="0.3">
      <c r="A101" s="99">
        <v>98</v>
      </c>
      <c r="B101" s="29" t="s">
        <v>46</v>
      </c>
      <c r="C101" s="325" t="s">
        <v>1134</v>
      </c>
      <c r="D101" s="29" t="s">
        <v>42</v>
      </c>
      <c r="E101" s="31" t="s">
        <v>36</v>
      </c>
      <c r="F101" s="388" t="s">
        <v>162</v>
      </c>
      <c r="O101" s="3"/>
      <c r="P101" s="3"/>
      <c r="Q101" s="3"/>
      <c r="R101" s="15"/>
      <c r="S101" s="15"/>
      <c r="T101" s="15"/>
      <c r="U101" s="327"/>
      <c r="V101" s="99" t="str">
        <f ca="1">INDIRECT("lista!G" &amp;Table4[[#This Row],[ID]]+1)</f>
        <v/>
      </c>
      <c r="W101" s="99" t="str" cm="1">
        <f t="array" aca="1" ref="W101" ca="1">INDIRECT("lista!H" &amp;Table4[[#This Row],[ID]]+1)</f>
        <v/>
      </c>
      <c r="X101" s="99" t="str" cm="1">
        <f t="array" aca="1" ref="X101" ca="1">INDIRECT("lista!I" &amp;Table4[[#This Row],[ID]]+1)</f>
        <v/>
      </c>
      <c r="Y101" s="99" t="str" cm="1">
        <f t="array" aca="1" ref="Y101" ca="1">INDIRECT("lista!J" &amp;Table4[[#This Row],[ID]]+1)</f>
        <v/>
      </c>
      <c r="Z101" s="99" t="str" cm="1">
        <f t="array" aca="1" ref="Z101" ca="1">INDIRECT("lista!K" &amp;Table4[[#This Row],[ID]]+1)</f>
        <v/>
      </c>
      <c r="AA101" s="99" t="str" cm="1">
        <f t="array" aca="1" ref="AA101" ca="1">INDIRECT("lista!L" &amp;Table4[[#This Row],[ID]]+1)</f>
        <v/>
      </c>
      <c r="AB101" s="99" t="str" cm="1">
        <f t="array" aca="1" ref="AB101" ca="1">INDIRECT("lista!M" &amp;Table4[[#This Row],[ID]]+1)</f>
        <v/>
      </c>
      <c r="AC101" s="99" t="str" cm="1">
        <f t="array" aca="1" ref="AC101" ca="1">INDIRECT("lista!N" &amp;Table4[[#This Row],[ID]]+1)</f>
        <v/>
      </c>
      <c r="AD101" s="99" t="str" cm="1">
        <f t="array" aca="1" ref="AD101" ca="1">INDIRECT("lista!O" &amp;Table4[[#This Row],[ID]]+1)</f>
        <v/>
      </c>
      <c r="AE101" s="99" t="str" cm="1">
        <f t="array" aca="1" ref="AE101" ca="1">INDIRECT("lista!P" &amp;Table4[[#This Row],[ID]]+1)</f>
        <v/>
      </c>
      <c r="AF101" s="99" t="str" cm="1">
        <f t="array" aca="1" ref="AF101" ca="1">INDIRECT("lista!Q" &amp;Table4[[#This Row],[ID]]+1)</f>
        <v/>
      </c>
    </row>
    <row r="102" spans="1:32" x14ac:dyDescent="0.3">
      <c r="A102" s="99">
        <v>99</v>
      </c>
      <c r="B102" s="29" t="s">
        <v>47</v>
      </c>
      <c r="C102" s="325" t="s">
        <v>1135</v>
      </c>
      <c r="D102" s="29" t="s">
        <v>42</v>
      </c>
      <c r="E102" s="31" t="s">
        <v>36</v>
      </c>
      <c r="F102" s="388" t="s">
        <v>162</v>
      </c>
      <c r="O102" s="3"/>
      <c r="P102" s="3"/>
      <c r="Q102" s="3"/>
      <c r="R102" s="15"/>
      <c r="S102" s="15"/>
      <c r="T102" s="15"/>
      <c r="U102" s="327"/>
      <c r="V102" s="99" t="str">
        <f ca="1">INDIRECT("lista!G" &amp;Table4[[#This Row],[ID]]+1)</f>
        <v/>
      </c>
      <c r="W102" s="99" t="str" cm="1">
        <f t="array" aca="1" ref="W102" ca="1">INDIRECT("lista!H" &amp;Table4[[#This Row],[ID]]+1)</f>
        <v/>
      </c>
      <c r="X102" s="99" t="str" cm="1">
        <f t="array" aca="1" ref="X102" ca="1">INDIRECT("lista!I" &amp;Table4[[#This Row],[ID]]+1)</f>
        <v/>
      </c>
      <c r="Y102" s="99" t="str" cm="1">
        <f t="array" aca="1" ref="Y102" ca="1">INDIRECT("lista!J" &amp;Table4[[#This Row],[ID]]+1)</f>
        <v/>
      </c>
      <c r="Z102" s="99" t="str" cm="1">
        <f t="array" aca="1" ref="Z102" ca="1">INDIRECT("lista!K" &amp;Table4[[#This Row],[ID]]+1)</f>
        <v/>
      </c>
      <c r="AA102" s="99" t="str" cm="1">
        <f t="array" aca="1" ref="AA102" ca="1">INDIRECT("lista!L" &amp;Table4[[#This Row],[ID]]+1)</f>
        <v/>
      </c>
      <c r="AB102" s="99" t="str" cm="1">
        <f t="array" aca="1" ref="AB102" ca="1">INDIRECT("lista!M" &amp;Table4[[#This Row],[ID]]+1)</f>
        <v/>
      </c>
      <c r="AC102" s="99" t="str" cm="1">
        <f t="array" aca="1" ref="AC102" ca="1">INDIRECT("lista!N" &amp;Table4[[#This Row],[ID]]+1)</f>
        <v/>
      </c>
      <c r="AD102" s="99" t="str" cm="1">
        <f t="array" aca="1" ref="AD102" ca="1">INDIRECT("lista!O" &amp;Table4[[#This Row],[ID]]+1)</f>
        <v/>
      </c>
      <c r="AE102" s="99" t="str" cm="1">
        <f t="array" aca="1" ref="AE102" ca="1">INDIRECT("lista!P" &amp;Table4[[#This Row],[ID]]+1)</f>
        <v/>
      </c>
      <c r="AF102" s="99" t="str" cm="1">
        <f t="array" aca="1" ref="AF102" ca="1">INDIRECT("lista!Q" &amp;Table4[[#This Row],[ID]]+1)</f>
        <v/>
      </c>
    </row>
    <row r="103" spans="1:32" x14ac:dyDescent="0.3">
      <c r="A103" s="99">
        <v>100</v>
      </c>
      <c r="B103" s="29" t="s">
        <v>123</v>
      </c>
      <c r="C103" s="325" t="s">
        <v>1141</v>
      </c>
      <c r="D103" s="29" t="s">
        <v>35</v>
      </c>
      <c r="E103" s="31" t="s">
        <v>95</v>
      </c>
      <c r="F103" s="388" t="s">
        <v>163</v>
      </c>
      <c r="O103" s="3"/>
      <c r="P103" s="3"/>
      <c r="Q103" s="3"/>
      <c r="R103" s="15"/>
      <c r="S103" s="15"/>
      <c r="T103" s="15"/>
      <c r="U103" s="327"/>
      <c r="V103" s="99" t="str">
        <f ca="1">INDIRECT("lista!G" &amp;Table4[[#This Row],[ID]]+1)</f>
        <v/>
      </c>
      <c r="W103" s="99" t="str" cm="1">
        <f t="array" aca="1" ref="W103" ca="1">INDIRECT("lista!H" &amp;Table4[[#This Row],[ID]]+1)</f>
        <v/>
      </c>
      <c r="X103" s="99" t="str" cm="1">
        <f t="array" aca="1" ref="X103" ca="1">INDIRECT("lista!I" &amp;Table4[[#This Row],[ID]]+1)</f>
        <v/>
      </c>
      <c r="Y103" s="99" t="str" cm="1">
        <f t="array" aca="1" ref="Y103" ca="1">INDIRECT("lista!J" &amp;Table4[[#This Row],[ID]]+1)</f>
        <v/>
      </c>
      <c r="Z103" s="99" t="str" cm="1">
        <f t="array" aca="1" ref="Z103" ca="1">INDIRECT("lista!K" &amp;Table4[[#This Row],[ID]]+1)</f>
        <v/>
      </c>
      <c r="AA103" s="99" t="str" cm="1">
        <f t="array" aca="1" ref="AA103" ca="1">INDIRECT("lista!L" &amp;Table4[[#This Row],[ID]]+1)</f>
        <v/>
      </c>
      <c r="AB103" s="99" t="str" cm="1">
        <f t="array" aca="1" ref="AB103" ca="1">INDIRECT("lista!M" &amp;Table4[[#This Row],[ID]]+1)</f>
        <v/>
      </c>
      <c r="AC103" s="99" t="str" cm="1">
        <f t="array" aca="1" ref="AC103" ca="1">INDIRECT("lista!N" &amp;Table4[[#This Row],[ID]]+1)</f>
        <v/>
      </c>
      <c r="AD103" s="99" t="str" cm="1">
        <f t="array" aca="1" ref="AD103" ca="1">INDIRECT("lista!O" &amp;Table4[[#This Row],[ID]]+1)</f>
        <v/>
      </c>
      <c r="AE103" s="99" t="str" cm="1">
        <f t="array" aca="1" ref="AE103" ca="1">INDIRECT("lista!P" &amp;Table4[[#This Row],[ID]]+1)</f>
        <v/>
      </c>
      <c r="AF103" s="99" t="str" cm="1">
        <f t="array" aca="1" ref="AF103" ca="1">INDIRECT("lista!Q" &amp;Table4[[#This Row],[ID]]+1)</f>
        <v/>
      </c>
    </row>
    <row r="104" spans="1:32" x14ac:dyDescent="0.3">
      <c r="A104" s="99">
        <v>101</v>
      </c>
      <c r="B104" s="29" t="s">
        <v>50</v>
      </c>
      <c r="C104" s="325" t="s">
        <v>1137</v>
      </c>
      <c r="D104" s="29" t="s">
        <v>42</v>
      </c>
      <c r="E104" s="31" t="s">
        <v>77</v>
      </c>
      <c r="F104" s="388" t="s">
        <v>164</v>
      </c>
      <c r="O104" s="3"/>
      <c r="P104" s="3"/>
      <c r="Q104" s="3"/>
      <c r="R104" s="15"/>
      <c r="S104" s="15"/>
      <c r="T104" s="15"/>
      <c r="U104" s="327"/>
      <c r="V104" s="99" t="str">
        <f ca="1">INDIRECT("lista!G" &amp;Table4[[#This Row],[ID]]+1)</f>
        <v/>
      </c>
      <c r="W104" s="99" t="str" cm="1">
        <f t="array" aca="1" ref="W104" ca="1">INDIRECT("lista!H" &amp;Table4[[#This Row],[ID]]+1)</f>
        <v/>
      </c>
      <c r="X104" s="99" t="str" cm="1">
        <f t="array" aca="1" ref="X104" ca="1">INDIRECT("lista!I" &amp;Table4[[#This Row],[ID]]+1)</f>
        <v/>
      </c>
      <c r="Y104" s="99" t="str" cm="1">
        <f t="array" aca="1" ref="Y104" ca="1">INDIRECT("lista!J" &amp;Table4[[#This Row],[ID]]+1)</f>
        <v/>
      </c>
      <c r="Z104" s="99" t="str" cm="1">
        <f t="array" aca="1" ref="Z104" ca="1">INDIRECT("lista!K" &amp;Table4[[#This Row],[ID]]+1)</f>
        <v/>
      </c>
      <c r="AA104" s="99" t="str" cm="1">
        <f t="array" aca="1" ref="AA104" ca="1">INDIRECT("lista!L" &amp;Table4[[#This Row],[ID]]+1)</f>
        <v/>
      </c>
      <c r="AB104" s="99" t="str" cm="1">
        <f t="array" aca="1" ref="AB104" ca="1">INDIRECT("lista!M" &amp;Table4[[#This Row],[ID]]+1)</f>
        <v/>
      </c>
      <c r="AC104" s="99" t="str" cm="1">
        <f t="array" aca="1" ref="AC104" ca="1">INDIRECT("lista!N" &amp;Table4[[#This Row],[ID]]+1)</f>
        <v/>
      </c>
      <c r="AD104" s="99" t="str" cm="1">
        <f t="array" aca="1" ref="AD104" ca="1">INDIRECT("lista!O" &amp;Table4[[#This Row],[ID]]+1)</f>
        <v/>
      </c>
      <c r="AE104" s="99" t="str" cm="1">
        <f t="array" aca="1" ref="AE104" ca="1">INDIRECT("lista!P" &amp;Table4[[#This Row],[ID]]+1)</f>
        <v/>
      </c>
      <c r="AF104" s="99" t="str" cm="1">
        <f t="array" aca="1" ref="AF104" ca="1">INDIRECT("lista!Q" &amp;Table4[[#This Row],[ID]]+1)</f>
        <v/>
      </c>
    </row>
    <row r="105" spans="1:32" x14ac:dyDescent="0.3">
      <c r="A105" s="99">
        <v>102</v>
      </c>
      <c r="B105" s="29" t="s">
        <v>52</v>
      </c>
      <c r="C105" s="325" t="s">
        <v>1138</v>
      </c>
      <c r="D105" s="29" t="s">
        <v>53</v>
      </c>
      <c r="E105" s="31" t="s">
        <v>77</v>
      </c>
      <c r="F105" s="388" t="s">
        <v>164</v>
      </c>
      <c r="O105" s="3"/>
      <c r="P105" s="3"/>
      <c r="Q105" s="3"/>
      <c r="R105" s="15"/>
      <c r="S105" s="15"/>
      <c r="T105" s="15"/>
      <c r="U105" s="327" t="s">
        <v>1288</v>
      </c>
      <c r="V105" s="99" t="str">
        <f ca="1">INDIRECT("lista!G" &amp;Table4[[#This Row],[ID]]+1)</f>
        <v/>
      </c>
      <c r="W105" s="99" t="str" cm="1">
        <f t="array" aca="1" ref="W105" ca="1">INDIRECT("lista!H" &amp;Table4[[#This Row],[ID]]+1)</f>
        <v/>
      </c>
      <c r="X105" s="99" t="str" cm="1">
        <f t="array" aca="1" ref="X105" ca="1">INDIRECT("lista!I" &amp;Table4[[#This Row],[ID]]+1)</f>
        <v/>
      </c>
      <c r="Y105" s="99" t="str" cm="1">
        <f t="array" aca="1" ref="Y105" ca="1">INDIRECT("lista!J" &amp;Table4[[#This Row],[ID]]+1)</f>
        <v/>
      </c>
      <c r="Z105" s="99" t="str" cm="1">
        <f t="array" aca="1" ref="Z105" ca="1">INDIRECT("lista!K" &amp;Table4[[#This Row],[ID]]+1)</f>
        <v/>
      </c>
      <c r="AA105" s="99" t="str" cm="1">
        <f t="array" aca="1" ref="AA105" ca="1">INDIRECT("lista!L" &amp;Table4[[#This Row],[ID]]+1)</f>
        <v/>
      </c>
      <c r="AB105" s="99" t="str" cm="1">
        <f t="array" aca="1" ref="AB105" ca="1">INDIRECT("lista!M" &amp;Table4[[#This Row],[ID]]+1)</f>
        <v/>
      </c>
      <c r="AC105" s="99" t="str" cm="1">
        <f t="array" aca="1" ref="AC105" ca="1">INDIRECT("lista!N" &amp;Table4[[#This Row],[ID]]+1)</f>
        <v/>
      </c>
      <c r="AD105" s="99" t="str" cm="1">
        <f t="array" aca="1" ref="AD105" ca="1">INDIRECT("lista!O" &amp;Table4[[#This Row],[ID]]+1)</f>
        <v/>
      </c>
      <c r="AE105" s="99" t="str" cm="1">
        <f t="array" aca="1" ref="AE105" ca="1">INDIRECT("lista!P" &amp;Table4[[#This Row],[ID]]+1)</f>
        <v/>
      </c>
      <c r="AF105" s="99" t="str" cm="1">
        <f t="array" aca="1" ref="AF105" ca="1">INDIRECT("lista!Q" &amp;Table4[[#This Row],[ID]]+1)</f>
        <v/>
      </c>
    </row>
    <row r="106" spans="1:32" x14ac:dyDescent="0.3">
      <c r="A106" s="99">
        <v>103</v>
      </c>
      <c r="B106" s="29" t="s">
        <v>127</v>
      </c>
      <c r="C106" s="325" t="s">
        <v>1164</v>
      </c>
      <c r="D106" s="29" t="s">
        <v>42</v>
      </c>
      <c r="E106" s="31" t="s">
        <v>95</v>
      </c>
      <c r="F106" s="388" t="s">
        <v>164</v>
      </c>
      <c r="O106" s="3"/>
      <c r="P106" s="3"/>
      <c r="Q106" s="3"/>
      <c r="R106" s="15"/>
      <c r="S106" s="15"/>
      <c r="T106" s="414"/>
      <c r="U106" s="327"/>
      <c r="V106" s="99" t="str">
        <f ca="1">INDIRECT("lista!G" &amp;Table4[[#This Row],[ID]]+1)</f>
        <v/>
      </c>
      <c r="W106" s="99" t="str" cm="1">
        <f t="array" aca="1" ref="W106" ca="1">INDIRECT("lista!H" &amp;Table4[[#This Row],[ID]]+1)</f>
        <v/>
      </c>
      <c r="X106" s="99" t="str" cm="1">
        <f t="array" aca="1" ref="X106" ca="1">INDIRECT("lista!I" &amp;Table4[[#This Row],[ID]]+1)</f>
        <v/>
      </c>
      <c r="Y106" s="99" t="str" cm="1">
        <f t="array" aca="1" ref="Y106" ca="1">INDIRECT("lista!J" &amp;Table4[[#This Row],[ID]]+1)</f>
        <v/>
      </c>
      <c r="Z106" s="99" t="str" cm="1">
        <f t="array" aca="1" ref="Z106" ca="1">INDIRECT("lista!K" &amp;Table4[[#This Row],[ID]]+1)</f>
        <v/>
      </c>
      <c r="AA106" s="99" t="str" cm="1">
        <f t="array" aca="1" ref="AA106" ca="1">INDIRECT("lista!L" &amp;Table4[[#This Row],[ID]]+1)</f>
        <v/>
      </c>
      <c r="AB106" s="99" t="str" cm="1">
        <f t="array" aca="1" ref="AB106" ca="1">INDIRECT("lista!M" &amp;Table4[[#This Row],[ID]]+1)</f>
        <v/>
      </c>
      <c r="AC106" s="99" t="str" cm="1">
        <f t="array" aca="1" ref="AC106" ca="1">INDIRECT("lista!N" &amp;Table4[[#This Row],[ID]]+1)</f>
        <v/>
      </c>
      <c r="AD106" s="99" t="str" cm="1">
        <f t="array" aca="1" ref="AD106" ca="1">INDIRECT("lista!O" &amp;Table4[[#This Row],[ID]]+1)</f>
        <v/>
      </c>
      <c r="AE106" s="99" t="str" cm="1">
        <f t="array" aca="1" ref="AE106" ca="1">INDIRECT("lista!P" &amp;Table4[[#This Row],[ID]]+1)</f>
        <v/>
      </c>
      <c r="AF106" s="99" t="str" cm="1">
        <f t="array" aca="1" ref="AF106" ca="1">INDIRECT("lista!Q" &amp;Table4[[#This Row],[ID]]+1)</f>
        <v/>
      </c>
    </row>
    <row r="107" spans="1:32" x14ac:dyDescent="0.3">
      <c r="A107" s="99">
        <v>104</v>
      </c>
      <c r="B107" s="29" t="s">
        <v>128</v>
      </c>
      <c r="C107" s="325" t="s">
        <v>1165</v>
      </c>
      <c r="D107" s="29" t="s">
        <v>42</v>
      </c>
      <c r="E107" s="31" t="s">
        <v>95</v>
      </c>
      <c r="F107" s="388" t="s">
        <v>164</v>
      </c>
      <c r="O107" s="3"/>
      <c r="P107" s="3"/>
      <c r="Q107" s="3"/>
      <c r="R107" s="15"/>
      <c r="S107" s="15"/>
      <c r="T107" s="15"/>
      <c r="U107" s="327"/>
      <c r="V107" s="99" t="str">
        <f ca="1">INDIRECT("lista!G" &amp;Table4[[#This Row],[ID]]+1)</f>
        <v/>
      </c>
      <c r="W107" s="99" t="str" cm="1">
        <f t="array" aca="1" ref="W107" ca="1">INDIRECT("lista!H" &amp;Table4[[#This Row],[ID]]+1)</f>
        <v/>
      </c>
      <c r="X107" s="99" t="str" cm="1">
        <f t="array" aca="1" ref="X107" ca="1">INDIRECT("lista!I" &amp;Table4[[#This Row],[ID]]+1)</f>
        <v/>
      </c>
      <c r="Y107" s="99" t="str" cm="1">
        <f t="array" aca="1" ref="Y107" ca="1">INDIRECT("lista!J" &amp;Table4[[#This Row],[ID]]+1)</f>
        <v/>
      </c>
      <c r="Z107" s="99" t="str" cm="1">
        <f t="array" aca="1" ref="Z107" ca="1">INDIRECT("lista!K" &amp;Table4[[#This Row],[ID]]+1)</f>
        <v/>
      </c>
      <c r="AA107" s="99" t="str" cm="1">
        <f t="array" aca="1" ref="AA107" ca="1">INDIRECT("lista!L" &amp;Table4[[#This Row],[ID]]+1)</f>
        <v/>
      </c>
      <c r="AB107" s="99" t="str" cm="1">
        <f t="array" aca="1" ref="AB107" ca="1">INDIRECT("lista!M" &amp;Table4[[#This Row],[ID]]+1)</f>
        <v/>
      </c>
      <c r="AC107" s="99" t="str" cm="1">
        <f t="array" aca="1" ref="AC107" ca="1">INDIRECT("lista!N" &amp;Table4[[#This Row],[ID]]+1)</f>
        <v/>
      </c>
      <c r="AD107" s="99" t="str" cm="1">
        <f t="array" aca="1" ref="AD107" ca="1">INDIRECT("lista!O" &amp;Table4[[#This Row],[ID]]+1)</f>
        <v/>
      </c>
      <c r="AE107" s="99" t="str" cm="1">
        <f t="array" aca="1" ref="AE107" ca="1">INDIRECT("lista!P" &amp;Table4[[#This Row],[ID]]+1)</f>
        <v/>
      </c>
      <c r="AF107" s="99" t="str" cm="1">
        <f t="array" aca="1" ref="AF107" ca="1">INDIRECT("lista!Q" &amp;Table4[[#This Row],[ID]]+1)</f>
        <v/>
      </c>
    </row>
    <row r="108" spans="1:32" x14ac:dyDescent="0.3">
      <c r="A108" s="99">
        <v>105</v>
      </c>
      <c r="B108" s="29" t="s">
        <v>129</v>
      </c>
      <c r="C108" s="325" t="s">
        <v>1166</v>
      </c>
      <c r="D108" s="29" t="s">
        <v>35</v>
      </c>
      <c r="E108" s="31" t="s">
        <v>95</v>
      </c>
      <c r="F108" s="388" t="s">
        <v>164</v>
      </c>
      <c r="O108" s="3"/>
      <c r="P108" s="3"/>
      <c r="Q108" s="3"/>
      <c r="R108" s="15"/>
      <c r="S108" s="15"/>
      <c r="T108" s="15"/>
      <c r="U108" s="327"/>
      <c r="V108" s="99" t="str">
        <f ca="1">INDIRECT("lista!G" &amp;Table4[[#This Row],[ID]]+1)</f>
        <v/>
      </c>
      <c r="W108" s="99" t="str" cm="1">
        <f t="array" aca="1" ref="W108" ca="1">INDIRECT("lista!H" &amp;Table4[[#This Row],[ID]]+1)</f>
        <v/>
      </c>
      <c r="X108" s="99" t="str" cm="1">
        <f t="array" aca="1" ref="X108" ca="1">INDIRECT("lista!I" &amp;Table4[[#This Row],[ID]]+1)</f>
        <v/>
      </c>
      <c r="Y108" s="99" t="str" cm="1">
        <f t="array" aca="1" ref="Y108" ca="1">INDIRECT("lista!J" &amp;Table4[[#This Row],[ID]]+1)</f>
        <v/>
      </c>
      <c r="Z108" s="99" t="str" cm="1">
        <f t="array" aca="1" ref="Z108" ca="1">INDIRECT("lista!K" &amp;Table4[[#This Row],[ID]]+1)</f>
        <v/>
      </c>
      <c r="AA108" s="99" t="str" cm="1">
        <f t="array" aca="1" ref="AA108" ca="1">INDIRECT("lista!L" &amp;Table4[[#This Row],[ID]]+1)</f>
        <v/>
      </c>
      <c r="AB108" s="99" t="str" cm="1">
        <f t="array" aca="1" ref="AB108" ca="1">INDIRECT("lista!M" &amp;Table4[[#This Row],[ID]]+1)</f>
        <v/>
      </c>
      <c r="AC108" s="99" t="str" cm="1">
        <f t="array" aca="1" ref="AC108" ca="1">INDIRECT("lista!N" &amp;Table4[[#This Row],[ID]]+1)</f>
        <v/>
      </c>
      <c r="AD108" s="99" t="str" cm="1">
        <f t="array" aca="1" ref="AD108" ca="1">INDIRECT("lista!O" &amp;Table4[[#This Row],[ID]]+1)</f>
        <v/>
      </c>
      <c r="AE108" s="99" t="str" cm="1">
        <f t="array" aca="1" ref="AE108" ca="1">INDIRECT("lista!P" &amp;Table4[[#This Row],[ID]]+1)</f>
        <v/>
      </c>
      <c r="AF108" s="99" t="str" cm="1">
        <f t="array" aca="1" ref="AF108" ca="1">INDIRECT("lista!Q" &amp;Table4[[#This Row],[ID]]+1)</f>
        <v/>
      </c>
    </row>
    <row r="109" spans="1:32" x14ac:dyDescent="0.3">
      <c r="A109" s="99">
        <v>106</v>
      </c>
      <c r="B109" s="29" t="s">
        <v>97</v>
      </c>
      <c r="C109" s="325" t="s">
        <v>1155</v>
      </c>
      <c r="D109" s="29" t="s">
        <v>42</v>
      </c>
      <c r="E109" s="31" t="s">
        <v>119</v>
      </c>
      <c r="F109" s="388" t="s">
        <v>165</v>
      </c>
      <c r="O109" s="3"/>
      <c r="P109" s="3"/>
      <c r="Q109" s="3"/>
      <c r="R109" s="15"/>
      <c r="S109" s="15"/>
      <c r="T109" s="15"/>
      <c r="U109" s="327"/>
      <c r="V109" s="99" t="str">
        <f ca="1">INDIRECT("lista!G" &amp;Table4[[#This Row],[ID]]+1)</f>
        <v/>
      </c>
      <c r="W109" s="99" t="str" cm="1">
        <f t="array" aca="1" ref="W109" ca="1">INDIRECT("lista!H" &amp;Table4[[#This Row],[ID]]+1)</f>
        <v/>
      </c>
      <c r="X109" s="99" t="str" cm="1">
        <f t="array" aca="1" ref="X109" ca="1">INDIRECT("lista!I" &amp;Table4[[#This Row],[ID]]+1)</f>
        <v/>
      </c>
      <c r="Y109" s="99" t="str" cm="1">
        <f t="array" aca="1" ref="Y109" ca="1">INDIRECT("lista!J" &amp;Table4[[#This Row],[ID]]+1)</f>
        <v/>
      </c>
      <c r="Z109" s="99" t="str" cm="1">
        <f t="array" aca="1" ref="Z109" ca="1">INDIRECT("lista!K" &amp;Table4[[#This Row],[ID]]+1)</f>
        <v/>
      </c>
      <c r="AA109" s="99" t="str" cm="1">
        <f t="array" aca="1" ref="AA109" ca="1">INDIRECT("lista!L" &amp;Table4[[#This Row],[ID]]+1)</f>
        <v/>
      </c>
      <c r="AB109" s="99" t="str" cm="1">
        <f t="array" aca="1" ref="AB109" ca="1">INDIRECT("lista!M" &amp;Table4[[#This Row],[ID]]+1)</f>
        <v/>
      </c>
      <c r="AC109" s="99" t="str" cm="1">
        <f t="array" aca="1" ref="AC109" ca="1">INDIRECT("lista!N" &amp;Table4[[#This Row],[ID]]+1)</f>
        <v/>
      </c>
      <c r="AD109" s="99" t="str" cm="1">
        <f t="array" aca="1" ref="AD109" ca="1">INDIRECT("lista!O" &amp;Table4[[#This Row],[ID]]+1)</f>
        <v/>
      </c>
      <c r="AE109" s="99" t="str" cm="1">
        <f t="array" aca="1" ref="AE109" ca="1">INDIRECT("lista!P" &amp;Table4[[#This Row],[ID]]+1)</f>
        <v/>
      </c>
      <c r="AF109" s="99" t="str" cm="1">
        <f t="array" aca="1" ref="AF109" ca="1">INDIRECT("lista!Q" &amp;Table4[[#This Row],[ID]]+1)</f>
        <v/>
      </c>
    </row>
    <row r="110" spans="1:32" x14ac:dyDescent="0.3">
      <c r="A110" s="99">
        <v>107</v>
      </c>
      <c r="B110" s="29" t="s">
        <v>132</v>
      </c>
      <c r="C110" s="325" t="s">
        <v>1168</v>
      </c>
      <c r="D110" s="29" t="s">
        <v>116</v>
      </c>
      <c r="E110" s="31" t="s">
        <v>95</v>
      </c>
      <c r="F110" s="388" t="s">
        <v>166</v>
      </c>
      <c r="O110" s="3"/>
      <c r="P110" s="3"/>
      <c r="Q110" s="3"/>
      <c r="R110" s="15"/>
      <c r="S110" s="15"/>
      <c r="T110" s="15"/>
      <c r="U110" s="327"/>
      <c r="V110" s="99" t="str">
        <f ca="1">INDIRECT("lista!G" &amp;Table4[[#This Row],[ID]]+1)</f>
        <v/>
      </c>
      <c r="W110" s="99" t="str" cm="1">
        <f t="array" aca="1" ref="W110" ca="1">INDIRECT("lista!H" &amp;Table4[[#This Row],[ID]]+1)</f>
        <v/>
      </c>
      <c r="X110" s="99" t="str" cm="1">
        <f t="array" aca="1" ref="X110" ca="1">INDIRECT("lista!I" &amp;Table4[[#This Row],[ID]]+1)</f>
        <v/>
      </c>
      <c r="Y110" s="99" t="str" cm="1">
        <f t="array" aca="1" ref="Y110" ca="1">INDIRECT("lista!J" &amp;Table4[[#This Row],[ID]]+1)</f>
        <v/>
      </c>
      <c r="Z110" s="99" t="str" cm="1">
        <f t="array" aca="1" ref="Z110" ca="1">INDIRECT("lista!K" &amp;Table4[[#This Row],[ID]]+1)</f>
        <v/>
      </c>
      <c r="AA110" s="99" t="str" cm="1">
        <f t="array" aca="1" ref="AA110" ca="1">INDIRECT("lista!L" &amp;Table4[[#This Row],[ID]]+1)</f>
        <v/>
      </c>
      <c r="AB110" s="99" t="str" cm="1">
        <f t="array" aca="1" ref="AB110" ca="1">INDIRECT("lista!M" &amp;Table4[[#This Row],[ID]]+1)</f>
        <v/>
      </c>
      <c r="AC110" s="99" t="str" cm="1">
        <f t="array" aca="1" ref="AC110" ca="1">INDIRECT("lista!N" &amp;Table4[[#This Row],[ID]]+1)</f>
        <v/>
      </c>
      <c r="AD110" s="99" t="str" cm="1">
        <f t="array" aca="1" ref="AD110" ca="1">INDIRECT("lista!O" &amp;Table4[[#This Row],[ID]]+1)</f>
        <v/>
      </c>
      <c r="AE110" s="99" t="str" cm="1">
        <f t="array" aca="1" ref="AE110" ca="1">INDIRECT("lista!P" &amp;Table4[[#This Row],[ID]]+1)</f>
        <v/>
      </c>
      <c r="AF110" s="99" t="str" cm="1">
        <f t="array" aca="1" ref="AF110" ca="1">INDIRECT("lista!Q" &amp;Table4[[#This Row],[ID]]+1)</f>
        <v/>
      </c>
    </row>
    <row r="111" spans="1:32" x14ac:dyDescent="0.3">
      <c r="A111" s="99">
        <v>108</v>
      </c>
      <c r="B111" s="29" t="s">
        <v>99</v>
      </c>
      <c r="C111" s="325" t="s">
        <v>1156</v>
      </c>
      <c r="D111" s="29" t="s">
        <v>35</v>
      </c>
      <c r="E111" s="31" t="s">
        <v>119</v>
      </c>
      <c r="F111" s="388" t="s">
        <v>166</v>
      </c>
      <c r="O111" s="3"/>
      <c r="P111" s="3"/>
      <c r="Q111" s="3"/>
      <c r="R111" s="15"/>
      <c r="S111" s="15"/>
      <c r="T111" s="15"/>
      <c r="U111" s="327"/>
      <c r="V111" s="99" t="str">
        <f ca="1">INDIRECT("lista!G" &amp;Table4[[#This Row],[ID]]+1)</f>
        <v/>
      </c>
      <c r="W111" s="99" t="str" cm="1">
        <f t="array" aca="1" ref="W111" ca="1">INDIRECT("lista!H" &amp;Table4[[#This Row],[ID]]+1)</f>
        <v/>
      </c>
      <c r="X111" s="99" t="str" cm="1">
        <f t="array" aca="1" ref="X111" ca="1">INDIRECT("lista!I" &amp;Table4[[#This Row],[ID]]+1)</f>
        <v/>
      </c>
      <c r="Y111" s="99" t="str" cm="1">
        <f t="array" aca="1" ref="Y111" ca="1">INDIRECT("lista!J" &amp;Table4[[#This Row],[ID]]+1)</f>
        <v/>
      </c>
      <c r="Z111" s="99" t="str" cm="1">
        <f t="array" aca="1" ref="Z111" ca="1">INDIRECT("lista!K" &amp;Table4[[#This Row],[ID]]+1)</f>
        <v/>
      </c>
      <c r="AA111" s="99" t="str" cm="1">
        <f t="array" aca="1" ref="AA111" ca="1">INDIRECT("lista!L" &amp;Table4[[#This Row],[ID]]+1)</f>
        <v/>
      </c>
      <c r="AB111" s="99" t="str" cm="1">
        <f t="array" aca="1" ref="AB111" ca="1">INDIRECT("lista!M" &amp;Table4[[#This Row],[ID]]+1)</f>
        <v/>
      </c>
      <c r="AC111" s="99" t="str" cm="1">
        <f t="array" aca="1" ref="AC111" ca="1">INDIRECT("lista!N" &amp;Table4[[#This Row],[ID]]+1)</f>
        <v/>
      </c>
      <c r="AD111" s="99" t="str" cm="1">
        <f t="array" aca="1" ref="AD111" ca="1">INDIRECT("lista!O" &amp;Table4[[#This Row],[ID]]+1)</f>
        <v/>
      </c>
      <c r="AE111" s="99" t="str" cm="1">
        <f t="array" aca="1" ref="AE111" ca="1">INDIRECT("lista!P" &amp;Table4[[#This Row],[ID]]+1)</f>
        <v/>
      </c>
      <c r="AF111" s="99" t="str" cm="1">
        <f t="array" aca="1" ref="AF111" ca="1">INDIRECT("lista!Q" &amp;Table4[[#This Row],[ID]]+1)</f>
        <v/>
      </c>
    </row>
    <row r="112" spans="1:32" x14ac:dyDescent="0.3">
      <c r="A112" s="99">
        <v>109</v>
      </c>
      <c r="B112" s="29" t="s">
        <v>97</v>
      </c>
      <c r="C112" s="325" t="s">
        <v>1155</v>
      </c>
      <c r="D112" s="29" t="s">
        <v>42</v>
      </c>
      <c r="E112" s="31" t="s">
        <v>36</v>
      </c>
      <c r="F112" s="388" t="s">
        <v>167</v>
      </c>
      <c r="O112" s="3"/>
      <c r="P112" s="3"/>
      <c r="Q112" s="3"/>
      <c r="R112" s="15"/>
      <c r="S112" s="15"/>
      <c r="T112" s="15"/>
      <c r="U112" s="327"/>
      <c r="V112" s="99" t="str">
        <f ca="1">INDIRECT("lista!G" &amp;Table4[[#This Row],[ID]]+1)</f>
        <v/>
      </c>
      <c r="W112" s="99" t="str" cm="1">
        <f t="array" aca="1" ref="W112" ca="1">INDIRECT("lista!H" &amp;Table4[[#This Row],[ID]]+1)</f>
        <v/>
      </c>
      <c r="X112" s="99" t="str" cm="1">
        <f t="array" aca="1" ref="X112" ca="1">INDIRECT("lista!I" &amp;Table4[[#This Row],[ID]]+1)</f>
        <v/>
      </c>
      <c r="Y112" s="99" t="str" cm="1">
        <f t="array" aca="1" ref="Y112" ca="1">INDIRECT("lista!J" &amp;Table4[[#This Row],[ID]]+1)</f>
        <v/>
      </c>
      <c r="Z112" s="99" t="str" cm="1">
        <f t="array" aca="1" ref="Z112" ca="1">INDIRECT("lista!K" &amp;Table4[[#This Row],[ID]]+1)</f>
        <v/>
      </c>
      <c r="AA112" s="99" t="str" cm="1">
        <f t="array" aca="1" ref="AA112" ca="1">INDIRECT("lista!L" &amp;Table4[[#This Row],[ID]]+1)</f>
        <v/>
      </c>
      <c r="AB112" s="99" t="str" cm="1">
        <f t="array" aca="1" ref="AB112" ca="1">INDIRECT("lista!M" &amp;Table4[[#This Row],[ID]]+1)</f>
        <v/>
      </c>
      <c r="AC112" s="99" t="str" cm="1">
        <f t="array" aca="1" ref="AC112" ca="1">INDIRECT("lista!N" &amp;Table4[[#This Row],[ID]]+1)</f>
        <v/>
      </c>
      <c r="AD112" s="99" t="str" cm="1">
        <f t="array" aca="1" ref="AD112" ca="1">INDIRECT("lista!O" &amp;Table4[[#This Row],[ID]]+1)</f>
        <v/>
      </c>
      <c r="AE112" s="99" t="str" cm="1">
        <f t="array" aca="1" ref="AE112" ca="1">INDIRECT("lista!P" &amp;Table4[[#This Row],[ID]]+1)</f>
        <v/>
      </c>
      <c r="AF112" s="99" t="str" cm="1">
        <f t="array" aca="1" ref="AF112" ca="1">INDIRECT("lista!Q" &amp;Table4[[#This Row],[ID]]+1)</f>
        <v/>
      </c>
    </row>
    <row r="113" spans="1:32" x14ac:dyDescent="0.3">
      <c r="A113" s="99">
        <v>110</v>
      </c>
      <c r="B113" s="29" t="s">
        <v>99</v>
      </c>
      <c r="C113" s="325" t="s">
        <v>1156</v>
      </c>
      <c r="D113" s="29" t="s">
        <v>35</v>
      </c>
      <c r="E113" s="31" t="s">
        <v>36</v>
      </c>
      <c r="F113" s="388" t="s">
        <v>168</v>
      </c>
      <c r="O113" s="3"/>
      <c r="P113" s="3"/>
      <c r="Q113" s="3"/>
      <c r="R113" s="15"/>
      <c r="S113" s="15"/>
      <c r="T113" s="15"/>
      <c r="U113" s="327"/>
      <c r="V113" s="99" t="str">
        <f ca="1">INDIRECT("lista!G" &amp;Table4[[#This Row],[ID]]+1)</f>
        <v/>
      </c>
      <c r="W113" s="99" t="str" cm="1">
        <f t="array" aca="1" ref="W113" ca="1">INDIRECT("lista!H" &amp;Table4[[#This Row],[ID]]+1)</f>
        <v/>
      </c>
      <c r="X113" s="99" t="str" cm="1">
        <f t="array" aca="1" ref="X113" ca="1">INDIRECT("lista!I" &amp;Table4[[#This Row],[ID]]+1)</f>
        <v/>
      </c>
      <c r="Y113" s="99" t="str" cm="1">
        <f t="array" aca="1" ref="Y113" ca="1">INDIRECT("lista!J" &amp;Table4[[#This Row],[ID]]+1)</f>
        <v/>
      </c>
      <c r="Z113" s="99" t="str" cm="1">
        <f t="array" aca="1" ref="Z113" ca="1">INDIRECT("lista!K" &amp;Table4[[#This Row],[ID]]+1)</f>
        <v/>
      </c>
      <c r="AA113" s="99" t="str" cm="1">
        <f t="array" aca="1" ref="AA113" ca="1">INDIRECT("lista!L" &amp;Table4[[#This Row],[ID]]+1)</f>
        <v/>
      </c>
      <c r="AB113" s="99" t="str" cm="1">
        <f t="array" aca="1" ref="AB113" ca="1">INDIRECT("lista!M" &amp;Table4[[#This Row],[ID]]+1)</f>
        <v/>
      </c>
      <c r="AC113" s="99" t="str" cm="1">
        <f t="array" aca="1" ref="AC113" ca="1">INDIRECT("lista!N" &amp;Table4[[#This Row],[ID]]+1)</f>
        <v/>
      </c>
      <c r="AD113" s="99" t="str" cm="1">
        <f t="array" aca="1" ref="AD113" ca="1">INDIRECT("lista!O" &amp;Table4[[#This Row],[ID]]+1)</f>
        <v/>
      </c>
      <c r="AE113" s="99" t="str" cm="1">
        <f t="array" aca="1" ref="AE113" ca="1">INDIRECT("lista!P" &amp;Table4[[#This Row],[ID]]+1)</f>
        <v/>
      </c>
      <c r="AF113" s="99" t="str" cm="1">
        <f t="array" aca="1" ref="AF113" ca="1">INDIRECT("lista!Q" &amp;Table4[[#This Row],[ID]]+1)</f>
        <v/>
      </c>
    </row>
    <row r="114" spans="1:32" x14ac:dyDescent="0.3">
      <c r="A114" s="99">
        <v>111</v>
      </c>
      <c r="B114" s="29" t="s">
        <v>115</v>
      </c>
      <c r="C114" s="325" t="s">
        <v>1163</v>
      </c>
      <c r="D114" s="29" t="s">
        <v>116</v>
      </c>
      <c r="E114" s="31" t="s">
        <v>105</v>
      </c>
      <c r="F114" s="388" t="s">
        <v>168</v>
      </c>
      <c r="O114" s="3"/>
      <c r="P114" s="3"/>
      <c r="Q114" s="3"/>
      <c r="R114" s="15"/>
      <c r="S114" s="15"/>
      <c r="T114" s="15"/>
      <c r="U114" s="327"/>
      <c r="V114" s="99" t="str">
        <f ca="1">INDIRECT("lista!G" &amp;Table4[[#This Row],[ID]]+1)</f>
        <v/>
      </c>
      <c r="W114" s="99" t="str" cm="1">
        <f t="array" aca="1" ref="W114" ca="1">INDIRECT("lista!H" &amp;Table4[[#This Row],[ID]]+1)</f>
        <v/>
      </c>
      <c r="X114" s="99" t="str" cm="1">
        <f t="array" aca="1" ref="X114" ca="1">INDIRECT("lista!I" &amp;Table4[[#This Row],[ID]]+1)</f>
        <v/>
      </c>
      <c r="Y114" s="99" t="str" cm="1">
        <f t="array" aca="1" ref="Y114" ca="1">INDIRECT("lista!J" &amp;Table4[[#This Row],[ID]]+1)</f>
        <v/>
      </c>
      <c r="Z114" s="99" t="str" cm="1">
        <f t="array" aca="1" ref="Z114" ca="1">INDIRECT("lista!K" &amp;Table4[[#This Row],[ID]]+1)</f>
        <v/>
      </c>
      <c r="AA114" s="99" t="str" cm="1">
        <f t="array" aca="1" ref="AA114" ca="1">INDIRECT("lista!L" &amp;Table4[[#This Row],[ID]]+1)</f>
        <v/>
      </c>
      <c r="AB114" s="99" t="str" cm="1">
        <f t="array" aca="1" ref="AB114" ca="1">INDIRECT("lista!M" &amp;Table4[[#This Row],[ID]]+1)</f>
        <v/>
      </c>
      <c r="AC114" s="99" t="str" cm="1">
        <f t="array" aca="1" ref="AC114" ca="1">INDIRECT("lista!N" &amp;Table4[[#This Row],[ID]]+1)</f>
        <v/>
      </c>
      <c r="AD114" s="99" t="str" cm="1">
        <f t="array" aca="1" ref="AD114" ca="1">INDIRECT("lista!O" &amp;Table4[[#This Row],[ID]]+1)</f>
        <v/>
      </c>
      <c r="AE114" s="99" t="str" cm="1">
        <f t="array" aca="1" ref="AE114" ca="1">INDIRECT("lista!P" &amp;Table4[[#This Row],[ID]]+1)</f>
        <v/>
      </c>
      <c r="AF114" s="99" t="str" cm="1">
        <f t="array" aca="1" ref="AF114" ca="1">INDIRECT("lista!Q" &amp;Table4[[#This Row],[ID]]+1)</f>
        <v/>
      </c>
    </row>
    <row r="115" spans="1:32" x14ac:dyDescent="0.3">
      <c r="A115" s="99">
        <v>112</v>
      </c>
      <c r="B115" s="29" t="s">
        <v>169</v>
      </c>
      <c r="C115" s="325" t="s">
        <v>1177</v>
      </c>
      <c r="D115" s="29" t="s">
        <v>42</v>
      </c>
      <c r="E115" s="31" t="s">
        <v>77</v>
      </c>
      <c r="F115" s="388" t="s">
        <v>170</v>
      </c>
      <c r="O115" s="3"/>
      <c r="P115" s="3"/>
      <c r="Q115" s="3"/>
      <c r="R115" s="15"/>
      <c r="S115" s="15"/>
      <c r="T115" s="15"/>
      <c r="U115" s="327"/>
      <c r="V115" s="99" t="s">
        <v>65</v>
      </c>
      <c r="W115" s="99" t="s">
        <v>65</v>
      </c>
      <c r="X115" s="99" t="s">
        <v>65</v>
      </c>
      <c r="Y115" s="99" t="s">
        <v>65</v>
      </c>
      <c r="Z115" s="99" t="str" cm="1">
        <f t="array" aca="1" ref="Z115" ca="1">INDIRECT("lista!K" &amp;Table4[[#This Row],[ID]]+1)</f>
        <v/>
      </c>
      <c r="AA115" s="99" t="str" cm="1">
        <f t="array" aca="1" ref="AA115" ca="1">INDIRECT("lista!L" &amp;Table4[[#This Row],[ID]]+1)</f>
        <v/>
      </c>
      <c r="AB115" s="99" t="str" cm="1">
        <f t="array" aca="1" ref="AB115" ca="1">INDIRECT("lista!M" &amp;Table4[[#This Row],[ID]]+1)</f>
        <v/>
      </c>
      <c r="AC115" s="99" t="str" cm="1">
        <f t="array" aca="1" ref="AC115" ca="1">INDIRECT("lista!N" &amp;Table4[[#This Row],[ID]]+1)</f>
        <v/>
      </c>
      <c r="AD115" s="99" t="str" cm="1">
        <f t="array" aca="1" ref="AD115" ca="1">INDIRECT("lista!O" &amp;Table4[[#This Row],[ID]]+1)</f>
        <v/>
      </c>
      <c r="AE115" s="99" t="str" cm="1">
        <f t="array" aca="1" ref="AE115" ca="1">INDIRECT("lista!P" &amp;Table4[[#This Row],[ID]]+1)</f>
        <v/>
      </c>
      <c r="AF115" s="99" t="str" cm="1">
        <f t="array" aca="1" ref="AF115" ca="1">INDIRECT("lista!Q" &amp;Table4[[#This Row],[ID]]+1)</f>
        <v/>
      </c>
    </row>
    <row r="116" spans="1:32" x14ac:dyDescent="0.3">
      <c r="A116" s="99">
        <v>113</v>
      </c>
      <c r="B116" s="29" t="s">
        <v>171</v>
      </c>
      <c r="C116" s="325" t="s">
        <v>1289</v>
      </c>
      <c r="D116" s="29" t="s">
        <v>116</v>
      </c>
      <c r="E116" s="31" t="s">
        <v>77</v>
      </c>
      <c r="F116" s="388" t="s">
        <v>172</v>
      </c>
      <c r="O116" s="3"/>
      <c r="P116" s="3"/>
      <c r="Q116" s="3"/>
      <c r="R116" s="15"/>
      <c r="S116" s="15"/>
      <c r="T116" s="15" t="s">
        <v>173</v>
      </c>
      <c r="U116" s="327"/>
      <c r="V116" s="99">
        <f ca="1">INDIRECT("lista!G" &amp;Table4[[#This Row],[ID]]+1)</f>
        <v>159</v>
      </c>
      <c r="W116" s="99" cm="1">
        <f t="array" aca="1" ref="W116" ca="1">INDIRECT("lista!H" &amp;Table4[[#This Row],[ID]]+1)</f>
        <v>145</v>
      </c>
      <c r="X116" s="99" cm="1">
        <f t="array" aca="1" ref="X116" ca="1">INDIRECT("lista!I" &amp;Table4[[#This Row],[ID]]+1)</f>
        <v>124</v>
      </c>
      <c r="Y116" s="99" cm="1">
        <f t="array" aca="1" ref="Y116" ca="1">INDIRECT("lista!J" &amp;Table4[[#This Row],[ID]]+1)</f>
        <v>82</v>
      </c>
      <c r="Z116" s="99" t="str" cm="1">
        <f t="array" aca="1" ref="Z116" ca="1">INDIRECT("lista!K" &amp;Table4[[#This Row],[ID]]+1)</f>
        <v/>
      </c>
      <c r="AA116" s="99" t="str" cm="1">
        <f t="array" aca="1" ref="AA116" ca="1">INDIRECT("lista!L" &amp;Table4[[#This Row],[ID]]+1)</f>
        <v/>
      </c>
      <c r="AB116" s="99" t="str" cm="1">
        <f t="array" aca="1" ref="AB116" ca="1">INDIRECT("lista!M" &amp;Table4[[#This Row],[ID]]+1)</f>
        <v/>
      </c>
      <c r="AC116" s="99" t="str" cm="1">
        <f t="array" aca="1" ref="AC116" ca="1">INDIRECT("lista!N" &amp;Table4[[#This Row],[ID]]+1)</f>
        <v/>
      </c>
      <c r="AD116" s="99" t="str" cm="1">
        <f t="array" aca="1" ref="AD116" ca="1">INDIRECT("lista!O" &amp;Table4[[#This Row],[ID]]+1)</f>
        <v/>
      </c>
      <c r="AE116" s="99" t="str" cm="1">
        <f t="array" aca="1" ref="AE116" ca="1">INDIRECT("lista!P" &amp;Table4[[#This Row],[ID]]+1)</f>
        <v/>
      </c>
      <c r="AF116" s="99" t="str" cm="1">
        <f t="array" aca="1" ref="AF116" ca="1">INDIRECT("lista!Q" &amp;Table4[[#This Row],[ID]]+1)</f>
        <v/>
      </c>
    </row>
    <row r="117" spans="1:32" x14ac:dyDescent="0.3">
      <c r="A117" s="99">
        <v>114</v>
      </c>
      <c r="B117" s="29" t="s">
        <v>54</v>
      </c>
      <c r="C117" s="325" t="s">
        <v>1139</v>
      </c>
      <c r="D117" s="29" t="s">
        <v>35</v>
      </c>
      <c r="E117" s="31" t="s">
        <v>77</v>
      </c>
      <c r="F117" s="388" t="s">
        <v>174</v>
      </c>
      <c r="O117" s="3"/>
      <c r="P117" s="3"/>
      <c r="Q117" s="3"/>
      <c r="R117" s="15"/>
      <c r="S117" s="15"/>
      <c r="T117" s="15"/>
      <c r="U117" s="327" t="s">
        <v>1288</v>
      </c>
      <c r="V117" s="99" t="str">
        <f ca="1">INDIRECT("lista!G" &amp;Table4[[#This Row],[ID]]+1)</f>
        <v/>
      </c>
      <c r="W117" s="99" t="str" cm="1">
        <f t="array" aca="1" ref="W117" ca="1">INDIRECT("lista!H" &amp;Table4[[#This Row],[ID]]+1)</f>
        <v/>
      </c>
      <c r="X117" s="99" t="str" cm="1">
        <f t="array" aca="1" ref="X117" ca="1">INDIRECT("lista!I" &amp;Table4[[#This Row],[ID]]+1)</f>
        <v/>
      </c>
      <c r="Y117" s="99" t="str" cm="1">
        <f t="array" aca="1" ref="Y117" ca="1">INDIRECT("lista!J" &amp;Table4[[#This Row],[ID]]+1)</f>
        <v/>
      </c>
      <c r="Z117" s="99" t="str" cm="1">
        <f t="array" aca="1" ref="Z117" ca="1">INDIRECT("lista!K" &amp;Table4[[#This Row],[ID]]+1)</f>
        <v/>
      </c>
      <c r="AA117" s="99" t="str" cm="1">
        <f t="array" aca="1" ref="AA117" ca="1">INDIRECT("lista!L" &amp;Table4[[#This Row],[ID]]+1)</f>
        <v/>
      </c>
      <c r="AB117" s="99" t="str" cm="1">
        <f t="array" aca="1" ref="AB117" ca="1">INDIRECT("lista!M" &amp;Table4[[#This Row],[ID]]+1)</f>
        <v/>
      </c>
      <c r="AC117" s="99" t="str" cm="1">
        <f t="array" aca="1" ref="AC117" ca="1">INDIRECT("lista!N" &amp;Table4[[#This Row],[ID]]+1)</f>
        <v/>
      </c>
      <c r="AD117" s="99" t="str" cm="1">
        <f t="array" aca="1" ref="AD117" ca="1">INDIRECT("lista!O" &amp;Table4[[#This Row],[ID]]+1)</f>
        <v/>
      </c>
      <c r="AE117" s="99" t="str" cm="1">
        <f t="array" aca="1" ref="AE117" ca="1">INDIRECT("lista!P" &amp;Table4[[#This Row],[ID]]+1)</f>
        <v/>
      </c>
      <c r="AF117" s="99" t="str" cm="1">
        <f t="array" aca="1" ref="AF117" ca="1">INDIRECT("lista!Q" &amp;Table4[[#This Row],[ID]]+1)</f>
        <v/>
      </c>
    </row>
    <row r="118" spans="1:32" x14ac:dyDescent="0.3">
      <c r="A118" s="99">
        <v>115</v>
      </c>
      <c r="B118" s="29" t="s">
        <v>120</v>
      </c>
      <c r="C118" s="325" t="s">
        <v>1164</v>
      </c>
      <c r="D118" s="29" t="s">
        <v>35</v>
      </c>
      <c r="E118" s="31" t="s">
        <v>105</v>
      </c>
      <c r="F118" s="388" t="s">
        <v>174</v>
      </c>
      <c r="O118" s="3"/>
      <c r="P118" s="3"/>
      <c r="Q118" s="3"/>
      <c r="R118" s="15"/>
      <c r="S118" s="15"/>
      <c r="T118" s="15"/>
      <c r="U118" s="327"/>
      <c r="V118" s="99" t="str">
        <f ca="1">INDIRECT("lista!G" &amp;Table4[[#This Row],[ID]]+1)</f>
        <v/>
      </c>
      <c r="W118" s="99" t="str" cm="1">
        <f t="array" aca="1" ref="W118" ca="1">INDIRECT("lista!H" &amp;Table4[[#This Row],[ID]]+1)</f>
        <v/>
      </c>
      <c r="X118" s="99" t="str" cm="1">
        <f t="array" aca="1" ref="X118" ca="1">INDIRECT("lista!I" &amp;Table4[[#This Row],[ID]]+1)</f>
        <v/>
      </c>
      <c r="Y118" s="99" t="str" cm="1">
        <f t="array" aca="1" ref="Y118" ca="1">INDIRECT("lista!J" &amp;Table4[[#This Row],[ID]]+1)</f>
        <v/>
      </c>
      <c r="Z118" s="99" t="str" cm="1">
        <f t="array" aca="1" ref="Z118" ca="1">INDIRECT("lista!K" &amp;Table4[[#This Row],[ID]]+1)</f>
        <v/>
      </c>
      <c r="AA118" s="99" t="str" cm="1">
        <f t="array" aca="1" ref="AA118" ca="1">INDIRECT("lista!L" &amp;Table4[[#This Row],[ID]]+1)</f>
        <v/>
      </c>
      <c r="AB118" s="99" t="str" cm="1">
        <f t="array" aca="1" ref="AB118" ca="1">INDIRECT("lista!M" &amp;Table4[[#This Row],[ID]]+1)</f>
        <v/>
      </c>
      <c r="AC118" s="99" t="str" cm="1">
        <f t="array" aca="1" ref="AC118" ca="1">INDIRECT("lista!N" &amp;Table4[[#This Row],[ID]]+1)</f>
        <v/>
      </c>
      <c r="AD118" s="99" t="str" cm="1">
        <f t="array" aca="1" ref="AD118" ca="1">INDIRECT("lista!O" &amp;Table4[[#This Row],[ID]]+1)</f>
        <v/>
      </c>
      <c r="AE118" s="99" t="str" cm="1">
        <f t="array" aca="1" ref="AE118" ca="1">INDIRECT("lista!P" &amp;Table4[[#This Row],[ID]]+1)</f>
        <v/>
      </c>
      <c r="AF118" s="99" t="str" cm="1">
        <f t="array" aca="1" ref="AF118" ca="1">INDIRECT("lista!Q" &amp;Table4[[#This Row],[ID]]+1)</f>
        <v/>
      </c>
    </row>
    <row r="119" spans="1:32" x14ac:dyDescent="0.3">
      <c r="A119" s="99">
        <v>116</v>
      </c>
      <c r="B119" s="29" t="s">
        <v>143</v>
      </c>
      <c r="C119" s="325" t="s">
        <v>1287</v>
      </c>
      <c r="D119" s="29" t="s">
        <v>35</v>
      </c>
      <c r="E119" s="31" t="s">
        <v>95</v>
      </c>
      <c r="F119" s="388" t="s">
        <v>175</v>
      </c>
      <c r="O119" s="3"/>
      <c r="P119" s="3"/>
      <c r="Q119" s="3"/>
      <c r="R119" s="15"/>
      <c r="S119" s="15"/>
      <c r="T119" s="15"/>
      <c r="U119" s="327"/>
      <c r="V119" s="99" t="str">
        <f ca="1">INDIRECT("lista!G" &amp;Table4[[#This Row],[ID]]+1)</f>
        <v/>
      </c>
      <c r="W119" s="99" t="str" cm="1">
        <f t="array" aca="1" ref="W119" ca="1">INDIRECT("lista!H" &amp;Table4[[#This Row],[ID]]+1)</f>
        <v/>
      </c>
      <c r="X119" s="99" t="str" cm="1">
        <f t="array" aca="1" ref="X119" ca="1">INDIRECT("lista!I" &amp;Table4[[#This Row],[ID]]+1)</f>
        <v/>
      </c>
      <c r="Y119" s="99" t="str" cm="1">
        <f t="array" aca="1" ref="Y119" ca="1">INDIRECT("lista!J" &amp;Table4[[#This Row],[ID]]+1)</f>
        <v/>
      </c>
      <c r="Z119" s="99" t="str" cm="1">
        <f t="array" aca="1" ref="Z119" ca="1">INDIRECT("lista!K" &amp;Table4[[#This Row],[ID]]+1)</f>
        <v/>
      </c>
      <c r="AA119" s="99" t="str" cm="1">
        <f t="array" aca="1" ref="AA119" ca="1">INDIRECT("lista!L" &amp;Table4[[#This Row],[ID]]+1)</f>
        <v/>
      </c>
      <c r="AB119" s="99" t="str" cm="1">
        <f t="array" aca="1" ref="AB119" ca="1">INDIRECT("lista!M" &amp;Table4[[#This Row],[ID]]+1)</f>
        <v/>
      </c>
      <c r="AC119" s="99" t="str" cm="1">
        <f t="array" aca="1" ref="AC119" ca="1">INDIRECT("lista!N" &amp;Table4[[#This Row],[ID]]+1)</f>
        <v/>
      </c>
      <c r="AD119" s="99" t="str" cm="1">
        <f t="array" aca="1" ref="AD119" ca="1">INDIRECT("lista!O" &amp;Table4[[#This Row],[ID]]+1)</f>
        <v/>
      </c>
      <c r="AE119" s="99" t="str" cm="1">
        <f t="array" aca="1" ref="AE119" ca="1">INDIRECT("lista!P" &amp;Table4[[#This Row],[ID]]+1)</f>
        <v/>
      </c>
      <c r="AF119" s="99" t="str" cm="1">
        <f t="array" aca="1" ref="AF119" ca="1">INDIRECT("lista!Q" &amp;Table4[[#This Row],[ID]]+1)</f>
        <v/>
      </c>
    </row>
    <row r="120" spans="1:32" x14ac:dyDescent="0.3">
      <c r="A120" s="99">
        <v>117</v>
      </c>
      <c r="B120" s="29" t="s">
        <v>123</v>
      </c>
      <c r="C120" s="325" t="s">
        <v>1141</v>
      </c>
      <c r="D120" s="29" t="s">
        <v>35</v>
      </c>
      <c r="E120" s="31" t="s">
        <v>105</v>
      </c>
      <c r="F120" s="388" t="s">
        <v>176</v>
      </c>
      <c r="O120" s="3"/>
      <c r="P120" s="3"/>
      <c r="Q120" s="3"/>
      <c r="R120" s="15"/>
      <c r="S120" s="15"/>
      <c r="T120" s="15"/>
      <c r="U120" s="327"/>
      <c r="V120" s="99" t="str">
        <f ca="1">INDIRECT("lista!G" &amp;Table4[[#This Row],[ID]]+1)</f>
        <v/>
      </c>
      <c r="W120" s="99" t="str" cm="1">
        <f t="array" aca="1" ref="W120" ca="1">INDIRECT("lista!H" &amp;Table4[[#This Row],[ID]]+1)</f>
        <v/>
      </c>
      <c r="X120" s="99" t="str" cm="1">
        <f t="array" aca="1" ref="X120" ca="1">INDIRECT("lista!I" &amp;Table4[[#This Row],[ID]]+1)</f>
        <v/>
      </c>
      <c r="Y120" s="99" t="str" cm="1">
        <f t="array" aca="1" ref="Y120" ca="1">INDIRECT("lista!J" &amp;Table4[[#This Row],[ID]]+1)</f>
        <v/>
      </c>
      <c r="Z120" s="99" t="str" cm="1">
        <f t="array" aca="1" ref="Z120" ca="1">INDIRECT("lista!K" &amp;Table4[[#This Row],[ID]]+1)</f>
        <v/>
      </c>
      <c r="AA120" s="99" t="str" cm="1">
        <f t="array" aca="1" ref="AA120" ca="1">INDIRECT("lista!L" &amp;Table4[[#This Row],[ID]]+1)</f>
        <v/>
      </c>
      <c r="AB120" s="99" t="str" cm="1">
        <f t="array" aca="1" ref="AB120" ca="1">INDIRECT("lista!M" &amp;Table4[[#This Row],[ID]]+1)</f>
        <v/>
      </c>
      <c r="AC120" s="99" t="str" cm="1">
        <f t="array" aca="1" ref="AC120" ca="1">INDIRECT("lista!N" &amp;Table4[[#This Row],[ID]]+1)</f>
        <v/>
      </c>
      <c r="AD120" s="99" t="str" cm="1">
        <f t="array" aca="1" ref="AD120" ca="1">INDIRECT("lista!O" &amp;Table4[[#This Row],[ID]]+1)</f>
        <v/>
      </c>
      <c r="AE120" s="99" t="str" cm="1">
        <f t="array" aca="1" ref="AE120" ca="1">INDIRECT("lista!P" &amp;Table4[[#This Row],[ID]]+1)</f>
        <v/>
      </c>
      <c r="AF120" s="99" t="str" cm="1">
        <f t="array" aca="1" ref="AF120" ca="1">INDIRECT("lista!Q" &amp;Table4[[#This Row],[ID]]+1)</f>
        <v/>
      </c>
    </row>
    <row r="121" spans="1:32" x14ac:dyDescent="0.3">
      <c r="A121" s="99">
        <v>118</v>
      </c>
      <c r="B121" s="29" t="s">
        <v>56</v>
      </c>
      <c r="C121" s="325" t="s">
        <v>1140</v>
      </c>
      <c r="D121" s="29" t="s">
        <v>35</v>
      </c>
      <c r="E121" s="31" t="s">
        <v>77</v>
      </c>
      <c r="F121" s="388" t="s">
        <v>177</v>
      </c>
      <c r="O121" s="3"/>
      <c r="P121" s="3"/>
      <c r="Q121" s="3"/>
      <c r="R121" s="15"/>
      <c r="S121" s="15"/>
      <c r="T121" s="15"/>
      <c r="U121" s="327" t="s">
        <v>1288</v>
      </c>
      <c r="V121" s="99" t="str">
        <f ca="1">INDIRECT("lista!G" &amp;Table4[[#This Row],[ID]]+1)</f>
        <v/>
      </c>
      <c r="W121" s="99" t="str" cm="1">
        <f t="array" aca="1" ref="W121" ca="1">INDIRECT("lista!H" &amp;Table4[[#This Row],[ID]]+1)</f>
        <v/>
      </c>
      <c r="X121" s="99" t="str" cm="1">
        <f t="array" aca="1" ref="X121" ca="1">INDIRECT("lista!I" &amp;Table4[[#This Row],[ID]]+1)</f>
        <v/>
      </c>
      <c r="Y121" s="99" t="str" cm="1">
        <f t="array" aca="1" ref="Y121" ca="1">INDIRECT("lista!J" &amp;Table4[[#This Row],[ID]]+1)</f>
        <v/>
      </c>
      <c r="Z121" s="99" t="str" cm="1">
        <f t="array" aca="1" ref="Z121" ca="1">INDIRECT("lista!K" &amp;Table4[[#This Row],[ID]]+1)</f>
        <v/>
      </c>
      <c r="AA121" s="99" t="str" cm="1">
        <f t="array" aca="1" ref="AA121" ca="1">INDIRECT("lista!L" &amp;Table4[[#This Row],[ID]]+1)</f>
        <v/>
      </c>
      <c r="AB121" s="99" t="str" cm="1">
        <f t="array" aca="1" ref="AB121" ca="1">INDIRECT("lista!M" &amp;Table4[[#This Row],[ID]]+1)</f>
        <v/>
      </c>
      <c r="AC121" s="99" t="str" cm="1">
        <f t="array" aca="1" ref="AC121" ca="1">INDIRECT("lista!N" &amp;Table4[[#This Row],[ID]]+1)</f>
        <v/>
      </c>
      <c r="AD121" s="99" t="str" cm="1">
        <f t="array" aca="1" ref="AD121" ca="1">INDIRECT("lista!O" &amp;Table4[[#This Row],[ID]]+1)</f>
        <v/>
      </c>
      <c r="AE121" s="99" t="str" cm="1">
        <f t="array" aca="1" ref="AE121" ca="1">INDIRECT("lista!P" &amp;Table4[[#This Row],[ID]]+1)</f>
        <v/>
      </c>
      <c r="AF121" s="99" t="str" cm="1">
        <f t="array" aca="1" ref="AF121" ca="1">INDIRECT("lista!Q" &amp;Table4[[#This Row],[ID]]+1)</f>
        <v/>
      </c>
    </row>
    <row r="122" spans="1:32" x14ac:dyDescent="0.3">
      <c r="A122" s="99">
        <v>119</v>
      </c>
      <c r="B122" s="29" t="s">
        <v>146</v>
      </c>
      <c r="C122" s="325" t="s">
        <v>1174</v>
      </c>
      <c r="D122" s="29" t="s">
        <v>35</v>
      </c>
      <c r="E122" s="31" t="s">
        <v>95</v>
      </c>
      <c r="F122" s="388" t="s">
        <v>177</v>
      </c>
      <c r="O122" s="3"/>
      <c r="P122" s="3"/>
      <c r="Q122" s="3"/>
      <c r="R122" s="15"/>
      <c r="S122" s="15"/>
      <c r="T122" s="15" t="s">
        <v>1380</v>
      </c>
      <c r="U122" s="327"/>
      <c r="V122" s="99" t="str">
        <f ca="1">INDIRECT("lista!G" &amp;Table4[[#This Row],[ID]]+1)</f>
        <v/>
      </c>
      <c r="W122" s="99" t="str" cm="1">
        <f t="array" aca="1" ref="W122" ca="1">INDIRECT("lista!H" &amp;Table4[[#This Row],[ID]]+1)</f>
        <v/>
      </c>
      <c r="X122" s="99" t="str" cm="1">
        <f t="array" aca="1" ref="X122" ca="1">INDIRECT("lista!I" &amp;Table4[[#This Row],[ID]]+1)</f>
        <v/>
      </c>
      <c r="Y122" s="99" t="str" cm="1">
        <f t="array" aca="1" ref="Y122" ca="1">INDIRECT("lista!J" &amp;Table4[[#This Row],[ID]]+1)</f>
        <v/>
      </c>
      <c r="Z122" s="99" t="str" cm="1">
        <f t="array" aca="1" ref="Z122" ca="1">INDIRECT("lista!K" &amp;Table4[[#This Row],[ID]]+1)</f>
        <v/>
      </c>
      <c r="AA122" s="99" t="str" cm="1">
        <f t="array" aca="1" ref="AA122" ca="1">INDIRECT("lista!L" &amp;Table4[[#This Row],[ID]]+1)</f>
        <v/>
      </c>
      <c r="AB122" s="99" t="str" cm="1">
        <f t="array" aca="1" ref="AB122" ca="1">INDIRECT("lista!M" &amp;Table4[[#This Row],[ID]]+1)</f>
        <v/>
      </c>
      <c r="AC122" s="99" t="str" cm="1">
        <f t="array" aca="1" ref="AC122" ca="1">INDIRECT("lista!N" &amp;Table4[[#This Row],[ID]]+1)</f>
        <v/>
      </c>
      <c r="AD122" s="99" t="str" cm="1">
        <f t="array" aca="1" ref="AD122" ca="1">INDIRECT("lista!O" &amp;Table4[[#This Row],[ID]]+1)</f>
        <v/>
      </c>
      <c r="AE122" s="99" t="str" cm="1">
        <f t="array" aca="1" ref="AE122" ca="1">INDIRECT("lista!P" &amp;Table4[[#This Row],[ID]]+1)</f>
        <v/>
      </c>
      <c r="AF122" s="99" t="str" cm="1">
        <f t="array" aca="1" ref="AF122" ca="1">INDIRECT("lista!Q" &amp;Table4[[#This Row],[ID]]+1)</f>
        <v/>
      </c>
    </row>
    <row r="123" spans="1:32" x14ac:dyDescent="0.3">
      <c r="A123" s="99">
        <v>120</v>
      </c>
      <c r="B123" s="29" t="s">
        <v>148</v>
      </c>
      <c r="C123" s="325" t="s">
        <v>1176</v>
      </c>
      <c r="D123" s="29" t="s">
        <v>42</v>
      </c>
      <c r="E123" s="31" t="s">
        <v>95</v>
      </c>
      <c r="F123" s="388" t="s">
        <v>178</v>
      </c>
      <c r="O123" s="3"/>
      <c r="P123" s="3"/>
      <c r="Q123" s="3"/>
      <c r="R123" s="15"/>
      <c r="S123" s="15"/>
      <c r="T123" s="15"/>
      <c r="U123" s="327"/>
      <c r="V123" s="99" t="str">
        <f ca="1">INDIRECT("lista!G" &amp;Table4[[#This Row],[ID]]+1)</f>
        <v/>
      </c>
      <c r="W123" s="99" t="str" cm="1">
        <f t="array" aca="1" ref="W123" ca="1">INDIRECT("lista!H" &amp;Table4[[#This Row],[ID]]+1)</f>
        <v/>
      </c>
      <c r="X123" s="99" t="str" cm="1">
        <f t="array" aca="1" ref="X123" ca="1">INDIRECT("lista!I" &amp;Table4[[#This Row],[ID]]+1)</f>
        <v/>
      </c>
      <c r="Y123" s="99" t="str" cm="1">
        <f t="array" aca="1" ref="Y123" ca="1">INDIRECT("lista!J" &amp;Table4[[#This Row],[ID]]+1)</f>
        <v/>
      </c>
      <c r="Z123" s="99" t="str" cm="1">
        <f t="array" aca="1" ref="Z123" ca="1">INDIRECT("lista!K" &amp;Table4[[#This Row],[ID]]+1)</f>
        <v/>
      </c>
      <c r="AA123" s="99" t="str" cm="1">
        <f t="array" aca="1" ref="AA123" ca="1">INDIRECT("lista!L" &amp;Table4[[#This Row],[ID]]+1)</f>
        <v/>
      </c>
      <c r="AB123" s="99" t="str" cm="1">
        <f t="array" aca="1" ref="AB123" ca="1">INDIRECT("lista!M" &amp;Table4[[#This Row],[ID]]+1)</f>
        <v/>
      </c>
      <c r="AC123" s="99" t="str" cm="1">
        <f t="array" aca="1" ref="AC123" ca="1">INDIRECT("lista!N" &amp;Table4[[#This Row],[ID]]+1)</f>
        <v/>
      </c>
      <c r="AD123" s="99" t="str" cm="1">
        <f t="array" aca="1" ref="AD123" ca="1">INDIRECT("lista!O" &amp;Table4[[#This Row],[ID]]+1)</f>
        <v/>
      </c>
      <c r="AE123" s="99" t="str" cm="1">
        <f t="array" aca="1" ref="AE123" ca="1">INDIRECT("lista!P" &amp;Table4[[#This Row],[ID]]+1)</f>
        <v/>
      </c>
      <c r="AF123" s="99" t="str" cm="1">
        <f t="array" aca="1" ref="AF123" ca="1">INDIRECT("lista!Q" &amp;Table4[[#This Row],[ID]]+1)</f>
        <v/>
      </c>
    </row>
    <row r="124" spans="1:32" x14ac:dyDescent="0.3">
      <c r="A124" s="99">
        <v>121</v>
      </c>
      <c r="B124" s="29" t="s">
        <v>150</v>
      </c>
      <c r="C124" s="325" t="s">
        <v>1186</v>
      </c>
      <c r="D124" s="29" t="s">
        <v>42</v>
      </c>
      <c r="E124" s="31" t="s">
        <v>95</v>
      </c>
      <c r="F124" s="388" t="s">
        <v>178</v>
      </c>
      <c r="O124" s="3"/>
      <c r="P124" s="3"/>
      <c r="Q124" s="3"/>
      <c r="R124" s="15"/>
      <c r="S124" s="15"/>
      <c r="T124" s="15"/>
      <c r="U124" s="327"/>
      <c r="V124" s="99" t="str">
        <f ca="1">INDIRECT("lista!G" &amp;Table4[[#This Row],[ID]]+1)</f>
        <v/>
      </c>
      <c r="W124" s="99" t="str" cm="1">
        <f t="array" aca="1" ref="W124" ca="1">INDIRECT("lista!H" &amp;Table4[[#This Row],[ID]]+1)</f>
        <v/>
      </c>
      <c r="X124" s="99" t="str" cm="1">
        <f t="array" aca="1" ref="X124" ca="1">INDIRECT("lista!I" &amp;Table4[[#This Row],[ID]]+1)</f>
        <v/>
      </c>
      <c r="Y124" s="99" t="str" cm="1">
        <f t="array" aca="1" ref="Y124" ca="1">INDIRECT("lista!J" &amp;Table4[[#This Row],[ID]]+1)</f>
        <v/>
      </c>
      <c r="Z124" s="99" t="str" cm="1">
        <f t="array" aca="1" ref="Z124" ca="1">INDIRECT("lista!K" &amp;Table4[[#This Row],[ID]]+1)</f>
        <v/>
      </c>
      <c r="AA124" s="99" t="str" cm="1">
        <f t="array" aca="1" ref="AA124" ca="1">INDIRECT("lista!L" &amp;Table4[[#This Row],[ID]]+1)</f>
        <v/>
      </c>
      <c r="AB124" s="99" t="str" cm="1">
        <f t="array" aca="1" ref="AB124" ca="1">INDIRECT("lista!M" &amp;Table4[[#This Row],[ID]]+1)</f>
        <v/>
      </c>
      <c r="AC124" s="99" t="str" cm="1">
        <f t="array" aca="1" ref="AC124" ca="1">INDIRECT("lista!N" &amp;Table4[[#This Row],[ID]]+1)</f>
        <v/>
      </c>
      <c r="AD124" s="99" t="str" cm="1">
        <f t="array" aca="1" ref="AD124" ca="1">INDIRECT("lista!O" &amp;Table4[[#This Row],[ID]]+1)</f>
        <v/>
      </c>
      <c r="AE124" s="99" t="str" cm="1">
        <f t="array" aca="1" ref="AE124" ca="1">INDIRECT("lista!P" &amp;Table4[[#This Row],[ID]]+1)</f>
        <v/>
      </c>
      <c r="AF124" s="99" t="str" cm="1">
        <f t="array" aca="1" ref="AF124" ca="1">INDIRECT("lista!Q" &amp;Table4[[#This Row],[ID]]+1)</f>
        <v/>
      </c>
    </row>
    <row r="125" spans="1:32" x14ac:dyDescent="0.3">
      <c r="A125" s="99">
        <v>122</v>
      </c>
      <c r="B125" s="29" t="s">
        <v>127</v>
      </c>
      <c r="C125" s="325" t="s">
        <v>1164</v>
      </c>
      <c r="D125" s="29" t="s">
        <v>42</v>
      </c>
      <c r="E125" s="31" t="s">
        <v>105</v>
      </c>
      <c r="F125" s="388" t="s">
        <v>179</v>
      </c>
      <c r="O125" s="3"/>
      <c r="P125" s="3"/>
      <c r="Q125" s="3"/>
      <c r="R125" s="15"/>
      <c r="S125" s="15"/>
      <c r="T125" s="15"/>
      <c r="U125" s="327"/>
      <c r="V125" s="99" t="str">
        <f ca="1">INDIRECT("lista!G" &amp;Table4[[#This Row],[ID]]+1)</f>
        <v/>
      </c>
      <c r="W125" s="99" t="str" cm="1">
        <f t="array" aca="1" ref="W125" ca="1">INDIRECT("lista!H" &amp;Table4[[#This Row],[ID]]+1)</f>
        <v/>
      </c>
      <c r="X125" s="99" t="str" cm="1">
        <f t="array" aca="1" ref="X125" ca="1">INDIRECT("lista!I" &amp;Table4[[#This Row],[ID]]+1)</f>
        <v/>
      </c>
      <c r="Y125" s="99" t="str" cm="1">
        <f t="array" aca="1" ref="Y125" ca="1">INDIRECT("lista!J" &amp;Table4[[#This Row],[ID]]+1)</f>
        <v/>
      </c>
      <c r="Z125" s="99" t="str" cm="1">
        <f t="array" aca="1" ref="Z125" ca="1">INDIRECT("lista!K" &amp;Table4[[#This Row],[ID]]+1)</f>
        <v/>
      </c>
      <c r="AA125" s="99" t="str" cm="1">
        <f t="array" aca="1" ref="AA125" ca="1">INDIRECT("lista!L" &amp;Table4[[#This Row],[ID]]+1)</f>
        <v/>
      </c>
      <c r="AB125" s="99" t="str" cm="1">
        <f t="array" aca="1" ref="AB125" ca="1">INDIRECT("lista!M" &amp;Table4[[#This Row],[ID]]+1)</f>
        <v/>
      </c>
      <c r="AC125" s="99" t="str" cm="1">
        <f t="array" aca="1" ref="AC125" ca="1">INDIRECT("lista!N" &amp;Table4[[#This Row],[ID]]+1)</f>
        <v/>
      </c>
      <c r="AD125" s="99" t="str" cm="1">
        <f t="array" aca="1" ref="AD125" ca="1">INDIRECT("lista!O" &amp;Table4[[#This Row],[ID]]+1)</f>
        <v/>
      </c>
      <c r="AE125" s="99" t="str" cm="1">
        <f t="array" aca="1" ref="AE125" ca="1">INDIRECT("lista!P" &amp;Table4[[#This Row],[ID]]+1)</f>
        <v/>
      </c>
      <c r="AF125" s="99" t="str" cm="1">
        <f t="array" aca="1" ref="AF125" ca="1">INDIRECT("lista!Q" &amp;Table4[[#This Row],[ID]]+1)</f>
        <v/>
      </c>
    </row>
    <row r="126" spans="1:32" x14ac:dyDescent="0.3">
      <c r="A126" s="99">
        <v>123</v>
      </c>
      <c r="B126" s="29" t="s">
        <v>128</v>
      </c>
      <c r="C126" s="325" t="s">
        <v>1165</v>
      </c>
      <c r="D126" s="29" t="s">
        <v>42</v>
      </c>
      <c r="E126" s="31" t="s">
        <v>105</v>
      </c>
      <c r="F126" s="388" t="s">
        <v>179</v>
      </c>
      <c r="O126" s="3"/>
      <c r="P126" s="3"/>
      <c r="Q126" s="3"/>
      <c r="R126" s="15"/>
      <c r="S126" s="15"/>
      <c r="T126" s="15"/>
      <c r="U126" s="327"/>
      <c r="V126" s="99" t="str">
        <f ca="1">INDIRECT("lista!G" &amp;Table4[[#This Row],[ID]]+1)</f>
        <v/>
      </c>
      <c r="W126" s="99" t="str" cm="1">
        <f t="array" aca="1" ref="W126" ca="1">INDIRECT("lista!H" &amp;Table4[[#This Row],[ID]]+1)</f>
        <v/>
      </c>
      <c r="X126" s="99" t="str" cm="1">
        <f t="array" aca="1" ref="X126" ca="1">INDIRECT("lista!I" &amp;Table4[[#This Row],[ID]]+1)</f>
        <v/>
      </c>
      <c r="Y126" s="99" t="str" cm="1">
        <f t="array" aca="1" ref="Y126" ca="1">INDIRECT("lista!J" &amp;Table4[[#This Row],[ID]]+1)</f>
        <v/>
      </c>
      <c r="Z126" s="99" t="str" cm="1">
        <f t="array" aca="1" ref="Z126" ca="1">INDIRECT("lista!K" &amp;Table4[[#This Row],[ID]]+1)</f>
        <v/>
      </c>
      <c r="AA126" s="99" t="str" cm="1">
        <f t="array" aca="1" ref="AA126" ca="1">INDIRECT("lista!L" &amp;Table4[[#This Row],[ID]]+1)</f>
        <v/>
      </c>
      <c r="AB126" s="99" t="str" cm="1">
        <f t="array" aca="1" ref="AB126" ca="1">INDIRECT("lista!M" &amp;Table4[[#This Row],[ID]]+1)</f>
        <v/>
      </c>
      <c r="AC126" s="99" t="str" cm="1">
        <f t="array" aca="1" ref="AC126" ca="1">INDIRECT("lista!N" &amp;Table4[[#This Row],[ID]]+1)</f>
        <v/>
      </c>
      <c r="AD126" s="99" t="str" cm="1">
        <f t="array" aca="1" ref="AD126" ca="1">INDIRECT("lista!O" &amp;Table4[[#This Row],[ID]]+1)</f>
        <v/>
      </c>
      <c r="AE126" s="99" t="str" cm="1">
        <f t="array" aca="1" ref="AE126" ca="1">INDIRECT("lista!P" &amp;Table4[[#This Row],[ID]]+1)</f>
        <v/>
      </c>
      <c r="AF126" s="99" t="str" cm="1">
        <f t="array" aca="1" ref="AF126" ca="1">INDIRECT("lista!Q" &amp;Table4[[#This Row],[ID]]+1)</f>
        <v/>
      </c>
    </row>
    <row r="127" spans="1:32" x14ac:dyDescent="0.3">
      <c r="A127" s="99">
        <v>124</v>
      </c>
      <c r="B127" s="29" t="s">
        <v>129</v>
      </c>
      <c r="C127" s="325" t="s">
        <v>1166</v>
      </c>
      <c r="D127" s="29" t="s">
        <v>35</v>
      </c>
      <c r="E127" s="31" t="s">
        <v>105</v>
      </c>
      <c r="F127" s="388" t="s">
        <v>179</v>
      </c>
      <c r="O127" s="3"/>
      <c r="P127" s="3"/>
      <c r="Q127" s="3"/>
      <c r="R127" s="15"/>
      <c r="S127" s="15"/>
      <c r="T127" s="15"/>
      <c r="U127" s="327"/>
      <c r="V127" s="99" t="str">
        <f ca="1">INDIRECT("lista!G" &amp;Table4[[#This Row],[ID]]+1)</f>
        <v/>
      </c>
      <c r="W127" s="99" t="str" cm="1">
        <f t="array" aca="1" ref="W127" ca="1">INDIRECT("lista!H" &amp;Table4[[#This Row],[ID]]+1)</f>
        <v/>
      </c>
      <c r="X127" s="99" t="str" cm="1">
        <f t="array" aca="1" ref="X127" ca="1">INDIRECT("lista!I" &amp;Table4[[#This Row],[ID]]+1)</f>
        <v/>
      </c>
      <c r="Y127" s="99" t="str" cm="1">
        <f t="array" aca="1" ref="Y127" ca="1">INDIRECT("lista!J" &amp;Table4[[#This Row],[ID]]+1)</f>
        <v/>
      </c>
      <c r="Z127" s="99" t="str" cm="1">
        <f t="array" aca="1" ref="Z127" ca="1">INDIRECT("lista!K" &amp;Table4[[#This Row],[ID]]+1)</f>
        <v/>
      </c>
      <c r="AA127" s="99" t="str" cm="1">
        <f t="array" aca="1" ref="AA127" ca="1">INDIRECT("lista!L" &amp;Table4[[#This Row],[ID]]+1)</f>
        <v/>
      </c>
      <c r="AB127" s="99" t="str" cm="1">
        <f t="array" aca="1" ref="AB127" ca="1">INDIRECT("lista!M" &amp;Table4[[#This Row],[ID]]+1)</f>
        <v/>
      </c>
      <c r="AC127" s="99" t="str" cm="1">
        <f t="array" aca="1" ref="AC127" ca="1">INDIRECT("lista!N" &amp;Table4[[#This Row],[ID]]+1)</f>
        <v/>
      </c>
      <c r="AD127" s="99" t="str" cm="1">
        <f t="array" aca="1" ref="AD127" ca="1">INDIRECT("lista!O" &amp;Table4[[#This Row],[ID]]+1)</f>
        <v/>
      </c>
      <c r="AE127" s="99" t="str" cm="1">
        <f t="array" aca="1" ref="AE127" ca="1">INDIRECT("lista!P" &amp;Table4[[#This Row],[ID]]+1)</f>
        <v/>
      </c>
      <c r="AF127" s="99" t="str" cm="1">
        <f t="array" aca="1" ref="AF127" ca="1">INDIRECT("lista!Q" &amp;Table4[[#This Row],[ID]]+1)</f>
        <v/>
      </c>
    </row>
    <row r="128" spans="1:32" x14ac:dyDescent="0.3">
      <c r="A128" s="99">
        <v>125</v>
      </c>
      <c r="B128" s="54" t="s">
        <v>180</v>
      </c>
      <c r="C128" s="55" t="s">
        <v>1351</v>
      </c>
      <c r="D128" s="54" t="s">
        <v>181</v>
      </c>
      <c r="E128" s="56" t="s">
        <v>39</v>
      </c>
      <c r="F128" s="408" t="s">
        <v>182</v>
      </c>
      <c r="O128" s="3"/>
      <c r="P128" s="3"/>
      <c r="Q128" s="3"/>
      <c r="R128" s="15"/>
      <c r="S128" s="15"/>
      <c r="T128" s="15"/>
      <c r="U128" s="327"/>
      <c r="V128" s="99" t="s">
        <v>65</v>
      </c>
      <c r="W128" s="99" t="s">
        <v>65</v>
      </c>
      <c r="X128" s="99" t="s">
        <v>65</v>
      </c>
      <c r="Y128" s="99" t="s">
        <v>65</v>
      </c>
      <c r="Z128" s="99" t="str" cm="1">
        <f t="array" aca="1" ref="Z128" ca="1">INDIRECT("lista!K" &amp;Table4[[#This Row],[ID]]+1)</f>
        <v/>
      </c>
      <c r="AA128" s="99" t="str" cm="1">
        <f t="array" aca="1" ref="AA128" ca="1">INDIRECT("lista!L" &amp;Table4[[#This Row],[ID]]+1)</f>
        <v/>
      </c>
      <c r="AB128" s="99" t="str" cm="1">
        <f t="array" aca="1" ref="AB128" ca="1">INDIRECT("lista!M" &amp;Table4[[#This Row],[ID]]+1)</f>
        <v/>
      </c>
      <c r="AC128" s="99" cm="1">
        <f t="array" aca="1" ref="AC128" ca="1">INDIRECT("lista!N" &amp;Table4[[#This Row],[ID]]+1)</f>
        <v>91</v>
      </c>
      <c r="AD128" s="99" t="str" cm="1">
        <f t="array" aca="1" ref="AD128" ca="1">INDIRECT("lista!O" &amp;Table4[[#This Row],[ID]]+1)</f>
        <v/>
      </c>
      <c r="AE128" s="99" t="str" cm="1">
        <f t="array" aca="1" ref="AE128" ca="1">INDIRECT("lista!P" &amp;Table4[[#This Row],[ID]]+1)</f>
        <v/>
      </c>
      <c r="AF128" s="99" t="str" cm="1">
        <f t="array" aca="1" ref="AF128" ca="1">INDIRECT("lista!Q" &amp;Table4[[#This Row],[ID]]+1)</f>
        <v/>
      </c>
    </row>
    <row r="129" spans="1:32" x14ac:dyDescent="0.3">
      <c r="A129" s="99">
        <v>126</v>
      </c>
      <c r="B129" s="29" t="s">
        <v>152</v>
      </c>
      <c r="C129" s="325" t="s">
        <v>1175</v>
      </c>
      <c r="D129" s="29" t="s">
        <v>35</v>
      </c>
      <c r="E129" s="31" t="s">
        <v>95</v>
      </c>
      <c r="F129" s="326" t="s">
        <v>183</v>
      </c>
      <c r="O129" s="3"/>
      <c r="P129" s="3"/>
      <c r="Q129" s="3"/>
      <c r="R129" s="15"/>
      <c r="S129" s="15"/>
      <c r="T129" s="15"/>
      <c r="U129" s="328"/>
      <c r="V129" s="99" t="str">
        <f ca="1">INDIRECT("lista!G" &amp;Table4[[#This Row],[ID]]+1)</f>
        <v/>
      </c>
      <c r="W129" s="99" t="str" cm="1">
        <f t="array" aca="1" ref="W129" ca="1">INDIRECT("lista!H" &amp;Table4[[#This Row],[ID]]+1)</f>
        <v/>
      </c>
      <c r="X129" s="99" t="str" cm="1">
        <f t="array" aca="1" ref="X129" ca="1">INDIRECT("lista!I" &amp;Table4[[#This Row],[ID]]+1)</f>
        <v/>
      </c>
      <c r="Y129" s="99" t="str" cm="1">
        <f t="array" aca="1" ref="Y129" ca="1">INDIRECT("lista!J" &amp;Table4[[#This Row],[ID]]+1)</f>
        <v/>
      </c>
      <c r="Z129" s="99" t="str" cm="1">
        <f t="array" aca="1" ref="Z129" ca="1">INDIRECT("lista!K" &amp;Table4[[#This Row],[ID]]+1)</f>
        <v/>
      </c>
      <c r="AA129" s="99" t="str" cm="1">
        <f t="array" aca="1" ref="AA129" ca="1">INDIRECT("lista!L" &amp;Table4[[#This Row],[ID]]+1)</f>
        <v/>
      </c>
      <c r="AB129" s="99" t="str" cm="1">
        <f t="array" aca="1" ref="AB129" ca="1">INDIRECT("lista!M" &amp;Table4[[#This Row],[ID]]+1)</f>
        <v/>
      </c>
      <c r="AC129" s="99" t="str" cm="1">
        <f t="array" aca="1" ref="AC129" ca="1">INDIRECT("lista!N" &amp;Table4[[#This Row],[ID]]+1)</f>
        <v/>
      </c>
      <c r="AD129" s="99" t="str" cm="1">
        <f t="array" aca="1" ref="AD129" ca="1">INDIRECT("lista!O" &amp;Table4[[#This Row],[ID]]+1)</f>
        <v/>
      </c>
      <c r="AE129" s="99" t="str" cm="1">
        <f t="array" aca="1" ref="AE129" ca="1">INDIRECT("lista!P" &amp;Table4[[#This Row],[ID]]+1)</f>
        <v/>
      </c>
      <c r="AF129" s="99" t="str" cm="1">
        <f t="array" aca="1" ref="AF129" ca="1">INDIRECT("lista!Q" &amp;Table4[[#This Row],[ID]]+1)</f>
        <v/>
      </c>
    </row>
    <row r="130" spans="1:32" x14ac:dyDescent="0.3">
      <c r="A130" s="99">
        <v>127</v>
      </c>
      <c r="B130" s="29" t="s">
        <v>132</v>
      </c>
      <c r="C130" s="325" t="s">
        <v>1168</v>
      </c>
      <c r="D130" s="29" t="s">
        <v>116</v>
      </c>
      <c r="E130" s="31" t="s">
        <v>105</v>
      </c>
      <c r="F130" s="326" t="s">
        <v>183</v>
      </c>
      <c r="O130" s="3"/>
      <c r="P130" s="3"/>
      <c r="Q130" s="3"/>
      <c r="R130" s="15"/>
      <c r="S130" s="15"/>
      <c r="T130" s="15"/>
      <c r="U130" s="328"/>
      <c r="V130" s="99" t="str">
        <f ca="1">INDIRECT("lista!G" &amp;Table4[[#This Row],[ID]]+1)</f>
        <v/>
      </c>
      <c r="W130" s="99" t="str" cm="1">
        <f t="array" aca="1" ref="W130" ca="1">INDIRECT("lista!H" &amp;Table4[[#This Row],[ID]]+1)</f>
        <v/>
      </c>
      <c r="X130" s="99" t="str" cm="1">
        <f t="array" aca="1" ref="X130" ca="1">INDIRECT("lista!I" &amp;Table4[[#This Row],[ID]]+1)</f>
        <v/>
      </c>
      <c r="Y130" s="99" t="str" cm="1">
        <f t="array" aca="1" ref="Y130" ca="1">INDIRECT("lista!J" &amp;Table4[[#This Row],[ID]]+1)</f>
        <v/>
      </c>
      <c r="Z130" s="99" t="str" cm="1">
        <f t="array" aca="1" ref="Z130" ca="1">INDIRECT("lista!K" &amp;Table4[[#This Row],[ID]]+1)</f>
        <v/>
      </c>
      <c r="AA130" s="99" t="str" cm="1">
        <f t="array" aca="1" ref="AA130" ca="1">INDIRECT("lista!L" &amp;Table4[[#This Row],[ID]]+1)</f>
        <v/>
      </c>
      <c r="AB130" s="99" t="str" cm="1">
        <f t="array" aca="1" ref="AB130" ca="1">INDIRECT("lista!M" &amp;Table4[[#This Row],[ID]]+1)</f>
        <v/>
      </c>
      <c r="AC130" s="99" t="str" cm="1">
        <f t="array" aca="1" ref="AC130" ca="1">INDIRECT("lista!N" &amp;Table4[[#This Row],[ID]]+1)</f>
        <v/>
      </c>
      <c r="AD130" s="99" t="str" cm="1">
        <f t="array" aca="1" ref="AD130" ca="1">INDIRECT("lista!O" &amp;Table4[[#This Row],[ID]]+1)</f>
        <v/>
      </c>
      <c r="AE130" s="99" t="str" cm="1">
        <f t="array" aca="1" ref="AE130" ca="1">INDIRECT("lista!P" &amp;Table4[[#This Row],[ID]]+1)</f>
        <v/>
      </c>
      <c r="AF130" s="99" t="str" cm="1">
        <f t="array" aca="1" ref="AF130" ca="1">INDIRECT("lista!Q" &amp;Table4[[#This Row],[ID]]+1)</f>
        <v/>
      </c>
    </row>
    <row r="131" spans="1:32" x14ac:dyDescent="0.3">
      <c r="A131" s="99">
        <v>128</v>
      </c>
      <c r="B131" s="29" t="s">
        <v>184</v>
      </c>
      <c r="C131" s="325" t="s">
        <v>1508</v>
      </c>
      <c r="D131" s="29" t="s">
        <v>42</v>
      </c>
      <c r="E131" s="31" t="s">
        <v>77</v>
      </c>
      <c r="F131" s="326" t="s">
        <v>185</v>
      </c>
      <c r="O131" s="3"/>
      <c r="P131" s="3"/>
      <c r="Q131" s="3"/>
      <c r="R131" s="15"/>
      <c r="S131" s="15"/>
      <c r="T131" s="15"/>
      <c r="U131" s="328"/>
      <c r="V131" s="99">
        <f ca="1">INDIRECT("lista!G" &amp;Table4[[#This Row],[ID]]+1)</f>
        <v>173</v>
      </c>
      <c r="W131" s="99" cm="1">
        <f t="array" aca="1" ref="W131" ca="1">INDIRECT("lista!H" &amp;Table4[[#This Row],[ID]]+1)</f>
        <v>159</v>
      </c>
      <c r="X131" s="99" cm="1">
        <f t="array" aca="1" ref="X131" ca="1">INDIRECT("lista!I" &amp;Table4[[#This Row],[ID]]+1)</f>
        <v>138</v>
      </c>
      <c r="Y131" s="99" cm="1">
        <f t="array" aca="1" ref="Y131" ca="1">INDIRECT("lista!J" &amp;Table4[[#This Row],[ID]]+1)</f>
        <v>96</v>
      </c>
      <c r="Z131" s="99" t="str" cm="1">
        <f t="array" aca="1" ref="Z131" ca="1">INDIRECT("lista!K" &amp;Table4[[#This Row],[ID]]+1)</f>
        <v/>
      </c>
      <c r="AA131" s="99" t="str" cm="1">
        <f t="array" aca="1" ref="AA131" ca="1">INDIRECT("lista!L" &amp;Table4[[#This Row],[ID]]+1)</f>
        <v/>
      </c>
      <c r="AB131" s="99" t="str" cm="1">
        <f t="array" aca="1" ref="AB131" ca="1">INDIRECT("lista!M" &amp;Table4[[#This Row],[ID]]+1)</f>
        <v/>
      </c>
      <c r="AC131" s="99" t="str" cm="1">
        <f t="array" aca="1" ref="AC131" ca="1">INDIRECT("lista!N" &amp;Table4[[#This Row],[ID]]+1)</f>
        <v/>
      </c>
      <c r="AD131" s="99" t="str" cm="1">
        <f t="array" aca="1" ref="AD131" ca="1">INDIRECT("lista!O" &amp;Table4[[#This Row],[ID]]+1)</f>
        <v/>
      </c>
      <c r="AE131" s="99" t="str" cm="1">
        <f t="array" aca="1" ref="AE131" ca="1">INDIRECT("lista!P" &amp;Table4[[#This Row],[ID]]+1)</f>
        <v/>
      </c>
      <c r="AF131" s="99" t="str" cm="1">
        <f t="array" aca="1" ref="AF131" ca="1">INDIRECT("lista!Q" &amp;Table4[[#This Row],[ID]]+1)</f>
        <v/>
      </c>
    </row>
    <row r="132" spans="1:32" x14ac:dyDescent="0.3">
      <c r="A132" s="99">
        <v>129</v>
      </c>
      <c r="B132" s="29" t="s">
        <v>186</v>
      </c>
      <c r="C132" s="325" t="s">
        <v>1179</v>
      </c>
      <c r="D132" s="29" t="s">
        <v>116</v>
      </c>
      <c r="E132" s="31" t="s">
        <v>77</v>
      </c>
      <c r="F132" s="326" t="s">
        <v>187</v>
      </c>
      <c r="O132" s="3"/>
      <c r="P132" s="3"/>
      <c r="Q132" s="3"/>
      <c r="R132" s="15"/>
      <c r="S132" s="15"/>
      <c r="T132" s="15"/>
      <c r="U132" s="328"/>
      <c r="V132" s="99" t="s">
        <v>65</v>
      </c>
      <c r="W132" s="99" t="s">
        <v>65</v>
      </c>
      <c r="X132" s="99" t="s">
        <v>65</v>
      </c>
      <c r="Y132" s="99" t="s">
        <v>65</v>
      </c>
      <c r="Z132" s="99" t="str" cm="1">
        <f t="array" aca="1" ref="Z132" ca="1">INDIRECT("lista!K" &amp;Table4[[#This Row],[ID]]+1)</f>
        <v/>
      </c>
      <c r="AA132" s="99" t="str" cm="1">
        <f t="array" aca="1" ref="AA132" ca="1">INDIRECT("lista!L" &amp;Table4[[#This Row],[ID]]+1)</f>
        <v/>
      </c>
      <c r="AB132" s="99" t="str" cm="1">
        <f t="array" aca="1" ref="AB132" ca="1">INDIRECT("lista!M" &amp;Table4[[#This Row],[ID]]+1)</f>
        <v/>
      </c>
      <c r="AC132" s="99" t="str" cm="1">
        <f t="array" aca="1" ref="AC132" ca="1">INDIRECT("lista!N" &amp;Table4[[#This Row],[ID]]+1)</f>
        <v/>
      </c>
      <c r="AD132" s="99" t="str" cm="1">
        <f t="array" aca="1" ref="AD132" ca="1">INDIRECT("lista!O" &amp;Table4[[#This Row],[ID]]+1)</f>
        <v/>
      </c>
      <c r="AE132" s="99" t="str" cm="1">
        <f t="array" aca="1" ref="AE132" ca="1">INDIRECT("lista!P" &amp;Table4[[#This Row],[ID]]+1)</f>
        <v/>
      </c>
      <c r="AF132" s="99" t="str" cm="1">
        <f t="array" aca="1" ref="AF132" ca="1">INDIRECT("lista!Q" &amp;Table4[[#This Row],[ID]]+1)</f>
        <v/>
      </c>
    </row>
    <row r="133" spans="1:32" x14ac:dyDescent="0.3">
      <c r="A133" s="99">
        <v>130</v>
      </c>
      <c r="B133" s="29" t="s">
        <v>120</v>
      </c>
      <c r="C133" s="325" t="s">
        <v>1164</v>
      </c>
      <c r="D133" s="29" t="s">
        <v>35</v>
      </c>
      <c r="E133" s="31" t="s">
        <v>119</v>
      </c>
      <c r="F133" s="326" t="s">
        <v>187</v>
      </c>
      <c r="O133" s="3"/>
      <c r="P133" s="3"/>
      <c r="Q133" s="3"/>
      <c r="R133" s="15"/>
      <c r="S133" s="15"/>
      <c r="T133" s="15"/>
      <c r="U133" s="328"/>
      <c r="V133" s="99" t="str">
        <f ca="1">INDIRECT("lista!G" &amp;Table4[[#This Row],[ID]]+1)</f>
        <v/>
      </c>
      <c r="W133" s="99" t="str" cm="1">
        <f t="array" aca="1" ref="W133" ca="1">INDIRECT("lista!H" &amp;Table4[[#This Row],[ID]]+1)</f>
        <v/>
      </c>
      <c r="X133" s="99" t="str" cm="1">
        <f t="array" aca="1" ref="X133" ca="1">INDIRECT("lista!I" &amp;Table4[[#This Row],[ID]]+1)</f>
        <v/>
      </c>
      <c r="Y133" s="99" t="str" cm="1">
        <f t="array" aca="1" ref="Y133" ca="1">INDIRECT("lista!J" &amp;Table4[[#This Row],[ID]]+1)</f>
        <v/>
      </c>
      <c r="Z133" s="99" t="str" cm="1">
        <f t="array" aca="1" ref="Z133" ca="1">INDIRECT("lista!K" &amp;Table4[[#This Row],[ID]]+1)</f>
        <v/>
      </c>
      <c r="AA133" s="99" t="str" cm="1">
        <f t="array" aca="1" ref="AA133" ca="1">INDIRECT("lista!L" &amp;Table4[[#This Row],[ID]]+1)</f>
        <v/>
      </c>
      <c r="AB133" s="99" t="str" cm="1">
        <f t="array" aca="1" ref="AB133" ca="1">INDIRECT("lista!M" &amp;Table4[[#This Row],[ID]]+1)</f>
        <v/>
      </c>
      <c r="AC133" s="99" t="str" cm="1">
        <f t="array" aca="1" ref="AC133" ca="1">INDIRECT("lista!N" &amp;Table4[[#This Row],[ID]]+1)</f>
        <v/>
      </c>
      <c r="AD133" s="99" t="str" cm="1">
        <f t="array" aca="1" ref="AD133" ca="1">INDIRECT("lista!O" &amp;Table4[[#This Row],[ID]]+1)</f>
        <v/>
      </c>
      <c r="AE133" s="99" t="str" cm="1">
        <f t="array" aca="1" ref="AE133" ca="1">INDIRECT("lista!P" &amp;Table4[[#This Row],[ID]]+1)</f>
        <v/>
      </c>
      <c r="AF133" s="99" t="str" cm="1">
        <f t="array" aca="1" ref="AF133" ca="1">INDIRECT("lista!Q" &amp;Table4[[#This Row],[ID]]+1)</f>
        <v/>
      </c>
    </row>
    <row r="134" spans="1:32" x14ac:dyDescent="0.3">
      <c r="A134" s="99">
        <v>131</v>
      </c>
      <c r="B134" s="29" t="s">
        <v>123</v>
      </c>
      <c r="C134" s="325" t="s">
        <v>1141</v>
      </c>
      <c r="D134" s="29" t="s">
        <v>35</v>
      </c>
      <c r="E134" s="31" t="s">
        <v>119</v>
      </c>
      <c r="F134" s="326" t="s">
        <v>188</v>
      </c>
      <c r="O134" s="3"/>
      <c r="P134" s="3"/>
      <c r="Q134" s="3"/>
      <c r="R134" s="15"/>
      <c r="S134" s="15"/>
      <c r="T134" s="15"/>
      <c r="U134" s="328"/>
      <c r="V134" s="99" t="str">
        <f ca="1">INDIRECT("lista!G" &amp;Table4[[#This Row],[ID]]+1)</f>
        <v/>
      </c>
      <c r="W134" s="99" t="str" cm="1">
        <f t="array" aca="1" ref="W134" ca="1">INDIRECT("lista!H" &amp;Table4[[#This Row],[ID]]+1)</f>
        <v/>
      </c>
      <c r="X134" s="99" t="str" cm="1">
        <f t="array" aca="1" ref="X134" ca="1">INDIRECT("lista!I" &amp;Table4[[#This Row],[ID]]+1)</f>
        <v/>
      </c>
      <c r="Y134" s="99" t="str" cm="1">
        <f t="array" aca="1" ref="Y134" ca="1">INDIRECT("lista!J" &amp;Table4[[#This Row],[ID]]+1)</f>
        <v/>
      </c>
      <c r="Z134" s="99" t="str" cm="1">
        <f t="array" aca="1" ref="Z134" ca="1">INDIRECT("lista!K" &amp;Table4[[#This Row],[ID]]+1)</f>
        <v/>
      </c>
      <c r="AA134" s="99" t="str" cm="1">
        <f t="array" aca="1" ref="AA134" ca="1">INDIRECT("lista!L" &amp;Table4[[#This Row],[ID]]+1)</f>
        <v/>
      </c>
      <c r="AB134" s="99" t="str" cm="1">
        <f t="array" aca="1" ref="AB134" ca="1">INDIRECT("lista!M" &amp;Table4[[#This Row],[ID]]+1)</f>
        <v/>
      </c>
      <c r="AC134" s="99" t="str" cm="1">
        <f t="array" aca="1" ref="AC134" ca="1">INDIRECT("lista!N" &amp;Table4[[#This Row],[ID]]+1)</f>
        <v/>
      </c>
      <c r="AD134" s="99" t="str" cm="1">
        <f t="array" aca="1" ref="AD134" ca="1">INDIRECT("lista!O" &amp;Table4[[#This Row],[ID]]+1)</f>
        <v/>
      </c>
      <c r="AE134" s="99" t="str" cm="1">
        <f t="array" aca="1" ref="AE134" ca="1">INDIRECT("lista!P" &amp;Table4[[#This Row],[ID]]+1)</f>
        <v/>
      </c>
      <c r="AF134" s="99" t="str" cm="1">
        <f t="array" aca="1" ref="AF134" ca="1">INDIRECT("lista!Q" &amp;Table4[[#This Row],[ID]]+1)</f>
        <v/>
      </c>
    </row>
    <row r="135" spans="1:32" x14ac:dyDescent="0.3">
      <c r="A135" s="99">
        <v>132</v>
      </c>
      <c r="B135" s="29" t="s">
        <v>115</v>
      </c>
      <c r="C135" s="325" t="s">
        <v>1163</v>
      </c>
      <c r="D135" s="29" t="s">
        <v>116</v>
      </c>
      <c r="E135" s="31" t="s">
        <v>36</v>
      </c>
      <c r="F135" s="326" t="s">
        <v>188</v>
      </c>
      <c r="O135" s="3"/>
      <c r="P135" s="3"/>
      <c r="Q135" s="3"/>
      <c r="R135" s="15"/>
      <c r="S135" s="15"/>
      <c r="T135" s="15"/>
      <c r="U135" s="328"/>
      <c r="V135" s="99" t="str">
        <f ca="1">INDIRECT("lista!G" &amp;Table4[[#This Row],[ID]]+1)</f>
        <v/>
      </c>
      <c r="W135" s="99" t="str" cm="1">
        <f t="array" aca="1" ref="W135" ca="1">INDIRECT("lista!H" &amp;Table4[[#This Row],[ID]]+1)</f>
        <v/>
      </c>
      <c r="X135" s="99" t="str" cm="1">
        <f t="array" aca="1" ref="X135" ca="1">INDIRECT("lista!I" &amp;Table4[[#This Row],[ID]]+1)</f>
        <v/>
      </c>
      <c r="Y135" s="99" t="str" cm="1">
        <f t="array" aca="1" ref="Y135" ca="1">INDIRECT("lista!J" &amp;Table4[[#This Row],[ID]]+1)</f>
        <v/>
      </c>
      <c r="Z135" s="99" t="str" cm="1">
        <f t="array" aca="1" ref="Z135" ca="1">INDIRECT("lista!K" &amp;Table4[[#This Row],[ID]]+1)</f>
        <v/>
      </c>
      <c r="AA135" s="99" t="str" cm="1">
        <f t="array" aca="1" ref="AA135" ca="1">INDIRECT("lista!L" &amp;Table4[[#This Row],[ID]]+1)</f>
        <v/>
      </c>
      <c r="AB135" s="99" t="str" cm="1">
        <f t="array" aca="1" ref="AB135" ca="1">INDIRECT("lista!M" &amp;Table4[[#This Row],[ID]]+1)</f>
        <v/>
      </c>
      <c r="AC135" s="99" t="str" cm="1">
        <f t="array" aca="1" ref="AC135" ca="1">INDIRECT("lista!N" &amp;Table4[[#This Row],[ID]]+1)</f>
        <v/>
      </c>
      <c r="AD135" s="99" t="str" cm="1">
        <f t="array" aca="1" ref="AD135" ca="1">INDIRECT("lista!O" &amp;Table4[[#This Row],[ID]]+1)</f>
        <v/>
      </c>
      <c r="AE135" s="99" t="str" cm="1">
        <f t="array" aca="1" ref="AE135" ca="1">INDIRECT("lista!P" &amp;Table4[[#This Row],[ID]]+1)</f>
        <v/>
      </c>
      <c r="AF135" s="99" t="str" cm="1">
        <f t="array" aca="1" ref="AF135" ca="1">INDIRECT("lista!Q" &amp;Table4[[#This Row],[ID]]+1)</f>
        <v/>
      </c>
    </row>
    <row r="136" spans="1:32" x14ac:dyDescent="0.3">
      <c r="A136" s="99">
        <v>133</v>
      </c>
      <c r="B136" s="29" t="s">
        <v>48</v>
      </c>
      <c r="C136" s="325" t="s">
        <v>1136</v>
      </c>
      <c r="D136" s="29" t="s">
        <v>42</v>
      </c>
      <c r="E136" s="31" t="s">
        <v>95</v>
      </c>
      <c r="F136" s="326" t="s">
        <v>189</v>
      </c>
      <c r="O136" s="3"/>
      <c r="P136" s="3"/>
      <c r="Q136" s="3"/>
      <c r="R136" s="15"/>
      <c r="S136" s="15"/>
      <c r="T136" s="15"/>
      <c r="U136" s="328"/>
      <c r="V136" s="99" t="str">
        <f ca="1">INDIRECT("lista!G" &amp;Table4[[#This Row],[ID]]+1)</f>
        <v/>
      </c>
      <c r="W136" s="99" t="str" cm="1">
        <f t="array" aca="1" ref="W136" ca="1">INDIRECT("lista!H" &amp;Table4[[#This Row],[ID]]+1)</f>
        <v/>
      </c>
      <c r="X136" s="99" t="str" cm="1">
        <f t="array" aca="1" ref="X136" ca="1">INDIRECT("lista!I" &amp;Table4[[#This Row],[ID]]+1)</f>
        <v/>
      </c>
      <c r="Y136" s="99" t="str" cm="1">
        <f t="array" aca="1" ref="Y136" ca="1">INDIRECT("lista!J" &amp;Table4[[#This Row],[ID]]+1)</f>
        <v/>
      </c>
      <c r="Z136" s="99" t="str" cm="1">
        <f t="array" aca="1" ref="Z136" ca="1">INDIRECT("lista!K" &amp;Table4[[#This Row],[ID]]+1)</f>
        <v/>
      </c>
      <c r="AA136" s="99" t="str" cm="1">
        <f t="array" aca="1" ref="AA136" ca="1">INDIRECT("lista!L" &amp;Table4[[#This Row],[ID]]+1)</f>
        <v/>
      </c>
      <c r="AB136" s="99" t="str" cm="1">
        <f t="array" aca="1" ref="AB136" ca="1">INDIRECT("lista!M" &amp;Table4[[#This Row],[ID]]+1)</f>
        <v/>
      </c>
      <c r="AC136" s="99" t="str" cm="1">
        <f t="array" aca="1" ref="AC136" ca="1">INDIRECT("lista!N" &amp;Table4[[#This Row],[ID]]+1)</f>
        <v/>
      </c>
      <c r="AD136" s="99" t="str" cm="1">
        <f t="array" aca="1" ref="AD136" ca="1">INDIRECT("lista!O" &amp;Table4[[#This Row],[ID]]+1)</f>
        <v/>
      </c>
      <c r="AE136" s="99" t="str" cm="1">
        <f t="array" aca="1" ref="AE136" ca="1">INDIRECT("lista!P" &amp;Table4[[#This Row],[ID]]+1)</f>
        <v/>
      </c>
      <c r="AF136" s="99" t="str" cm="1">
        <f t="array" aca="1" ref="AF136" ca="1">INDIRECT("lista!Q" &amp;Table4[[#This Row],[ID]]+1)</f>
        <v/>
      </c>
    </row>
    <row r="137" spans="1:32" x14ac:dyDescent="0.3">
      <c r="A137" s="99">
        <v>134</v>
      </c>
      <c r="B137" s="29" t="s">
        <v>190</v>
      </c>
      <c r="C137" s="325" t="s">
        <v>1201</v>
      </c>
      <c r="D137" s="29" t="s">
        <v>116</v>
      </c>
      <c r="E137" s="31" t="s">
        <v>77</v>
      </c>
      <c r="F137" s="326" t="s">
        <v>191</v>
      </c>
      <c r="O137" s="3"/>
      <c r="P137" s="3"/>
      <c r="Q137" s="3"/>
      <c r="R137" s="15"/>
      <c r="S137" s="15"/>
      <c r="T137" s="15"/>
      <c r="U137" s="328"/>
      <c r="V137" s="99" t="s">
        <v>65</v>
      </c>
      <c r="W137" s="99" t="s">
        <v>65</v>
      </c>
      <c r="X137" s="99" t="s">
        <v>65</v>
      </c>
      <c r="Y137" s="99" t="s">
        <v>65</v>
      </c>
      <c r="Z137" s="99" t="str" cm="1">
        <f t="array" aca="1" ref="Z137" ca="1">INDIRECT("lista!K" &amp;Table4[[#This Row],[ID]]+1)</f>
        <v/>
      </c>
      <c r="AA137" s="99" t="str" cm="1">
        <f t="array" aca="1" ref="AA137" ca="1">INDIRECT("lista!L" &amp;Table4[[#This Row],[ID]]+1)</f>
        <v/>
      </c>
      <c r="AB137" s="99" t="str" cm="1">
        <f t="array" aca="1" ref="AB137" ca="1">INDIRECT("lista!M" &amp;Table4[[#This Row],[ID]]+1)</f>
        <v/>
      </c>
      <c r="AC137" s="99" t="str" cm="1">
        <f t="array" aca="1" ref="AC137" ca="1">INDIRECT("lista!N" &amp;Table4[[#This Row],[ID]]+1)</f>
        <v/>
      </c>
      <c r="AD137" s="99" t="str" cm="1">
        <f t="array" aca="1" ref="AD137" ca="1">INDIRECT("lista!O" &amp;Table4[[#This Row],[ID]]+1)</f>
        <v/>
      </c>
      <c r="AE137" s="99" t="str" cm="1">
        <f t="array" aca="1" ref="AE137" ca="1">INDIRECT("lista!P" &amp;Table4[[#This Row],[ID]]+1)</f>
        <v/>
      </c>
      <c r="AF137" s="99" t="str" cm="1">
        <f t="array" aca="1" ref="AF137" ca="1">INDIRECT("lista!Q" &amp;Table4[[#This Row],[ID]]+1)</f>
        <v/>
      </c>
    </row>
    <row r="138" spans="1:32" x14ac:dyDescent="0.3">
      <c r="A138" s="99">
        <v>135</v>
      </c>
      <c r="B138" s="29" t="s">
        <v>192</v>
      </c>
      <c r="C138" s="325" t="s">
        <v>1195</v>
      </c>
      <c r="D138" s="29" t="s">
        <v>53</v>
      </c>
      <c r="E138" s="31" t="s">
        <v>77</v>
      </c>
      <c r="F138" s="326" t="s">
        <v>191</v>
      </c>
      <c r="O138" s="3"/>
      <c r="P138" s="3"/>
      <c r="Q138" s="3"/>
      <c r="R138" s="15"/>
      <c r="S138" s="15"/>
      <c r="T138" s="15"/>
      <c r="U138" s="328"/>
      <c r="V138" s="99">
        <f ca="1">INDIRECT("lista!G" &amp;Table4[[#This Row],[ID]]+1)</f>
        <v>181</v>
      </c>
      <c r="W138" s="99" cm="1">
        <f t="array" aca="1" ref="W138" ca="1">INDIRECT("lista!H" &amp;Table4[[#This Row],[ID]]+1)</f>
        <v>167</v>
      </c>
      <c r="X138" s="99" cm="1">
        <f t="array" aca="1" ref="X138" ca="1">INDIRECT("lista!I" &amp;Table4[[#This Row],[ID]]+1)</f>
        <v>146</v>
      </c>
      <c r="Y138" s="99" cm="1">
        <f t="array" aca="1" ref="Y138" ca="1">INDIRECT("lista!J" &amp;Table4[[#This Row],[ID]]+1)</f>
        <v>104</v>
      </c>
      <c r="Z138" s="99" t="str" cm="1">
        <f t="array" aca="1" ref="Z138" ca="1">INDIRECT("lista!K" &amp;Table4[[#This Row],[ID]]+1)</f>
        <v/>
      </c>
      <c r="AA138" s="99" t="str" cm="1">
        <f t="array" aca="1" ref="AA138" ca="1">INDIRECT("lista!L" &amp;Table4[[#This Row],[ID]]+1)</f>
        <v/>
      </c>
      <c r="AB138" s="99" t="str" cm="1">
        <f t="array" aca="1" ref="AB138" ca="1">INDIRECT("lista!M" &amp;Table4[[#This Row],[ID]]+1)</f>
        <v/>
      </c>
      <c r="AC138" s="99" t="str" cm="1">
        <f t="array" aca="1" ref="AC138" ca="1">INDIRECT("lista!N" &amp;Table4[[#This Row],[ID]]+1)</f>
        <v/>
      </c>
      <c r="AD138" s="99" t="str" cm="1">
        <f t="array" aca="1" ref="AD138" ca="1">INDIRECT("lista!O" &amp;Table4[[#This Row],[ID]]+1)</f>
        <v/>
      </c>
      <c r="AE138" s="99" t="str" cm="1">
        <f t="array" aca="1" ref="AE138" ca="1">INDIRECT("lista!P" &amp;Table4[[#This Row],[ID]]+1)</f>
        <v/>
      </c>
      <c r="AF138" s="99" t="str" cm="1">
        <f t="array" aca="1" ref="AF138" ca="1">INDIRECT("lista!Q" &amp;Table4[[#This Row],[ID]]+1)</f>
        <v/>
      </c>
    </row>
    <row r="139" spans="1:32" s="48" customFormat="1" ht="12.6" customHeight="1" x14ac:dyDescent="0.3">
      <c r="A139" s="99">
        <v>136</v>
      </c>
      <c r="B139" s="29" t="s">
        <v>193</v>
      </c>
      <c r="C139" s="325" t="s">
        <v>1352</v>
      </c>
      <c r="D139" s="29" t="s">
        <v>53</v>
      </c>
      <c r="E139" s="31" t="s">
        <v>77</v>
      </c>
      <c r="F139" s="326" t="s">
        <v>191</v>
      </c>
      <c r="G139" s="9"/>
      <c r="H139" s="3"/>
      <c r="I139" s="3"/>
      <c r="J139" s="3"/>
      <c r="K139" s="3"/>
      <c r="L139" s="3"/>
      <c r="M139" s="3"/>
      <c r="N139"/>
      <c r="O139" s="3"/>
      <c r="P139" s="3"/>
      <c r="Q139" s="3"/>
      <c r="R139" s="15"/>
      <c r="S139" s="15"/>
      <c r="T139" s="15"/>
      <c r="U139" s="328"/>
      <c r="V139" s="99" t="str">
        <f ca="1">INDIRECT("lista!G" &amp;Table4[[#This Row],[ID]]+1)</f>
        <v/>
      </c>
      <c r="W139" s="99" cm="1">
        <f t="array" aca="1" ref="W139" ca="1">INDIRECT("lista!H" &amp;Table4[[#This Row],[ID]]+1)</f>
        <v>167</v>
      </c>
      <c r="X139" s="99" t="str" cm="1">
        <f t="array" aca="1" ref="X139" ca="1">INDIRECT("lista!I" &amp;Table4[[#This Row],[ID]]+1)</f>
        <v/>
      </c>
      <c r="Y139" s="99" cm="1">
        <f t="array" aca="1" ref="Y139" ca="1">INDIRECT("lista!J" &amp;Table4[[#This Row],[ID]]+1)</f>
        <v>104</v>
      </c>
      <c r="Z139" s="99" t="str" cm="1">
        <f t="array" aca="1" ref="Z139" ca="1">INDIRECT("lista!K" &amp;Table4[[#This Row],[ID]]+1)</f>
        <v/>
      </c>
      <c r="AA139" s="99" t="str" cm="1">
        <f t="array" aca="1" ref="AA139" ca="1">INDIRECT("lista!L" &amp;Table4[[#This Row],[ID]]+1)</f>
        <v/>
      </c>
      <c r="AB139" s="99" t="str" cm="1">
        <f t="array" aca="1" ref="AB139" ca="1">INDIRECT("lista!M" &amp;Table4[[#This Row],[ID]]+1)</f>
        <v/>
      </c>
      <c r="AC139" s="99" t="str" cm="1">
        <f t="array" aca="1" ref="AC139" ca="1">INDIRECT("lista!N" &amp;Table4[[#This Row],[ID]]+1)</f>
        <v/>
      </c>
      <c r="AD139" s="99" t="str" cm="1">
        <f t="array" aca="1" ref="AD139" ca="1">INDIRECT("lista!O" &amp;Table4[[#This Row],[ID]]+1)</f>
        <v/>
      </c>
      <c r="AE139" s="99" t="str" cm="1">
        <f t="array" aca="1" ref="AE139" ca="1">INDIRECT("lista!P" &amp;Table4[[#This Row],[ID]]+1)</f>
        <v/>
      </c>
      <c r="AF139" s="99" t="str" cm="1">
        <f t="array" aca="1" ref="AF139" ca="1">INDIRECT("lista!Q" &amp;Table4[[#This Row],[ID]]+1)</f>
        <v/>
      </c>
    </row>
    <row r="140" spans="1:32" x14ac:dyDescent="0.3">
      <c r="A140" s="99">
        <v>137</v>
      </c>
      <c r="B140" s="29" t="s">
        <v>194</v>
      </c>
      <c r="C140" s="325" t="s">
        <v>1353</v>
      </c>
      <c r="D140" s="29" t="s">
        <v>53</v>
      </c>
      <c r="E140" s="31" t="s">
        <v>77</v>
      </c>
      <c r="F140" s="326" t="s">
        <v>191</v>
      </c>
      <c r="O140" s="3"/>
      <c r="P140" s="3"/>
      <c r="Q140" s="3"/>
      <c r="R140" s="15"/>
      <c r="S140" s="15"/>
      <c r="T140" s="15"/>
      <c r="U140" s="328"/>
      <c r="V140" s="99" t="str">
        <f ca="1">INDIRECT("lista!G" &amp;Table4[[#This Row],[ID]]+1)</f>
        <v/>
      </c>
      <c r="W140" s="99" cm="1">
        <f t="array" aca="1" ref="W140" ca="1">INDIRECT("lista!H" &amp;Table4[[#This Row],[ID]]+1)</f>
        <v>167</v>
      </c>
      <c r="X140" s="99" t="str" cm="1">
        <f t="array" aca="1" ref="X140" ca="1">INDIRECT("lista!I" &amp;Table4[[#This Row],[ID]]+1)</f>
        <v/>
      </c>
      <c r="Y140" s="99" cm="1">
        <f t="array" aca="1" ref="Y140" ca="1">INDIRECT("lista!J" &amp;Table4[[#This Row],[ID]]+1)</f>
        <v>104</v>
      </c>
      <c r="Z140" s="99" t="str" cm="1">
        <f t="array" aca="1" ref="Z140" ca="1">INDIRECT("lista!K" &amp;Table4[[#This Row],[ID]]+1)</f>
        <v/>
      </c>
      <c r="AA140" s="99" t="str" cm="1">
        <f t="array" aca="1" ref="AA140" ca="1">INDIRECT("lista!L" &amp;Table4[[#This Row],[ID]]+1)</f>
        <v/>
      </c>
      <c r="AB140" s="99" t="str" cm="1">
        <f t="array" aca="1" ref="AB140" ca="1">INDIRECT("lista!M" &amp;Table4[[#This Row],[ID]]+1)</f>
        <v/>
      </c>
      <c r="AC140" s="99" t="str" cm="1">
        <f t="array" aca="1" ref="AC140" ca="1">INDIRECT("lista!N" &amp;Table4[[#This Row],[ID]]+1)</f>
        <v/>
      </c>
      <c r="AD140" s="99" t="str" cm="1">
        <f t="array" aca="1" ref="AD140" ca="1">INDIRECT("lista!O" &amp;Table4[[#This Row],[ID]]+1)</f>
        <v/>
      </c>
      <c r="AE140" s="99" t="str" cm="1">
        <f t="array" aca="1" ref="AE140" ca="1">INDIRECT("lista!P" &amp;Table4[[#This Row],[ID]]+1)</f>
        <v/>
      </c>
      <c r="AF140" s="99" t="str" cm="1">
        <f t="array" aca="1" ref="AF140" ca="1">INDIRECT("lista!Q" &amp;Table4[[#This Row],[ID]]+1)</f>
        <v/>
      </c>
    </row>
    <row r="141" spans="1:32" x14ac:dyDescent="0.3">
      <c r="A141" s="99">
        <v>138</v>
      </c>
      <c r="B141" s="29" t="s">
        <v>127</v>
      </c>
      <c r="C141" s="325" t="s">
        <v>1164</v>
      </c>
      <c r="D141" s="29" t="s">
        <v>42</v>
      </c>
      <c r="E141" s="31" t="s">
        <v>119</v>
      </c>
      <c r="F141" s="326" t="s">
        <v>191</v>
      </c>
      <c r="O141" s="3"/>
      <c r="P141" s="3"/>
      <c r="Q141" s="3"/>
      <c r="R141" s="15"/>
      <c r="S141" s="15"/>
      <c r="T141" s="15"/>
      <c r="U141" s="328"/>
      <c r="V141" s="99" t="str">
        <f ca="1">INDIRECT("lista!G" &amp;Table4[[#This Row],[ID]]+1)</f>
        <v/>
      </c>
      <c r="W141" s="99" t="str" cm="1">
        <f t="array" aca="1" ref="W141" ca="1">INDIRECT("lista!H" &amp;Table4[[#This Row],[ID]]+1)</f>
        <v/>
      </c>
      <c r="X141" s="99" t="str" cm="1">
        <f t="array" aca="1" ref="X141" ca="1">INDIRECT("lista!I" &amp;Table4[[#This Row],[ID]]+1)</f>
        <v/>
      </c>
      <c r="Y141" s="99" t="str" cm="1">
        <f t="array" aca="1" ref="Y141" ca="1">INDIRECT("lista!J" &amp;Table4[[#This Row],[ID]]+1)</f>
        <v/>
      </c>
      <c r="Z141" s="99" t="str" cm="1">
        <f t="array" aca="1" ref="Z141" ca="1">INDIRECT("lista!K" &amp;Table4[[#This Row],[ID]]+1)</f>
        <v/>
      </c>
      <c r="AA141" s="99" t="str" cm="1">
        <f t="array" aca="1" ref="AA141" ca="1">INDIRECT("lista!L" &amp;Table4[[#This Row],[ID]]+1)</f>
        <v/>
      </c>
      <c r="AB141" s="99" t="str" cm="1">
        <f t="array" aca="1" ref="AB141" ca="1">INDIRECT("lista!M" &amp;Table4[[#This Row],[ID]]+1)</f>
        <v/>
      </c>
      <c r="AC141" s="99" t="str" cm="1">
        <f t="array" aca="1" ref="AC141" ca="1">INDIRECT("lista!N" &amp;Table4[[#This Row],[ID]]+1)</f>
        <v/>
      </c>
      <c r="AD141" s="99" t="str" cm="1">
        <f t="array" aca="1" ref="AD141" ca="1">INDIRECT("lista!O" &amp;Table4[[#This Row],[ID]]+1)</f>
        <v/>
      </c>
      <c r="AE141" s="99" t="str" cm="1">
        <f t="array" aca="1" ref="AE141" ca="1">INDIRECT("lista!P" &amp;Table4[[#This Row],[ID]]+1)</f>
        <v/>
      </c>
      <c r="AF141" s="99" t="str" cm="1">
        <f t="array" aca="1" ref="AF141" ca="1">INDIRECT("lista!Q" &amp;Table4[[#This Row],[ID]]+1)</f>
        <v/>
      </c>
    </row>
    <row r="142" spans="1:32" x14ac:dyDescent="0.3">
      <c r="A142" s="99">
        <v>139</v>
      </c>
      <c r="B142" s="29" t="s">
        <v>128</v>
      </c>
      <c r="C142" s="325" t="s">
        <v>1165</v>
      </c>
      <c r="D142" s="29" t="s">
        <v>42</v>
      </c>
      <c r="E142" s="31" t="s">
        <v>119</v>
      </c>
      <c r="F142" s="326" t="s">
        <v>191</v>
      </c>
      <c r="O142" s="3"/>
      <c r="P142" s="3"/>
      <c r="Q142" s="3"/>
      <c r="R142" s="15"/>
      <c r="S142" s="15"/>
      <c r="T142" s="15"/>
      <c r="U142" s="328"/>
      <c r="V142" s="99" t="str">
        <f ca="1">INDIRECT("lista!G" &amp;Table4[[#This Row],[ID]]+1)</f>
        <v/>
      </c>
      <c r="W142" s="99" t="str" cm="1">
        <f t="array" aca="1" ref="W142" ca="1">INDIRECT("lista!H" &amp;Table4[[#This Row],[ID]]+1)</f>
        <v/>
      </c>
      <c r="X142" s="99" t="str" cm="1">
        <f t="array" aca="1" ref="X142" ca="1">INDIRECT("lista!I" &amp;Table4[[#This Row],[ID]]+1)</f>
        <v/>
      </c>
      <c r="Y142" s="99" t="str" cm="1">
        <f t="array" aca="1" ref="Y142" ca="1">INDIRECT("lista!J" &amp;Table4[[#This Row],[ID]]+1)</f>
        <v/>
      </c>
      <c r="Z142" s="99" t="str" cm="1">
        <f t="array" aca="1" ref="Z142" ca="1">INDIRECT("lista!K" &amp;Table4[[#This Row],[ID]]+1)</f>
        <v/>
      </c>
      <c r="AA142" s="99" t="str" cm="1">
        <f t="array" aca="1" ref="AA142" ca="1">INDIRECT("lista!L" &amp;Table4[[#This Row],[ID]]+1)</f>
        <v/>
      </c>
      <c r="AB142" s="99" t="str" cm="1">
        <f t="array" aca="1" ref="AB142" ca="1">INDIRECT("lista!M" &amp;Table4[[#This Row],[ID]]+1)</f>
        <v/>
      </c>
      <c r="AC142" s="99" t="str" cm="1">
        <f t="array" aca="1" ref="AC142" ca="1">INDIRECT("lista!N" &amp;Table4[[#This Row],[ID]]+1)</f>
        <v/>
      </c>
      <c r="AD142" s="99" t="str" cm="1">
        <f t="array" aca="1" ref="AD142" ca="1">INDIRECT("lista!O" &amp;Table4[[#This Row],[ID]]+1)</f>
        <v/>
      </c>
      <c r="AE142" s="99" t="str" cm="1">
        <f t="array" aca="1" ref="AE142" ca="1">INDIRECT("lista!P" &amp;Table4[[#This Row],[ID]]+1)</f>
        <v/>
      </c>
      <c r="AF142" s="99" t="str" cm="1">
        <f t="array" aca="1" ref="AF142" ca="1">INDIRECT("lista!Q" &amp;Table4[[#This Row],[ID]]+1)</f>
        <v/>
      </c>
    </row>
    <row r="143" spans="1:32" x14ac:dyDescent="0.3">
      <c r="A143" s="99">
        <v>140</v>
      </c>
      <c r="B143" s="29" t="s">
        <v>129</v>
      </c>
      <c r="C143" s="325" t="s">
        <v>1166</v>
      </c>
      <c r="D143" s="29" t="s">
        <v>35</v>
      </c>
      <c r="E143" s="31" t="s">
        <v>119</v>
      </c>
      <c r="F143" s="326" t="s">
        <v>191</v>
      </c>
      <c r="O143" s="3"/>
      <c r="P143" s="3"/>
      <c r="Q143" s="3"/>
      <c r="R143" s="15"/>
      <c r="S143" s="15"/>
      <c r="T143" s="15"/>
      <c r="U143" s="328"/>
      <c r="V143" s="99" t="str">
        <f ca="1">INDIRECT("lista!G" &amp;Table4[[#This Row],[ID]]+1)</f>
        <v/>
      </c>
      <c r="W143" s="99" t="str" cm="1">
        <f t="array" aca="1" ref="W143" ca="1">INDIRECT("lista!H" &amp;Table4[[#This Row],[ID]]+1)</f>
        <v/>
      </c>
      <c r="X143" s="99" t="str" cm="1">
        <f t="array" aca="1" ref="X143" ca="1">INDIRECT("lista!I" &amp;Table4[[#This Row],[ID]]+1)</f>
        <v/>
      </c>
      <c r="Y143" s="99" t="str" cm="1">
        <f t="array" aca="1" ref="Y143" ca="1">INDIRECT("lista!J" &amp;Table4[[#This Row],[ID]]+1)</f>
        <v/>
      </c>
      <c r="Z143" s="99" t="str" cm="1">
        <f t="array" aca="1" ref="Z143" ca="1">INDIRECT("lista!K" &amp;Table4[[#This Row],[ID]]+1)</f>
        <v/>
      </c>
      <c r="AA143" s="99" t="str" cm="1">
        <f t="array" aca="1" ref="AA143" ca="1">INDIRECT("lista!L" &amp;Table4[[#This Row],[ID]]+1)</f>
        <v/>
      </c>
      <c r="AB143" s="99" t="str" cm="1">
        <f t="array" aca="1" ref="AB143" ca="1">INDIRECT("lista!M" &amp;Table4[[#This Row],[ID]]+1)</f>
        <v/>
      </c>
      <c r="AC143" s="99" t="str" cm="1">
        <f t="array" aca="1" ref="AC143" ca="1">INDIRECT("lista!N" &amp;Table4[[#This Row],[ID]]+1)</f>
        <v/>
      </c>
      <c r="AD143" s="99" t="str" cm="1">
        <f t="array" aca="1" ref="AD143" ca="1">INDIRECT("lista!O" &amp;Table4[[#This Row],[ID]]+1)</f>
        <v/>
      </c>
      <c r="AE143" s="99" t="str" cm="1">
        <f t="array" aca="1" ref="AE143" ca="1">INDIRECT("lista!P" &amp;Table4[[#This Row],[ID]]+1)</f>
        <v/>
      </c>
      <c r="AF143" s="99" t="str" cm="1">
        <f t="array" aca="1" ref="AF143" ca="1">INDIRECT("lista!Q" &amp;Table4[[#This Row],[ID]]+1)</f>
        <v/>
      </c>
    </row>
    <row r="144" spans="1:32" x14ac:dyDescent="0.3">
      <c r="A144" s="99">
        <v>141</v>
      </c>
      <c r="B144" s="29" t="s">
        <v>120</v>
      </c>
      <c r="C144" s="325" t="s">
        <v>1164</v>
      </c>
      <c r="D144" s="29" t="s">
        <v>35</v>
      </c>
      <c r="E144" s="31" t="s">
        <v>36</v>
      </c>
      <c r="F144" s="326" t="s">
        <v>191</v>
      </c>
      <c r="O144" s="3"/>
      <c r="P144" s="3"/>
      <c r="Q144" s="3"/>
      <c r="R144" s="15"/>
      <c r="S144" s="15"/>
      <c r="T144" s="15"/>
      <c r="U144" s="328"/>
      <c r="V144" s="99" t="str">
        <f ca="1">INDIRECT("lista!G" &amp;Table4[[#This Row],[ID]]+1)</f>
        <v/>
      </c>
      <c r="W144" s="99" t="str" cm="1">
        <f t="array" aca="1" ref="W144" ca="1">INDIRECT("lista!H" &amp;Table4[[#This Row],[ID]]+1)</f>
        <v/>
      </c>
      <c r="X144" s="99" t="str" cm="1">
        <f t="array" aca="1" ref="X144" ca="1">INDIRECT("lista!I" &amp;Table4[[#This Row],[ID]]+1)</f>
        <v/>
      </c>
      <c r="Y144" s="99" t="str" cm="1">
        <f t="array" aca="1" ref="Y144" ca="1">INDIRECT("lista!J" &amp;Table4[[#This Row],[ID]]+1)</f>
        <v/>
      </c>
      <c r="Z144" s="99" t="str" cm="1">
        <f t="array" aca="1" ref="Z144" ca="1">INDIRECT("lista!K" &amp;Table4[[#This Row],[ID]]+1)</f>
        <v/>
      </c>
      <c r="AA144" s="99" t="str" cm="1">
        <f t="array" aca="1" ref="AA144" ca="1">INDIRECT("lista!L" &amp;Table4[[#This Row],[ID]]+1)</f>
        <v/>
      </c>
      <c r="AB144" s="99" t="str" cm="1">
        <f t="array" aca="1" ref="AB144" ca="1">INDIRECT("lista!M" &amp;Table4[[#This Row],[ID]]+1)</f>
        <v/>
      </c>
      <c r="AC144" s="99" t="str" cm="1">
        <f t="array" aca="1" ref="AC144" ca="1">INDIRECT("lista!N" &amp;Table4[[#This Row],[ID]]+1)</f>
        <v/>
      </c>
      <c r="AD144" s="99" t="str" cm="1">
        <f t="array" aca="1" ref="AD144" ca="1">INDIRECT("lista!O" &amp;Table4[[#This Row],[ID]]+1)</f>
        <v/>
      </c>
      <c r="AE144" s="99" t="str" cm="1">
        <f t="array" aca="1" ref="AE144" ca="1">INDIRECT("lista!P" &amp;Table4[[#This Row],[ID]]+1)</f>
        <v/>
      </c>
      <c r="AF144" s="99" t="str" cm="1">
        <f t="array" aca="1" ref="AF144" ca="1">INDIRECT("lista!Q" &amp;Table4[[#This Row],[ID]]+1)</f>
        <v/>
      </c>
    </row>
    <row r="145" spans="1:32" x14ac:dyDescent="0.3">
      <c r="A145" s="99">
        <v>142</v>
      </c>
      <c r="B145" s="29" t="s">
        <v>161</v>
      </c>
      <c r="C145" s="325" t="s">
        <v>1194</v>
      </c>
      <c r="D145" s="29" t="s">
        <v>42</v>
      </c>
      <c r="E145" s="31" t="s">
        <v>95</v>
      </c>
      <c r="F145" s="326" t="s">
        <v>195</v>
      </c>
      <c r="O145" s="3"/>
      <c r="P145" s="3"/>
      <c r="Q145" s="3"/>
      <c r="R145" s="15"/>
      <c r="S145" s="15"/>
      <c r="T145" s="15"/>
      <c r="U145" s="328"/>
      <c r="V145" s="99" t="str">
        <f ca="1">INDIRECT("lista!G" &amp;Table4[[#This Row],[ID]]+1)</f>
        <v/>
      </c>
      <c r="W145" s="99" t="str" cm="1">
        <f t="array" aca="1" ref="W145" ca="1">INDIRECT("lista!H" &amp;Table4[[#This Row],[ID]]+1)</f>
        <v/>
      </c>
      <c r="X145" s="99" t="str" cm="1">
        <f t="array" aca="1" ref="X145" ca="1">INDIRECT("lista!I" &amp;Table4[[#This Row],[ID]]+1)</f>
        <v/>
      </c>
      <c r="Y145" s="99" t="str" cm="1">
        <f t="array" aca="1" ref="Y145" ca="1">INDIRECT("lista!J" &amp;Table4[[#This Row],[ID]]+1)</f>
        <v/>
      </c>
      <c r="Z145" s="99" t="str" cm="1">
        <f t="array" aca="1" ref="Z145" ca="1">INDIRECT("lista!K" &amp;Table4[[#This Row],[ID]]+1)</f>
        <v/>
      </c>
      <c r="AA145" s="99" t="str" cm="1">
        <f t="array" aca="1" ref="AA145" ca="1">INDIRECT("lista!L" &amp;Table4[[#This Row],[ID]]+1)</f>
        <v/>
      </c>
      <c r="AB145" s="99" t="str" cm="1">
        <f t="array" aca="1" ref="AB145" ca="1">INDIRECT("lista!M" &amp;Table4[[#This Row],[ID]]+1)</f>
        <v/>
      </c>
      <c r="AC145" s="99" t="str" cm="1">
        <f t="array" aca="1" ref="AC145" ca="1">INDIRECT("lista!N" &amp;Table4[[#This Row],[ID]]+1)</f>
        <v/>
      </c>
      <c r="AD145" s="99" t="str" cm="1">
        <f t="array" aca="1" ref="AD145" ca="1">INDIRECT("lista!O" &amp;Table4[[#This Row],[ID]]+1)</f>
        <v/>
      </c>
      <c r="AE145" s="99" t="str" cm="1">
        <f t="array" aca="1" ref="AE145" ca="1">INDIRECT("lista!P" &amp;Table4[[#This Row],[ID]]+1)</f>
        <v/>
      </c>
      <c r="AF145" s="99" t="str" cm="1">
        <f t="array" aca="1" ref="AF145" ca="1">INDIRECT("lista!Q" &amp;Table4[[#This Row],[ID]]+1)</f>
        <v/>
      </c>
    </row>
    <row r="146" spans="1:32" x14ac:dyDescent="0.3">
      <c r="A146" s="99">
        <v>143</v>
      </c>
      <c r="B146" s="29" t="s">
        <v>143</v>
      </c>
      <c r="C146" s="325" t="s">
        <v>1287</v>
      </c>
      <c r="D146" s="29" t="s">
        <v>35</v>
      </c>
      <c r="E146" s="31" t="s">
        <v>105</v>
      </c>
      <c r="F146" s="326" t="s">
        <v>195</v>
      </c>
      <c r="O146" s="3"/>
      <c r="P146" s="3"/>
      <c r="Q146" s="3"/>
      <c r="R146" s="15"/>
      <c r="S146" s="15"/>
      <c r="T146" s="15"/>
      <c r="U146" s="328"/>
      <c r="V146" s="99" t="str">
        <f ca="1">INDIRECT("lista!G" &amp;Table4[[#This Row],[ID]]+1)</f>
        <v/>
      </c>
      <c r="W146" s="99" t="str" cm="1">
        <f t="array" aca="1" ref="W146" ca="1">INDIRECT("lista!H" &amp;Table4[[#This Row],[ID]]+1)</f>
        <v/>
      </c>
      <c r="X146" s="99" t="str" cm="1">
        <f t="array" aca="1" ref="X146" ca="1">INDIRECT("lista!I" &amp;Table4[[#This Row],[ID]]+1)</f>
        <v/>
      </c>
      <c r="Y146" s="99" t="str" cm="1">
        <f t="array" aca="1" ref="Y146" ca="1">INDIRECT("lista!J" &amp;Table4[[#This Row],[ID]]+1)</f>
        <v/>
      </c>
      <c r="Z146" s="99" t="str" cm="1">
        <f t="array" aca="1" ref="Z146" ca="1">INDIRECT("lista!K" &amp;Table4[[#This Row],[ID]]+1)</f>
        <v/>
      </c>
      <c r="AA146" s="99" t="str" cm="1">
        <f t="array" aca="1" ref="AA146" ca="1">INDIRECT("lista!L" &amp;Table4[[#This Row],[ID]]+1)</f>
        <v/>
      </c>
      <c r="AB146" s="99" t="str" cm="1">
        <f t="array" aca="1" ref="AB146" ca="1">INDIRECT("lista!M" &amp;Table4[[#This Row],[ID]]+1)</f>
        <v/>
      </c>
      <c r="AC146" s="99" t="str" cm="1">
        <f t="array" aca="1" ref="AC146" ca="1">INDIRECT("lista!N" &amp;Table4[[#This Row],[ID]]+1)</f>
        <v/>
      </c>
      <c r="AD146" s="99" t="str" cm="1">
        <f t="array" aca="1" ref="AD146" ca="1">INDIRECT("lista!O" &amp;Table4[[#This Row],[ID]]+1)</f>
        <v/>
      </c>
      <c r="AE146" s="99" t="str" cm="1">
        <f t="array" aca="1" ref="AE146" ca="1">INDIRECT("lista!P" &amp;Table4[[#This Row],[ID]]+1)</f>
        <v/>
      </c>
      <c r="AF146" s="99" t="str" cm="1">
        <f t="array" aca="1" ref="AF146" ca="1">INDIRECT("lista!Q" &amp;Table4[[#This Row],[ID]]+1)</f>
        <v/>
      </c>
    </row>
    <row r="147" spans="1:32" x14ac:dyDescent="0.3">
      <c r="A147" s="99">
        <v>144</v>
      </c>
      <c r="B147" s="29" t="s">
        <v>132</v>
      </c>
      <c r="C147" s="325" t="s">
        <v>1168</v>
      </c>
      <c r="D147" s="29" t="s">
        <v>116</v>
      </c>
      <c r="E147" s="31" t="s">
        <v>119</v>
      </c>
      <c r="F147" s="326" t="s">
        <v>196</v>
      </c>
      <c r="O147" s="3"/>
      <c r="P147" s="3"/>
      <c r="Q147" s="3"/>
      <c r="R147" s="15"/>
      <c r="S147" s="15"/>
      <c r="T147" s="15"/>
      <c r="U147" s="328"/>
      <c r="V147" s="99" t="str">
        <f ca="1">INDIRECT("lista!G" &amp;Table4[[#This Row],[ID]]+1)</f>
        <v/>
      </c>
      <c r="W147" s="99" t="str" cm="1">
        <f t="array" aca="1" ref="W147" ca="1">INDIRECT("lista!H" &amp;Table4[[#This Row],[ID]]+1)</f>
        <v/>
      </c>
      <c r="X147" s="99" t="str" cm="1">
        <f t="array" aca="1" ref="X147" ca="1">INDIRECT("lista!I" &amp;Table4[[#This Row],[ID]]+1)</f>
        <v/>
      </c>
      <c r="Y147" s="99" t="str" cm="1">
        <f t="array" aca="1" ref="Y147" ca="1">INDIRECT("lista!J" &amp;Table4[[#This Row],[ID]]+1)</f>
        <v/>
      </c>
      <c r="Z147" s="99" t="str" cm="1">
        <f t="array" aca="1" ref="Z147" ca="1">INDIRECT("lista!K" &amp;Table4[[#This Row],[ID]]+1)</f>
        <v/>
      </c>
      <c r="AA147" s="99" t="str" cm="1">
        <f t="array" aca="1" ref="AA147" ca="1">INDIRECT("lista!L" &amp;Table4[[#This Row],[ID]]+1)</f>
        <v/>
      </c>
      <c r="AB147" s="99" t="str" cm="1">
        <f t="array" aca="1" ref="AB147" ca="1">INDIRECT("lista!M" &amp;Table4[[#This Row],[ID]]+1)</f>
        <v/>
      </c>
      <c r="AC147" s="99" t="str" cm="1">
        <f t="array" aca="1" ref="AC147" ca="1">INDIRECT("lista!N" &amp;Table4[[#This Row],[ID]]+1)</f>
        <v/>
      </c>
      <c r="AD147" s="99" t="str" cm="1">
        <f t="array" aca="1" ref="AD147" ca="1">INDIRECT("lista!O" &amp;Table4[[#This Row],[ID]]+1)</f>
        <v/>
      </c>
      <c r="AE147" s="99" t="str" cm="1">
        <f t="array" aca="1" ref="AE147" ca="1">INDIRECT("lista!P" &amp;Table4[[#This Row],[ID]]+1)</f>
        <v/>
      </c>
      <c r="AF147" s="99" t="str" cm="1">
        <f t="array" aca="1" ref="AF147" ca="1">INDIRECT("lista!Q" &amp;Table4[[#This Row],[ID]]+1)</f>
        <v/>
      </c>
    </row>
    <row r="148" spans="1:32" x14ac:dyDescent="0.3">
      <c r="A148" s="99">
        <v>145</v>
      </c>
      <c r="B148" s="29" t="s">
        <v>123</v>
      </c>
      <c r="C148" s="325" t="s">
        <v>1141</v>
      </c>
      <c r="D148" s="29" t="s">
        <v>35</v>
      </c>
      <c r="E148" s="31" t="s">
        <v>36</v>
      </c>
      <c r="F148" s="326" t="s">
        <v>196</v>
      </c>
      <c r="O148" s="3"/>
      <c r="P148" s="3"/>
      <c r="Q148" s="3"/>
      <c r="R148" s="15"/>
      <c r="S148" s="15"/>
      <c r="T148" s="15"/>
      <c r="U148" s="328"/>
      <c r="V148" s="99" t="str">
        <f ca="1">INDIRECT("lista!G" &amp;Table4[[#This Row],[ID]]+1)</f>
        <v/>
      </c>
      <c r="W148" s="99" t="str" cm="1">
        <f t="array" aca="1" ref="W148" ca="1">INDIRECT("lista!H" &amp;Table4[[#This Row],[ID]]+1)</f>
        <v/>
      </c>
      <c r="X148" s="99" t="str" cm="1">
        <f t="array" aca="1" ref="X148" ca="1">INDIRECT("lista!I" &amp;Table4[[#This Row],[ID]]+1)</f>
        <v/>
      </c>
      <c r="Y148" s="99" t="str" cm="1">
        <f t="array" aca="1" ref="Y148" ca="1">INDIRECT("lista!J" &amp;Table4[[#This Row],[ID]]+1)</f>
        <v/>
      </c>
      <c r="Z148" s="99" t="str" cm="1">
        <f t="array" aca="1" ref="Z148" ca="1">INDIRECT("lista!K" &amp;Table4[[#This Row],[ID]]+1)</f>
        <v/>
      </c>
      <c r="AA148" s="99" t="str" cm="1">
        <f t="array" aca="1" ref="AA148" ca="1">INDIRECT("lista!L" &amp;Table4[[#This Row],[ID]]+1)</f>
        <v/>
      </c>
      <c r="AB148" s="99" t="str" cm="1">
        <f t="array" aca="1" ref="AB148" ca="1">INDIRECT("lista!M" &amp;Table4[[#This Row],[ID]]+1)</f>
        <v/>
      </c>
      <c r="AC148" s="99" t="str" cm="1">
        <f t="array" aca="1" ref="AC148" ca="1">INDIRECT("lista!N" &amp;Table4[[#This Row],[ID]]+1)</f>
        <v/>
      </c>
      <c r="AD148" s="99" t="str" cm="1">
        <f t="array" aca="1" ref="AD148" ca="1">INDIRECT("lista!O" &amp;Table4[[#This Row],[ID]]+1)</f>
        <v/>
      </c>
      <c r="AE148" s="99" t="str" cm="1">
        <f t="array" aca="1" ref="AE148" ca="1">INDIRECT("lista!P" &amp;Table4[[#This Row],[ID]]+1)</f>
        <v/>
      </c>
      <c r="AF148" s="99" t="str" cm="1">
        <f t="array" aca="1" ref="AF148" ca="1">INDIRECT("lista!Q" &amp;Table4[[#This Row],[ID]]+1)</f>
        <v/>
      </c>
    </row>
    <row r="149" spans="1:32" x14ac:dyDescent="0.3">
      <c r="A149" s="99">
        <v>146</v>
      </c>
      <c r="B149" s="29" t="s">
        <v>146</v>
      </c>
      <c r="C149" s="325" t="s">
        <v>1174</v>
      </c>
      <c r="D149" s="29" t="s">
        <v>35</v>
      </c>
      <c r="E149" s="31" t="s">
        <v>105</v>
      </c>
      <c r="F149" s="326" t="s">
        <v>197</v>
      </c>
      <c r="O149" s="3"/>
      <c r="P149" s="3"/>
      <c r="Q149" s="3"/>
      <c r="R149" s="15"/>
      <c r="S149" s="15"/>
      <c r="T149" s="15"/>
      <c r="U149" s="328"/>
      <c r="V149" s="99" t="str">
        <f ca="1">INDIRECT("lista!G" &amp;Table4[[#This Row],[ID]]+1)</f>
        <v/>
      </c>
      <c r="W149" s="99" t="str" cm="1">
        <f t="array" aca="1" ref="W149" ca="1">INDIRECT("lista!H" &amp;Table4[[#This Row],[ID]]+1)</f>
        <v/>
      </c>
      <c r="X149" s="99" t="str" cm="1">
        <f t="array" aca="1" ref="X149" ca="1">INDIRECT("lista!I" &amp;Table4[[#This Row],[ID]]+1)</f>
        <v/>
      </c>
      <c r="Y149" s="99" t="str" cm="1">
        <f t="array" aca="1" ref="Y149" ca="1">INDIRECT("lista!J" &amp;Table4[[#This Row],[ID]]+1)</f>
        <v/>
      </c>
      <c r="Z149" s="99" t="str" cm="1">
        <f t="array" aca="1" ref="Z149" ca="1">INDIRECT("lista!K" &amp;Table4[[#This Row],[ID]]+1)</f>
        <v/>
      </c>
      <c r="AA149" s="99" t="str" cm="1">
        <f t="array" aca="1" ref="AA149" ca="1">INDIRECT("lista!L" &amp;Table4[[#This Row],[ID]]+1)</f>
        <v/>
      </c>
      <c r="AB149" s="99" t="str" cm="1">
        <f t="array" aca="1" ref="AB149" ca="1">INDIRECT("lista!M" &amp;Table4[[#This Row],[ID]]+1)</f>
        <v/>
      </c>
      <c r="AC149" s="99" t="str" cm="1">
        <f t="array" aca="1" ref="AC149" ca="1">INDIRECT("lista!N" &amp;Table4[[#This Row],[ID]]+1)</f>
        <v/>
      </c>
      <c r="AD149" s="99" t="str" cm="1">
        <f t="array" aca="1" ref="AD149" ca="1">INDIRECT("lista!O" &amp;Table4[[#This Row],[ID]]+1)</f>
        <v/>
      </c>
      <c r="AE149" s="99" t="str" cm="1">
        <f t="array" aca="1" ref="AE149" ca="1">INDIRECT("lista!P" &amp;Table4[[#This Row],[ID]]+1)</f>
        <v/>
      </c>
      <c r="AF149" s="99" t="str" cm="1">
        <f t="array" aca="1" ref="AF149" ca="1">INDIRECT("lista!Q" &amp;Table4[[#This Row],[ID]]+1)</f>
        <v/>
      </c>
    </row>
    <row r="150" spans="1:32" x14ac:dyDescent="0.3">
      <c r="A150" s="99">
        <v>147</v>
      </c>
      <c r="B150" s="29" t="s">
        <v>148</v>
      </c>
      <c r="C150" s="325" t="s">
        <v>1176</v>
      </c>
      <c r="D150" s="29" t="s">
        <v>42</v>
      </c>
      <c r="E150" s="31" t="s">
        <v>105</v>
      </c>
      <c r="F150" s="326" t="s">
        <v>198</v>
      </c>
      <c r="O150" s="3"/>
      <c r="P150" s="3"/>
      <c r="Q150" s="3"/>
      <c r="R150" s="15"/>
      <c r="S150" s="15"/>
      <c r="T150" s="15"/>
      <c r="U150" s="328"/>
      <c r="V150" s="99" t="str">
        <f ca="1">INDIRECT("lista!G" &amp;Table4[[#This Row],[ID]]+1)</f>
        <v/>
      </c>
      <c r="W150" s="99" t="str" cm="1">
        <f t="array" aca="1" ref="W150" ca="1">INDIRECT("lista!H" &amp;Table4[[#This Row],[ID]]+1)</f>
        <v/>
      </c>
      <c r="X150" s="99" t="str" cm="1">
        <f t="array" aca="1" ref="X150" ca="1">INDIRECT("lista!I" &amp;Table4[[#This Row],[ID]]+1)</f>
        <v/>
      </c>
      <c r="Y150" s="99" t="str" cm="1">
        <f t="array" aca="1" ref="Y150" ca="1">INDIRECT("lista!J" &amp;Table4[[#This Row],[ID]]+1)</f>
        <v/>
      </c>
      <c r="Z150" s="99" t="str" cm="1">
        <f t="array" aca="1" ref="Z150" ca="1">INDIRECT("lista!K" &amp;Table4[[#This Row],[ID]]+1)</f>
        <v/>
      </c>
      <c r="AA150" s="99" t="str" cm="1">
        <f t="array" aca="1" ref="AA150" ca="1">INDIRECT("lista!L" &amp;Table4[[#This Row],[ID]]+1)</f>
        <v/>
      </c>
      <c r="AB150" s="99" t="str" cm="1">
        <f t="array" aca="1" ref="AB150" ca="1">INDIRECT("lista!M" &amp;Table4[[#This Row],[ID]]+1)</f>
        <v/>
      </c>
      <c r="AC150" s="99" t="str" cm="1">
        <f t="array" aca="1" ref="AC150" ca="1">INDIRECT("lista!N" &amp;Table4[[#This Row],[ID]]+1)</f>
        <v/>
      </c>
      <c r="AD150" s="99" t="str" cm="1">
        <f t="array" aca="1" ref="AD150" ca="1">INDIRECT("lista!O" &amp;Table4[[#This Row],[ID]]+1)</f>
        <v/>
      </c>
      <c r="AE150" s="99" t="str" cm="1">
        <f t="array" aca="1" ref="AE150" ca="1">INDIRECT("lista!P" &amp;Table4[[#This Row],[ID]]+1)</f>
        <v/>
      </c>
      <c r="AF150" s="99" t="str" cm="1">
        <f t="array" aca="1" ref="AF150" ca="1">INDIRECT("lista!Q" &amp;Table4[[#This Row],[ID]]+1)</f>
        <v/>
      </c>
    </row>
    <row r="151" spans="1:32" x14ac:dyDescent="0.3">
      <c r="A151" s="99">
        <v>148</v>
      </c>
      <c r="B151" s="29" t="s">
        <v>150</v>
      </c>
      <c r="C151" s="325" t="s">
        <v>1186</v>
      </c>
      <c r="D151" s="29" t="s">
        <v>42</v>
      </c>
      <c r="E151" s="31" t="s">
        <v>105</v>
      </c>
      <c r="F151" s="326" t="s">
        <v>198</v>
      </c>
      <c r="O151" s="3"/>
      <c r="P151" s="3"/>
      <c r="Q151" s="3"/>
      <c r="R151" s="15"/>
      <c r="S151" s="15"/>
      <c r="T151" s="15"/>
      <c r="U151" s="328"/>
      <c r="V151" s="99" t="str">
        <f ca="1">INDIRECT("lista!G" &amp;Table4[[#This Row],[ID]]+1)</f>
        <v/>
      </c>
      <c r="W151" s="99" t="str" cm="1">
        <f t="array" aca="1" ref="W151" ca="1">INDIRECT("lista!H" &amp;Table4[[#This Row],[ID]]+1)</f>
        <v/>
      </c>
      <c r="X151" s="99" t="str" cm="1">
        <f t="array" aca="1" ref="X151" ca="1">INDIRECT("lista!I" &amp;Table4[[#This Row],[ID]]+1)</f>
        <v/>
      </c>
      <c r="Y151" s="99" t="str" cm="1">
        <f t="array" aca="1" ref="Y151" ca="1">INDIRECT("lista!J" &amp;Table4[[#This Row],[ID]]+1)</f>
        <v/>
      </c>
      <c r="Z151" s="99" t="str" cm="1">
        <f t="array" aca="1" ref="Z151" ca="1">INDIRECT("lista!K" &amp;Table4[[#This Row],[ID]]+1)</f>
        <v/>
      </c>
      <c r="AA151" s="99" t="str" cm="1">
        <f t="array" aca="1" ref="AA151" ca="1">INDIRECT("lista!L" &amp;Table4[[#This Row],[ID]]+1)</f>
        <v/>
      </c>
      <c r="AB151" s="99" t="str" cm="1">
        <f t="array" aca="1" ref="AB151" ca="1">INDIRECT("lista!M" &amp;Table4[[#This Row],[ID]]+1)</f>
        <v/>
      </c>
      <c r="AC151" s="99" t="str" cm="1">
        <f t="array" aca="1" ref="AC151" ca="1">INDIRECT("lista!N" &amp;Table4[[#This Row],[ID]]+1)</f>
        <v/>
      </c>
      <c r="AD151" s="99" t="str" cm="1">
        <f t="array" aca="1" ref="AD151" ca="1">INDIRECT("lista!O" &amp;Table4[[#This Row],[ID]]+1)</f>
        <v/>
      </c>
      <c r="AE151" s="99" t="str" cm="1">
        <f t="array" aca="1" ref="AE151" ca="1">INDIRECT("lista!P" &amp;Table4[[#This Row],[ID]]+1)</f>
        <v/>
      </c>
      <c r="AF151" s="99" t="str" cm="1">
        <f t="array" aca="1" ref="AF151" ca="1">INDIRECT("lista!Q" &amp;Table4[[#This Row],[ID]]+1)</f>
        <v/>
      </c>
    </row>
    <row r="152" spans="1:32" x14ac:dyDescent="0.3">
      <c r="A152" s="99">
        <v>149</v>
      </c>
      <c r="B152" s="405" t="s">
        <v>199</v>
      </c>
      <c r="C152" s="404" t="s">
        <v>1202</v>
      </c>
      <c r="D152" s="405" t="s">
        <v>200</v>
      </c>
      <c r="E152" s="406" t="s">
        <v>81</v>
      </c>
      <c r="F152" s="407">
        <v>44734</v>
      </c>
      <c r="O152" s="3"/>
      <c r="P152" s="3"/>
      <c r="Q152" s="3"/>
      <c r="R152" s="15"/>
      <c r="S152" s="15"/>
      <c r="T152" s="15"/>
      <c r="U152" s="328"/>
      <c r="V152" s="99" t="s">
        <v>65</v>
      </c>
      <c r="W152" s="99" t="s">
        <v>65</v>
      </c>
      <c r="X152" s="99" t="s">
        <v>65</v>
      </c>
      <c r="Y152" s="99" t="s">
        <v>65</v>
      </c>
      <c r="Z152" s="99" t="str" cm="1">
        <f t="array" aca="1" ref="Z152" ca="1">INDIRECT("lista!K" &amp;Table4[[#This Row],[ID]]+1)</f>
        <v/>
      </c>
      <c r="AA152" s="99" t="str" cm="1">
        <f t="array" aca="1" ref="AA152" ca="1">INDIRECT("lista!L" &amp;Table4[[#This Row],[ID]]+1)</f>
        <v/>
      </c>
      <c r="AB152" s="99" t="str" cm="1">
        <f t="array" aca="1" ref="AB152" ca="1">INDIRECT("lista!M" &amp;Table4[[#This Row],[ID]]+1)</f>
        <v/>
      </c>
      <c r="AC152" s="99" t="str" cm="1">
        <f t="array" aca="1" ref="AC152" ca="1">INDIRECT("lista!N" &amp;Table4[[#This Row],[ID]]+1)</f>
        <v/>
      </c>
      <c r="AD152" s="99" t="str" cm="1">
        <f t="array" aca="1" ref="AD152" ca="1">INDIRECT("lista!O" &amp;Table4[[#This Row],[ID]]+1)</f>
        <v/>
      </c>
      <c r="AE152" s="99" t="str" cm="1">
        <f t="array" aca="1" ref="AE152" ca="1">INDIRECT("lista!P" &amp;Table4[[#This Row],[ID]]+1)</f>
        <v/>
      </c>
      <c r="AF152" s="99" cm="1">
        <f t="array" aca="1" ref="AF152" ca="1">INDIRECT("lista!Q" &amp;Table4[[#This Row],[ID]]+1)</f>
        <v>111</v>
      </c>
    </row>
    <row r="153" spans="1:32" x14ac:dyDescent="0.3">
      <c r="A153" s="99">
        <v>150</v>
      </c>
      <c r="B153" s="405" t="s">
        <v>201</v>
      </c>
      <c r="C153" s="404" t="s">
        <v>1202</v>
      </c>
      <c r="D153" s="405" t="s">
        <v>200</v>
      </c>
      <c r="E153" s="406" t="s">
        <v>81</v>
      </c>
      <c r="F153" s="407">
        <v>44734</v>
      </c>
      <c r="O153" s="3"/>
      <c r="P153" s="3"/>
      <c r="Q153" s="3"/>
      <c r="R153" s="15"/>
      <c r="S153" s="15"/>
      <c r="T153" s="15"/>
      <c r="U153" s="328"/>
      <c r="V153" s="99" t="s">
        <v>65</v>
      </c>
      <c r="W153" s="99" t="s">
        <v>65</v>
      </c>
      <c r="X153" s="99" t="s">
        <v>65</v>
      </c>
      <c r="Y153" s="99" t="s">
        <v>65</v>
      </c>
      <c r="Z153" s="99" t="str" cm="1">
        <f t="array" aca="1" ref="Z153" ca="1">INDIRECT("lista!K" &amp;Table4[[#This Row],[ID]]+1)</f>
        <v/>
      </c>
      <c r="AA153" s="99" t="str" cm="1">
        <f t="array" aca="1" ref="AA153" ca="1">INDIRECT("lista!L" &amp;Table4[[#This Row],[ID]]+1)</f>
        <v/>
      </c>
      <c r="AB153" s="99" t="str" cm="1">
        <f t="array" aca="1" ref="AB153" ca="1">INDIRECT("lista!M" &amp;Table4[[#This Row],[ID]]+1)</f>
        <v/>
      </c>
      <c r="AC153" s="99" t="str" cm="1">
        <f t="array" aca="1" ref="AC153" ca="1">INDIRECT("lista!N" &amp;Table4[[#This Row],[ID]]+1)</f>
        <v/>
      </c>
      <c r="AD153" s="99" t="str" cm="1">
        <f t="array" aca="1" ref="AD153" ca="1">INDIRECT("lista!O" &amp;Table4[[#This Row],[ID]]+1)</f>
        <v/>
      </c>
      <c r="AE153" s="99" t="str" cm="1">
        <f t="array" aca="1" ref="AE153" ca="1">INDIRECT("lista!P" &amp;Table4[[#This Row],[ID]]+1)</f>
        <v/>
      </c>
      <c r="AF153" s="99" cm="1">
        <f t="array" aca="1" ref="AF153" ca="1">INDIRECT("lista!Q" &amp;Table4[[#This Row],[ID]]+1)</f>
        <v>111</v>
      </c>
    </row>
    <row r="154" spans="1:32" x14ac:dyDescent="0.3">
      <c r="A154" s="99">
        <v>151</v>
      </c>
      <c r="B154" s="29" t="s">
        <v>50</v>
      </c>
      <c r="C154" s="325" t="s">
        <v>1137</v>
      </c>
      <c r="D154" s="29" t="s">
        <v>42</v>
      </c>
      <c r="E154" s="31" t="s">
        <v>95</v>
      </c>
      <c r="F154" s="326" t="s">
        <v>202</v>
      </c>
      <c r="O154" s="3"/>
      <c r="P154" s="3"/>
      <c r="Q154" s="3"/>
      <c r="R154" s="15"/>
      <c r="S154" s="15"/>
      <c r="T154" s="15"/>
      <c r="U154" s="328"/>
      <c r="V154" s="99" t="str">
        <f ca="1">INDIRECT("lista!G" &amp;Table4[[#This Row],[ID]]+1)</f>
        <v/>
      </c>
      <c r="W154" s="99" t="str" cm="1">
        <f t="array" aca="1" ref="W154" ca="1">INDIRECT("lista!H" &amp;Table4[[#This Row],[ID]]+1)</f>
        <v/>
      </c>
      <c r="X154" s="99" t="str" cm="1">
        <f t="array" aca="1" ref="X154" ca="1">INDIRECT("lista!I" &amp;Table4[[#This Row],[ID]]+1)</f>
        <v/>
      </c>
      <c r="Y154" s="99" t="str" cm="1">
        <f t="array" aca="1" ref="Y154" ca="1">INDIRECT("lista!J" &amp;Table4[[#This Row],[ID]]+1)</f>
        <v/>
      </c>
      <c r="Z154" s="99" t="str" cm="1">
        <f t="array" aca="1" ref="Z154" ca="1">INDIRECT("lista!K" &amp;Table4[[#This Row],[ID]]+1)</f>
        <v/>
      </c>
      <c r="AA154" s="99" t="str" cm="1">
        <f t="array" aca="1" ref="AA154" ca="1">INDIRECT("lista!L" &amp;Table4[[#This Row],[ID]]+1)</f>
        <v/>
      </c>
      <c r="AB154" s="99" t="str" cm="1">
        <f t="array" aca="1" ref="AB154" ca="1">INDIRECT("lista!M" &amp;Table4[[#This Row],[ID]]+1)</f>
        <v/>
      </c>
      <c r="AC154" s="99" t="str" cm="1">
        <f t="array" aca="1" ref="AC154" ca="1">INDIRECT("lista!N" &amp;Table4[[#This Row],[ID]]+1)</f>
        <v/>
      </c>
      <c r="AD154" s="99" t="str" cm="1">
        <f t="array" aca="1" ref="AD154" ca="1">INDIRECT("lista!O" &amp;Table4[[#This Row],[ID]]+1)</f>
        <v/>
      </c>
      <c r="AE154" s="99" t="str" cm="1">
        <f t="array" aca="1" ref="AE154" ca="1">INDIRECT("lista!P" &amp;Table4[[#This Row],[ID]]+1)</f>
        <v/>
      </c>
      <c r="AF154" s="99" t="str" cm="1">
        <f t="array" aca="1" ref="AF154" ca="1">INDIRECT("lista!Q" &amp;Table4[[#This Row],[ID]]+1)</f>
        <v/>
      </c>
    </row>
    <row r="155" spans="1:32" x14ac:dyDescent="0.3">
      <c r="A155" s="99">
        <v>152</v>
      </c>
      <c r="B155" s="29" t="s">
        <v>52</v>
      </c>
      <c r="C155" s="325" t="s">
        <v>1138</v>
      </c>
      <c r="D155" s="29" t="s">
        <v>53</v>
      </c>
      <c r="E155" s="31" t="s">
        <v>95</v>
      </c>
      <c r="F155" s="326" t="s">
        <v>202</v>
      </c>
      <c r="O155" s="3"/>
      <c r="P155" s="3"/>
      <c r="Q155" s="3"/>
      <c r="R155" s="15"/>
      <c r="S155" s="15"/>
      <c r="T155" s="15"/>
      <c r="U155" s="327" t="s">
        <v>1288</v>
      </c>
      <c r="V155" s="99" t="str">
        <f ca="1">INDIRECT("lista!G" &amp;Table4[[#This Row],[ID]]+1)</f>
        <v/>
      </c>
      <c r="W155" s="99" t="str" cm="1">
        <f t="array" aca="1" ref="W155" ca="1">INDIRECT("lista!H" &amp;Table4[[#This Row],[ID]]+1)</f>
        <v/>
      </c>
      <c r="X155" s="99" t="str" cm="1">
        <f t="array" aca="1" ref="X155" ca="1">INDIRECT("lista!I" &amp;Table4[[#This Row],[ID]]+1)</f>
        <v/>
      </c>
      <c r="Y155" s="99" t="str" cm="1">
        <f t="array" aca="1" ref="Y155" ca="1">INDIRECT("lista!J" &amp;Table4[[#This Row],[ID]]+1)</f>
        <v/>
      </c>
      <c r="Z155" s="99" t="str" cm="1">
        <f t="array" aca="1" ref="Z155" ca="1">INDIRECT("lista!K" &amp;Table4[[#This Row],[ID]]+1)</f>
        <v/>
      </c>
      <c r="AA155" s="99" t="str" cm="1">
        <f t="array" aca="1" ref="AA155" ca="1">INDIRECT("lista!L" &amp;Table4[[#This Row],[ID]]+1)</f>
        <v/>
      </c>
      <c r="AB155" s="99" t="str" cm="1">
        <f t="array" aca="1" ref="AB155" ca="1">INDIRECT("lista!M" &amp;Table4[[#This Row],[ID]]+1)</f>
        <v/>
      </c>
      <c r="AC155" s="99" t="str" cm="1">
        <f t="array" aca="1" ref="AC155" ca="1">INDIRECT("lista!N" &amp;Table4[[#This Row],[ID]]+1)</f>
        <v/>
      </c>
      <c r="AD155" s="99" t="str" cm="1">
        <f t="array" aca="1" ref="AD155" ca="1">INDIRECT("lista!O" &amp;Table4[[#This Row],[ID]]+1)</f>
        <v/>
      </c>
      <c r="AE155" s="99" t="str" cm="1">
        <f t="array" aca="1" ref="AE155" ca="1">INDIRECT("lista!P" &amp;Table4[[#This Row],[ID]]+1)</f>
        <v/>
      </c>
      <c r="AF155" s="99" t="str" cm="1">
        <f t="array" aca="1" ref="AF155" ca="1">INDIRECT("lista!Q" &amp;Table4[[#This Row],[ID]]+1)</f>
        <v/>
      </c>
    </row>
    <row r="156" spans="1:32" x14ac:dyDescent="0.3">
      <c r="A156" s="99">
        <v>153</v>
      </c>
      <c r="B156" s="29" t="s">
        <v>127</v>
      </c>
      <c r="C156" s="325" t="s">
        <v>1164</v>
      </c>
      <c r="D156" s="29" t="s">
        <v>42</v>
      </c>
      <c r="E156" s="31" t="s">
        <v>36</v>
      </c>
      <c r="F156" s="326" t="s">
        <v>202</v>
      </c>
      <c r="O156" s="3"/>
      <c r="P156" s="3"/>
      <c r="Q156" s="3"/>
      <c r="R156" s="15"/>
      <c r="S156" s="15"/>
      <c r="T156" s="15"/>
      <c r="U156" s="328"/>
      <c r="V156" s="99" t="str">
        <f ca="1">INDIRECT("lista!G" &amp;Table4[[#This Row],[ID]]+1)</f>
        <v/>
      </c>
      <c r="W156" s="99" t="str" cm="1">
        <f t="array" aca="1" ref="W156" ca="1">INDIRECT("lista!H" &amp;Table4[[#This Row],[ID]]+1)</f>
        <v/>
      </c>
      <c r="X156" s="99" t="str" cm="1">
        <f t="array" aca="1" ref="X156" ca="1">INDIRECT("lista!I" &amp;Table4[[#This Row],[ID]]+1)</f>
        <v/>
      </c>
      <c r="Y156" s="99" t="str" cm="1">
        <f t="array" aca="1" ref="Y156" ca="1">INDIRECT("lista!J" &amp;Table4[[#This Row],[ID]]+1)</f>
        <v/>
      </c>
      <c r="Z156" s="99" t="str" cm="1">
        <f t="array" aca="1" ref="Z156" ca="1">INDIRECT("lista!K" &amp;Table4[[#This Row],[ID]]+1)</f>
        <v/>
      </c>
      <c r="AA156" s="99" t="str" cm="1">
        <f t="array" aca="1" ref="AA156" ca="1">INDIRECT("lista!L" &amp;Table4[[#This Row],[ID]]+1)</f>
        <v/>
      </c>
      <c r="AB156" s="99" t="str" cm="1">
        <f t="array" aca="1" ref="AB156" ca="1">INDIRECT("lista!M" &amp;Table4[[#This Row],[ID]]+1)</f>
        <v/>
      </c>
      <c r="AC156" s="99" t="str" cm="1">
        <f t="array" aca="1" ref="AC156" ca="1">INDIRECT("lista!N" &amp;Table4[[#This Row],[ID]]+1)</f>
        <v/>
      </c>
      <c r="AD156" s="99" t="str" cm="1">
        <f t="array" aca="1" ref="AD156" ca="1">INDIRECT("lista!O" &amp;Table4[[#This Row],[ID]]+1)</f>
        <v/>
      </c>
      <c r="AE156" s="99" t="str" cm="1">
        <f t="array" aca="1" ref="AE156" ca="1">INDIRECT("lista!P" &amp;Table4[[#This Row],[ID]]+1)</f>
        <v/>
      </c>
      <c r="AF156" s="99" t="str" cm="1">
        <f t="array" aca="1" ref="AF156" ca="1">INDIRECT("lista!Q" &amp;Table4[[#This Row],[ID]]+1)</f>
        <v/>
      </c>
    </row>
    <row r="157" spans="1:32" x14ac:dyDescent="0.3">
      <c r="A157" s="99">
        <v>154</v>
      </c>
      <c r="B157" s="29" t="s">
        <v>128</v>
      </c>
      <c r="C157" s="325" t="s">
        <v>1165</v>
      </c>
      <c r="D157" s="29" t="s">
        <v>42</v>
      </c>
      <c r="E157" s="31" t="s">
        <v>36</v>
      </c>
      <c r="F157" s="326" t="s">
        <v>202</v>
      </c>
      <c r="O157" s="3"/>
      <c r="P157" s="3"/>
      <c r="Q157" s="3"/>
      <c r="R157" s="15"/>
      <c r="S157" s="15"/>
      <c r="T157" s="15"/>
      <c r="U157" s="328"/>
      <c r="V157" s="99" t="str">
        <f ca="1">INDIRECT("lista!G" &amp;Table4[[#This Row],[ID]]+1)</f>
        <v/>
      </c>
      <c r="W157" s="99" t="str" cm="1">
        <f t="array" aca="1" ref="W157" ca="1">INDIRECT("lista!H" &amp;Table4[[#This Row],[ID]]+1)</f>
        <v/>
      </c>
      <c r="X157" s="99" t="str" cm="1">
        <f t="array" aca="1" ref="X157" ca="1">INDIRECT("lista!I" &amp;Table4[[#This Row],[ID]]+1)</f>
        <v/>
      </c>
      <c r="Y157" s="99" t="str" cm="1">
        <f t="array" aca="1" ref="Y157" ca="1">INDIRECT("lista!J" &amp;Table4[[#This Row],[ID]]+1)</f>
        <v/>
      </c>
      <c r="Z157" s="99" t="str" cm="1">
        <f t="array" aca="1" ref="Z157" ca="1">INDIRECT("lista!K" &amp;Table4[[#This Row],[ID]]+1)</f>
        <v/>
      </c>
      <c r="AA157" s="99" t="str" cm="1">
        <f t="array" aca="1" ref="AA157" ca="1">INDIRECT("lista!L" &amp;Table4[[#This Row],[ID]]+1)</f>
        <v/>
      </c>
      <c r="AB157" s="99" t="str" cm="1">
        <f t="array" aca="1" ref="AB157" ca="1">INDIRECT("lista!M" &amp;Table4[[#This Row],[ID]]+1)</f>
        <v/>
      </c>
      <c r="AC157" s="99" t="str" cm="1">
        <f t="array" aca="1" ref="AC157" ca="1">INDIRECT("lista!N" &amp;Table4[[#This Row],[ID]]+1)</f>
        <v/>
      </c>
      <c r="AD157" s="99" t="str" cm="1">
        <f t="array" aca="1" ref="AD157" ca="1">INDIRECT("lista!O" &amp;Table4[[#This Row],[ID]]+1)</f>
        <v/>
      </c>
      <c r="AE157" s="99" t="str" cm="1">
        <f t="array" aca="1" ref="AE157" ca="1">INDIRECT("lista!P" &amp;Table4[[#This Row],[ID]]+1)</f>
        <v/>
      </c>
      <c r="AF157" s="99" t="str" cm="1">
        <f t="array" aca="1" ref="AF157" ca="1">INDIRECT("lista!Q" &amp;Table4[[#This Row],[ID]]+1)</f>
        <v/>
      </c>
    </row>
    <row r="158" spans="1:32" x14ac:dyDescent="0.3">
      <c r="A158" s="99">
        <v>155</v>
      </c>
      <c r="B158" s="29" t="s">
        <v>129</v>
      </c>
      <c r="C158" s="325" t="s">
        <v>1166</v>
      </c>
      <c r="D158" s="29" t="s">
        <v>35</v>
      </c>
      <c r="E158" s="31" t="s">
        <v>36</v>
      </c>
      <c r="F158" s="326" t="s">
        <v>202</v>
      </c>
      <c r="O158" s="3"/>
      <c r="P158" s="3"/>
      <c r="Q158" s="3"/>
      <c r="R158" s="15"/>
      <c r="S158" s="15"/>
      <c r="T158" s="15"/>
      <c r="U158" s="328"/>
      <c r="V158" s="99" t="str">
        <f ca="1">INDIRECT("lista!G" &amp;Table4[[#This Row],[ID]]+1)</f>
        <v/>
      </c>
      <c r="W158" s="99" t="str" cm="1">
        <f t="array" aca="1" ref="W158" ca="1">INDIRECT("lista!H" &amp;Table4[[#This Row],[ID]]+1)</f>
        <v/>
      </c>
      <c r="X158" s="99" t="str" cm="1">
        <f t="array" aca="1" ref="X158" ca="1">INDIRECT("lista!I" &amp;Table4[[#This Row],[ID]]+1)</f>
        <v/>
      </c>
      <c r="Y158" s="99" t="str" cm="1">
        <f t="array" aca="1" ref="Y158" ca="1">INDIRECT("lista!J" &amp;Table4[[#This Row],[ID]]+1)</f>
        <v/>
      </c>
      <c r="Z158" s="99" t="str" cm="1">
        <f t="array" aca="1" ref="Z158" ca="1">INDIRECT("lista!K" &amp;Table4[[#This Row],[ID]]+1)</f>
        <v/>
      </c>
      <c r="AA158" s="99" t="str" cm="1">
        <f t="array" aca="1" ref="AA158" ca="1">INDIRECT("lista!L" &amp;Table4[[#This Row],[ID]]+1)</f>
        <v/>
      </c>
      <c r="AB158" s="99" t="str" cm="1">
        <f t="array" aca="1" ref="AB158" ca="1">INDIRECT("lista!M" &amp;Table4[[#This Row],[ID]]+1)</f>
        <v/>
      </c>
      <c r="AC158" s="99" t="str" cm="1">
        <f t="array" aca="1" ref="AC158" ca="1">INDIRECT("lista!N" &amp;Table4[[#This Row],[ID]]+1)</f>
        <v/>
      </c>
      <c r="AD158" s="99" t="str" cm="1">
        <f t="array" aca="1" ref="AD158" ca="1">INDIRECT("lista!O" &amp;Table4[[#This Row],[ID]]+1)</f>
        <v/>
      </c>
      <c r="AE158" s="99" t="str" cm="1">
        <f t="array" aca="1" ref="AE158" ca="1">INDIRECT("lista!P" &amp;Table4[[#This Row],[ID]]+1)</f>
        <v/>
      </c>
      <c r="AF158" s="99" t="str" cm="1">
        <f t="array" aca="1" ref="AF158" ca="1">INDIRECT("lista!Q" &amp;Table4[[#This Row],[ID]]+1)</f>
        <v/>
      </c>
    </row>
    <row r="159" spans="1:32" x14ac:dyDescent="0.3">
      <c r="A159" s="99">
        <v>156</v>
      </c>
      <c r="B159" s="29" t="s">
        <v>203</v>
      </c>
      <c r="C159" s="325" t="s">
        <v>1197</v>
      </c>
      <c r="D159" s="29" t="s">
        <v>53</v>
      </c>
      <c r="E159" s="31" t="s">
        <v>77</v>
      </c>
      <c r="F159" s="326" t="s">
        <v>204</v>
      </c>
      <c r="O159" s="3"/>
      <c r="P159" s="3"/>
      <c r="Q159" s="3"/>
      <c r="R159" s="15"/>
      <c r="S159" s="15"/>
      <c r="T159" s="15"/>
      <c r="U159" s="328"/>
      <c r="V159" s="99">
        <f ca="1">INDIRECT("lista!G" &amp;Table4[[#This Row],[ID]]+1)</f>
        <v>190</v>
      </c>
      <c r="W159" s="99" cm="1">
        <f t="array" aca="1" ref="W159" ca="1">INDIRECT("lista!H" &amp;Table4[[#This Row],[ID]]+1)</f>
        <v>176</v>
      </c>
      <c r="X159" s="99" cm="1">
        <f t="array" aca="1" ref="X159" ca="1">INDIRECT("lista!I" &amp;Table4[[#This Row],[ID]]+1)</f>
        <v>155</v>
      </c>
      <c r="Y159" s="99" cm="1">
        <f t="array" aca="1" ref="Y159" ca="1">INDIRECT("lista!J" &amp;Table4[[#This Row],[ID]]+1)</f>
        <v>113</v>
      </c>
      <c r="Z159" s="99" t="str" cm="1">
        <f t="array" aca="1" ref="Z159" ca="1">INDIRECT("lista!K" &amp;Table4[[#This Row],[ID]]+1)</f>
        <v/>
      </c>
      <c r="AA159" s="99" t="str" cm="1">
        <f t="array" aca="1" ref="AA159" ca="1">INDIRECT("lista!L" &amp;Table4[[#This Row],[ID]]+1)</f>
        <v/>
      </c>
      <c r="AB159" s="99" t="str" cm="1">
        <f t="array" aca="1" ref="AB159" ca="1">INDIRECT("lista!M" &amp;Table4[[#This Row],[ID]]+1)</f>
        <v/>
      </c>
      <c r="AC159" s="99" t="str" cm="1">
        <f t="array" aca="1" ref="AC159" ca="1">INDIRECT("lista!N" &amp;Table4[[#This Row],[ID]]+1)</f>
        <v/>
      </c>
      <c r="AD159" s="99" t="str" cm="1">
        <f t="array" aca="1" ref="AD159" ca="1">INDIRECT("lista!O" &amp;Table4[[#This Row],[ID]]+1)</f>
        <v/>
      </c>
      <c r="AE159" s="99" t="str" cm="1">
        <f t="array" aca="1" ref="AE159" ca="1">INDIRECT("lista!P" &amp;Table4[[#This Row],[ID]]+1)</f>
        <v/>
      </c>
      <c r="AF159" s="99" t="str" cm="1">
        <f t="array" aca="1" ref="AF159" ca="1">INDIRECT("lista!Q" &amp;Table4[[#This Row],[ID]]+1)</f>
        <v/>
      </c>
    </row>
    <row r="160" spans="1:32" x14ac:dyDescent="0.3">
      <c r="A160" s="99">
        <v>157</v>
      </c>
      <c r="B160" s="29" t="s">
        <v>152</v>
      </c>
      <c r="C160" s="325" t="s">
        <v>1175</v>
      </c>
      <c r="D160" s="29" t="s">
        <v>35</v>
      </c>
      <c r="E160" s="31" t="s">
        <v>105</v>
      </c>
      <c r="F160" s="326" t="s">
        <v>204</v>
      </c>
      <c r="O160" s="3"/>
      <c r="P160" s="3"/>
      <c r="Q160" s="3"/>
      <c r="R160" s="15"/>
      <c r="S160" s="15"/>
      <c r="T160" s="15"/>
      <c r="U160" s="328"/>
      <c r="V160" s="99" t="str">
        <f ca="1">INDIRECT("lista!G" &amp;Table4[[#This Row],[ID]]+1)</f>
        <v/>
      </c>
      <c r="W160" s="99" t="str" cm="1">
        <f t="array" aca="1" ref="W160" ca="1">INDIRECT("lista!H" &amp;Table4[[#This Row],[ID]]+1)</f>
        <v/>
      </c>
      <c r="X160" s="99" t="str" cm="1">
        <f t="array" aca="1" ref="X160" ca="1">INDIRECT("lista!I" &amp;Table4[[#This Row],[ID]]+1)</f>
        <v/>
      </c>
      <c r="Y160" s="99" t="str" cm="1">
        <f t="array" aca="1" ref="Y160" ca="1">INDIRECT("lista!J" &amp;Table4[[#This Row],[ID]]+1)</f>
        <v/>
      </c>
      <c r="Z160" s="99" t="str" cm="1">
        <f t="array" aca="1" ref="Z160" ca="1">INDIRECT("lista!K" &amp;Table4[[#This Row],[ID]]+1)</f>
        <v/>
      </c>
      <c r="AA160" s="99" t="str" cm="1">
        <f t="array" aca="1" ref="AA160" ca="1">INDIRECT("lista!L" &amp;Table4[[#This Row],[ID]]+1)</f>
        <v/>
      </c>
      <c r="AB160" s="99" t="str" cm="1">
        <f t="array" aca="1" ref="AB160" ca="1">INDIRECT("lista!M" &amp;Table4[[#This Row],[ID]]+1)</f>
        <v/>
      </c>
      <c r="AC160" s="99" t="str" cm="1">
        <f t="array" aca="1" ref="AC160" ca="1">INDIRECT("lista!N" &amp;Table4[[#This Row],[ID]]+1)</f>
        <v/>
      </c>
      <c r="AD160" s="99" t="str" cm="1">
        <f t="array" aca="1" ref="AD160" ca="1">INDIRECT("lista!O" &amp;Table4[[#This Row],[ID]]+1)</f>
        <v/>
      </c>
      <c r="AE160" s="99" t="str" cm="1">
        <f t="array" aca="1" ref="AE160" ca="1">INDIRECT("lista!P" &amp;Table4[[#This Row],[ID]]+1)</f>
        <v/>
      </c>
      <c r="AF160" s="99" t="str" cm="1">
        <f t="array" aca="1" ref="AF160" ca="1">INDIRECT("lista!Q" &amp;Table4[[#This Row],[ID]]+1)</f>
        <v/>
      </c>
    </row>
    <row r="161" spans="1:32" x14ac:dyDescent="0.3">
      <c r="A161" s="99">
        <v>158</v>
      </c>
      <c r="B161" s="29" t="s">
        <v>132</v>
      </c>
      <c r="C161" s="325" t="s">
        <v>1168</v>
      </c>
      <c r="D161" s="29" t="s">
        <v>116</v>
      </c>
      <c r="E161" s="31" t="s">
        <v>36</v>
      </c>
      <c r="F161" s="326" t="s">
        <v>204</v>
      </c>
      <c r="O161" s="3"/>
      <c r="P161" s="3"/>
      <c r="Q161" s="3"/>
      <c r="R161" s="15"/>
      <c r="S161" s="15"/>
      <c r="T161" s="15"/>
      <c r="U161" s="328"/>
      <c r="V161" s="99" t="str">
        <f ca="1">INDIRECT("lista!G" &amp;Table4[[#This Row],[ID]]+1)</f>
        <v/>
      </c>
      <c r="W161" s="99" t="str" cm="1">
        <f t="array" aca="1" ref="W161" ca="1">INDIRECT("lista!H" &amp;Table4[[#This Row],[ID]]+1)</f>
        <v/>
      </c>
      <c r="X161" s="99" t="str" cm="1">
        <f t="array" aca="1" ref="X161" ca="1">INDIRECT("lista!I" &amp;Table4[[#This Row],[ID]]+1)</f>
        <v/>
      </c>
      <c r="Y161" s="99" t="str" cm="1">
        <f t="array" aca="1" ref="Y161" ca="1">INDIRECT("lista!J" &amp;Table4[[#This Row],[ID]]+1)</f>
        <v/>
      </c>
      <c r="Z161" s="99" t="str" cm="1">
        <f t="array" aca="1" ref="Z161" ca="1">INDIRECT("lista!K" &amp;Table4[[#This Row],[ID]]+1)</f>
        <v/>
      </c>
      <c r="AA161" s="99" t="str" cm="1">
        <f t="array" aca="1" ref="AA161" ca="1">INDIRECT("lista!L" &amp;Table4[[#This Row],[ID]]+1)</f>
        <v/>
      </c>
      <c r="AB161" s="99" t="str" cm="1">
        <f t="array" aca="1" ref="AB161" ca="1">INDIRECT("lista!M" &amp;Table4[[#This Row],[ID]]+1)</f>
        <v/>
      </c>
      <c r="AC161" s="99" t="str" cm="1">
        <f t="array" aca="1" ref="AC161" ca="1">INDIRECT("lista!N" &amp;Table4[[#This Row],[ID]]+1)</f>
        <v/>
      </c>
      <c r="AD161" s="99" t="str" cm="1">
        <f t="array" aca="1" ref="AD161" ca="1">INDIRECT("lista!O" &amp;Table4[[#This Row],[ID]]+1)</f>
        <v/>
      </c>
      <c r="AE161" s="99" t="str" cm="1">
        <f t="array" aca="1" ref="AE161" ca="1">INDIRECT("lista!P" &amp;Table4[[#This Row],[ID]]+1)</f>
        <v/>
      </c>
      <c r="AF161" s="99" t="str" cm="1">
        <f t="array" aca="1" ref="AF161" ca="1">INDIRECT("lista!Q" &amp;Table4[[#This Row],[ID]]+1)</f>
        <v/>
      </c>
    </row>
    <row r="162" spans="1:32" x14ac:dyDescent="0.3">
      <c r="A162" s="99">
        <v>159</v>
      </c>
      <c r="B162" s="409" t="s">
        <v>205</v>
      </c>
      <c r="C162" s="55" t="s">
        <v>1290</v>
      </c>
      <c r="D162" s="409" t="s">
        <v>200</v>
      </c>
      <c r="E162" s="410" t="s">
        <v>206</v>
      </c>
      <c r="F162" s="57">
        <v>44729</v>
      </c>
      <c r="O162" s="3"/>
      <c r="P162" s="3"/>
      <c r="Q162" s="3"/>
      <c r="R162" s="15"/>
      <c r="S162" s="15"/>
      <c r="T162" s="15"/>
      <c r="U162" s="328"/>
      <c r="V162" s="99" t="s">
        <v>65</v>
      </c>
      <c r="W162" s="99" t="s">
        <v>65</v>
      </c>
      <c r="X162" s="99" t="s">
        <v>65</v>
      </c>
      <c r="Y162" s="99" t="s">
        <v>65</v>
      </c>
      <c r="Z162" s="99" t="s">
        <v>65</v>
      </c>
      <c r="AA162" s="99" t="s">
        <v>65</v>
      </c>
      <c r="AB162" s="99" t="str" cm="1">
        <f t="array" aca="1" ref="AB162" ca="1">INDIRECT("lista!M" &amp;Table4[[#This Row],[ID]]+1)</f>
        <v/>
      </c>
      <c r="AC162" s="99" t="str" cm="1">
        <f t="array" aca="1" ref="AC162" ca="1">INDIRECT("lista!N" &amp;Table4[[#This Row],[ID]]+1)</f>
        <v/>
      </c>
      <c r="AD162" s="99" cm="1">
        <f t="array" aca="1" ref="AD162" ca="1">INDIRECT("lista!O" &amp;Table4[[#This Row],[ID]]+1)</f>
        <v>116</v>
      </c>
      <c r="AE162" s="99" t="str" cm="1">
        <f t="array" aca="1" ref="AE162" ca="1">INDIRECT("lista!P" &amp;Table4[[#This Row],[ID]]+1)</f>
        <v/>
      </c>
      <c r="AF162" s="99" t="str" cm="1">
        <f t="array" aca="1" ref="AF162" ca="1">INDIRECT("lista!Q" &amp;Table4[[#This Row],[ID]]+1)</f>
        <v/>
      </c>
    </row>
    <row r="163" spans="1:32" x14ac:dyDescent="0.3">
      <c r="A163" s="99">
        <v>160</v>
      </c>
      <c r="B163" s="54" t="s">
        <v>207</v>
      </c>
      <c r="C163" s="55" t="s">
        <v>1484</v>
      </c>
      <c r="D163" s="54" t="s">
        <v>80</v>
      </c>
      <c r="E163" s="56" t="s">
        <v>81</v>
      </c>
      <c r="F163" s="57">
        <v>44729</v>
      </c>
      <c r="O163" s="3"/>
      <c r="P163" s="3"/>
      <c r="Q163" s="3"/>
      <c r="R163" s="15"/>
      <c r="S163" s="15"/>
      <c r="T163" s="15"/>
      <c r="U163" s="328"/>
      <c r="V163" s="99" t="s">
        <v>65</v>
      </c>
      <c r="W163" s="99" t="s">
        <v>65</v>
      </c>
      <c r="X163" s="99" t="s">
        <v>65</v>
      </c>
      <c r="Y163" s="99" t="s">
        <v>65</v>
      </c>
      <c r="Z163" s="99" t="s">
        <v>65</v>
      </c>
      <c r="AA163" s="99" t="s">
        <v>65</v>
      </c>
      <c r="AB163" s="99" t="s">
        <v>65</v>
      </c>
      <c r="AC163" s="99" t="str" cm="1">
        <f t="array" aca="1" ref="AC163" ca="1">INDIRECT("lista!N" &amp;Table4[[#This Row],[ID]]+1)</f>
        <v/>
      </c>
      <c r="AD163" s="99" t="s">
        <v>65</v>
      </c>
      <c r="AE163" s="99" t="str" cm="1">
        <f t="array" aca="1" ref="AE163" ca="1">INDIRECT("lista!P" &amp;Table4[[#This Row],[ID]]+1)</f>
        <v/>
      </c>
      <c r="AF163" s="99" cm="1">
        <f t="array" aca="1" ref="AF163" ca="1">INDIRECT("lista!Q" &amp;Table4[[#This Row],[ID]]+1)</f>
        <v>116</v>
      </c>
    </row>
    <row r="164" spans="1:32" x14ac:dyDescent="0.3">
      <c r="A164" s="99">
        <v>161</v>
      </c>
      <c r="B164" s="405" t="s">
        <v>208</v>
      </c>
      <c r="C164" s="404" t="s">
        <v>1485</v>
      </c>
      <c r="D164" s="405" t="s">
        <v>80</v>
      </c>
      <c r="E164" s="406" t="s">
        <v>81</v>
      </c>
      <c r="F164" s="407">
        <v>44729</v>
      </c>
      <c r="O164" s="3"/>
      <c r="P164" s="3"/>
      <c r="Q164" s="3"/>
      <c r="R164" s="15"/>
      <c r="S164" s="15"/>
      <c r="T164" s="15"/>
      <c r="U164" s="328"/>
      <c r="V164" s="99" t="s">
        <v>65</v>
      </c>
      <c r="W164" s="99" t="s">
        <v>65</v>
      </c>
      <c r="X164" s="99" t="s">
        <v>65</v>
      </c>
      <c r="Y164" s="99" t="s">
        <v>65</v>
      </c>
      <c r="Z164" s="99" t="s">
        <v>65</v>
      </c>
      <c r="AA164" s="99" t="s">
        <v>65</v>
      </c>
      <c r="AB164" s="99" t="s">
        <v>65</v>
      </c>
      <c r="AC164" s="99" t="str" cm="1">
        <f t="array" aca="1" ref="AC164" ca="1">INDIRECT("lista!N" &amp;Table4[[#This Row],[ID]]+1)</f>
        <v/>
      </c>
      <c r="AD164" s="99" t="s">
        <v>65</v>
      </c>
      <c r="AE164" s="99" t="str" cm="1">
        <f t="array" aca="1" ref="AE164" ca="1">INDIRECT("lista!P" &amp;Table4[[#This Row],[ID]]+1)</f>
        <v/>
      </c>
      <c r="AF164" s="99" cm="1">
        <f t="array" aca="1" ref="AF164" ca="1">INDIRECT("lista!Q" &amp;Table4[[#This Row],[ID]]+1)</f>
        <v>116</v>
      </c>
    </row>
    <row r="165" spans="1:32" x14ac:dyDescent="0.3">
      <c r="A165" s="99">
        <v>162</v>
      </c>
      <c r="B165" s="29" t="s">
        <v>209</v>
      </c>
      <c r="C165" s="325" t="s">
        <v>1199</v>
      </c>
      <c r="D165" s="29" t="s">
        <v>116</v>
      </c>
      <c r="E165" s="31" t="s">
        <v>77</v>
      </c>
      <c r="F165" s="326" t="s">
        <v>210</v>
      </c>
      <c r="O165" s="3"/>
      <c r="P165" s="3"/>
      <c r="Q165" s="3"/>
      <c r="R165" s="15"/>
      <c r="S165" s="15"/>
      <c r="T165" s="15"/>
      <c r="U165" s="328"/>
      <c r="V165" s="99" t="s">
        <v>65</v>
      </c>
      <c r="W165" s="99" t="s">
        <v>65</v>
      </c>
      <c r="X165" s="99" t="s">
        <v>65</v>
      </c>
      <c r="Y165" s="99" t="s">
        <v>65</v>
      </c>
      <c r="Z165" s="99" t="str" cm="1">
        <f t="array" aca="1" ref="Z165" ca="1">INDIRECT("lista!K" &amp;Table4[[#This Row],[ID]]+1)</f>
        <v/>
      </c>
      <c r="AA165" s="99" t="str" cm="1">
        <f t="array" aca="1" ref="AA165" ca="1">INDIRECT("lista!L" &amp;Table4[[#This Row],[ID]]+1)</f>
        <v/>
      </c>
      <c r="AB165" s="99" t="str" cm="1">
        <f t="array" aca="1" ref="AB165" ca="1">INDIRECT("lista!M" &amp;Table4[[#This Row],[ID]]+1)</f>
        <v/>
      </c>
      <c r="AC165" s="99" t="str" cm="1">
        <f t="array" aca="1" ref="AC165" ca="1">INDIRECT("lista!N" &amp;Table4[[#This Row],[ID]]+1)</f>
        <v/>
      </c>
      <c r="AD165" s="99" t="str" cm="1">
        <f t="array" aca="1" ref="AD165" ca="1">INDIRECT("lista!O" &amp;Table4[[#This Row],[ID]]+1)</f>
        <v/>
      </c>
      <c r="AE165" s="99" t="str" cm="1">
        <f t="array" aca="1" ref="AE165" ca="1">INDIRECT("lista!P" &amp;Table4[[#This Row],[ID]]+1)</f>
        <v/>
      </c>
      <c r="AF165" s="99" t="str" cm="1">
        <f t="array" aca="1" ref="AF165" ca="1">INDIRECT("lista!Q" &amp;Table4[[#This Row],[ID]]+1)</f>
        <v/>
      </c>
    </row>
    <row r="166" spans="1:32" x14ac:dyDescent="0.3">
      <c r="A166" s="99">
        <v>163</v>
      </c>
      <c r="B166" s="29" t="s">
        <v>143</v>
      </c>
      <c r="C166" s="325" t="s">
        <v>1287</v>
      </c>
      <c r="D166" s="29" t="s">
        <v>35</v>
      </c>
      <c r="E166" s="31" t="s">
        <v>119</v>
      </c>
      <c r="F166" s="326" t="s">
        <v>211</v>
      </c>
      <c r="O166" s="3"/>
      <c r="P166" s="3"/>
      <c r="Q166" s="3"/>
      <c r="R166" s="15"/>
      <c r="S166" s="15"/>
      <c r="T166" s="15"/>
      <c r="U166" s="328"/>
      <c r="V166" s="99" t="str">
        <f ca="1">INDIRECT("lista!G" &amp;Table4[[#This Row],[ID]]+1)</f>
        <v/>
      </c>
      <c r="W166" s="99" t="str" cm="1">
        <f t="array" aca="1" ref="W166" ca="1">INDIRECT("lista!H" &amp;Table4[[#This Row],[ID]]+1)</f>
        <v/>
      </c>
      <c r="X166" s="99" t="str" cm="1">
        <f t="array" aca="1" ref="X166" ca="1">INDIRECT("lista!I" &amp;Table4[[#This Row],[ID]]+1)</f>
        <v/>
      </c>
      <c r="Y166" s="99" t="str" cm="1">
        <f t="array" aca="1" ref="Y166" ca="1">INDIRECT("lista!J" &amp;Table4[[#This Row],[ID]]+1)</f>
        <v/>
      </c>
      <c r="Z166" s="99" t="str" cm="1">
        <f t="array" aca="1" ref="Z166" ca="1">INDIRECT("lista!K" &amp;Table4[[#This Row],[ID]]+1)</f>
        <v/>
      </c>
      <c r="AA166" s="99" t="str" cm="1">
        <f t="array" aca="1" ref="AA166" ca="1">INDIRECT("lista!L" &amp;Table4[[#This Row],[ID]]+1)</f>
        <v/>
      </c>
      <c r="AB166" s="99" t="str" cm="1">
        <f t="array" aca="1" ref="AB166" ca="1">INDIRECT("lista!M" &amp;Table4[[#This Row],[ID]]+1)</f>
        <v/>
      </c>
      <c r="AC166" s="99" t="str" cm="1">
        <f t="array" aca="1" ref="AC166" ca="1">INDIRECT("lista!N" &amp;Table4[[#This Row],[ID]]+1)</f>
        <v/>
      </c>
      <c r="AD166" s="99" t="str" cm="1">
        <f t="array" aca="1" ref="AD166" ca="1">INDIRECT("lista!O" &amp;Table4[[#This Row],[ID]]+1)</f>
        <v/>
      </c>
      <c r="AE166" s="99" t="str" cm="1">
        <f t="array" aca="1" ref="AE166" ca="1">INDIRECT("lista!P" &amp;Table4[[#This Row],[ID]]+1)</f>
        <v/>
      </c>
      <c r="AF166" s="99" t="str" cm="1">
        <f t="array" aca="1" ref="AF166" ca="1">INDIRECT("lista!Q" &amp;Table4[[#This Row],[ID]]+1)</f>
        <v/>
      </c>
    </row>
    <row r="167" spans="1:32" x14ac:dyDescent="0.3">
      <c r="A167" s="99">
        <v>164</v>
      </c>
      <c r="B167" s="29" t="s">
        <v>212</v>
      </c>
      <c r="C167" s="325" t="s">
        <v>1200</v>
      </c>
      <c r="D167" s="29" t="s">
        <v>116</v>
      </c>
      <c r="E167" s="31" t="s">
        <v>77</v>
      </c>
      <c r="F167" s="326" t="s">
        <v>213</v>
      </c>
      <c r="O167" s="3"/>
      <c r="P167" s="3"/>
      <c r="Q167" s="3"/>
      <c r="R167" s="15"/>
      <c r="S167" s="15"/>
      <c r="T167" s="15"/>
      <c r="U167" s="328"/>
      <c r="V167" s="99" t="s">
        <v>65</v>
      </c>
      <c r="W167" s="99" t="s">
        <v>65</v>
      </c>
      <c r="X167" s="99" t="s">
        <v>65</v>
      </c>
      <c r="Y167" s="99" t="s">
        <v>65</v>
      </c>
      <c r="Z167" s="99" t="str" cm="1">
        <f t="array" aca="1" ref="Z167" ca="1">INDIRECT("lista!K" &amp;Table4[[#This Row],[ID]]+1)</f>
        <v/>
      </c>
      <c r="AA167" s="99" t="str" cm="1">
        <f t="array" aca="1" ref="AA167" ca="1">INDIRECT("lista!L" &amp;Table4[[#This Row],[ID]]+1)</f>
        <v/>
      </c>
      <c r="AB167" s="99" t="str" cm="1">
        <f t="array" aca="1" ref="AB167" ca="1">INDIRECT("lista!M" &amp;Table4[[#This Row],[ID]]+1)</f>
        <v/>
      </c>
      <c r="AC167" s="99" t="str" cm="1">
        <f t="array" aca="1" ref="AC167" ca="1">INDIRECT("lista!N" &amp;Table4[[#This Row],[ID]]+1)</f>
        <v/>
      </c>
      <c r="AD167" s="99" t="str" cm="1">
        <f t="array" aca="1" ref="AD167" ca="1">INDIRECT("lista!O" &amp;Table4[[#This Row],[ID]]+1)</f>
        <v/>
      </c>
      <c r="AE167" s="99" t="str" cm="1">
        <f t="array" aca="1" ref="AE167" ca="1">INDIRECT("lista!P" &amp;Table4[[#This Row],[ID]]+1)</f>
        <v/>
      </c>
      <c r="AF167" s="99" t="str" cm="1">
        <f t="array" aca="1" ref="AF167" ca="1">INDIRECT("lista!Q" &amp;Table4[[#This Row],[ID]]+1)</f>
        <v/>
      </c>
    </row>
    <row r="168" spans="1:32" s="48" customFormat="1" ht="12.6" customHeight="1" x14ac:dyDescent="0.3">
      <c r="A168" s="99">
        <v>165</v>
      </c>
      <c r="B168" s="29" t="s">
        <v>169</v>
      </c>
      <c r="C168" s="325" t="s">
        <v>1177</v>
      </c>
      <c r="D168" s="29" t="s">
        <v>42</v>
      </c>
      <c r="E168" s="31" t="s">
        <v>95</v>
      </c>
      <c r="F168" s="326" t="s">
        <v>213</v>
      </c>
      <c r="G168" s="9"/>
      <c r="H168" s="3"/>
      <c r="I168" s="3"/>
      <c r="J168" s="3"/>
      <c r="K168" s="3"/>
      <c r="L168" s="3"/>
      <c r="M168" s="3"/>
      <c r="N168"/>
      <c r="O168" s="3"/>
      <c r="P168" s="3"/>
      <c r="Q168" s="3"/>
      <c r="R168" s="15"/>
      <c r="S168" s="15"/>
      <c r="T168" s="15"/>
      <c r="U168" s="328"/>
      <c r="V168" s="99" t="str">
        <f ca="1">INDIRECT("lista!G" &amp;Table4[[#This Row],[ID]]+1)</f>
        <v/>
      </c>
      <c r="W168" s="99" t="str" cm="1">
        <f t="array" aca="1" ref="W168" ca="1">INDIRECT("lista!H" &amp;Table4[[#This Row],[ID]]+1)</f>
        <v/>
      </c>
      <c r="X168" s="99" t="str" cm="1">
        <f t="array" aca="1" ref="X168" ca="1">INDIRECT("lista!I" &amp;Table4[[#This Row],[ID]]+1)</f>
        <v/>
      </c>
      <c r="Y168" s="99" t="str" cm="1">
        <f t="array" aca="1" ref="Y168" ca="1">INDIRECT("lista!J" &amp;Table4[[#This Row],[ID]]+1)</f>
        <v/>
      </c>
      <c r="Z168" s="99" t="str" cm="1">
        <f t="array" aca="1" ref="Z168" ca="1">INDIRECT("lista!K" &amp;Table4[[#This Row],[ID]]+1)</f>
        <v/>
      </c>
      <c r="AA168" s="99" t="str" cm="1">
        <f t="array" aca="1" ref="AA168" ca="1">INDIRECT("lista!L" &amp;Table4[[#This Row],[ID]]+1)</f>
        <v/>
      </c>
      <c r="AB168" s="99" t="str" cm="1">
        <f t="array" aca="1" ref="AB168" ca="1">INDIRECT("lista!M" &amp;Table4[[#This Row],[ID]]+1)</f>
        <v/>
      </c>
      <c r="AC168" s="99" t="str" cm="1">
        <f t="array" aca="1" ref="AC168" ca="1">INDIRECT("lista!N" &amp;Table4[[#This Row],[ID]]+1)</f>
        <v/>
      </c>
      <c r="AD168" s="99" t="str" cm="1">
        <f t="array" aca="1" ref="AD168" ca="1">INDIRECT("lista!O" &amp;Table4[[#This Row],[ID]]+1)</f>
        <v/>
      </c>
      <c r="AE168" s="99" t="str" cm="1">
        <f t="array" aca="1" ref="AE168" ca="1">INDIRECT("lista!P" &amp;Table4[[#This Row],[ID]]+1)</f>
        <v/>
      </c>
      <c r="AF168" s="99" t="str" cm="1">
        <f t="array" aca="1" ref="AF168" ca="1">INDIRECT("lista!Q" &amp;Table4[[#This Row],[ID]]+1)</f>
        <v/>
      </c>
    </row>
    <row r="169" spans="1:32" x14ac:dyDescent="0.3">
      <c r="A169" s="99">
        <v>166</v>
      </c>
      <c r="B169" s="29" t="s">
        <v>48</v>
      </c>
      <c r="C169" s="325" t="s">
        <v>1136</v>
      </c>
      <c r="D169" s="29" t="s">
        <v>42</v>
      </c>
      <c r="E169" s="31" t="s">
        <v>105</v>
      </c>
      <c r="F169" s="326" t="s">
        <v>213</v>
      </c>
      <c r="O169" s="3"/>
      <c r="P169" s="3"/>
      <c r="Q169" s="3"/>
      <c r="R169" s="15"/>
      <c r="S169" s="15"/>
      <c r="T169" s="15"/>
      <c r="U169" s="328"/>
      <c r="V169" s="99" t="str">
        <f ca="1">INDIRECT("lista!G" &amp;Table4[[#This Row],[ID]]+1)</f>
        <v/>
      </c>
      <c r="W169" s="99" t="str" cm="1">
        <f t="array" aca="1" ref="W169" ca="1">INDIRECT("lista!H" &amp;Table4[[#This Row],[ID]]+1)</f>
        <v/>
      </c>
      <c r="X169" s="99" t="str" cm="1">
        <f t="array" aca="1" ref="X169" ca="1">INDIRECT("lista!I" &amp;Table4[[#This Row],[ID]]+1)</f>
        <v/>
      </c>
      <c r="Y169" s="99" t="str" cm="1">
        <f t="array" aca="1" ref="Y169" ca="1">INDIRECT("lista!J" &amp;Table4[[#This Row],[ID]]+1)</f>
        <v/>
      </c>
      <c r="Z169" s="99" t="str" cm="1">
        <f t="array" aca="1" ref="Z169" ca="1">INDIRECT("lista!K" &amp;Table4[[#This Row],[ID]]+1)</f>
        <v/>
      </c>
      <c r="AA169" s="99" t="str" cm="1">
        <f t="array" aca="1" ref="AA169" ca="1">INDIRECT("lista!L" &amp;Table4[[#This Row],[ID]]+1)</f>
        <v/>
      </c>
      <c r="AB169" s="99" t="str" cm="1">
        <f t="array" aca="1" ref="AB169" ca="1">INDIRECT("lista!M" &amp;Table4[[#This Row],[ID]]+1)</f>
        <v/>
      </c>
      <c r="AC169" s="99" t="str" cm="1">
        <f t="array" aca="1" ref="AC169" ca="1">INDIRECT("lista!N" &amp;Table4[[#This Row],[ID]]+1)</f>
        <v/>
      </c>
      <c r="AD169" s="99" t="str" cm="1">
        <f t="array" aca="1" ref="AD169" ca="1">INDIRECT("lista!O" &amp;Table4[[#This Row],[ID]]+1)</f>
        <v/>
      </c>
      <c r="AE169" s="99" t="str" cm="1">
        <f t="array" aca="1" ref="AE169" ca="1">INDIRECT("lista!P" &amp;Table4[[#This Row],[ID]]+1)</f>
        <v/>
      </c>
      <c r="AF169" s="99" t="str" cm="1">
        <f t="array" aca="1" ref="AF169" ca="1">INDIRECT("lista!Q" &amp;Table4[[#This Row],[ID]]+1)</f>
        <v/>
      </c>
    </row>
    <row r="170" spans="1:32" x14ac:dyDescent="0.3">
      <c r="A170" s="99">
        <v>167</v>
      </c>
      <c r="B170" s="405" t="s">
        <v>214</v>
      </c>
      <c r="C170" s="404" t="s">
        <v>1518</v>
      </c>
      <c r="D170" s="405" t="s">
        <v>181</v>
      </c>
      <c r="E170" s="406" t="s">
        <v>81</v>
      </c>
      <c r="F170" s="407">
        <v>44721</v>
      </c>
      <c r="O170" s="3"/>
      <c r="P170" s="3"/>
      <c r="Q170" s="3"/>
      <c r="R170" s="15"/>
      <c r="S170" s="15"/>
      <c r="T170" s="15" t="s">
        <v>215</v>
      </c>
      <c r="U170" s="328"/>
      <c r="V170" s="99" t="s">
        <v>65</v>
      </c>
      <c r="W170" s="99" t="s">
        <v>65</v>
      </c>
      <c r="X170" s="99" t="s">
        <v>65</v>
      </c>
      <c r="Y170" s="99" t="s">
        <v>65</v>
      </c>
      <c r="Z170" s="99" t="s">
        <v>65</v>
      </c>
      <c r="AA170" s="99" t="s">
        <v>65</v>
      </c>
      <c r="AB170" s="99" t="str" cm="1">
        <f t="array" aca="1" ref="AB170" ca="1">INDIRECT("lista!M" &amp;Table4[[#This Row],[ID]]+1)</f>
        <v/>
      </c>
      <c r="AC170" s="99" t="str" cm="1">
        <f t="array" aca="1" ref="AC170" ca="1">INDIRECT("lista!N" &amp;Table4[[#This Row],[ID]]+1)</f>
        <v/>
      </c>
      <c r="AD170" s="99" t="s">
        <v>65</v>
      </c>
      <c r="AE170" s="99" t="str" cm="1">
        <f t="array" aca="1" ref="AE170" ca="1">INDIRECT("lista!P" &amp;Table4[[#This Row],[ID]]+1)</f>
        <v/>
      </c>
      <c r="AF170" s="99" cm="1">
        <f t="array" aca="1" ref="AF170" ca="1">INDIRECT("lista!Q" &amp;Table4[[#This Row],[ID]]+1)</f>
        <v>124</v>
      </c>
    </row>
    <row r="171" spans="1:32" x14ac:dyDescent="0.3">
      <c r="A171" s="99">
        <v>168</v>
      </c>
      <c r="B171" s="29" t="s">
        <v>171</v>
      </c>
      <c r="C171" s="325" t="s">
        <v>1289</v>
      </c>
      <c r="D171" s="29" t="s">
        <v>116</v>
      </c>
      <c r="E171" s="31" t="s">
        <v>95</v>
      </c>
      <c r="F171" s="326" t="s">
        <v>216</v>
      </c>
      <c r="O171" s="3"/>
      <c r="P171" s="3"/>
      <c r="Q171" s="3"/>
      <c r="R171" s="15"/>
      <c r="S171" s="15"/>
      <c r="T171" s="15"/>
      <c r="U171" s="328"/>
      <c r="V171" s="99" t="str">
        <f ca="1">INDIRECT("lista!G" &amp;Table4[[#This Row],[ID]]+1)</f>
        <v/>
      </c>
      <c r="W171" s="99" t="str" cm="1">
        <f t="array" aca="1" ref="W171" ca="1">INDIRECT("lista!H" &amp;Table4[[#This Row],[ID]]+1)</f>
        <v/>
      </c>
      <c r="X171" s="99" t="str" cm="1">
        <f t="array" aca="1" ref="X171" ca="1">INDIRECT("lista!I" &amp;Table4[[#This Row],[ID]]+1)</f>
        <v/>
      </c>
      <c r="Y171" s="99" t="str" cm="1">
        <f t="array" aca="1" ref="Y171" ca="1">INDIRECT("lista!J" &amp;Table4[[#This Row],[ID]]+1)</f>
        <v/>
      </c>
      <c r="Z171" s="99" t="str" cm="1">
        <f t="array" aca="1" ref="Z171" ca="1">INDIRECT("lista!K" &amp;Table4[[#This Row],[ID]]+1)</f>
        <v/>
      </c>
      <c r="AA171" s="99" t="str" cm="1">
        <f t="array" aca="1" ref="AA171" ca="1">INDIRECT("lista!L" &amp;Table4[[#This Row],[ID]]+1)</f>
        <v/>
      </c>
      <c r="AB171" s="99" t="str" cm="1">
        <f t="array" aca="1" ref="AB171" ca="1">INDIRECT("lista!M" &amp;Table4[[#This Row],[ID]]+1)</f>
        <v/>
      </c>
      <c r="AC171" s="99" t="str" cm="1">
        <f t="array" aca="1" ref="AC171" ca="1">INDIRECT("lista!N" &amp;Table4[[#This Row],[ID]]+1)</f>
        <v/>
      </c>
      <c r="AD171" s="99" t="str" cm="1">
        <f t="array" aca="1" ref="AD171" ca="1">INDIRECT("lista!O" &amp;Table4[[#This Row],[ID]]+1)</f>
        <v/>
      </c>
      <c r="AE171" s="99" t="str" cm="1">
        <f t="array" aca="1" ref="AE171" ca="1">INDIRECT("lista!P" &amp;Table4[[#This Row],[ID]]+1)</f>
        <v/>
      </c>
      <c r="AF171" s="99" t="str" cm="1">
        <f t="array" aca="1" ref="AF171" ca="1">INDIRECT("lista!Q" &amp;Table4[[#This Row],[ID]]+1)</f>
        <v/>
      </c>
    </row>
    <row r="172" spans="1:32" x14ac:dyDescent="0.3">
      <c r="A172" s="99">
        <v>169</v>
      </c>
      <c r="B172" s="29" t="s">
        <v>148</v>
      </c>
      <c r="C172" s="325" t="s">
        <v>1176</v>
      </c>
      <c r="D172" s="29" t="s">
        <v>42</v>
      </c>
      <c r="E172" s="31" t="s">
        <v>119</v>
      </c>
      <c r="F172" s="326" t="s">
        <v>216</v>
      </c>
      <c r="O172" s="3"/>
      <c r="P172" s="3"/>
      <c r="Q172" s="3"/>
      <c r="R172" s="15"/>
      <c r="S172" s="15"/>
      <c r="T172" s="15"/>
      <c r="U172" s="327"/>
      <c r="V172" s="99" t="str">
        <f ca="1">INDIRECT("lista!G" &amp;Table4[[#This Row],[ID]]+1)</f>
        <v/>
      </c>
      <c r="W172" s="99" t="str" cm="1">
        <f t="array" aca="1" ref="W172" ca="1">INDIRECT("lista!H" &amp;Table4[[#This Row],[ID]]+1)</f>
        <v/>
      </c>
      <c r="X172" s="99" t="str" cm="1">
        <f t="array" aca="1" ref="X172" ca="1">INDIRECT("lista!I" &amp;Table4[[#This Row],[ID]]+1)</f>
        <v/>
      </c>
      <c r="Y172" s="99" t="str" cm="1">
        <f t="array" aca="1" ref="Y172" ca="1">INDIRECT("lista!J" &amp;Table4[[#This Row],[ID]]+1)</f>
        <v/>
      </c>
      <c r="Z172" s="99" t="str" cm="1">
        <f t="array" aca="1" ref="Z172" ca="1">INDIRECT("lista!K" &amp;Table4[[#This Row],[ID]]+1)</f>
        <v/>
      </c>
      <c r="AA172" s="99" t="str" cm="1">
        <f t="array" aca="1" ref="AA172" ca="1">INDIRECT("lista!L" &amp;Table4[[#This Row],[ID]]+1)</f>
        <v/>
      </c>
      <c r="AB172" s="99" t="str" cm="1">
        <f t="array" aca="1" ref="AB172" ca="1">INDIRECT("lista!M" &amp;Table4[[#This Row],[ID]]+1)</f>
        <v/>
      </c>
      <c r="AC172" s="99" t="str" cm="1">
        <f t="array" aca="1" ref="AC172" ca="1">INDIRECT("lista!N" &amp;Table4[[#This Row],[ID]]+1)</f>
        <v/>
      </c>
      <c r="AD172" s="99" t="str" cm="1">
        <f t="array" aca="1" ref="AD172" ca="1">INDIRECT("lista!O" &amp;Table4[[#This Row],[ID]]+1)</f>
        <v/>
      </c>
      <c r="AE172" s="99" t="str" cm="1">
        <f t="array" aca="1" ref="AE172" ca="1">INDIRECT("lista!P" &amp;Table4[[#This Row],[ID]]+1)</f>
        <v/>
      </c>
      <c r="AF172" s="99" t="str" cm="1">
        <f t="array" aca="1" ref="AF172" ca="1">INDIRECT("lista!Q" &amp;Table4[[#This Row],[ID]]+1)</f>
        <v/>
      </c>
    </row>
    <row r="173" spans="1:32" x14ac:dyDescent="0.3">
      <c r="A173" s="99">
        <v>170</v>
      </c>
      <c r="B173" s="29" t="s">
        <v>150</v>
      </c>
      <c r="C173" s="325" t="s">
        <v>1186</v>
      </c>
      <c r="D173" s="29" t="s">
        <v>42</v>
      </c>
      <c r="E173" s="31" t="s">
        <v>119</v>
      </c>
      <c r="F173" s="326" t="s">
        <v>216</v>
      </c>
      <c r="O173" s="3"/>
      <c r="P173" s="3"/>
      <c r="Q173" s="3"/>
      <c r="R173" s="15"/>
      <c r="S173" s="15"/>
      <c r="T173" s="15"/>
      <c r="U173" s="327"/>
      <c r="V173" s="99" t="str">
        <f ca="1">INDIRECT("lista!G" &amp;Table4[[#This Row],[ID]]+1)</f>
        <v/>
      </c>
      <c r="W173" s="99" t="str" cm="1">
        <f t="array" aca="1" ref="W173" ca="1">INDIRECT("lista!H" &amp;Table4[[#This Row],[ID]]+1)</f>
        <v/>
      </c>
      <c r="X173" s="99" t="str" cm="1">
        <f t="array" aca="1" ref="X173" ca="1">INDIRECT("lista!I" &amp;Table4[[#This Row],[ID]]+1)</f>
        <v/>
      </c>
      <c r="Y173" s="99" t="str" cm="1">
        <f t="array" aca="1" ref="Y173" ca="1">INDIRECT("lista!J" &amp;Table4[[#This Row],[ID]]+1)</f>
        <v/>
      </c>
      <c r="Z173" s="99" t="str" cm="1">
        <f t="array" aca="1" ref="Z173" ca="1">INDIRECT("lista!K" &amp;Table4[[#This Row],[ID]]+1)</f>
        <v/>
      </c>
      <c r="AA173" s="99" t="str" cm="1">
        <f t="array" aca="1" ref="AA173" ca="1">INDIRECT("lista!L" &amp;Table4[[#This Row],[ID]]+1)</f>
        <v/>
      </c>
      <c r="AB173" s="99" t="str" cm="1">
        <f t="array" aca="1" ref="AB173" ca="1">INDIRECT("lista!M" &amp;Table4[[#This Row],[ID]]+1)</f>
        <v/>
      </c>
      <c r="AC173" s="99" t="str" cm="1">
        <f t="array" aca="1" ref="AC173" ca="1">INDIRECT("lista!N" &amp;Table4[[#This Row],[ID]]+1)</f>
        <v/>
      </c>
      <c r="AD173" s="99" t="str" cm="1">
        <f t="array" aca="1" ref="AD173" ca="1">INDIRECT("lista!O" &amp;Table4[[#This Row],[ID]]+1)</f>
        <v/>
      </c>
      <c r="AE173" s="99" t="str" cm="1">
        <f t="array" aca="1" ref="AE173" ca="1">INDIRECT("lista!P" &amp;Table4[[#This Row],[ID]]+1)</f>
        <v/>
      </c>
      <c r="AF173" s="99" t="str" cm="1">
        <f t="array" aca="1" ref="AF173" ca="1">INDIRECT("lista!Q" &amp;Table4[[#This Row],[ID]]+1)</f>
        <v/>
      </c>
    </row>
    <row r="174" spans="1:32" x14ac:dyDescent="0.3">
      <c r="A174" s="99">
        <v>171</v>
      </c>
      <c r="B174" s="29" t="s">
        <v>217</v>
      </c>
      <c r="C174" s="325" t="s">
        <v>1555</v>
      </c>
      <c r="D174" s="29" t="s">
        <v>112</v>
      </c>
      <c r="E174" s="31" t="s">
        <v>113</v>
      </c>
      <c r="F174" s="326" t="s">
        <v>216</v>
      </c>
      <c r="O174" s="3"/>
      <c r="P174" s="3"/>
      <c r="Q174" s="3"/>
      <c r="R174" s="15"/>
      <c r="S174" s="15"/>
      <c r="T174" s="15" t="s">
        <v>218</v>
      </c>
      <c r="U174" s="327"/>
      <c r="V174" s="99" t="str">
        <f ca="1">INDIRECT("lista!G" &amp;Table4[[#This Row],[ID]]+1)</f>
        <v/>
      </c>
      <c r="W174" s="99" t="str" cm="1">
        <f t="array" aca="1" ref="W174" ca="1">INDIRECT("lista!H" &amp;Table4[[#This Row],[ID]]+1)</f>
        <v/>
      </c>
      <c r="X174" s="99" t="s">
        <v>65</v>
      </c>
      <c r="Y174" s="99" t="str" cm="1">
        <f t="array" aca="1" ref="Y174" ca="1">INDIRECT("lista!J" &amp;Table4[[#This Row],[ID]]+1)</f>
        <v/>
      </c>
      <c r="Z174" s="99" t="s">
        <v>65</v>
      </c>
      <c r="AA174" s="99" t="str" cm="1">
        <f t="array" aca="1" ref="AA174" ca="1">INDIRECT("lista!L" &amp;Table4[[#This Row],[ID]]+1)</f>
        <v/>
      </c>
      <c r="AB174" s="99" t="str" cm="1">
        <f t="array" aca="1" ref="AB174" ca="1">INDIRECT("lista!M" &amp;Table4[[#This Row],[ID]]+1)</f>
        <v/>
      </c>
      <c r="AC174" s="99" t="str" cm="1">
        <f t="array" aca="1" ref="AC174" ca="1">INDIRECT("lista!N" &amp;Table4[[#This Row],[ID]]+1)</f>
        <v/>
      </c>
      <c r="AD174" s="99" cm="1">
        <f t="array" aca="1" ref="AD174" ca="1">INDIRECT("lista!O" &amp;Table4[[#This Row],[ID]]+1)</f>
        <v>488</v>
      </c>
      <c r="AE174" s="99" cm="1">
        <f t="array" aca="1" ref="AE174" ca="1">INDIRECT("lista!P" &amp;Table4[[#This Row],[ID]]+1)</f>
        <v>124</v>
      </c>
      <c r="AF174" s="99" t="str" cm="1">
        <f t="array" aca="1" ref="AF174" ca="1">INDIRECT("lista!Q" &amp;Table4[[#This Row],[ID]]+1)</f>
        <v/>
      </c>
    </row>
    <row r="175" spans="1:32" x14ac:dyDescent="0.3">
      <c r="A175" s="99">
        <v>172</v>
      </c>
      <c r="B175" s="29" t="s">
        <v>54</v>
      </c>
      <c r="C175" s="325" t="s">
        <v>1139</v>
      </c>
      <c r="D175" s="29" t="s">
        <v>35</v>
      </c>
      <c r="E175" s="31" t="s">
        <v>95</v>
      </c>
      <c r="F175" s="326" t="s">
        <v>219</v>
      </c>
      <c r="O175" s="3"/>
      <c r="P175" s="3"/>
      <c r="Q175" s="3"/>
      <c r="R175" s="15"/>
      <c r="S175" s="15"/>
      <c r="T175" s="15"/>
      <c r="U175" s="327" t="s">
        <v>1288</v>
      </c>
      <c r="V175" s="99" t="str">
        <f ca="1">INDIRECT("lista!G" &amp;Table4[[#This Row],[ID]]+1)</f>
        <v/>
      </c>
      <c r="W175" s="99" t="str" cm="1">
        <f t="array" aca="1" ref="W175" ca="1">INDIRECT("lista!H" &amp;Table4[[#This Row],[ID]]+1)</f>
        <v/>
      </c>
      <c r="X175" s="99" t="str" cm="1">
        <f t="array" aca="1" ref="X175" ca="1">INDIRECT("lista!I" &amp;Table4[[#This Row],[ID]]+1)</f>
        <v/>
      </c>
      <c r="Y175" s="99" t="str" cm="1">
        <f t="array" aca="1" ref="Y175" ca="1">INDIRECT("lista!J" &amp;Table4[[#This Row],[ID]]+1)</f>
        <v/>
      </c>
      <c r="Z175" s="99" t="str" cm="1">
        <f t="array" aca="1" ref="Z175" ca="1">INDIRECT("lista!K" &amp;Table4[[#This Row],[ID]]+1)</f>
        <v/>
      </c>
      <c r="AA175" s="99" t="str" cm="1">
        <f t="array" aca="1" ref="AA175" ca="1">INDIRECT("lista!L" &amp;Table4[[#This Row],[ID]]+1)</f>
        <v/>
      </c>
      <c r="AB175" s="99" t="str" cm="1">
        <f t="array" aca="1" ref="AB175" ca="1">INDIRECT("lista!M" &amp;Table4[[#This Row],[ID]]+1)</f>
        <v/>
      </c>
      <c r="AC175" s="99" t="str" cm="1">
        <f t="array" aca="1" ref="AC175" ca="1">INDIRECT("lista!N" &amp;Table4[[#This Row],[ID]]+1)</f>
        <v/>
      </c>
      <c r="AD175" s="99" t="str" cm="1">
        <f t="array" aca="1" ref="AD175" ca="1">INDIRECT("lista!O" &amp;Table4[[#This Row],[ID]]+1)</f>
        <v/>
      </c>
      <c r="AE175" s="99" t="str" cm="1">
        <f t="array" aca="1" ref="AE175" ca="1">INDIRECT("lista!P" &amp;Table4[[#This Row],[ID]]+1)</f>
        <v/>
      </c>
      <c r="AF175" s="99" t="str" cm="1">
        <f t="array" aca="1" ref="AF175" ca="1">INDIRECT("lista!Q" &amp;Table4[[#This Row],[ID]]+1)</f>
        <v/>
      </c>
    </row>
    <row r="176" spans="1:32" x14ac:dyDescent="0.3">
      <c r="A176" s="99">
        <v>173</v>
      </c>
      <c r="B176" s="403" t="s">
        <v>220</v>
      </c>
      <c r="C176" s="404" t="s">
        <v>1509</v>
      </c>
      <c r="D176" s="405" t="s">
        <v>181</v>
      </c>
      <c r="E176" s="406" t="s">
        <v>39</v>
      </c>
      <c r="F176" s="407">
        <v>44719</v>
      </c>
      <c r="O176" s="3"/>
      <c r="P176" s="3"/>
      <c r="Q176" s="3"/>
      <c r="R176" s="15"/>
      <c r="S176" s="15"/>
      <c r="T176" s="15"/>
      <c r="U176" s="328"/>
      <c r="V176" s="99" t="s">
        <v>65</v>
      </c>
      <c r="W176" s="99" t="s">
        <v>65</v>
      </c>
      <c r="X176" s="99"/>
      <c r="Y176" s="99" t="s">
        <v>65</v>
      </c>
      <c r="Z176" s="99" t="str" cm="1">
        <f t="array" aca="1" ref="Z176" ca="1">INDIRECT("lista!K" &amp;Table4[[#This Row],[ID]]+1)</f>
        <v/>
      </c>
      <c r="AA176" s="99" t="str" cm="1">
        <f t="array" aca="1" ref="AA176" ca="1">INDIRECT("lista!L" &amp;Table4[[#This Row],[ID]]+1)</f>
        <v/>
      </c>
      <c r="AB176" s="99" t="str" cm="1">
        <f t="array" aca="1" ref="AB176" ca="1">INDIRECT("lista!M" &amp;Table4[[#This Row],[ID]]+1)</f>
        <v/>
      </c>
      <c r="AC176" s="99" cm="1">
        <f t="array" aca="1" ref="AC176" ca="1">INDIRECT("lista!N" &amp;Table4[[#This Row],[ID]]+1)</f>
        <v>126</v>
      </c>
      <c r="AD176" s="99" t="str" cm="1">
        <f t="array" aca="1" ref="AD176" ca="1">INDIRECT("lista!O" &amp;Table4[[#This Row],[ID]]+1)</f>
        <v/>
      </c>
      <c r="AE176" s="99" t="str" cm="1">
        <f t="array" aca="1" ref="AE176" ca="1">INDIRECT("lista!P" &amp;Table4[[#This Row],[ID]]+1)</f>
        <v/>
      </c>
      <c r="AF176" s="99" t="str" cm="1">
        <f t="array" aca="1" ref="AF176" ca="1">INDIRECT("lista!Q" &amp;Table4[[#This Row],[ID]]+1)</f>
        <v/>
      </c>
    </row>
    <row r="177" spans="1:32" x14ac:dyDescent="0.3">
      <c r="A177" s="99">
        <v>174</v>
      </c>
      <c r="B177" s="29" t="s">
        <v>161</v>
      </c>
      <c r="C177" s="325" t="s">
        <v>1194</v>
      </c>
      <c r="D177" s="29" t="s">
        <v>42</v>
      </c>
      <c r="E177" s="31" t="s">
        <v>105</v>
      </c>
      <c r="F177" s="326" t="s">
        <v>221</v>
      </c>
      <c r="O177" s="3"/>
      <c r="P177" s="3"/>
      <c r="Q177" s="3"/>
      <c r="R177" s="15"/>
      <c r="S177" s="15"/>
      <c r="T177" s="15"/>
      <c r="U177" s="327"/>
      <c r="V177" s="99" t="str">
        <f ca="1">INDIRECT("lista!G" &amp;Table4[[#This Row],[ID]]+1)</f>
        <v/>
      </c>
      <c r="W177" s="99" t="str" cm="1">
        <f t="array" aca="1" ref="W177" ca="1">INDIRECT("lista!H" &amp;Table4[[#This Row],[ID]]+1)</f>
        <v/>
      </c>
      <c r="X177" s="99" t="str" cm="1">
        <f t="array" aca="1" ref="X177" ca="1">INDIRECT("lista!I" &amp;Table4[[#This Row],[ID]]+1)</f>
        <v/>
      </c>
      <c r="Y177" s="99" t="str" cm="1">
        <f t="array" aca="1" ref="Y177" ca="1">INDIRECT("lista!J" &amp;Table4[[#This Row],[ID]]+1)</f>
        <v/>
      </c>
      <c r="Z177" s="99" t="str" cm="1">
        <f t="array" aca="1" ref="Z177" ca="1">INDIRECT("lista!K" &amp;Table4[[#This Row],[ID]]+1)</f>
        <v/>
      </c>
      <c r="AA177" s="99" t="str" cm="1">
        <f t="array" aca="1" ref="AA177" ca="1">INDIRECT("lista!L" &amp;Table4[[#This Row],[ID]]+1)</f>
        <v/>
      </c>
      <c r="AB177" s="99" t="str" cm="1">
        <f t="array" aca="1" ref="AB177" ca="1">INDIRECT("lista!M" &amp;Table4[[#This Row],[ID]]+1)</f>
        <v/>
      </c>
      <c r="AC177" s="99" t="str" cm="1">
        <f t="array" aca="1" ref="AC177" ca="1">INDIRECT("lista!N" &amp;Table4[[#This Row],[ID]]+1)</f>
        <v/>
      </c>
      <c r="AD177" s="99" t="str" cm="1">
        <f t="array" aca="1" ref="AD177" ca="1">INDIRECT("lista!O" &amp;Table4[[#This Row],[ID]]+1)</f>
        <v/>
      </c>
      <c r="AE177" s="99" t="str" cm="1">
        <f t="array" aca="1" ref="AE177" ca="1">INDIRECT("lista!P" &amp;Table4[[#This Row],[ID]]+1)</f>
        <v/>
      </c>
      <c r="AF177" s="99" t="str" cm="1">
        <f t="array" aca="1" ref="AF177" ca="1">INDIRECT("lista!Q" &amp;Table4[[#This Row],[ID]]+1)</f>
        <v/>
      </c>
    </row>
    <row r="178" spans="1:32" x14ac:dyDescent="0.3">
      <c r="A178" s="99">
        <v>175</v>
      </c>
      <c r="B178" s="29" t="s">
        <v>143</v>
      </c>
      <c r="C178" s="325" t="s">
        <v>1287</v>
      </c>
      <c r="D178" s="29" t="s">
        <v>35</v>
      </c>
      <c r="E178" s="31" t="s">
        <v>36</v>
      </c>
      <c r="F178" s="326" t="s">
        <v>221</v>
      </c>
      <c r="O178" s="3"/>
      <c r="P178" s="3"/>
      <c r="Q178" s="3"/>
      <c r="R178" s="15"/>
      <c r="S178" s="15"/>
      <c r="T178" s="15"/>
      <c r="U178" s="327"/>
      <c r="V178" s="99" t="str">
        <f ca="1">INDIRECT("lista!G" &amp;Table4[[#This Row],[ID]]+1)</f>
        <v/>
      </c>
      <c r="W178" s="99" t="str" cm="1">
        <f t="array" aca="1" ref="W178" ca="1">INDIRECT("lista!H" &amp;Table4[[#This Row],[ID]]+1)</f>
        <v/>
      </c>
      <c r="X178" s="99" t="str" cm="1">
        <f t="array" aca="1" ref="X178" ca="1">INDIRECT("lista!I" &amp;Table4[[#This Row],[ID]]+1)</f>
        <v/>
      </c>
      <c r="Y178" s="99" t="str" cm="1">
        <f t="array" aca="1" ref="Y178" ca="1">INDIRECT("lista!J" &amp;Table4[[#This Row],[ID]]+1)</f>
        <v/>
      </c>
      <c r="Z178" s="99" t="str" cm="1">
        <f t="array" aca="1" ref="Z178" ca="1">INDIRECT("lista!K" &amp;Table4[[#This Row],[ID]]+1)</f>
        <v/>
      </c>
      <c r="AA178" s="99" t="str" cm="1">
        <f t="array" aca="1" ref="AA178" ca="1">INDIRECT("lista!L" &amp;Table4[[#This Row],[ID]]+1)</f>
        <v/>
      </c>
      <c r="AB178" s="99" t="str" cm="1">
        <f t="array" aca="1" ref="AB178" ca="1">INDIRECT("lista!M" &amp;Table4[[#This Row],[ID]]+1)</f>
        <v/>
      </c>
      <c r="AC178" s="99" t="str" cm="1">
        <f t="array" aca="1" ref="AC178" ca="1">INDIRECT("lista!N" &amp;Table4[[#This Row],[ID]]+1)</f>
        <v/>
      </c>
      <c r="AD178" s="99" t="str" cm="1">
        <f t="array" aca="1" ref="AD178" ca="1">INDIRECT("lista!O" &amp;Table4[[#This Row],[ID]]+1)</f>
        <v/>
      </c>
      <c r="AE178" s="99" t="str" cm="1">
        <f t="array" aca="1" ref="AE178" ca="1">INDIRECT("lista!P" &amp;Table4[[#This Row],[ID]]+1)</f>
        <v/>
      </c>
      <c r="AF178" s="99" t="str" cm="1">
        <f t="array" aca="1" ref="AF178" ca="1">INDIRECT("lista!Q" &amp;Table4[[#This Row],[ID]]+1)</f>
        <v/>
      </c>
    </row>
    <row r="179" spans="1:32" s="48" customFormat="1" ht="12.6" customHeight="1" x14ac:dyDescent="0.3">
      <c r="A179" s="99">
        <v>176</v>
      </c>
      <c r="B179" s="29" t="s">
        <v>152</v>
      </c>
      <c r="C179" s="325" t="s">
        <v>1175</v>
      </c>
      <c r="D179" s="29" t="s">
        <v>35</v>
      </c>
      <c r="E179" s="31" t="s">
        <v>119</v>
      </c>
      <c r="F179" s="326" t="s">
        <v>222</v>
      </c>
      <c r="G179" s="9"/>
      <c r="H179" s="3"/>
      <c r="I179" s="3"/>
      <c r="J179" s="3"/>
      <c r="K179" s="3"/>
      <c r="L179" s="3"/>
      <c r="M179" s="3"/>
      <c r="N179"/>
      <c r="O179" s="3"/>
      <c r="P179" s="3"/>
      <c r="Q179" s="3"/>
      <c r="R179" s="15"/>
      <c r="S179" s="15"/>
      <c r="T179" s="15"/>
      <c r="U179" s="327"/>
      <c r="V179" s="99" t="str">
        <f ca="1">INDIRECT("lista!G" &amp;Table4[[#This Row],[ID]]+1)</f>
        <v/>
      </c>
      <c r="W179" s="99" t="str" cm="1">
        <f t="array" aca="1" ref="W179" ca="1">INDIRECT("lista!H" &amp;Table4[[#This Row],[ID]]+1)</f>
        <v/>
      </c>
      <c r="X179" s="99" t="str" cm="1">
        <f t="array" aca="1" ref="X179" ca="1">INDIRECT("lista!I" &amp;Table4[[#This Row],[ID]]+1)</f>
        <v/>
      </c>
      <c r="Y179" s="99" t="str" cm="1">
        <f t="array" aca="1" ref="Y179" ca="1">INDIRECT("lista!J" &amp;Table4[[#This Row],[ID]]+1)</f>
        <v/>
      </c>
      <c r="Z179" s="99" t="str" cm="1">
        <f t="array" aca="1" ref="Z179" ca="1">INDIRECT("lista!K" &amp;Table4[[#This Row],[ID]]+1)</f>
        <v/>
      </c>
      <c r="AA179" s="99" t="str" cm="1">
        <f t="array" aca="1" ref="AA179" ca="1">INDIRECT("lista!L" &amp;Table4[[#This Row],[ID]]+1)</f>
        <v/>
      </c>
      <c r="AB179" s="99" t="str" cm="1">
        <f t="array" aca="1" ref="AB179" ca="1">INDIRECT("lista!M" &amp;Table4[[#This Row],[ID]]+1)</f>
        <v/>
      </c>
      <c r="AC179" s="99" t="str" cm="1">
        <f t="array" aca="1" ref="AC179" ca="1">INDIRECT("lista!N" &amp;Table4[[#This Row],[ID]]+1)</f>
        <v/>
      </c>
      <c r="AD179" s="99" t="str" cm="1">
        <f t="array" aca="1" ref="AD179" ca="1">INDIRECT("lista!O" &amp;Table4[[#This Row],[ID]]+1)</f>
        <v/>
      </c>
      <c r="AE179" s="99" t="str" cm="1">
        <f t="array" aca="1" ref="AE179" ca="1">INDIRECT("lista!P" &amp;Table4[[#This Row],[ID]]+1)</f>
        <v/>
      </c>
      <c r="AF179" s="99" t="str" cm="1">
        <f t="array" aca="1" ref="AF179" ca="1">INDIRECT("lista!Q" &amp;Table4[[#This Row],[ID]]+1)</f>
        <v/>
      </c>
    </row>
    <row r="180" spans="1:32" x14ac:dyDescent="0.3">
      <c r="A180" s="99">
        <v>177</v>
      </c>
      <c r="B180" s="29" t="s">
        <v>56</v>
      </c>
      <c r="C180" s="325" t="s">
        <v>1140</v>
      </c>
      <c r="D180" s="29" t="s">
        <v>35</v>
      </c>
      <c r="E180" s="31" t="s">
        <v>95</v>
      </c>
      <c r="F180" s="326" t="s">
        <v>223</v>
      </c>
      <c r="O180" s="3"/>
      <c r="P180" s="3"/>
      <c r="Q180" s="3"/>
      <c r="R180" s="15"/>
      <c r="S180" s="15"/>
      <c r="T180" s="15"/>
      <c r="U180" s="327" t="s">
        <v>1288</v>
      </c>
      <c r="V180" s="99" t="str">
        <f ca="1">INDIRECT("lista!G" &amp;Table4[[#This Row],[ID]]+1)</f>
        <v/>
      </c>
      <c r="W180" s="99" t="str" cm="1">
        <f t="array" aca="1" ref="W180" ca="1">INDIRECT("lista!H" &amp;Table4[[#This Row],[ID]]+1)</f>
        <v/>
      </c>
      <c r="X180" s="99" t="str" cm="1">
        <f t="array" aca="1" ref="X180" ca="1">INDIRECT("lista!I" &amp;Table4[[#This Row],[ID]]+1)</f>
        <v/>
      </c>
      <c r="Y180" s="99" t="str" cm="1">
        <f t="array" aca="1" ref="Y180" ca="1">INDIRECT("lista!J" &amp;Table4[[#This Row],[ID]]+1)</f>
        <v/>
      </c>
      <c r="Z180" s="99" t="str" cm="1">
        <f t="array" aca="1" ref="Z180" ca="1">INDIRECT("lista!K" &amp;Table4[[#This Row],[ID]]+1)</f>
        <v/>
      </c>
      <c r="AA180" s="99" t="str" cm="1">
        <f t="array" aca="1" ref="AA180" ca="1">INDIRECT("lista!L" &amp;Table4[[#This Row],[ID]]+1)</f>
        <v/>
      </c>
      <c r="AB180" s="99" t="str" cm="1">
        <f t="array" aca="1" ref="AB180" ca="1">INDIRECT("lista!M" &amp;Table4[[#This Row],[ID]]+1)</f>
        <v/>
      </c>
      <c r="AC180" s="99" t="str" cm="1">
        <f t="array" aca="1" ref="AC180" ca="1">INDIRECT("lista!N" &amp;Table4[[#This Row],[ID]]+1)</f>
        <v/>
      </c>
      <c r="AD180" s="99" t="str" cm="1">
        <f t="array" aca="1" ref="AD180" ca="1">INDIRECT("lista!O" &amp;Table4[[#This Row],[ID]]+1)</f>
        <v/>
      </c>
      <c r="AE180" s="99" t="str" cm="1">
        <f t="array" aca="1" ref="AE180" ca="1">INDIRECT("lista!P" &amp;Table4[[#This Row],[ID]]+1)</f>
        <v/>
      </c>
      <c r="AF180" s="99" t="str" cm="1">
        <f t="array" aca="1" ref="AF180" ca="1">INDIRECT("lista!Q" &amp;Table4[[#This Row],[ID]]+1)</f>
        <v/>
      </c>
    </row>
    <row r="181" spans="1:32" x14ac:dyDescent="0.3">
      <c r="A181" s="99">
        <v>178</v>
      </c>
      <c r="B181" s="29" t="s">
        <v>146</v>
      </c>
      <c r="C181" s="325" t="s">
        <v>1174</v>
      </c>
      <c r="D181" s="29" t="s">
        <v>35</v>
      </c>
      <c r="E181" s="31" t="s">
        <v>36</v>
      </c>
      <c r="F181" s="326" t="s">
        <v>223</v>
      </c>
      <c r="O181" s="3"/>
      <c r="P181" s="3"/>
      <c r="Q181" s="3"/>
      <c r="R181" s="15"/>
      <c r="S181" s="15"/>
      <c r="T181" s="15"/>
      <c r="U181" s="327"/>
      <c r="V181" s="99" t="str">
        <f ca="1">INDIRECT("lista!G" &amp;Table4[[#This Row],[ID]]+1)</f>
        <v/>
      </c>
      <c r="W181" s="99" t="str" cm="1">
        <f t="array" aca="1" ref="W181" ca="1">INDIRECT("lista!H" &amp;Table4[[#This Row],[ID]]+1)</f>
        <v/>
      </c>
      <c r="X181" s="99" t="str" cm="1">
        <f t="array" aca="1" ref="X181" ca="1">INDIRECT("lista!I" &amp;Table4[[#This Row],[ID]]+1)</f>
        <v/>
      </c>
      <c r="Y181" s="99" t="str" cm="1">
        <f t="array" aca="1" ref="Y181" ca="1">INDIRECT("lista!J" &amp;Table4[[#This Row],[ID]]+1)</f>
        <v/>
      </c>
      <c r="Z181" s="99" t="str" cm="1">
        <f t="array" aca="1" ref="Z181" ca="1">INDIRECT("lista!K" &amp;Table4[[#This Row],[ID]]+1)</f>
        <v/>
      </c>
      <c r="AA181" s="99" t="str" cm="1">
        <f t="array" aca="1" ref="AA181" ca="1">INDIRECT("lista!L" &amp;Table4[[#This Row],[ID]]+1)</f>
        <v/>
      </c>
      <c r="AB181" s="99" t="str" cm="1">
        <f t="array" aca="1" ref="AB181" ca="1">INDIRECT("lista!M" &amp;Table4[[#This Row],[ID]]+1)</f>
        <v/>
      </c>
      <c r="AC181" s="99" t="str" cm="1">
        <f t="array" aca="1" ref="AC181" ca="1">INDIRECT("lista!N" &amp;Table4[[#This Row],[ID]]+1)</f>
        <v/>
      </c>
      <c r="AD181" s="99" t="str" cm="1">
        <f t="array" aca="1" ref="AD181" ca="1">INDIRECT("lista!O" &amp;Table4[[#This Row],[ID]]+1)</f>
        <v/>
      </c>
      <c r="AE181" s="99" t="str" cm="1">
        <f t="array" aca="1" ref="AE181" ca="1">INDIRECT("lista!P" &amp;Table4[[#This Row],[ID]]+1)</f>
        <v/>
      </c>
      <c r="AF181" s="99" t="str" cm="1">
        <f t="array" aca="1" ref="AF181" ca="1">INDIRECT("lista!Q" &amp;Table4[[#This Row],[ID]]+1)</f>
        <v/>
      </c>
    </row>
    <row r="182" spans="1:32" x14ac:dyDescent="0.3">
      <c r="A182" s="99">
        <v>179</v>
      </c>
      <c r="B182" s="29" t="s">
        <v>224</v>
      </c>
      <c r="C182" s="325" t="s">
        <v>1180</v>
      </c>
      <c r="D182" s="29" t="s">
        <v>42</v>
      </c>
      <c r="E182" s="31" t="s">
        <v>77</v>
      </c>
      <c r="F182" s="326" t="s">
        <v>225</v>
      </c>
      <c r="O182" s="3"/>
      <c r="P182" s="3"/>
      <c r="Q182" s="3"/>
      <c r="R182" s="15"/>
      <c r="S182" s="15"/>
      <c r="T182" s="15"/>
      <c r="U182" s="327"/>
      <c r="V182" s="99">
        <f ca="1">INDIRECT("lista!G" &amp;Table4[[#This Row],[ID]]+1)</f>
        <v>208</v>
      </c>
      <c r="W182" s="99">
        <f t="array" aca="1" ref="W182" ca="1">INDIRECT("lista!H" &amp;Table4[[#This Row],[ID]]+1)</f>
        <v>194</v>
      </c>
      <c r="X182" s="99">
        <f t="array" aca="1" ref="X182" ca="1">INDIRECT("lista!I" &amp;Table4[[#This Row],[ID]]+1)</f>
        <v>173</v>
      </c>
      <c r="Y182" s="99">
        <f t="array" aca="1" ref="Y182" ca="1">INDIRECT("lista!J" &amp;Table4[[#This Row],[ID]]+1)</f>
        <v>131</v>
      </c>
      <c r="Z182" s="99" t="str">
        <f t="array" aca="1" ref="Z182" ca="1">INDIRECT("lista!K" &amp;Table4[[#This Row],[ID]]+1)</f>
        <v/>
      </c>
      <c r="AA182" s="99" t="str">
        <f t="array" aca="1" ref="AA182" ca="1">INDIRECT("lista!L" &amp;Table4[[#This Row],[ID]]+1)</f>
        <v/>
      </c>
      <c r="AB182" s="99" t="str">
        <f t="array" aca="1" ref="AB182" ca="1">INDIRECT("lista!M" &amp;Table4[[#This Row],[ID]]+1)</f>
        <v/>
      </c>
      <c r="AC182" s="99" t="str">
        <f t="array" aca="1" ref="AC182" ca="1">INDIRECT("lista!N" &amp;Table4[[#This Row],[ID]]+1)</f>
        <v/>
      </c>
      <c r="AD182" s="99" t="str">
        <f t="array" aca="1" ref="AD182" ca="1">INDIRECT("lista!O" &amp;Table4[[#This Row],[ID]]+1)</f>
        <v/>
      </c>
      <c r="AE182" s="99" t="str">
        <f t="array" aca="1" ref="AE182" ca="1">INDIRECT("lista!P" &amp;Table4[[#This Row],[ID]]+1)</f>
        <v/>
      </c>
      <c r="AF182" s="99" t="str">
        <f t="array" aca="1" ref="AF182" ca="1">INDIRECT("lista!Q" &amp;Table4[[#This Row],[ID]]+1)</f>
        <v/>
      </c>
    </row>
    <row r="183" spans="1:32" x14ac:dyDescent="0.3">
      <c r="A183" s="99">
        <v>180</v>
      </c>
      <c r="B183" s="29" t="s">
        <v>226</v>
      </c>
      <c r="C183" s="325" t="s">
        <v>1181</v>
      </c>
      <c r="D183" s="29" t="s">
        <v>42</v>
      </c>
      <c r="E183" s="31" t="s">
        <v>77</v>
      </c>
      <c r="F183" s="326" t="s">
        <v>225</v>
      </c>
      <c r="O183" s="3"/>
      <c r="P183" s="3"/>
      <c r="Q183" s="3"/>
      <c r="R183" s="15"/>
      <c r="S183" s="15"/>
      <c r="T183" s="15"/>
      <c r="U183" s="327"/>
      <c r="V183" s="99" t="s">
        <v>65</v>
      </c>
      <c r="W183" s="99" t="s">
        <v>65</v>
      </c>
      <c r="X183" s="99" t="s">
        <v>65</v>
      </c>
      <c r="Y183" s="99" t="s">
        <v>65</v>
      </c>
      <c r="Z183" s="99" t="str">
        <f t="array" aca="1" ref="Z183" ca="1">INDIRECT("lista!K" &amp;Table4[[#This Row],[ID]]+1)</f>
        <v/>
      </c>
      <c r="AA183" s="99" t="str">
        <f t="array" aca="1" ref="AA183" ca="1">INDIRECT("lista!L" &amp;Table4[[#This Row],[ID]]+1)</f>
        <v/>
      </c>
      <c r="AB183" s="99" t="str">
        <f t="array" aca="1" ref="AB183" ca="1">INDIRECT("lista!M" &amp;Table4[[#This Row],[ID]]+1)</f>
        <v/>
      </c>
      <c r="AC183" s="99" t="str">
        <f t="array" aca="1" ref="AC183" ca="1">INDIRECT("lista!N" &amp;Table4[[#This Row],[ID]]+1)</f>
        <v/>
      </c>
      <c r="AD183" s="99" t="str">
        <f t="array" aca="1" ref="AD183" ca="1">INDIRECT("lista!O" &amp;Table4[[#This Row],[ID]]+1)</f>
        <v/>
      </c>
      <c r="AE183" s="99" t="str">
        <f t="array" aca="1" ref="AE183" ca="1">INDIRECT("lista!P" &amp;Table4[[#This Row],[ID]]+1)</f>
        <v/>
      </c>
      <c r="AF183" s="99" t="str">
        <f t="array" aca="1" ref="AF183" ca="1">INDIRECT("lista!Q" &amp;Table4[[#This Row],[ID]]+1)</f>
        <v/>
      </c>
    </row>
    <row r="184" spans="1:32" x14ac:dyDescent="0.3">
      <c r="A184" s="99">
        <v>181</v>
      </c>
      <c r="B184" s="29" t="s">
        <v>148</v>
      </c>
      <c r="C184" s="325" t="s">
        <v>1176</v>
      </c>
      <c r="D184" s="29" t="s">
        <v>42</v>
      </c>
      <c r="E184" s="31" t="s">
        <v>36</v>
      </c>
      <c r="F184" s="326" t="s">
        <v>225</v>
      </c>
      <c r="O184" s="3"/>
      <c r="P184" s="3"/>
      <c r="Q184" s="3"/>
      <c r="R184" s="15"/>
      <c r="S184" s="15"/>
      <c r="T184" s="15"/>
      <c r="U184" s="327"/>
      <c r="V184" s="99" t="str">
        <f ca="1">INDIRECT("lista!G" &amp;Table4[[#This Row],[ID]]+1)</f>
        <v/>
      </c>
      <c r="W184" s="99" t="str" cm="1">
        <f t="array" aca="1" ref="W184" ca="1">INDIRECT("lista!H" &amp;Table4[[#This Row],[ID]]+1)</f>
        <v/>
      </c>
      <c r="X184" s="99" t="str" cm="1">
        <f t="array" aca="1" ref="X184" ca="1">INDIRECT("lista!I" &amp;Table4[[#This Row],[ID]]+1)</f>
        <v/>
      </c>
      <c r="Y184" s="99" t="str" cm="1">
        <f t="array" aca="1" ref="Y184" ca="1">INDIRECT("lista!J" &amp;Table4[[#This Row],[ID]]+1)</f>
        <v/>
      </c>
      <c r="Z184" s="99" t="str" cm="1">
        <f t="array" aca="1" ref="Z184" ca="1">INDIRECT("lista!K" &amp;Table4[[#This Row],[ID]]+1)</f>
        <v/>
      </c>
      <c r="AA184" s="99" t="str" cm="1">
        <f t="array" aca="1" ref="AA184" ca="1">INDIRECT("lista!L" &amp;Table4[[#This Row],[ID]]+1)</f>
        <v/>
      </c>
      <c r="AB184" s="99" t="str" cm="1">
        <f t="array" aca="1" ref="AB184" ca="1">INDIRECT("lista!M" &amp;Table4[[#This Row],[ID]]+1)</f>
        <v/>
      </c>
      <c r="AC184" s="99" t="str" cm="1">
        <f t="array" aca="1" ref="AC184" ca="1">INDIRECT("lista!N" &amp;Table4[[#This Row],[ID]]+1)</f>
        <v/>
      </c>
      <c r="AD184" s="99" t="str" cm="1">
        <f t="array" aca="1" ref="AD184" ca="1">INDIRECT("lista!O" &amp;Table4[[#This Row],[ID]]+1)</f>
        <v/>
      </c>
      <c r="AE184" s="99" t="str" cm="1">
        <f t="array" aca="1" ref="AE184" ca="1">INDIRECT("lista!P" &amp;Table4[[#This Row],[ID]]+1)</f>
        <v/>
      </c>
      <c r="AF184" s="99" t="str" cm="1">
        <f t="array" aca="1" ref="AF184" ca="1">INDIRECT("lista!Q" &amp;Table4[[#This Row],[ID]]+1)</f>
        <v/>
      </c>
    </row>
    <row r="185" spans="1:32" x14ac:dyDescent="0.3">
      <c r="A185" s="99">
        <v>182</v>
      </c>
      <c r="B185" s="29" t="s">
        <v>150</v>
      </c>
      <c r="C185" s="325" t="s">
        <v>1186</v>
      </c>
      <c r="D185" s="29" t="s">
        <v>42</v>
      </c>
      <c r="E185" s="31" t="s">
        <v>36</v>
      </c>
      <c r="F185" s="326" t="s">
        <v>225</v>
      </c>
      <c r="O185" s="3"/>
      <c r="P185" s="3"/>
      <c r="Q185" s="3"/>
      <c r="R185" s="15"/>
      <c r="S185" s="15"/>
      <c r="T185" s="15"/>
      <c r="U185" s="327"/>
      <c r="V185" s="99" t="str">
        <f ca="1">INDIRECT("lista!G" &amp;Table4[[#This Row],[ID]]+1)</f>
        <v/>
      </c>
      <c r="W185" s="99" t="str" cm="1">
        <f t="array" aca="1" ref="W185" ca="1">INDIRECT("lista!H" &amp;Table4[[#This Row],[ID]]+1)</f>
        <v/>
      </c>
      <c r="X185" s="99" t="str" cm="1">
        <f t="array" aca="1" ref="X185" ca="1">INDIRECT("lista!I" &amp;Table4[[#This Row],[ID]]+1)</f>
        <v/>
      </c>
      <c r="Y185" s="99" t="str" cm="1">
        <f t="array" aca="1" ref="Y185" ca="1">INDIRECT("lista!J" &amp;Table4[[#This Row],[ID]]+1)</f>
        <v/>
      </c>
      <c r="Z185" s="99" t="str" cm="1">
        <f t="array" aca="1" ref="Z185" ca="1">INDIRECT("lista!K" &amp;Table4[[#This Row],[ID]]+1)</f>
        <v/>
      </c>
      <c r="AA185" s="99" t="str" cm="1">
        <f t="array" aca="1" ref="AA185" ca="1">INDIRECT("lista!L" &amp;Table4[[#This Row],[ID]]+1)</f>
        <v/>
      </c>
      <c r="AB185" s="99" t="str" cm="1">
        <f t="array" aca="1" ref="AB185" ca="1">INDIRECT("lista!M" &amp;Table4[[#This Row],[ID]]+1)</f>
        <v/>
      </c>
      <c r="AC185" s="99" t="str" cm="1">
        <f t="array" aca="1" ref="AC185" ca="1">INDIRECT("lista!N" &amp;Table4[[#This Row],[ID]]+1)</f>
        <v/>
      </c>
      <c r="AD185" s="99" t="str" cm="1">
        <f t="array" aca="1" ref="AD185" ca="1">INDIRECT("lista!O" &amp;Table4[[#This Row],[ID]]+1)</f>
        <v/>
      </c>
      <c r="AE185" s="99" t="str" cm="1">
        <f t="array" aca="1" ref="AE185" ca="1">INDIRECT("lista!P" &amp;Table4[[#This Row],[ID]]+1)</f>
        <v/>
      </c>
      <c r="AF185" s="99" t="str" cm="1">
        <f t="array" aca="1" ref="AF185" ca="1">INDIRECT("lista!Q" &amp;Table4[[#This Row],[ID]]+1)</f>
        <v/>
      </c>
    </row>
    <row r="186" spans="1:32" x14ac:dyDescent="0.3">
      <c r="A186" s="99">
        <v>183</v>
      </c>
      <c r="B186" s="29" t="s">
        <v>50</v>
      </c>
      <c r="C186" s="325" t="s">
        <v>1137</v>
      </c>
      <c r="D186" s="29" t="s">
        <v>42</v>
      </c>
      <c r="E186" s="31" t="s">
        <v>105</v>
      </c>
      <c r="F186" s="326" t="s">
        <v>227</v>
      </c>
      <c r="O186" s="3"/>
      <c r="P186" s="3"/>
      <c r="Q186" s="3"/>
      <c r="R186" s="15"/>
      <c r="S186" s="15"/>
      <c r="T186" s="15"/>
      <c r="U186" s="327"/>
      <c r="V186" s="99" t="str">
        <f ca="1">INDIRECT("lista!G" &amp;Table4[[#This Row],[ID]]+1)</f>
        <v/>
      </c>
      <c r="W186" s="99" t="str" cm="1">
        <f t="array" aca="1" ref="W186" ca="1">INDIRECT("lista!H" &amp;Table4[[#This Row],[ID]]+1)</f>
        <v/>
      </c>
      <c r="X186" s="99" t="str" cm="1">
        <f t="array" aca="1" ref="X186" ca="1">INDIRECT("lista!I" &amp;Table4[[#This Row],[ID]]+1)</f>
        <v/>
      </c>
      <c r="Y186" s="99" t="str" cm="1">
        <f t="array" aca="1" ref="Y186" ca="1">INDIRECT("lista!J" &amp;Table4[[#This Row],[ID]]+1)</f>
        <v/>
      </c>
      <c r="Z186" s="99" t="str" cm="1">
        <f t="array" aca="1" ref="Z186" ca="1">INDIRECT("lista!K" &amp;Table4[[#This Row],[ID]]+1)</f>
        <v/>
      </c>
      <c r="AA186" s="99" t="str" cm="1">
        <f t="array" aca="1" ref="AA186" ca="1">INDIRECT("lista!L" &amp;Table4[[#This Row],[ID]]+1)</f>
        <v/>
      </c>
      <c r="AB186" s="99" t="str" cm="1">
        <f t="array" aca="1" ref="AB186" ca="1">INDIRECT("lista!M" &amp;Table4[[#This Row],[ID]]+1)</f>
        <v/>
      </c>
      <c r="AC186" s="99" t="str" cm="1">
        <f t="array" aca="1" ref="AC186" ca="1">INDIRECT("lista!N" &amp;Table4[[#This Row],[ID]]+1)</f>
        <v/>
      </c>
      <c r="AD186" s="99" t="str" cm="1">
        <f t="array" aca="1" ref="AD186" ca="1">INDIRECT("lista!O" &amp;Table4[[#This Row],[ID]]+1)</f>
        <v/>
      </c>
      <c r="AE186" s="99" t="str" cm="1">
        <f t="array" aca="1" ref="AE186" ca="1">INDIRECT("lista!P" &amp;Table4[[#This Row],[ID]]+1)</f>
        <v/>
      </c>
      <c r="AF186" s="99" t="str" cm="1">
        <f t="array" aca="1" ref="AF186" ca="1">INDIRECT("lista!Q" &amp;Table4[[#This Row],[ID]]+1)</f>
        <v/>
      </c>
    </row>
    <row r="187" spans="1:32" x14ac:dyDescent="0.3">
      <c r="A187" s="99">
        <v>184</v>
      </c>
      <c r="B187" s="29" t="s">
        <v>52</v>
      </c>
      <c r="C187" s="325" t="s">
        <v>1138</v>
      </c>
      <c r="D187" s="29" t="s">
        <v>53</v>
      </c>
      <c r="E187" s="31" t="s">
        <v>105</v>
      </c>
      <c r="F187" s="326" t="s">
        <v>227</v>
      </c>
      <c r="O187" s="3"/>
      <c r="P187" s="3"/>
      <c r="Q187" s="3"/>
      <c r="R187" s="15"/>
      <c r="S187" s="15"/>
      <c r="T187" s="15"/>
      <c r="U187" s="327" t="s">
        <v>1288</v>
      </c>
      <c r="V187" s="99" t="str">
        <f ca="1">INDIRECT("lista!G" &amp;Table4[[#This Row],[ID]]+1)</f>
        <v/>
      </c>
      <c r="W187" s="99" t="str" cm="1">
        <f t="array" aca="1" ref="W187" ca="1">INDIRECT("lista!H" &amp;Table4[[#This Row],[ID]]+1)</f>
        <v/>
      </c>
      <c r="X187" s="99" t="str" cm="1">
        <f t="array" aca="1" ref="X187" ca="1">INDIRECT("lista!I" &amp;Table4[[#This Row],[ID]]+1)</f>
        <v/>
      </c>
      <c r="Y187" s="99" t="str" cm="1">
        <f t="array" aca="1" ref="Y187" ca="1">INDIRECT("lista!J" &amp;Table4[[#This Row],[ID]]+1)</f>
        <v/>
      </c>
      <c r="Z187" s="99" t="str" cm="1">
        <f t="array" aca="1" ref="Z187" ca="1">INDIRECT("lista!K" &amp;Table4[[#This Row],[ID]]+1)</f>
        <v/>
      </c>
      <c r="AA187" s="99" t="str" cm="1">
        <f t="array" aca="1" ref="AA187" ca="1">INDIRECT("lista!L" &amp;Table4[[#This Row],[ID]]+1)</f>
        <v/>
      </c>
      <c r="AB187" s="99" t="str" cm="1">
        <f t="array" aca="1" ref="AB187" ca="1">INDIRECT("lista!M" &amp;Table4[[#This Row],[ID]]+1)</f>
        <v/>
      </c>
      <c r="AC187" s="99" t="str" cm="1">
        <f t="array" aca="1" ref="AC187" ca="1">INDIRECT("lista!N" &amp;Table4[[#This Row],[ID]]+1)</f>
        <v/>
      </c>
      <c r="AD187" s="99" t="str" cm="1">
        <f t="array" aca="1" ref="AD187" ca="1">INDIRECT("lista!O" &amp;Table4[[#This Row],[ID]]+1)</f>
        <v/>
      </c>
      <c r="AE187" s="99" t="str" cm="1">
        <f t="array" aca="1" ref="AE187" ca="1">INDIRECT("lista!P" &amp;Table4[[#This Row],[ID]]+1)</f>
        <v/>
      </c>
      <c r="AF187" s="99" t="str" cm="1">
        <f t="array" aca="1" ref="AF187" ca="1">INDIRECT("lista!Q" &amp;Table4[[#This Row],[ID]]+1)</f>
        <v/>
      </c>
    </row>
    <row r="188" spans="1:32" x14ac:dyDescent="0.3">
      <c r="A188" s="99">
        <v>185</v>
      </c>
      <c r="B188" s="29" t="s">
        <v>228</v>
      </c>
      <c r="C188" s="325" t="s">
        <v>1182</v>
      </c>
      <c r="D188" s="29" t="s">
        <v>116</v>
      </c>
      <c r="E188" s="31" t="s">
        <v>77</v>
      </c>
      <c r="F188" s="326" t="s">
        <v>229</v>
      </c>
      <c r="O188" s="3"/>
      <c r="P188" s="3"/>
      <c r="Q188" s="3"/>
      <c r="R188" s="15"/>
      <c r="S188" s="15"/>
      <c r="T188" s="15"/>
      <c r="U188" s="327"/>
      <c r="V188" s="99" t="s">
        <v>65</v>
      </c>
      <c r="W188" s="99" t="s">
        <v>65</v>
      </c>
      <c r="X188" s="99" t="s">
        <v>65</v>
      </c>
      <c r="Y188" s="99" t="s">
        <v>65</v>
      </c>
      <c r="Z188" s="99" t="str" cm="1">
        <f t="array" aca="1" ref="Z188" ca="1">INDIRECT("lista!K" &amp;Table4[[#This Row],[ID]]+1)</f>
        <v/>
      </c>
      <c r="AA188" s="99" t="str" cm="1">
        <f t="array" aca="1" ref="AA188" ca="1">INDIRECT("lista!L" &amp;Table4[[#This Row],[ID]]+1)</f>
        <v/>
      </c>
      <c r="AB188" s="99" t="str" cm="1">
        <f t="array" aca="1" ref="AB188" ca="1">INDIRECT("lista!M" &amp;Table4[[#This Row],[ID]]+1)</f>
        <v/>
      </c>
      <c r="AC188" s="99" t="str" cm="1">
        <f t="array" aca="1" ref="AC188" ca="1">INDIRECT("lista!N" &amp;Table4[[#This Row],[ID]]+1)</f>
        <v/>
      </c>
      <c r="AD188" s="99" t="str" cm="1">
        <f t="array" aca="1" ref="AD188" ca="1">INDIRECT("lista!O" &amp;Table4[[#This Row],[ID]]+1)</f>
        <v/>
      </c>
      <c r="AE188" s="99" t="str" cm="1">
        <f t="array" aca="1" ref="AE188" ca="1">INDIRECT("lista!P" &amp;Table4[[#This Row],[ID]]+1)</f>
        <v/>
      </c>
      <c r="AF188" s="99" t="str" cm="1">
        <f t="array" aca="1" ref="AF188" ca="1">INDIRECT("lista!Q" &amp;Table4[[#This Row],[ID]]+1)</f>
        <v/>
      </c>
    </row>
    <row r="189" spans="1:32" x14ac:dyDescent="0.3">
      <c r="A189" s="99">
        <v>186</v>
      </c>
      <c r="B189" s="29" t="s">
        <v>230</v>
      </c>
      <c r="C189" s="325" t="s">
        <v>1183</v>
      </c>
      <c r="D189" s="29" t="s">
        <v>116</v>
      </c>
      <c r="E189" s="31" t="s">
        <v>77</v>
      </c>
      <c r="F189" s="326" t="s">
        <v>229</v>
      </c>
      <c r="O189" s="3"/>
      <c r="P189" s="3"/>
      <c r="Q189" s="3"/>
      <c r="R189" s="15"/>
      <c r="S189" s="15"/>
      <c r="T189" s="15"/>
      <c r="U189" s="327"/>
      <c r="V189" s="99">
        <f ca="1">INDIRECT("lista!G" &amp;Table4[[#This Row],[ID]]+1)</f>
        <v>211</v>
      </c>
      <c r="W189" s="99" cm="1">
        <f t="array" aca="1" ref="W189" ca="1">INDIRECT("lista!H" &amp;Table4[[#This Row],[ID]]+1)</f>
        <v>197</v>
      </c>
      <c r="X189" s="99" cm="1">
        <f t="array" aca="1" ref="X189" ca="1">INDIRECT("lista!I" &amp;Table4[[#This Row],[ID]]+1)</f>
        <v>176</v>
      </c>
      <c r="Y189" s="99" cm="1">
        <f t="array" aca="1" ref="Y189" ca="1">INDIRECT("lista!J" &amp;Table4[[#This Row],[ID]]+1)</f>
        <v>134</v>
      </c>
      <c r="Z189" s="99" t="str" cm="1">
        <f t="array" aca="1" ref="Z189" ca="1">INDIRECT("lista!K" &amp;Table4[[#This Row],[ID]]+1)</f>
        <v/>
      </c>
      <c r="AA189" s="99" t="str" cm="1">
        <f t="array" aca="1" ref="AA189" ca="1">INDIRECT("lista!L" &amp;Table4[[#This Row],[ID]]+1)</f>
        <v/>
      </c>
      <c r="AB189" s="99" t="str" cm="1">
        <f t="array" aca="1" ref="AB189" ca="1">INDIRECT("lista!M" &amp;Table4[[#This Row],[ID]]+1)</f>
        <v/>
      </c>
      <c r="AC189" s="99" t="str" cm="1">
        <f t="array" aca="1" ref="AC189" ca="1">INDIRECT("lista!N" &amp;Table4[[#This Row],[ID]]+1)</f>
        <v/>
      </c>
      <c r="AD189" s="99" t="str" cm="1">
        <f t="array" aca="1" ref="AD189" ca="1">INDIRECT("lista!O" &amp;Table4[[#This Row],[ID]]+1)</f>
        <v/>
      </c>
      <c r="AE189" s="99" t="str" cm="1">
        <f t="array" aca="1" ref="AE189" ca="1">INDIRECT("lista!P" &amp;Table4[[#This Row],[ID]]+1)</f>
        <v/>
      </c>
      <c r="AF189" s="99" t="str" cm="1">
        <f t="array" aca="1" ref="AF189" ca="1">INDIRECT("lista!Q" &amp;Table4[[#This Row],[ID]]+1)</f>
        <v/>
      </c>
    </row>
    <row r="190" spans="1:32" x14ac:dyDescent="0.3">
      <c r="A190" s="99">
        <v>187</v>
      </c>
      <c r="B190" s="29" t="s">
        <v>152</v>
      </c>
      <c r="C190" s="325" t="s">
        <v>1175</v>
      </c>
      <c r="D190" s="29" t="s">
        <v>35</v>
      </c>
      <c r="E190" s="31" t="s">
        <v>36</v>
      </c>
      <c r="F190" s="326" t="s">
        <v>229</v>
      </c>
      <c r="O190" s="3"/>
      <c r="P190" s="3"/>
      <c r="Q190" s="3"/>
      <c r="R190" s="15"/>
      <c r="S190" s="15"/>
      <c r="T190" s="15"/>
      <c r="U190" s="327"/>
      <c r="V190" s="99" t="str">
        <f ca="1">INDIRECT("lista!G" &amp;Table4[[#This Row],[ID]]+1)</f>
        <v/>
      </c>
      <c r="W190" s="99" t="str" cm="1">
        <f t="array" aca="1" ref="W190" ca="1">INDIRECT("lista!H" &amp;Table4[[#This Row],[ID]]+1)</f>
        <v/>
      </c>
      <c r="X190" s="99" t="str" cm="1">
        <f t="array" aca="1" ref="X190" ca="1">INDIRECT("lista!I" &amp;Table4[[#This Row],[ID]]+1)</f>
        <v/>
      </c>
      <c r="Y190" s="99" t="str" cm="1">
        <f t="array" aca="1" ref="Y190" ca="1">INDIRECT("lista!J" &amp;Table4[[#This Row],[ID]]+1)</f>
        <v/>
      </c>
      <c r="Z190" s="99" t="str" cm="1">
        <f t="array" aca="1" ref="Z190" ca="1">INDIRECT("lista!K" &amp;Table4[[#This Row],[ID]]+1)</f>
        <v/>
      </c>
      <c r="AA190" s="99" t="str" cm="1">
        <f t="array" aca="1" ref="AA190" ca="1">INDIRECT("lista!L" &amp;Table4[[#This Row],[ID]]+1)</f>
        <v/>
      </c>
      <c r="AB190" s="99" t="str" cm="1">
        <f t="array" aca="1" ref="AB190" ca="1">INDIRECT("lista!M" &amp;Table4[[#This Row],[ID]]+1)</f>
        <v/>
      </c>
      <c r="AC190" s="99" t="str" cm="1">
        <f t="array" aca="1" ref="AC190" ca="1">INDIRECT("lista!N" &amp;Table4[[#This Row],[ID]]+1)</f>
        <v/>
      </c>
      <c r="AD190" s="99" t="str" cm="1">
        <f t="array" aca="1" ref="AD190" ca="1">INDIRECT("lista!O" &amp;Table4[[#This Row],[ID]]+1)</f>
        <v/>
      </c>
      <c r="AE190" s="99" t="str" cm="1">
        <f t="array" aca="1" ref="AE190" ca="1">INDIRECT("lista!P" &amp;Table4[[#This Row],[ID]]+1)</f>
        <v/>
      </c>
      <c r="AF190" s="99" t="str" cm="1">
        <f t="array" aca="1" ref="AF190" ca="1">INDIRECT("lista!Q" &amp;Table4[[#This Row],[ID]]+1)</f>
        <v/>
      </c>
    </row>
    <row r="191" spans="1:32" ht="15.6" customHeight="1" x14ac:dyDescent="0.3">
      <c r="A191" s="99">
        <v>188</v>
      </c>
      <c r="B191" s="29" t="s">
        <v>48</v>
      </c>
      <c r="C191" s="325" t="s">
        <v>1136</v>
      </c>
      <c r="D191" s="29" t="s">
        <v>42</v>
      </c>
      <c r="E191" s="31" t="s">
        <v>119</v>
      </c>
      <c r="F191" s="326" t="s">
        <v>231</v>
      </c>
      <c r="O191" s="3"/>
      <c r="P191" s="3"/>
      <c r="Q191" s="3"/>
      <c r="R191" s="15"/>
      <c r="S191" s="15"/>
      <c r="T191" s="15"/>
      <c r="U191" s="327"/>
      <c r="V191" s="99" t="str">
        <f ca="1">INDIRECT("lista!G" &amp;Table4[[#This Row],[ID]]+1)</f>
        <v/>
      </c>
      <c r="W191" s="99" t="str" cm="1">
        <f t="array" aca="1" ref="W191" ca="1">INDIRECT("lista!H" &amp;Table4[[#This Row],[ID]]+1)</f>
        <v/>
      </c>
      <c r="X191" s="99" t="str" cm="1">
        <f t="array" aca="1" ref="X191" ca="1">INDIRECT("lista!I" &amp;Table4[[#This Row],[ID]]+1)</f>
        <v/>
      </c>
      <c r="Y191" s="99" t="str" cm="1">
        <f t="array" aca="1" ref="Y191" ca="1">INDIRECT("lista!J" &amp;Table4[[#This Row],[ID]]+1)</f>
        <v/>
      </c>
      <c r="Z191" s="99" t="str" cm="1">
        <f t="array" aca="1" ref="Z191" ca="1">INDIRECT("lista!K" &amp;Table4[[#This Row],[ID]]+1)</f>
        <v/>
      </c>
      <c r="AA191" s="99" t="str" cm="1">
        <f t="array" aca="1" ref="AA191" ca="1">INDIRECT("lista!L" &amp;Table4[[#This Row],[ID]]+1)</f>
        <v/>
      </c>
      <c r="AB191" s="99" t="str" cm="1">
        <f t="array" aca="1" ref="AB191" ca="1">INDIRECT("lista!M" &amp;Table4[[#This Row],[ID]]+1)</f>
        <v/>
      </c>
      <c r="AC191" s="99" t="str" cm="1">
        <f t="array" aca="1" ref="AC191" ca="1">INDIRECT("lista!N" &amp;Table4[[#This Row],[ID]]+1)</f>
        <v/>
      </c>
      <c r="AD191" s="99" t="str" cm="1">
        <f t="array" aca="1" ref="AD191" ca="1">INDIRECT("lista!O" &amp;Table4[[#This Row],[ID]]+1)</f>
        <v/>
      </c>
      <c r="AE191" s="99" t="str" cm="1">
        <f t="array" aca="1" ref="AE191" ca="1">INDIRECT("lista!P" &amp;Table4[[#This Row],[ID]]+1)</f>
        <v/>
      </c>
      <c r="AF191" s="99" t="str" cm="1">
        <f t="array" aca="1" ref="AF191" ca="1">INDIRECT("lista!Q" &amp;Table4[[#This Row],[ID]]+1)</f>
        <v/>
      </c>
    </row>
    <row r="192" spans="1:32" x14ac:dyDescent="0.3">
      <c r="A192" s="99">
        <v>189</v>
      </c>
      <c r="B192" s="29" t="s">
        <v>232</v>
      </c>
      <c r="C192" s="325" t="s">
        <v>1519</v>
      </c>
      <c r="D192" s="29" t="s">
        <v>112</v>
      </c>
      <c r="E192" s="31" t="s">
        <v>39</v>
      </c>
      <c r="F192" s="326" t="s">
        <v>231</v>
      </c>
      <c r="G192" s="318"/>
      <c r="O192" s="3"/>
      <c r="P192" s="3"/>
      <c r="Q192" s="3"/>
      <c r="R192" s="15"/>
      <c r="S192" s="15"/>
      <c r="T192" s="15" t="s">
        <v>233</v>
      </c>
      <c r="U192" s="327"/>
      <c r="V192" s="99" t="str">
        <f ca="1">INDIRECT("lista!G" &amp;Table4[[#This Row],[ID]]+1)</f>
        <v/>
      </c>
      <c r="W192" s="99" t="str" cm="1">
        <f t="array" aca="1" ref="W192" ca="1">INDIRECT("lista!H" &amp;Table4[[#This Row],[ID]]+1)</f>
        <v/>
      </c>
      <c r="X192" s="99" t="str" cm="1">
        <f t="array" aca="1" ref="X192" ca="1">INDIRECT("lista!I" &amp;Table4[[#This Row],[ID]]+1)</f>
        <v/>
      </c>
      <c r="Y192" s="99" t="str" cm="1">
        <f t="array" aca="1" ref="Y192" ca="1">INDIRECT("lista!J" &amp;Table4[[#This Row],[ID]]+1)</f>
        <v/>
      </c>
      <c r="Z192" s="99" t="str" cm="1">
        <f t="array" aca="1" ref="Z192" ca="1">INDIRECT("lista!K" &amp;Table4[[#This Row],[ID]]+1)</f>
        <v/>
      </c>
      <c r="AA192" s="99" t="str" cm="1">
        <f t="array" aca="1" ref="AA192" ca="1">INDIRECT("lista!L" &amp;Table4[[#This Row],[ID]]+1)</f>
        <v/>
      </c>
      <c r="AB192" s="99" t="str" cm="1">
        <f t="array" aca="1" ref="AB192" ca="1">INDIRECT("lista!M" &amp;Table4[[#This Row],[ID]]+1)</f>
        <v/>
      </c>
      <c r="AC192" s="99" t="s">
        <v>65</v>
      </c>
      <c r="AD192" s="99" t="str" cm="1">
        <f t="array" aca="1" ref="AD192" ca="1">INDIRECT("lista!O" &amp;Table4[[#This Row],[ID]]+1)</f>
        <v/>
      </c>
      <c r="AE192" s="99" t="str" cm="1">
        <f t="array" aca="1" ref="AE192" ca="1">INDIRECT("lista!P" &amp;Table4[[#This Row],[ID]]+1)</f>
        <v/>
      </c>
      <c r="AF192" s="99" t="str" cm="1">
        <f t="array" aca="1" ref="AF192" ca="1">INDIRECT("lista!Q" &amp;Table4[[#This Row],[ID]]+1)</f>
        <v/>
      </c>
    </row>
    <row r="193" spans="1:32" x14ac:dyDescent="0.3">
      <c r="A193" s="99">
        <v>190</v>
      </c>
      <c r="B193" s="29" t="s">
        <v>184</v>
      </c>
      <c r="C193" s="325" t="s">
        <v>1508</v>
      </c>
      <c r="D193" s="29" t="s">
        <v>42</v>
      </c>
      <c r="E193" s="31" t="s">
        <v>95</v>
      </c>
      <c r="F193" s="326" t="s">
        <v>234</v>
      </c>
      <c r="O193" s="3"/>
      <c r="P193" s="3"/>
      <c r="Q193" s="3"/>
      <c r="R193" s="15"/>
      <c r="S193" s="15"/>
      <c r="T193" s="15"/>
      <c r="U193" s="327"/>
      <c r="V193" s="99" t="str">
        <f ca="1">INDIRECT("lista!G" &amp;Table4[[#This Row],[ID]]+1)</f>
        <v/>
      </c>
      <c r="W193" s="99" t="str" cm="1">
        <f t="array" aca="1" ref="W193" ca="1">INDIRECT("lista!H" &amp;Table4[[#This Row],[ID]]+1)</f>
        <v/>
      </c>
      <c r="X193" s="99" t="str" cm="1">
        <f t="array" aca="1" ref="X193" ca="1">INDIRECT("lista!I" &amp;Table4[[#This Row],[ID]]+1)</f>
        <v/>
      </c>
      <c r="Y193" s="99" t="str" cm="1">
        <f t="array" aca="1" ref="Y193" ca="1">INDIRECT("lista!J" &amp;Table4[[#This Row],[ID]]+1)</f>
        <v/>
      </c>
      <c r="Z193" s="99" t="str" cm="1">
        <f t="array" aca="1" ref="Z193" ca="1">INDIRECT("lista!K" &amp;Table4[[#This Row],[ID]]+1)</f>
        <v/>
      </c>
      <c r="AA193" s="99" t="str" cm="1">
        <f t="array" aca="1" ref="AA193" ca="1">INDIRECT("lista!L" &amp;Table4[[#This Row],[ID]]+1)</f>
        <v/>
      </c>
      <c r="AB193" s="99" t="str" cm="1">
        <f t="array" aca="1" ref="AB193" ca="1">INDIRECT("lista!M" &amp;Table4[[#This Row],[ID]]+1)</f>
        <v/>
      </c>
      <c r="AC193" s="99" t="str" cm="1">
        <f t="array" aca="1" ref="AC193" ca="1">INDIRECT("lista!N" &amp;Table4[[#This Row],[ID]]+1)</f>
        <v/>
      </c>
      <c r="AD193" s="99" t="str" cm="1">
        <f t="array" aca="1" ref="AD193" ca="1">INDIRECT("lista!O" &amp;Table4[[#This Row],[ID]]+1)</f>
        <v/>
      </c>
      <c r="AE193" s="99" t="str" cm="1">
        <f t="array" aca="1" ref="AE193" ca="1">INDIRECT("lista!P" &amp;Table4[[#This Row],[ID]]+1)</f>
        <v/>
      </c>
      <c r="AF193" s="99" t="str" cm="1">
        <f t="array" aca="1" ref="AF193" ca="1">INDIRECT("lista!Q" &amp;Table4[[#This Row],[ID]]+1)</f>
        <v/>
      </c>
    </row>
    <row r="194" spans="1:32" x14ac:dyDescent="0.3">
      <c r="A194" s="99">
        <v>191</v>
      </c>
      <c r="B194" s="29" t="s">
        <v>186</v>
      </c>
      <c r="C194" s="325" t="s">
        <v>1179</v>
      </c>
      <c r="D194" s="29" t="s">
        <v>116</v>
      </c>
      <c r="E194" s="31" t="s">
        <v>95</v>
      </c>
      <c r="F194" s="326" t="s">
        <v>235</v>
      </c>
      <c r="O194" s="3"/>
      <c r="P194" s="3"/>
      <c r="Q194" s="3"/>
      <c r="R194" s="15"/>
      <c r="S194" s="15"/>
      <c r="T194" s="15"/>
      <c r="U194" s="327"/>
      <c r="V194" s="99" t="str">
        <f ca="1">INDIRECT("lista!G" &amp;Table4[[#This Row],[ID]]+1)</f>
        <v/>
      </c>
      <c r="W194" s="99" t="str" cm="1">
        <f t="array" aca="1" ref="W194" ca="1">INDIRECT("lista!H" &amp;Table4[[#This Row],[ID]]+1)</f>
        <v/>
      </c>
      <c r="X194" s="99" t="str" cm="1">
        <f t="array" aca="1" ref="X194" ca="1">INDIRECT("lista!I" &amp;Table4[[#This Row],[ID]]+1)</f>
        <v/>
      </c>
      <c r="Y194" s="99" t="str" cm="1">
        <f t="array" aca="1" ref="Y194" ca="1">INDIRECT("lista!J" &amp;Table4[[#This Row],[ID]]+1)</f>
        <v/>
      </c>
      <c r="Z194" s="99" t="str" cm="1">
        <f t="array" aca="1" ref="Z194" ca="1">INDIRECT("lista!K" &amp;Table4[[#This Row],[ID]]+1)</f>
        <v/>
      </c>
      <c r="AA194" s="99" t="str" cm="1">
        <f t="array" aca="1" ref="AA194" ca="1">INDIRECT("lista!L" &amp;Table4[[#This Row],[ID]]+1)</f>
        <v/>
      </c>
      <c r="AB194" s="99" t="str" cm="1">
        <f t="array" aca="1" ref="AB194" ca="1">INDIRECT("lista!M" &amp;Table4[[#This Row],[ID]]+1)</f>
        <v/>
      </c>
      <c r="AC194" s="99" t="str" cm="1">
        <f t="array" aca="1" ref="AC194" ca="1">INDIRECT("lista!N" &amp;Table4[[#This Row],[ID]]+1)</f>
        <v/>
      </c>
      <c r="AD194" s="99" t="str" cm="1">
        <f t="array" aca="1" ref="AD194" ca="1">INDIRECT("lista!O" &amp;Table4[[#This Row],[ID]]+1)</f>
        <v/>
      </c>
      <c r="AE194" s="99" t="str" cm="1">
        <f t="array" aca="1" ref="AE194" ca="1">INDIRECT("lista!P" &amp;Table4[[#This Row],[ID]]+1)</f>
        <v/>
      </c>
      <c r="AF194" s="99" t="str" cm="1">
        <f t="array" aca="1" ref="AF194" ca="1">INDIRECT("lista!Q" &amp;Table4[[#This Row],[ID]]+1)</f>
        <v/>
      </c>
    </row>
    <row r="195" spans="1:32" x14ac:dyDescent="0.3">
      <c r="A195" s="99">
        <v>192</v>
      </c>
      <c r="B195" s="29" t="s">
        <v>161</v>
      </c>
      <c r="C195" s="325" t="s">
        <v>1194</v>
      </c>
      <c r="D195" s="29" t="s">
        <v>42</v>
      </c>
      <c r="E195" s="31" t="s">
        <v>119</v>
      </c>
      <c r="F195" s="326" t="s">
        <v>236</v>
      </c>
      <c r="O195" s="3"/>
      <c r="P195" s="3"/>
      <c r="Q195" s="3"/>
      <c r="R195" s="15"/>
      <c r="S195" s="15"/>
      <c r="T195" s="15"/>
      <c r="U195" s="327"/>
      <c r="V195" s="99" t="str">
        <f ca="1">INDIRECT("lista!G" &amp;Table4[[#This Row],[ID]]+1)</f>
        <v/>
      </c>
      <c r="W195" s="99" t="str" cm="1">
        <f t="array" aca="1" ref="W195" ca="1">INDIRECT("lista!H" &amp;Table4[[#This Row],[ID]]+1)</f>
        <v/>
      </c>
      <c r="X195" s="99" t="str" cm="1">
        <f t="array" aca="1" ref="X195" ca="1">INDIRECT("lista!I" &amp;Table4[[#This Row],[ID]]+1)</f>
        <v/>
      </c>
      <c r="Y195" s="99" t="str" cm="1">
        <f t="array" aca="1" ref="Y195" ca="1">INDIRECT("lista!J" &amp;Table4[[#This Row],[ID]]+1)</f>
        <v/>
      </c>
      <c r="Z195" s="99" t="str" cm="1">
        <f t="array" aca="1" ref="Z195" ca="1">INDIRECT("lista!K" &amp;Table4[[#This Row],[ID]]+1)</f>
        <v/>
      </c>
      <c r="AA195" s="99" t="str" cm="1">
        <f t="array" aca="1" ref="AA195" ca="1">INDIRECT("lista!L" &amp;Table4[[#This Row],[ID]]+1)</f>
        <v/>
      </c>
      <c r="AB195" s="99" t="str" cm="1">
        <f t="array" aca="1" ref="AB195" ca="1">INDIRECT("lista!M" &amp;Table4[[#This Row],[ID]]+1)</f>
        <v/>
      </c>
      <c r="AC195" s="99" t="str" cm="1">
        <f t="array" aca="1" ref="AC195" ca="1">INDIRECT("lista!N" &amp;Table4[[#This Row],[ID]]+1)</f>
        <v/>
      </c>
      <c r="AD195" s="99" t="str" cm="1">
        <f t="array" aca="1" ref="AD195" ca="1">INDIRECT("lista!O" &amp;Table4[[#This Row],[ID]]+1)</f>
        <v/>
      </c>
      <c r="AE195" s="99" t="str" cm="1">
        <f t="array" aca="1" ref="AE195" ca="1">INDIRECT("lista!P" &amp;Table4[[#This Row],[ID]]+1)</f>
        <v/>
      </c>
      <c r="AF195" s="99" t="str" cm="1">
        <f t="array" aca="1" ref="AF195" ca="1">INDIRECT("lista!Q" &amp;Table4[[#This Row],[ID]]+1)</f>
        <v/>
      </c>
    </row>
    <row r="196" spans="1:32" x14ac:dyDescent="0.3">
      <c r="A196" s="99">
        <v>193</v>
      </c>
      <c r="B196" s="29" t="s">
        <v>169</v>
      </c>
      <c r="C196" s="325" t="s">
        <v>1177</v>
      </c>
      <c r="D196" s="29" t="s">
        <v>42</v>
      </c>
      <c r="E196" s="31" t="s">
        <v>105</v>
      </c>
      <c r="F196" s="326" t="s">
        <v>237</v>
      </c>
      <c r="O196" s="3"/>
      <c r="P196" s="3"/>
      <c r="Q196" s="3"/>
      <c r="R196" s="15"/>
      <c r="S196" s="15"/>
      <c r="T196" s="15"/>
      <c r="U196" s="327"/>
      <c r="V196" s="99" t="str">
        <f ca="1">INDIRECT("lista!G" &amp;Table4[[#This Row],[ID]]+1)</f>
        <v/>
      </c>
      <c r="W196" s="99" t="str" cm="1">
        <f t="array" aca="1" ref="W196" ca="1">INDIRECT("lista!H" &amp;Table4[[#This Row],[ID]]+1)</f>
        <v/>
      </c>
      <c r="X196" s="99" t="str" cm="1">
        <f t="array" aca="1" ref="X196" ca="1">INDIRECT("lista!I" &amp;Table4[[#This Row],[ID]]+1)</f>
        <v/>
      </c>
      <c r="Y196" s="99" t="str" cm="1">
        <f t="array" aca="1" ref="Y196" ca="1">INDIRECT("lista!J" &amp;Table4[[#This Row],[ID]]+1)</f>
        <v/>
      </c>
      <c r="Z196" s="99" t="str" cm="1">
        <f t="array" aca="1" ref="Z196" ca="1">INDIRECT("lista!K" &amp;Table4[[#This Row],[ID]]+1)</f>
        <v/>
      </c>
      <c r="AA196" s="99" t="str" cm="1">
        <f t="array" aca="1" ref="AA196" ca="1">INDIRECT("lista!L" &amp;Table4[[#This Row],[ID]]+1)</f>
        <v/>
      </c>
      <c r="AB196" s="99" t="str" cm="1">
        <f t="array" aca="1" ref="AB196" ca="1">INDIRECT("lista!M" &amp;Table4[[#This Row],[ID]]+1)</f>
        <v/>
      </c>
      <c r="AC196" s="99" t="str" cm="1">
        <f t="array" aca="1" ref="AC196" ca="1">INDIRECT("lista!N" &amp;Table4[[#This Row],[ID]]+1)</f>
        <v/>
      </c>
      <c r="AD196" s="99" t="str" cm="1">
        <f t="array" aca="1" ref="AD196" ca="1">INDIRECT("lista!O" &amp;Table4[[#This Row],[ID]]+1)</f>
        <v/>
      </c>
      <c r="AE196" s="99" t="str" cm="1">
        <f t="array" aca="1" ref="AE196" ca="1">INDIRECT("lista!P" &amp;Table4[[#This Row],[ID]]+1)</f>
        <v/>
      </c>
      <c r="AF196" s="99" t="str" cm="1">
        <f t="array" aca="1" ref="AF196" ca="1">INDIRECT("lista!Q" &amp;Table4[[#This Row],[ID]]+1)</f>
        <v/>
      </c>
    </row>
    <row r="197" spans="1:32" x14ac:dyDescent="0.3">
      <c r="A197" s="99">
        <v>194</v>
      </c>
      <c r="B197" s="29" t="s">
        <v>48</v>
      </c>
      <c r="C197" s="325" t="s">
        <v>1136</v>
      </c>
      <c r="D197" s="29" t="s">
        <v>42</v>
      </c>
      <c r="E197" s="31" t="s">
        <v>36</v>
      </c>
      <c r="F197" s="326" t="s">
        <v>237</v>
      </c>
      <c r="O197" s="3"/>
      <c r="P197" s="3"/>
      <c r="Q197" s="3"/>
      <c r="R197" s="15"/>
      <c r="S197" s="15"/>
      <c r="T197" s="15"/>
      <c r="U197" s="327"/>
      <c r="V197" s="99" t="str">
        <f ca="1">INDIRECT("lista!G" &amp;Table4[[#This Row],[ID]]+1)</f>
        <v/>
      </c>
      <c r="W197" s="99" t="str" cm="1">
        <f t="array" aca="1" ref="W197" ca="1">INDIRECT("lista!H" &amp;Table4[[#This Row],[ID]]+1)</f>
        <v/>
      </c>
      <c r="X197" s="99" t="str" cm="1">
        <f t="array" aca="1" ref="X197" ca="1">INDIRECT("lista!I" &amp;Table4[[#This Row],[ID]]+1)</f>
        <v/>
      </c>
      <c r="Y197" s="99" t="str" cm="1">
        <f t="array" aca="1" ref="Y197" ca="1">INDIRECT("lista!J" &amp;Table4[[#This Row],[ID]]+1)</f>
        <v/>
      </c>
      <c r="Z197" s="99" t="str" cm="1">
        <f t="array" aca="1" ref="Z197" ca="1">INDIRECT("lista!K" &amp;Table4[[#This Row],[ID]]+1)</f>
        <v/>
      </c>
      <c r="AA197" s="99" t="str" cm="1">
        <f t="array" aca="1" ref="AA197" ca="1">INDIRECT("lista!L" &amp;Table4[[#This Row],[ID]]+1)</f>
        <v/>
      </c>
      <c r="AB197" s="99" t="str" cm="1">
        <f t="array" aca="1" ref="AB197" ca="1">INDIRECT("lista!M" &amp;Table4[[#This Row],[ID]]+1)</f>
        <v/>
      </c>
      <c r="AC197" s="99" t="str" cm="1">
        <f t="array" aca="1" ref="AC197" ca="1">INDIRECT("lista!N" &amp;Table4[[#This Row],[ID]]+1)</f>
        <v/>
      </c>
      <c r="AD197" s="99" t="str" cm="1">
        <f t="array" aca="1" ref="AD197" ca="1">INDIRECT("lista!O" &amp;Table4[[#This Row],[ID]]+1)</f>
        <v/>
      </c>
      <c r="AE197" s="99" t="str" cm="1">
        <f t="array" aca="1" ref="AE197" ca="1">INDIRECT("lista!P" &amp;Table4[[#This Row],[ID]]+1)</f>
        <v/>
      </c>
      <c r="AF197" s="99" t="str" cm="1">
        <f t="array" aca="1" ref="AF197" ca="1">INDIRECT("lista!Q" &amp;Table4[[#This Row],[ID]]+1)</f>
        <v/>
      </c>
    </row>
    <row r="198" spans="1:32" x14ac:dyDescent="0.3">
      <c r="A198" s="99">
        <v>195</v>
      </c>
      <c r="B198" s="29" t="s">
        <v>171</v>
      </c>
      <c r="C198" s="325" t="s">
        <v>1289</v>
      </c>
      <c r="D198" s="29" t="s">
        <v>116</v>
      </c>
      <c r="E198" s="31" t="s">
        <v>105</v>
      </c>
      <c r="F198" s="326" t="s">
        <v>238</v>
      </c>
      <c r="O198" s="3"/>
      <c r="P198" s="3"/>
      <c r="Q198" s="3"/>
      <c r="R198" s="15"/>
      <c r="S198" s="15"/>
      <c r="T198" s="15"/>
      <c r="U198" s="327"/>
      <c r="V198" s="99" t="str">
        <f ca="1">INDIRECT("lista!G" &amp;Table4[[#This Row],[ID]]+1)</f>
        <v/>
      </c>
      <c r="W198" s="99" t="str" cm="1">
        <f t="array" aca="1" ref="W198" ca="1">INDIRECT("lista!H" &amp;Table4[[#This Row],[ID]]+1)</f>
        <v/>
      </c>
      <c r="X198" s="99" t="str" cm="1">
        <f t="array" aca="1" ref="X198" ca="1">INDIRECT("lista!I" &amp;Table4[[#This Row],[ID]]+1)</f>
        <v/>
      </c>
      <c r="Y198" s="99" t="str" cm="1">
        <f t="array" aca="1" ref="Y198" ca="1">INDIRECT("lista!J" &amp;Table4[[#This Row],[ID]]+1)</f>
        <v/>
      </c>
      <c r="Z198" s="99" t="str" cm="1">
        <f t="array" aca="1" ref="Z198" ca="1">INDIRECT("lista!K" &amp;Table4[[#This Row],[ID]]+1)</f>
        <v/>
      </c>
      <c r="AA198" s="99" t="str" cm="1">
        <f t="array" aca="1" ref="AA198" ca="1">INDIRECT("lista!L" &amp;Table4[[#This Row],[ID]]+1)</f>
        <v/>
      </c>
      <c r="AB198" s="99" t="str" cm="1">
        <f t="array" aca="1" ref="AB198" ca="1">INDIRECT("lista!M" &amp;Table4[[#This Row],[ID]]+1)</f>
        <v/>
      </c>
      <c r="AC198" s="99" t="str" cm="1">
        <f t="array" aca="1" ref="AC198" ca="1">INDIRECT("lista!N" &amp;Table4[[#This Row],[ID]]+1)</f>
        <v/>
      </c>
      <c r="AD198" s="99" t="str" cm="1">
        <f t="array" aca="1" ref="AD198" ca="1">INDIRECT("lista!O" &amp;Table4[[#This Row],[ID]]+1)</f>
        <v/>
      </c>
      <c r="AE198" s="99" t="str" cm="1">
        <f t="array" aca="1" ref="AE198" ca="1">INDIRECT("lista!P" &amp;Table4[[#This Row],[ID]]+1)</f>
        <v/>
      </c>
      <c r="AF198" s="99" t="str" cm="1">
        <f t="array" aca="1" ref="AF198" ca="1">INDIRECT("lista!Q" &amp;Table4[[#This Row],[ID]]+1)</f>
        <v/>
      </c>
    </row>
    <row r="199" spans="1:32" x14ac:dyDescent="0.3">
      <c r="A199" s="99">
        <v>196</v>
      </c>
      <c r="B199" s="29" t="s">
        <v>190</v>
      </c>
      <c r="C199" s="325" t="s">
        <v>1201</v>
      </c>
      <c r="D199" s="29" t="s">
        <v>116</v>
      </c>
      <c r="E199" s="31" t="s">
        <v>95</v>
      </c>
      <c r="F199" s="326" t="s">
        <v>239</v>
      </c>
      <c r="O199" s="3"/>
      <c r="P199" s="3"/>
      <c r="Q199" s="3"/>
      <c r="R199" s="15"/>
      <c r="S199" s="15"/>
      <c r="T199" s="15"/>
      <c r="U199" s="327"/>
      <c r="V199" s="99" t="str">
        <f ca="1">INDIRECT("lista!G" &amp;Table4[[#This Row],[ID]]+1)</f>
        <v/>
      </c>
      <c r="W199" s="99" t="str" cm="1">
        <f t="array" aca="1" ref="W199" ca="1">INDIRECT("lista!H" &amp;Table4[[#This Row],[ID]]+1)</f>
        <v/>
      </c>
      <c r="X199" s="99" t="str" cm="1">
        <f t="array" aca="1" ref="X199" ca="1">INDIRECT("lista!I" &amp;Table4[[#This Row],[ID]]+1)</f>
        <v/>
      </c>
      <c r="Y199" s="99" t="str" cm="1">
        <f t="array" aca="1" ref="Y199" ca="1">INDIRECT("lista!J" &amp;Table4[[#This Row],[ID]]+1)</f>
        <v/>
      </c>
      <c r="Z199" s="99" t="str" cm="1">
        <f t="array" aca="1" ref="Z199" ca="1">INDIRECT("lista!K" &amp;Table4[[#This Row],[ID]]+1)</f>
        <v/>
      </c>
      <c r="AA199" s="99" t="str" cm="1">
        <f t="array" aca="1" ref="AA199" ca="1">INDIRECT("lista!L" &amp;Table4[[#This Row],[ID]]+1)</f>
        <v/>
      </c>
      <c r="AB199" s="99" t="str" cm="1">
        <f t="array" aca="1" ref="AB199" ca="1">INDIRECT("lista!M" &amp;Table4[[#This Row],[ID]]+1)</f>
        <v/>
      </c>
      <c r="AC199" s="99" t="str" cm="1">
        <f t="array" aca="1" ref="AC199" ca="1">INDIRECT("lista!N" &amp;Table4[[#This Row],[ID]]+1)</f>
        <v/>
      </c>
      <c r="AD199" s="99" t="str" cm="1">
        <f t="array" aca="1" ref="AD199" ca="1">INDIRECT("lista!O" &amp;Table4[[#This Row],[ID]]+1)</f>
        <v/>
      </c>
      <c r="AE199" s="99" t="str" cm="1">
        <f t="array" aca="1" ref="AE199" ca="1">INDIRECT("lista!P" &amp;Table4[[#This Row],[ID]]+1)</f>
        <v/>
      </c>
      <c r="AF199" s="99" t="str" cm="1">
        <f t="array" aca="1" ref="AF199" ca="1">INDIRECT("lista!Q" &amp;Table4[[#This Row],[ID]]+1)</f>
        <v/>
      </c>
    </row>
    <row r="200" spans="1:32" x14ac:dyDescent="0.3">
      <c r="A200" s="99">
        <v>197</v>
      </c>
      <c r="B200" s="29" t="s">
        <v>192</v>
      </c>
      <c r="C200" s="325" t="s">
        <v>1195</v>
      </c>
      <c r="D200" s="29" t="s">
        <v>53</v>
      </c>
      <c r="E200" s="31" t="s">
        <v>95</v>
      </c>
      <c r="F200" s="326" t="s">
        <v>239</v>
      </c>
      <c r="O200" s="3"/>
      <c r="P200" s="3"/>
      <c r="Q200" s="3"/>
      <c r="R200" s="15"/>
      <c r="S200" s="15"/>
      <c r="T200" s="15"/>
      <c r="U200" s="327"/>
      <c r="V200" s="99" t="str">
        <f ca="1">INDIRECT("lista!G" &amp;Table4[[#This Row],[ID]]+1)</f>
        <v/>
      </c>
      <c r="W200" s="99" t="str" cm="1">
        <f t="array" aca="1" ref="W200" ca="1">INDIRECT("lista!H" &amp;Table4[[#This Row],[ID]]+1)</f>
        <v/>
      </c>
      <c r="X200" s="99" t="str" cm="1">
        <f t="array" aca="1" ref="X200" ca="1">INDIRECT("lista!I" &amp;Table4[[#This Row],[ID]]+1)</f>
        <v/>
      </c>
      <c r="Y200" s="99" t="str" cm="1">
        <f t="array" aca="1" ref="Y200" ca="1">INDIRECT("lista!J" &amp;Table4[[#This Row],[ID]]+1)</f>
        <v/>
      </c>
      <c r="Z200" s="99" t="str" cm="1">
        <f t="array" aca="1" ref="Z200" ca="1">INDIRECT("lista!K" &amp;Table4[[#This Row],[ID]]+1)</f>
        <v/>
      </c>
      <c r="AA200" s="99" t="str" cm="1">
        <f t="array" aca="1" ref="AA200" ca="1">INDIRECT("lista!L" &amp;Table4[[#This Row],[ID]]+1)</f>
        <v/>
      </c>
      <c r="AB200" s="99" t="str" cm="1">
        <f t="array" aca="1" ref="AB200" ca="1">INDIRECT("lista!M" &amp;Table4[[#This Row],[ID]]+1)</f>
        <v/>
      </c>
      <c r="AC200" s="99" t="str" cm="1">
        <f t="array" aca="1" ref="AC200" ca="1">INDIRECT("lista!N" &amp;Table4[[#This Row],[ID]]+1)</f>
        <v/>
      </c>
      <c r="AD200" s="99" t="str" cm="1">
        <f t="array" aca="1" ref="AD200" ca="1">INDIRECT("lista!O" &amp;Table4[[#This Row],[ID]]+1)</f>
        <v/>
      </c>
      <c r="AE200" s="99" t="str" cm="1">
        <f t="array" aca="1" ref="AE200" ca="1">INDIRECT("lista!P" &amp;Table4[[#This Row],[ID]]+1)</f>
        <v/>
      </c>
      <c r="AF200" s="99" t="str" cm="1">
        <f t="array" aca="1" ref="AF200" ca="1">INDIRECT("lista!Q" &amp;Table4[[#This Row],[ID]]+1)</f>
        <v/>
      </c>
    </row>
    <row r="201" spans="1:32" x14ac:dyDescent="0.3">
      <c r="A201" s="99">
        <v>198</v>
      </c>
      <c r="B201" s="29" t="s">
        <v>54</v>
      </c>
      <c r="C201" s="325" t="s">
        <v>1139</v>
      </c>
      <c r="D201" s="29" t="s">
        <v>35</v>
      </c>
      <c r="E201" s="31" t="s">
        <v>105</v>
      </c>
      <c r="F201" s="326" t="s">
        <v>239</v>
      </c>
      <c r="O201" s="3"/>
      <c r="P201" s="3"/>
      <c r="Q201" s="3"/>
      <c r="R201" s="15"/>
      <c r="S201" s="15"/>
      <c r="T201" s="15"/>
      <c r="U201" s="327" t="s">
        <v>1288</v>
      </c>
      <c r="V201" s="99" t="str">
        <f ca="1">INDIRECT("lista!G" &amp;Table4[[#This Row],[ID]]+1)</f>
        <v/>
      </c>
      <c r="W201" s="99" t="str" cm="1">
        <f t="array" aca="1" ref="W201" ca="1">INDIRECT("lista!H" &amp;Table4[[#This Row],[ID]]+1)</f>
        <v/>
      </c>
      <c r="X201" s="99" t="str" cm="1">
        <f t="array" aca="1" ref="X201" ca="1">INDIRECT("lista!I" &amp;Table4[[#This Row],[ID]]+1)</f>
        <v/>
      </c>
      <c r="Y201" s="99" t="str" cm="1">
        <f t="array" aca="1" ref="Y201" ca="1">INDIRECT("lista!J" &amp;Table4[[#This Row],[ID]]+1)</f>
        <v/>
      </c>
      <c r="Z201" s="99" t="str" cm="1">
        <f t="array" aca="1" ref="Z201" ca="1">INDIRECT("lista!K" &amp;Table4[[#This Row],[ID]]+1)</f>
        <v/>
      </c>
      <c r="AA201" s="99" t="str" cm="1">
        <f t="array" aca="1" ref="AA201" ca="1">INDIRECT("lista!L" &amp;Table4[[#This Row],[ID]]+1)</f>
        <v/>
      </c>
      <c r="AB201" s="99" t="str" cm="1">
        <f t="array" aca="1" ref="AB201" ca="1">INDIRECT("lista!M" &amp;Table4[[#This Row],[ID]]+1)</f>
        <v/>
      </c>
      <c r="AC201" s="99" t="str" cm="1">
        <f t="array" aca="1" ref="AC201" ca="1">INDIRECT("lista!N" &amp;Table4[[#This Row],[ID]]+1)</f>
        <v/>
      </c>
      <c r="AD201" s="99" t="str" cm="1">
        <f t="array" aca="1" ref="AD201" ca="1">INDIRECT("lista!O" &amp;Table4[[#This Row],[ID]]+1)</f>
        <v/>
      </c>
      <c r="AE201" s="99" t="str" cm="1">
        <f t="array" aca="1" ref="AE201" ca="1">INDIRECT("lista!P" &amp;Table4[[#This Row],[ID]]+1)</f>
        <v/>
      </c>
      <c r="AF201" s="99" t="str" cm="1">
        <f t="array" aca="1" ref="AF201" ca="1">INDIRECT("lista!Q" &amp;Table4[[#This Row],[ID]]+1)</f>
        <v/>
      </c>
    </row>
    <row r="202" spans="1:32" x14ac:dyDescent="0.3">
      <c r="A202" s="99">
        <v>199</v>
      </c>
      <c r="B202" s="29" t="s">
        <v>50</v>
      </c>
      <c r="C202" s="325" t="s">
        <v>1137</v>
      </c>
      <c r="D202" s="29" t="s">
        <v>42</v>
      </c>
      <c r="E202" s="31" t="s">
        <v>119</v>
      </c>
      <c r="F202" s="326" t="s">
        <v>239</v>
      </c>
      <c r="O202" s="3"/>
      <c r="P202" s="3"/>
      <c r="Q202" s="3"/>
      <c r="R202" s="15"/>
      <c r="S202" s="15"/>
      <c r="T202" s="15"/>
      <c r="U202" s="327"/>
      <c r="V202" s="99" t="str">
        <f ca="1">INDIRECT("lista!G" &amp;Table4[[#This Row],[ID]]+1)</f>
        <v/>
      </c>
      <c r="W202" s="99" t="str" cm="1">
        <f t="array" aca="1" ref="W202" ca="1">INDIRECT("lista!H" &amp;Table4[[#This Row],[ID]]+1)</f>
        <v/>
      </c>
      <c r="X202" s="99" t="str" cm="1">
        <f t="array" aca="1" ref="X202" ca="1">INDIRECT("lista!I" &amp;Table4[[#This Row],[ID]]+1)</f>
        <v/>
      </c>
      <c r="Y202" s="99" t="str" cm="1">
        <f t="array" aca="1" ref="Y202" ca="1">INDIRECT("lista!J" &amp;Table4[[#This Row],[ID]]+1)</f>
        <v/>
      </c>
      <c r="Z202" s="99" t="str" cm="1">
        <f t="array" aca="1" ref="Z202" ca="1">INDIRECT("lista!K" &amp;Table4[[#This Row],[ID]]+1)</f>
        <v/>
      </c>
      <c r="AA202" s="99" t="str" cm="1">
        <f t="array" aca="1" ref="AA202" ca="1">INDIRECT("lista!L" &amp;Table4[[#This Row],[ID]]+1)</f>
        <v/>
      </c>
      <c r="AB202" s="99" t="str" cm="1">
        <f t="array" aca="1" ref="AB202" ca="1">INDIRECT("lista!M" &amp;Table4[[#This Row],[ID]]+1)</f>
        <v/>
      </c>
      <c r="AC202" s="99" t="str" cm="1">
        <f t="array" aca="1" ref="AC202" ca="1">INDIRECT("lista!N" &amp;Table4[[#This Row],[ID]]+1)</f>
        <v/>
      </c>
      <c r="AD202" s="99" t="str" cm="1">
        <f t="array" aca="1" ref="AD202" ca="1">INDIRECT("lista!O" &amp;Table4[[#This Row],[ID]]+1)</f>
        <v/>
      </c>
      <c r="AE202" s="99" t="str" cm="1">
        <f t="array" aca="1" ref="AE202" ca="1">INDIRECT("lista!P" &amp;Table4[[#This Row],[ID]]+1)</f>
        <v/>
      </c>
      <c r="AF202" s="99" t="str" cm="1">
        <f t="array" aca="1" ref="AF202" ca="1">INDIRECT("lista!Q" &amp;Table4[[#This Row],[ID]]+1)</f>
        <v/>
      </c>
    </row>
    <row r="203" spans="1:32" x14ac:dyDescent="0.3">
      <c r="A203" s="99">
        <v>200</v>
      </c>
      <c r="B203" s="29" t="s">
        <v>52</v>
      </c>
      <c r="C203" s="325" t="s">
        <v>1138</v>
      </c>
      <c r="D203" s="29" t="s">
        <v>53</v>
      </c>
      <c r="E203" s="31" t="s">
        <v>119</v>
      </c>
      <c r="F203" s="326" t="s">
        <v>239</v>
      </c>
      <c r="O203" s="3"/>
      <c r="P203" s="3"/>
      <c r="Q203" s="3"/>
      <c r="R203" s="15"/>
      <c r="S203" s="15"/>
      <c r="T203" s="15"/>
      <c r="U203" s="327"/>
      <c r="V203" s="99" t="str">
        <f ca="1">INDIRECT("lista!G" &amp;Table4[[#This Row],[ID]]+1)</f>
        <v/>
      </c>
      <c r="W203" s="99" t="str" cm="1">
        <f t="array" aca="1" ref="W203" ca="1">INDIRECT("lista!H" &amp;Table4[[#This Row],[ID]]+1)</f>
        <v/>
      </c>
      <c r="X203" s="99" t="str" cm="1">
        <f t="array" aca="1" ref="X203" ca="1">INDIRECT("lista!I" &amp;Table4[[#This Row],[ID]]+1)</f>
        <v/>
      </c>
      <c r="Y203" s="99" t="str" cm="1">
        <f t="array" aca="1" ref="Y203" ca="1">INDIRECT("lista!J" &amp;Table4[[#This Row],[ID]]+1)</f>
        <v/>
      </c>
      <c r="Z203" s="99" t="str" cm="1">
        <f t="array" aca="1" ref="Z203" ca="1">INDIRECT("lista!K" &amp;Table4[[#This Row],[ID]]+1)</f>
        <v/>
      </c>
      <c r="AA203" s="99" t="str" cm="1">
        <f t="array" aca="1" ref="AA203" ca="1">INDIRECT("lista!L" &amp;Table4[[#This Row],[ID]]+1)</f>
        <v/>
      </c>
      <c r="AB203" s="99" t="str" cm="1">
        <f t="array" aca="1" ref="AB203" ca="1">INDIRECT("lista!M" &amp;Table4[[#This Row],[ID]]+1)</f>
        <v/>
      </c>
      <c r="AC203" s="99" t="str" cm="1">
        <f t="array" aca="1" ref="AC203" ca="1">INDIRECT("lista!N" &amp;Table4[[#This Row],[ID]]+1)</f>
        <v/>
      </c>
      <c r="AD203" s="99" t="str" cm="1">
        <f t="array" aca="1" ref="AD203" ca="1">INDIRECT("lista!O" &amp;Table4[[#This Row],[ID]]+1)</f>
        <v/>
      </c>
      <c r="AE203" s="99" t="str" cm="1">
        <f t="array" aca="1" ref="AE203" ca="1">INDIRECT("lista!P" &amp;Table4[[#This Row],[ID]]+1)</f>
        <v/>
      </c>
      <c r="AF203" s="99" t="str" cm="1">
        <f t="array" aca="1" ref="AF203" ca="1">INDIRECT("lista!Q" &amp;Table4[[#This Row],[ID]]+1)</f>
        <v/>
      </c>
    </row>
    <row r="204" spans="1:32" x14ac:dyDescent="0.3">
      <c r="A204" s="99">
        <v>201</v>
      </c>
      <c r="B204" s="29" t="s">
        <v>161</v>
      </c>
      <c r="C204" s="325" t="s">
        <v>1194</v>
      </c>
      <c r="D204" s="29" t="s">
        <v>42</v>
      </c>
      <c r="E204" s="31" t="s">
        <v>36</v>
      </c>
      <c r="F204" s="326" t="s">
        <v>240</v>
      </c>
      <c r="O204" s="3"/>
      <c r="P204" s="3"/>
      <c r="Q204" s="3"/>
      <c r="R204" s="15"/>
      <c r="S204" s="15"/>
      <c r="T204" s="15"/>
      <c r="U204" s="327"/>
      <c r="V204" s="99" t="str">
        <f ca="1">INDIRECT("lista!G" &amp;Table4[[#This Row],[ID]]+1)</f>
        <v/>
      </c>
      <c r="W204" s="99" t="str" cm="1">
        <f t="array" aca="1" ref="W204" ca="1">INDIRECT("lista!H" &amp;Table4[[#This Row],[ID]]+1)</f>
        <v/>
      </c>
      <c r="X204" s="99" t="str" cm="1">
        <f t="array" aca="1" ref="X204" ca="1">INDIRECT("lista!I" &amp;Table4[[#This Row],[ID]]+1)</f>
        <v/>
      </c>
      <c r="Y204" s="99" t="str" cm="1">
        <f t="array" aca="1" ref="Y204" ca="1">INDIRECT("lista!J" &amp;Table4[[#This Row],[ID]]+1)</f>
        <v/>
      </c>
      <c r="Z204" s="99" t="str" cm="1">
        <f t="array" aca="1" ref="Z204" ca="1">INDIRECT("lista!K" &amp;Table4[[#This Row],[ID]]+1)</f>
        <v/>
      </c>
      <c r="AA204" s="99" t="str" cm="1">
        <f t="array" aca="1" ref="AA204" ca="1">INDIRECT("lista!L" &amp;Table4[[#This Row],[ID]]+1)</f>
        <v/>
      </c>
      <c r="AB204" s="99" t="str" cm="1">
        <f t="array" aca="1" ref="AB204" ca="1">INDIRECT("lista!M" &amp;Table4[[#This Row],[ID]]+1)</f>
        <v/>
      </c>
      <c r="AC204" s="99" t="str" cm="1">
        <f t="array" aca="1" ref="AC204" ca="1">INDIRECT("lista!N" &amp;Table4[[#This Row],[ID]]+1)</f>
        <v/>
      </c>
      <c r="AD204" s="99" t="str" cm="1">
        <f t="array" aca="1" ref="AD204" ca="1">INDIRECT("lista!O" &amp;Table4[[#This Row],[ID]]+1)</f>
        <v/>
      </c>
      <c r="AE204" s="99" t="str" cm="1">
        <f t="array" aca="1" ref="AE204" ca="1">INDIRECT("lista!P" &amp;Table4[[#This Row],[ID]]+1)</f>
        <v/>
      </c>
      <c r="AF204" s="99" t="str" cm="1">
        <f t="array" aca="1" ref="AF204" ca="1">INDIRECT("lista!Q" &amp;Table4[[#This Row],[ID]]+1)</f>
        <v/>
      </c>
    </row>
    <row r="205" spans="1:32" x14ac:dyDescent="0.3">
      <c r="A205" s="99">
        <v>202</v>
      </c>
      <c r="B205" s="41" t="s">
        <v>241</v>
      </c>
      <c r="C205" s="30" t="s">
        <v>1520</v>
      </c>
      <c r="D205" s="41" t="s">
        <v>242</v>
      </c>
      <c r="E205" s="40" t="s">
        <v>206</v>
      </c>
      <c r="F205" s="32">
        <v>44697</v>
      </c>
      <c r="O205" s="3"/>
      <c r="P205" s="3"/>
      <c r="Q205" s="3"/>
      <c r="R205" s="15"/>
      <c r="S205" s="15"/>
      <c r="T205" s="15"/>
      <c r="U205" s="327"/>
      <c r="V205" s="99" t="s">
        <v>65</v>
      </c>
      <c r="W205" s="99" t="s">
        <v>65</v>
      </c>
      <c r="X205" s="99" t="s">
        <v>65</v>
      </c>
      <c r="Y205" s="99" t="s">
        <v>65</v>
      </c>
      <c r="Z205" s="99" t="str" cm="1">
        <f t="array" aca="1" ref="Z205" ca="1">INDIRECT("lista!K" &amp;Table4[[#This Row],[ID]]+1)</f>
        <v/>
      </c>
      <c r="AA205" s="99" t="str" cm="1">
        <f t="array" aca="1" ref="AA205" ca="1">INDIRECT("lista!L" &amp;Table4[[#This Row],[ID]]+1)</f>
        <v/>
      </c>
      <c r="AB205" s="99" t="str" cm="1">
        <f t="array" aca="1" ref="AB205" ca="1">INDIRECT("lista!M" &amp;Table4[[#This Row],[ID]]+1)</f>
        <v/>
      </c>
      <c r="AC205" s="99" t="str" cm="1">
        <f t="array" aca="1" ref="AC205" ca="1">INDIRECT("lista!N" &amp;Table4[[#This Row],[ID]]+1)</f>
        <v/>
      </c>
      <c r="AD205" s="99" cm="1">
        <f t="array" aca="1" ref="AD205" ca="1">INDIRECT("lista!O" &amp;Table4[[#This Row],[ID]]+1)</f>
        <v>148</v>
      </c>
      <c r="AE205" s="99" t="str" cm="1">
        <f t="array" aca="1" ref="AE205" ca="1">INDIRECT("lista!P" &amp;Table4[[#This Row],[ID]]+1)</f>
        <v/>
      </c>
      <c r="AF205" s="99" t="str" cm="1">
        <f t="array" aca="1" ref="AF205" ca="1">INDIRECT("lista!Q" &amp;Table4[[#This Row],[ID]]+1)</f>
        <v/>
      </c>
    </row>
    <row r="206" spans="1:32" x14ac:dyDescent="0.3">
      <c r="A206" s="99">
        <v>203</v>
      </c>
      <c r="B206" s="29" t="s">
        <v>56</v>
      </c>
      <c r="C206" s="325" t="s">
        <v>1140</v>
      </c>
      <c r="D206" s="29" t="s">
        <v>35</v>
      </c>
      <c r="E206" s="31" t="s">
        <v>105</v>
      </c>
      <c r="F206" s="326" t="s">
        <v>243</v>
      </c>
      <c r="O206" s="3"/>
      <c r="P206" s="3"/>
      <c r="Q206" s="3"/>
      <c r="R206" s="15"/>
      <c r="S206" s="15"/>
      <c r="T206" s="15"/>
      <c r="U206" s="327" t="s">
        <v>1288</v>
      </c>
      <c r="V206" s="99" t="str">
        <f ca="1">INDIRECT("lista!G" &amp;Table4[[#This Row],[ID]]+1)</f>
        <v/>
      </c>
      <c r="W206" s="99" t="str" cm="1">
        <f t="array" aca="1" ref="W206" ca="1">INDIRECT("lista!H" &amp;Table4[[#This Row],[ID]]+1)</f>
        <v/>
      </c>
      <c r="X206" s="99" t="str" cm="1">
        <f t="array" aca="1" ref="X206" ca="1">INDIRECT("lista!I" &amp;Table4[[#This Row],[ID]]+1)</f>
        <v/>
      </c>
      <c r="Y206" s="99" t="str" cm="1">
        <f t="array" aca="1" ref="Y206" ca="1">INDIRECT("lista!J" &amp;Table4[[#This Row],[ID]]+1)</f>
        <v/>
      </c>
      <c r="Z206" s="99" t="str" cm="1">
        <f t="array" aca="1" ref="Z206" ca="1">INDIRECT("lista!K" &amp;Table4[[#This Row],[ID]]+1)</f>
        <v/>
      </c>
      <c r="AA206" s="99" t="str" cm="1">
        <f t="array" aca="1" ref="AA206" ca="1">INDIRECT("lista!L" &amp;Table4[[#This Row],[ID]]+1)</f>
        <v/>
      </c>
      <c r="AB206" s="99" t="str" cm="1">
        <f t="array" aca="1" ref="AB206" ca="1">INDIRECT("lista!M" &amp;Table4[[#This Row],[ID]]+1)</f>
        <v/>
      </c>
      <c r="AC206" s="99" t="str" cm="1">
        <f t="array" aca="1" ref="AC206" ca="1">INDIRECT("lista!N" &amp;Table4[[#This Row],[ID]]+1)</f>
        <v/>
      </c>
      <c r="AD206" s="99" t="str" cm="1">
        <f t="array" aca="1" ref="AD206" ca="1">INDIRECT("lista!O" &amp;Table4[[#This Row],[ID]]+1)</f>
        <v/>
      </c>
      <c r="AE206" s="99" t="str" cm="1">
        <f t="array" aca="1" ref="AE206" ca="1">INDIRECT("lista!P" &amp;Table4[[#This Row],[ID]]+1)</f>
        <v/>
      </c>
      <c r="AF206" s="99" t="str" cm="1">
        <f t="array" aca="1" ref="AF206" ca="1">INDIRECT("lista!Q" &amp;Table4[[#This Row],[ID]]+1)</f>
        <v/>
      </c>
    </row>
    <row r="207" spans="1:32" x14ac:dyDescent="0.3">
      <c r="A207" s="99">
        <v>204</v>
      </c>
      <c r="B207" s="29" t="s">
        <v>50</v>
      </c>
      <c r="C207" s="325" t="s">
        <v>1137</v>
      </c>
      <c r="D207" s="29" t="s">
        <v>42</v>
      </c>
      <c r="E207" s="31" t="s">
        <v>36</v>
      </c>
      <c r="F207" s="326" t="s">
        <v>244</v>
      </c>
      <c r="O207" s="3"/>
      <c r="P207" s="3"/>
      <c r="Q207" s="3"/>
      <c r="R207" s="15"/>
      <c r="S207" s="15"/>
      <c r="T207" s="15"/>
      <c r="U207" s="328"/>
      <c r="V207" s="99" t="str">
        <f ca="1">INDIRECT("lista!G" &amp;Table4[[#This Row],[ID]]+1)</f>
        <v/>
      </c>
      <c r="W207" s="99" t="str" cm="1">
        <f t="array" aca="1" ref="W207" ca="1">INDIRECT("lista!H" &amp;Table4[[#This Row],[ID]]+1)</f>
        <v/>
      </c>
      <c r="X207" s="99" t="str" cm="1">
        <f t="array" aca="1" ref="X207" ca="1">INDIRECT("lista!I" &amp;Table4[[#This Row],[ID]]+1)</f>
        <v/>
      </c>
      <c r="Y207" s="99" t="str" cm="1">
        <f t="array" aca="1" ref="Y207" ca="1">INDIRECT("lista!J" &amp;Table4[[#This Row],[ID]]+1)</f>
        <v/>
      </c>
      <c r="Z207" s="99" t="str" cm="1">
        <f t="array" aca="1" ref="Z207" ca="1">INDIRECT("lista!K" &amp;Table4[[#This Row],[ID]]+1)</f>
        <v/>
      </c>
      <c r="AA207" s="99" t="str" cm="1">
        <f t="array" aca="1" ref="AA207" ca="1">INDIRECT("lista!L" &amp;Table4[[#This Row],[ID]]+1)</f>
        <v/>
      </c>
      <c r="AB207" s="99" t="str" cm="1">
        <f t="array" aca="1" ref="AB207" ca="1">INDIRECT("lista!M" &amp;Table4[[#This Row],[ID]]+1)</f>
        <v/>
      </c>
      <c r="AC207" s="99" t="str" cm="1">
        <f t="array" aca="1" ref="AC207" ca="1">INDIRECT("lista!N" &amp;Table4[[#This Row],[ID]]+1)</f>
        <v/>
      </c>
      <c r="AD207" s="99" t="str" cm="1">
        <f t="array" aca="1" ref="AD207" ca="1">INDIRECT("lista!O" &amp;Table4[[#This Row],[ID]]+1)</f>
        <v/>
      </c>
      <c r="AE207" s="99" t="str" cm="1">
        <f t="array" aca="1" ref="AE207" ca="1">INDIRECT("lista!P" &amp;Table4[[#This Row],[ID]]+1)</f>
        <v/>
      </c>
      <c r="AF207" s="99" t="str" cm="1">
        <f t="array" aca="1" ref="AF207" ca="1">INDIRECT("lista!Q" &amp;Table4[[#This Row],[ID]]+1)</f>
        <v/>
      </c>
    </row>
    <row r="208" spans="1:32" x14ac:dyDescent="0.3">
      <c r="A208" s="99">
        <v>205</v>
      </c>
      <c r="B208" s="29" t="s">
        <v>52</v>
      </c>
      <c r="C208" s="325" t="s">
        <v>1138</v>
      </c>
      <c r="D208" s="29" t="s">
        <v>53</v>
      </c>
      <c r="E208" s="31" t="s">
        <v>36</v>
      </c>
      <c r="F208" s="326" t="s">
        <v>244</v>
      </c>
      <c r="O208" s="3"/>
      <c r="P208" s="3"/>
      <c r="Q208" s="3"/>
      <c r="R208" s="15"/>
      <c r="S208" s="15"/>
      <c r="T208" s="15"/>
      <c r="U208" s="328"/>
      <c r="V208" s="99" t="str">
        <f ca="1">INDIRECT("lista!G" &amp;Table4[[#This Row],[ID]]+1)</f>
        <v/>
      </c>
      <c r="W208" s="99" t="str" cm="1">
        <f t="array" aca="1" ref="W208" ca="1">INDIRECT("lista!H" &amp;Table4[[#This Row],[ID]]+1)</f>
        <v/>
      </c>
      <c r="X208" s="99" t="str" cm="1">
        <f t="array" aca="1" ref="X208" ca="1">INDIRECT("lista!I" &amp;Table4[[#This Row],[ID]]+1)</f>
        <v/>
      </c>
      <c r="Y208" s="99" t="str" cm="1">
        <f t="array" aca="1" ref="Y208" ca="1">INDIRECT("lista!J" &amp;Table4[[#This Row],[ID]]+1)</f>
        <v/>
      </c>
      <c r="Z208" s="99" t="str" cm="1">
        <f t="array" aca="1" ref="Z208" ca="1">INDIRECT("lista!K" &amp;Table4[[#This Row],[ID]]+1)</f>
        <v/>
      </c>
      <c r="AA208" s="99" t="str" cm="1">
        <f t="array" aca="1" ref="AA208" ca="1">INDIRECT("lista!L" &amp;Table4[[#This Row],[ID]]+1)</f>
        <v/>
      </c>
      <c r="AB208" s="99" t="str" cm="1">
        <f t="array" aca="1" ref="AB208" ca="1">INDIRECT("lista!M" &amp;Table4[[#This Row],[ID]]+1)</f>
        <v/>
      </c>
      <c r="AC208" s="99" t="str" cm="1">
        <f t="array" aca="1" ref="AC208" ca="1">INDIRECT("lista!N" &amp;Table4[[#This Row],[ID]]+1)</f>
        <v/>
      </c>
      <c r="AD208" s="99" t="str" cm="1">
        <f t="array" aca="1" ref="AD208" ca="1">INDIRECT("lista!O" &amp;Table4[[#This Row],[ID]]+1)</f>
        <v/>
      </c>
      <c r="AE208" s="99" t="str" cm="1">
        <f t="array" aca="1" ref="AE208" ca="1">INDIRECT("lista!P" &amp;Table4[[#This Row],[ID]]+1)</f>
        <v/>
      </c>
      <c r="AF208" s="99" t="str" cm="1">
        <f t="array" aca="1" ref="AF208" ca="1">INDIRECT("lista!Q" &amp;Table4[[#This Row],[ID]]+1)</f>
        <v/>
      </c>
    </row>
    <row r="209" spans="1:32" x14ac:dyDescent="0.3">
      <c r="A209" s="99">
        <v>206</v>
      </c>
      <c r="B209" s="41" t="s">
        <v>245</v>
      </c>
      <c r="C209" s="30" t="s">
        <v>1381</v>
      </c>
      <c r="D209" s="41" t="s">
        <v>242</v>
      </c>
      <c r="E209" s="40" t="s">
        <v>206</v>
      </c>
      <c r="F209" s="32">
        <v>44691</v>
      </c>
      <c r="O209" s="3"/>
      <c r="P209" s="3"/>
      <c r="Q209" s="3"/>
      <c r="R209" s="15"/>
      <c r="S209" s="15"/>
      <c r="T209" s="15"/>
      <c r="U209" s="328"/>
      <c r="V209" s="99" t="s">
        <v>65</v>
      </c>
      <c r="W209" s="99" t="s">
        <v>65</v>
      </c>
      <c r="X209" s="99" t="s">
        <v>65</v>
      </c>
      <c r="Y209" s="99" t="s">
        <v>65</v>
      </c>
      <c r="Z209" s="99" t="str" cm="1">
        <f t="array" aca="1" ref="Z209" ca="1">INDIRECT("lista!K" &amp;Table4[[#This Row],[ID]]+1)</f>
        <v/>
      </c>
      <c r="AA209" s="99" t="str" cm="1">
        <f t="array" aca="1" ref="AA209" ca="1">INDIRECT("lista!L" &amp;Table4[[#This Row],[ID]]+1)</f>
        <v/>
      </c>
      <c r="AB209" s="99" t="str" cm="1">
        <f t="array" aca="1" ref="AB209" ca="1">INDIRECT("lista!M" &amp;Table4[[#This Row],[ID]]+1)</f>
        <v/>
      </c>
      <c r="AC209" s="99" t="str" cm="1">
        <f t="array" aca="1" ref="AC209" ca="1">INDIRECT("lista!N" &amp;Table4[[#This Row],[ID]]+1)</f>
        <v/>
      </c>
      <c r="AD209" s="99" cm="1">
        <f t="array" aca="1" ref="AD209" ca="1">INDIRECT("lista!O" &amp;Table4[[#This Row],[ID]]+1)</f>
        <v>154</v>
      </c>
      <c r="AE209" s="99" t="str" cm="1">
        <f t="array" aca="1" ref="AE209" ca="1">INDIRECT("lista!P" &amp;Table4[[#This Row],[ID]]+1)</f>
        <v/>
      </c>
      <c r="AF209" s="99" t="str" cm="1">
        <f t="array" aca="1" ref="AF209" ca="1">INDIRECT("lista!Q" &amp;Table4[[#This Row],[ID]]+1)</f>
        <v/>
      </c>
    </row>
    <row r="210" spans="1:32" x14ac:dyDescent="0.3">
      <c r="A210" s="99">
        <v>207</v>
      </c>
      <c r="B210" s="41" t="s">
        <v>246</v>
      </c>
      <c r="C210" s="30" t="s">
        <v>247</v>
      </c>
      <c r="D210" s="41" t="s">
        <v>242</v>
      </c>
      <c r="E210" s="40" t="s">
        <v>206</v>
      </c>
      <c r="F210" s="32">
        <v>44691</v>
      </c>
      <c r="O210" s="3"/>
      <c r="P210" s="3"/>
      <c r="Q210" s="3"/>
      <c r="R210" s="15"/>
      <c r="S210" s="15"/>
      <c r="T210" s="15"/>
      <c r="U210" s="328"/>
      <c r="V210" s="99" t="s">
        <v>65</v>
      </c>
      <c r="W210" s="99" t="s">
        <v>65</v>
      </c>
      <c r="X210" s="99" t="s">
        <v>65</v>
      </c>
      <c r="Y210" s="99" t="s">
        <v>65</v>
      </c>
      <c r="Z210" s="99" t="str" cm="1">
        <f t="array" aca="1" ref="Z210" ca="1">INDIRECT("lista!K" &amp;Table4[[#This Row],[ID]]+1)</f>
        <v/>
      </c>
      <c r="AA210" s="99" t="str" cm="1">
        <f t="array" aca="1" ref="AA210" ca="1">INDIRECT("lista!L" &amp;Table4[[#This Row],[ID]]+1)</f>
        <v/>
      </c>
      <c r="AB210" s="99" t="str" cm="1">
        <f t="array" aca="1" ref="AB210" ca="1">INDIRECT("lista!M" &amp;Table4[[#This Row],[ID]]+1)</f>
        <v/>
      </c>
      <c r="AC210" s="99" t="str" cm="1">
        <f t="array" aca="1" ref="AC210" ca="1">INDIRECT("lista!N" &amp;Table4[[#This Row],[ID]]+1)</f>
        <v/>
      </c>
      <c r="AD210" s="99" cm="1">
        <f t="array" aca="1" ref="AD210" ca="1">INDIRECT("lista!O" &amp;Table4[[#This Row],[ID]]+1)</f>
        <v>154</v>
      </c>
      <c r="AE210" s="99" t="str" cm="1">
        <f t="array" aca="1" ref="AE210" ca="1">INDIRECT("lista!P" &amp;Table4[[#This Row],[ID]]+1)</f>
        <v/>
      </c>
      <c r="AF210" s="99" t="str" cm="1">
        <f t="array" aca="1" ref="AF210" ca="1">INDIRECT("lista!Q" &amp;Table4[[#This Row],[ID]]+1)</f>
        <v/>
      </c>
    </row>
    <row r="211" spans="1:32" x14ac:dyDescent="0.3">
      <c r="A211" s="99">
        <v>208</v>
      </c>
      <c r="B211" s="29" t="s">
        <v>203</v>
      </c>
      <c r="C211" s="325" t="s">
        <v>1197</v>
      </c>
      <c r="D211" s="29" t="s">
        <v>53</v>
      </c>
      <c r="E211" s="31" t="s">
        <v>95</v>
      </c>
      <c r="F211" s="388" t="s">
        <v>248</v>
      </c>
      <c r="O211" s="3"/>
      <c r="P211" s="3"/>
      <c r="Q211" s="3"/>
      <c r="R211" s="15"/>
      <c r="S211" s="15"/>
      <c r="T211" s="15"/>
      <c r="U211" s="328"/>
      <c r="V211" s="99" t="str">
        <f ca="1">INDIRECT("lista!G" &amp;Table4[[#This Row],[ID]]+1)</f>
        <v/>
      </c>
      <c r="W211" s="99" t="str" cm="1">
        <f t="array" aca="1" ref="W211" ca="1">INDIRECT("lista!H" &amp;Table4[[#This Row],[ID]]+1)</f>
        <v/>
      </c>
      <c r="X211" s="99" t="str" cm="1">
        <f t="array" aca="1" ref="X211" ca="1">INDIRECT("lista!I" &amp;Table4[[#This Row],[ID]]+1)</f>
        <v/>
      </c>
      <c r="Y211" s="99" t="str" cm="1">
        <f t="array" aca="1" ref="Y211" ca="1">INDIRECT("lista!J" &amp;Table4[[#This Row],[ID]]+1)</f>
        <v/>
      </c>
      <c r="Z211" s="99" t="str" cm="1">
        <f t="array" aca="1" ref="Z211" ca="1">INDIRECT("lista!K" &amp;Table4[[#This Row],[ID]]+1)</f>
        <v/>
      </c>
      <c r="AA211" s="99" t="str" cm="1">
        <f t="array" aca="1" ref="AA211" ca="1">INDIRECT("lista!L" &amp;Table4[[#This Row],[ID]]+1)</f>
        <v/>
      </c>
      <c r="AB211" s="99" t="str" cm="1">
        <f t="array" aca="1" ref="AB211" ca="1">INDIRECT("lista!M" &amp;Table4[[#This Row],[ID]]+1)</f>
        <v/>
      </c>
      <c r="AC211" s="99" t="str" cm="1">
        <f t="array" aca="1" ref="AC211" ca="1">INDIRECT("lista!N" &amp;Table4[[#This Row],[ID]]+1)</f>
        <v/>
      </c>
      <c r="AD211" s="99" t="str" cm="1">
        <f t="array" aca="1" ref="AD211" ca="1">INDIRECT("lista!O" &amp;Table4[[#This Row],[ID]]+1)</f>
        <v/>
      </c>
      <c r="AE211" s="99" t="str" cm="1">
        <f t="array" aca="1" ref="AE211" ca="1">INDIRECT("lista!P" &amp;Table4[[#This Row],[ID]]+1)</f>
        <v/>
      </c>
      <c r="AF211" s="99" t="str" cm="1">
        <f t="array" aca="1" ref="AF211" ca="1">INDIRECT("lista!Q" &amp;Table4[[#This Row],[ID]]+1)</f>
        <v/>
      </c>
    </row>
    <row r="212" spans="1:32" x14ac:dyDescent="0.3">
      <c r="A212" s="99">
        <v>209</v>
      </c>
      <c r="B212" s="29" t="s">
        <v>209</v>
      </c>
      <c r="C212" s="325" t="s">
        <v>1199</v>
      </c>
      <c r="D212" s="29" t="s">
        <v>116</v>
      </c>
      <c r="E212" s="31" t="s">
        <v>95</v>
      </c>
      <c r="F212" s="388" t="s">
        <v>249</v>
      </c>
      <c r="O212" s="3"/>
      <c r="P212" s="3"/>
      <c r="Q212" s="3"/>
      <c r="R212" s="15"/>
      <c r="S212" s="15"/>
      <c r="T212" s="15"/>
      <c r="U212" s="328"/>
      <c r="V212" s="99" t="str">
        <f ca="1">INDIRECT("lista!G" &amp;Table4[[#This Row],[ID]]+1)</f>
        <v/>
      </c>
      <c r="W212" s="99" t="str" cm="1">
        <f t="array" aca="1" ref="W212" ca="1">INDIRECT("lista!H" &amp;Table4[[#This Row],[ID]]+1)</f>
        <v/>
      </c>
      <c r="X212" s="99" t="str" cm="1">
        <f t="array" aca="1" ref="X212" ca="1">INDIRECT("lista!I" &amp;Table4[[#This Row],[ID]]+1)</f>
        <v/>
      </c>
      <c r="Y212" s="99" t="str" cm="1">
        <f t="array" aca="1" ref="Y212" ca="1">INDIRECT("lista!J" &amp;Table4[[#This Row],[ID]]+1)</f>
        <v/>
      </c>
      <c r="Z212" s="99" t="str" cm="1">
        <f t="array" aca="1" ref="Z212" ca="1">INDIRECT("lista!K" &amp;Table4[[#This Row],[ID]]+1)</f>
        <v/>
      </c>
      <c r="AA212" s="99" t="str" cm="1">
        <f t="array" aca="1" ref="AA212" ca="1">INDIRECT("lista!L" &amp;Table4[[#This Row],[ID]]+1)</f>
        <v/>
      </c>
      <c r="AB212" s="99" t="str" cm="1">
        <f t="array" aca="1" ref="AB212" ca="1">INDIRECT("lista!M" &amp;Table4[[#This Row],[ID]]+1)</f>
        <v/>
      </c>
      <c r="AC212" s="99" t="str" cm="1">
        <f t="array" aca="1" ref="AC212" ca="1">INDIRECT("lista!N" &amp;Table4[[#This Row],[ID]]+1)</f>
        <v/>
      </c>
      <c r="AD212" s="99" t="str" cm="1">
        <f t="array" aca="1" ref="AD212" ca="1">INDIRECT("lista!O" &amp;Table4[[#This Row],[ID]]+1)</f>
        <v/>
      </c>
      <c r="AE212" s="99" t="str" cm="1">
        <f t="array" aca="1" ref="AE212" ca="1">INDIRECT("lista!P" &amp;Table4[[#This Row],[ID]]+1)</f>
        <v/>
      </c>
      <c r="AF212" s="99" t="str" cm="1">
        <f t="array" aca="1" ref="AF212" ca="1">INDIRECT("lista!Q" &amp;Table4[[#This Row],[ID]]+1)</f>
        <v/>
      </c>
    </row>
    <row r="213" spans="1:32" x14ac:dyDescent="0.3">
      <c r="A213" s="99">
        <v>210</v>
      </c>
      <c r="B213" s="29" t="s">
        <v>169</v>
      </c>
      <c r="C213" s="325" t="s">
        <v>1177</v>
      </c>
      <c r="D213" s="29" t="s">
        <v>42</v>
      </c>
      <c r="E213" s="31" t="s">
        <v>119</v>
      </c>
      <c r="F213" s="388" t="s">
        <v>249</v>
      </c>
      <c r="O213" s="3"/>
      <c r="P213" s="3"/>
      <c r="Q213" s="3"/>
      <c r="R213" s="15"/>
      <c r="S213" s="15"/>
      <c r="T213" s="15"/>
      <c r="U213" s="328"/>
      <c r="V213" s="99" t="str">
        <f ca="1">INDIRECT("lista!G" &amp;Table4[[#This Row],[ID]]+1)</f>
        <v/>
      </c>
      <c r="W213" s="99" t="str" cm="1">
        <f t="array" aca="1" ref="W213" ca="1">INDIRECT("lista!H" &amp;Table4[[#This Row],[ID]]+1)</f>
        <v/>
      </c>
      <c r="X213" s="99" t="str" cm="1">
        <f t="array" aca="1" ref="X213" ca="1">INDIRECT("lista!I" &amp;Table4[[#This Row],[ID]]+1)</f>
        <v/>
      </c>
      <c r="Y213" s="99" t="str" cm="1">
        <f t="array" aca="1" ref="Y213" ca="1">INDIRECT("lista!J" &amp;Table4[[#This Row],[ID]]+1)</f>
        <v/>
      </c>
      <c r="Z213" s="99" t="str" cm="1">
        <f t="array" aca="1" ref="Z213" ca="1">INDIRECT("lista!K" &amp;Table4[[#This Row],[ID]]+1)</f>
        <v/>
      </c>
      <c r="AA213" s="99" t="str" cm="1">
        <f t="array" aca="1" ref="AA213" ca="1">INDIRECT("lista!L" &amp;Table4[[#This Row],[ID]]+1)</f>
        <v/>
      </c>
      <c r="AB213" s="99" t="str" cm="1">
        <f t="array" aca="1" ref="AB213" ca="1">INDIRECT("lista!M" &amp;Table4[[#This Row],[ID]]+1)</f>
        <v/>
      </c>
      <c r="AC213" s="99" t="str" cm="1">
        <f t="array" aca="1" ref="AC213" ca="1">INDIRECT("lista!N" &amp;Table4[[#This Row],[ID]]+1)</f>
        <v/>
      </c>
      <c r="AD213" s="99" t="str" cm="1">
        <f t="array" aca="1" ref="AD213" ca="1">INDIRECT("lista!O" &amp;Table4[[#This Row],[ID]]+1)</f>
        <v/>
      </c>
      <c r="AE213" s="99" t="str" cm="1">
        <f t="array" aca="1" ref="AE213" ca="1">INDIRECT("lista!P" &amp;Table4[[#This Row],[ID]]+1)</f>
        <v/>
      </c>
      <c r="AF213" s="99" t="str" cm="1">
        <f t="array" aca="1" ref="AF213" ca="1">INDIRECT("lista!Q" &amp;Table4[[#This Row],[ID]]+1)</f>
        <v/>
      </c>
    </row>
    <row r="214" spans="1:32" x14ac:dyDescent="0.3">
      <c r="A214" s="99">
        <v>211</v>
      </c>
      <c r="B214" s="29" t="s">
        <v>184</v>
      </c>
      <c r="C214" s="325" t="s">
        <v>1508</v>
      </c>
      <c r="D214" s="29" t="s">
        <v>42</v>
      </c>
      <c r="E214" s="31" t="s">
        <v>105</v>
      </c>
      <c r="F214" s="388" t="s">
        <v>250</v>
      </c>
      <c r="O214" s="3"/>
      <c r="P214" s="3"/>
      <c r="Q214" s="3"/>
      <c r="R214" s="15"/>
      <c r="S214" s="15"/>
      <c r="T214" s="15"/>
      <c r="U214" s="328"/>
      <c r="V214" s="99" t="str">
        <f ca="1">INDIRECT("lista!G" &amp;Table4[[#This Row],[ID]]+1)</f>
        <v/>
      </c>
      <c r="W214" s="99" t="str" cm="1">
        <f t="array" aca="1" ref="W214" ca="1">INDIRECT("lista!H" &amp;Table4[[#This Row],[ID]]+1)</f>
        <v/>
      </c>
      <c r="X214" s="99" t="str" cm="1">
        <f t="array" aca="1" ref="X214" ca="1">INDIRECT("lista!I" &amp;Table4[[#This Row],[ID]]+1)</f>
        <v/>
      </c>
      <c r="Y214" s="99" t="str" cm="1">
        <f t="array" aca="1" ref="Y214" ca="1">INDIRECT("lista!J" &amp;Table4[[#This Row],[ID]]+1)</f>
        <v/>
      </c>
      <c r="Z214" s="99" t="str" cm="1">
        <f t="array" aca="1" ref="Z214" ca="1">INDIRECT("lista!K" &amp;Table4[[#This Row],[ID]]+1)</f>
        <v/>
      </c>
      <c r="AA214" s="99" t="str" cm="1">
        <f t="array" aca="1" ref="AA214" ca="1">INDIRECT("lista!L" &amp;Table4[[#This Row],[ID]]+1)</f>
        <v/>
      </c>
      <c r="AB214" s="99" t="str" cm="1">
        <f t="array" aca="1" ref="AB214" ca="1">INDIRECT("lista!M" &amp;Table4[[#This Row],[ID]]+1)</f>
        <v/>
      </c>
      <c r="AC214" s="99" t="str" cm="1">
        <f t="array" aca="1" ref="AC214" ca="1">INDIRECT("lista!N" &amp;Table4[[#This Row],[ID]]+1)</f>
        <v/>
      </c>
      <c r="AD214" s="99" t="str" cm="1">
        <f t="array" aca="1" ref="AD214" ca="1">INDIRECT("lista!O" &amp;Table4[[#This Row],[ID]]+1)</f>
        <v/>
      </c>
      <c r="AE214" s="99" t="str" cm="1">
        <f t="array" aca="1" ref="AE214" ca="1">INDIRECT("lista!P" &amp;Table4[[#This Row],[ID]]+1)</f>
        <v/>
      </c>
      <c r="AF214" s="99" t="str" cm="1">
        <f t="array" aca="1" ref="AF214" ca="1">INDIRECT("lista!Q" &amp;Table4[[#This Row],[ID]]+1)</f>
        <v/>
      </c>
    </row>
    <row r="215" spans="1:32" x14ac:dyDescent="0.3">
      <c r="A215" s="99">
        <v>212</v>
      </c>
      <c r="B215" s="29" t="s">
        <v>171</v>
      </c>
      <c r="C215" s="325" t="s">
        <v>1289</v>
      </c>
      <c r="D215" s="29" t="s">
        <v>116</v>
      </c>
      <c r="E215" s="31" t="s">
        <v>119</v>
      </c>
      <c r="F215" s="388" t="s">
        <v>250</v>
      </c>
      <c r="O215" s="3"/>
      <c r="P215" s="3"/>
      <c r="Q215" s="3"/>
      <c r="R215" s="15"/>
      <c r="S215" s="15"/>
      <c r="T215" s="15"/>
      <c r="U215" s="328"/>
      <c r="V215" s="99" t="str">
        <f ca="1">INDIRECT("lista!G" &amp;Table4[[#This Row],[ID]]+1)</f>
        <v/>
      </c>
      <c r="W215" s="99" t="str" cm="1">
        <f t="array" aca="1" ref="W215" ca="1">INDIRECT("lista!H" &amp;Table4[[#This Row],[ID]]+1)</f>
        <v/>
      </c>
      <c r="X215" s="99" t="str" cm="1">
        <f t="array" aca="1" ref="X215" ca="1">INDIRECT("lista!I" &amp;Table4[[#This Row],[ID]]+1)</f>
        <v/>
      </c>
      <c r="Y215" s="99" t="str" cm="1">
        <f t="array" aca="1" ref="Y215" ca="1">INDIRECT("lista!J" &amp;Table4[[#This Row],[ID]]+1)</f>
        <v/>
      </c>
      <c r="Z215" s="99" t="str" cm="1">
        <f t="array" aca="1" ref="Z215" ca="1">INDIRECT("lista!K" &amp;Table4[[#This Row],[ID]]+1)</f>
        <v/>
      </c>
      <c r="AA215" s="99" t="str" cm="1">
        <f t="array" aca="1" ref="AA215" ca="1">INDIRECT("lista!L" &amp;Table4[[#This Row],[ID]]+1)</f>
        <v/>
      </c>
      <c r="AB215" s="99" t="str" cm="1">
        <f t="array" aca="1" ref="AB215" ca="1">INDIRECT("lista!M" &amp;Table4[[#This Row],[ID]]+1)</f>
        <v/>
      </c>
      <c r="AC215" s="99" t="str" cm="1">
        <f t="array" aca="1" ref="AC215" ca="1">INDIRECT("lista!N" &amp;Table4[[#This Row],[ID]]+1)</f>
        <v/>
      </c>
      <c r="AD215" s="99" t="str" cm="1">
        <f t="array" aca="1" ref="AD215" ca="1">INDIRECT("lista!O" &amp;Table4[[#This Row],[ID]]+1)</f>
        <v/>
      </c>
      <c r="AE215" s="99" t="str" cm="1">
        <f t="array" aca="1" ref="AE215" ca="1">INDIRECT("lista!P" &amp;Table4[[#This Row],[ID]]+1)</f>
        <v/>
      </c>
      <c r="AF215" s="99" t="str" cm="1">
        <f t="array" aca="1" ref="AF215" ca="1">INDIRECT("lista!Q" &amp;Table4[[#This Row],[ID]]+1)</f>
        <v/>
      </c>
    </row>
    <row r="216" spans="1:32" x14ac:dyDescent="0.3">
      <c r="A216" s="99">
        <v>213</v>
      </c>
      <c r="B216" s="29" t="s">
        <v>186</v>
      </c>
      <c r="C216" s="325" t="s">
        <v>1179</v>
      </c>
      <c r="D216" s="29" t="s">
        <v>116</v>
      </c>
      <c r="E216" s="31" t="s">
        <v>105</v>
      </c>
      <c r="F216" s="388" t="s">
        <v>251</v>
      </c>
      <c r="O216" s="3"/>
      <c r="P216" s="3"/>
      <c r="Q216" s="3"/>
      <c r="R216" s="15"/>
      <c r="S216" s="15"/>
      <c r="T216" s="15"/>
      <c r="U216" s="328"/>
      <c r="V216" s="99" t="str">
        <f ca="1">INDIRECT("lista!G" &amp;Table4[[#This Row],[ID]]+1)</f>
        <v/>
      </c>
      <c r="W216" s="99" t="str" cm="1">
        <f t="array" aca="1" ref="W216" ca="1">INDIRECT("lista!H" &amp;Table4[[#This Row],[ID]]+1)</f>
        <v/>
      </c>
      <c r="X216" s="99" t="str" cm="1">
        <f t="array" aca="1" ref="X216" ca="1">INDIRECT("lista!I" &amp;Table4[[#This Row],[ID]]+1)</f>
        <v/>
      </c>
      <c r="Y216" s="99" t="str" cm="1">
        <f t="array" aca="1" ref="Y216" ca="1">INDIRECT("lista!J" &amp;Table4[[#This Row],[ID]]+1)</f>
        <v/>
      </c>
      <c r="Z216" s="99" t="str" cm="1">
        <f t="array" aca="1" ref="Z216" ca="1">INDIRECT("lista!K" &amp;Table4[[#This Row],[ID]]+1)</f>
        <v/>
      </c>
      <c r="AA216" s="99" t="str" cm="1">
        <f t="array" aca="1" ref="AA216" ca="1">INDIRECT("lista!L" &amp;Table4[[#This Row],[ID]]+1)</f>
        <v/>
      </c>
      <c r="AB216" s="99" t="str" cm="1">
        <f t="array" aca="1" ref="AB216" ca="1">INDIRECT("lista!M" &amp;Table4[[#This Row],[ID]]+1)</f>
        <v/>
      </c>
      <c r="AC216" s="99" t="str" cm="1">
        <f t="array" aca="1" ref="AC216" ca="1">INDIRECT("lista!N" &amp;Table4[[#This Row],[ID]]+1)</f>
        <v/>
      </c>
      <c r="AD216" s="99" t="str" cm="1">
        <f t="array" aca="1" ref="AD216" ca="1">INDIRECT("lista!O" &amp;Table4[[#This Row],[ID]]+1)</f>
        <v/>
      </c>
      <c r="AE216" s="99" t="str" cm="1">
        <f t="array" aca="1" ref="AE216" ca="1">INDIRECT("lista!P" &amp;Table4[[#This Row],[ID]]+1)</f>
        <v/>
      </c>
      <c r="AF216" s="99" t="str" cm="1">
        <f t="array" aca="1" ref="AF216" ca="1">INDIRECT("lista!Q" &amp;Table4[[#This Row],[ID]]+1)</f>
        <v/>
      </c>
    </row>
    <row r="217" spans="1:32" x14ac:dyDescent="0.3">
      <c r="A217" s="99">
        <v>214</v>
      </c>
      <c r="B217" s="29" t="s">
        <v>54</v>
      </c>
      <c r="C217" s="325" t="s">
        <v>1139</v>
      </c>
      <c r="D217" s="29" t="s">
        <v>35</v>
      </c>
      <c r="E217" s="31" t="s">
        <v>119</v>
      </c>
      <c r="F217" s="388" t="s">
        <v>251</v>
      </c>
      <c r="O217" s="3"/>
      <c r="P217" s="3"/>
      <c r="Q217" s="3"/>
      <c r="R217" s="15"/>
      <c r="S217" s="15"/>
      <c r="T217" s="15"/>
      <c r="U217" s="328"/>
      <c r="V217" s="99" t="str">
        <f ca="1">INDIRECT("lista!G" &amp;Table4[[#This Row],[ID]]+1)</f>
        <v/>
      </c>
      <c r="W217" s="99" t="str" cm="1">
        <f t="array" aca="1" ref="W217" ca="1">INDIRECT("lista!H" &amp;Table4[[#This Row],[ID]]+1)</f>
        <v/>
      </c>
      <c r="X217" s="99" t="str" cm="1">
        <f t="array" aca="1" ref="X217" ca="1">INDIRECT("lista!I" &amp;Table4[[#This Row],[ID]]+1)</f>
        <v/>
      </c>
      <c r="Y217" s="99" t="str" cm="1">
        <f t="array" aca="1" ref="Y217" ca="1">INDIRECT("lista!J" &amp;Table4[[#This Row],[ID]]+1)</f>
        <v/>
      </c>
      <c r="Z217" s="99" t="str" cm="1">
        <f t="array" aca="1" ref="Z217" ca="1">INDIRECT("lista!K" &amp;Table4[[#This Row],[ID]]+1)</f>
        <v/>
      </c>
      <c r="AA217" s="99" t="str" cm="1">
        <f t="array" aca="1" ref="AA217" ca="1">INDIRECT("lista!L" &amp;Table4[[#This Row],[ID]]+1)</f>
        <v/>
      </c>
      <c r="AB217" s="99" t="str" cm="1">
        <f t="array" aca="1" ref="AB217" ca="1">INDIRECT("lista!M" &amp;Table4[[#This Row],[ID]]+1)</f>
        <v/>
      </c>
      <c r="AC217" s="99" t="str" cm="1">
        <f t="array" aca="1" ref="AC217" ca="1">INDIRECT("lista!N" &amp;Table4[[#This Row],[ID]]+1)</f>
        <v/>
      </c>
      <c r="AD217" s="99" t="str" cm="1">
        <f t="array" aca="1" ref="AD217" ca="1">INDIRECT("lista!O" &amp;Table4[[#This Row],[ID]]+1)</f>
        <v/>
      </c>
      <c r="AE217" s="99" t="str" cm="1">
        <f t="array" aca="1" ref="AE217" ca="1">INDIRECT("lista!P" &amp;Table4[[#This Row],[ID]]+1)</f>
        <v/>
      </c>
      <c r="AF217" s="99" t="str" cm="1">
        <f t="array" aca="1" ref="AF217" ca="1">INDIRECT("lista!Q" &amp;Table4[[#This Row],[ID]]+1)</f>
        <v/>
      </c>
    </row>
    <row r="218" spans="1:32" x14ac:dyDescent="0.3">
      <c r="A218" s="99">
        <v>215</v>
      </c>
      <c r="B218" s="29" t="s">
        <v>212</v>
      </c>
      <c r="C218" s="325" t="s">
        <v>1200</v>
      </c>
      <c r="D218" s="29" t="s">
        <v>116</v>
      </c>
      <c r="E218" s="31" t="s">
        <v>95</v>
      </c>
      <c r="F218" s="388" t="s">
        <v>252</v>
      </c>
      <c r="O218" s="3"/>
      <c r="P218" s="3"/>
      <c r="Q218" s="3"/>
      <c r="R218" s="15"/>
      <c r="S218" s="15"/>
      <c r="T218" s="15"/>
      <c r="U218" s="328"/>
      <c r="V218" s="99" t="str">
        <f ca="1">INDIRECT("lista!G" &amp;Table4[[#This Row],[ID]]+1)</f>
        <v/>
      </c>
      <c r="W218" s="99" t="str" cm="1">
        <f t="array" aca="1" ref="W218" ca="1">INDIRECT("lista!H" &amp;Table4[[#This Row],[ID]]+1)</f>
        <v/>
      </c>
      <c r="X218" s="99" t="str" cm="1">
        <f t="array" aca="1" ref="X218" ca="1">INDIRECT("lista!I" &amp;Table4[[#This Row],[ID]]+1)</f>
        <v/>
      </c>
      <c r="Y218" s="99" t="str" cm="1">
        <f t="array" aca="1" ref="Y218" ca="1">INDIRECT("lista!J" &amp;Table4[[#This Row],[ID]]+1)</f>
        <v/>
      </c>
      <c r="Z218" s="99" t="str" cm="1">
        <f t="array" aca="1" ref="Z218" ca="1">INDIRECT("lista!K" &amp;Table4[[#This Row],[ID]]+1)</f>
        <v/>
      </c>
      <c r="AA218" s="99" t="str" cm="1">
        <f t="array" aca="1" ref="AA218" ca="1">INDIRECT("lista!L" &amp;Table4[[#This Row],[ID]]+1)</f>
        <v/>
      </c>
      <c r="AB218" s="99" t="str" cm="1">
        <f t="array" aca="1" ref="AB218" ca="1">INDIRECT("lista!M" &amp;Table4[[#This Row],[ID]]+1)</f>
        <v/>
      </c>
      <c r="AC218" s="99" t="str" cm="1">
        <f t="array" aca="1" ref="AC218" ca="1">INDIRECT("lista!N" &amp;Table4[[#This Row],[ID]]+1)</f>
        <v/>
      </c>
      <c r="AD218" s="99" t="str" cm="1">
        <f t="array" aca="1" ref="AD218" ca="1">INDIRECT("lista!O" &amp;Table4[[#This Row],[ID]]+1)</f>
        <v/>
      </c>
      <c r="AE218" s="99" t="str" cm="1">
        <f t="array" aca="1" ref="AE218" ca="1">INDIRECT("lista!P" &amp;Table4[[#This Row],[ID]]+1)</f>
        <v/>
      </c>
      <c r="AF218" s="99" t="str" cm="1">
        <f t="array" aca="1" ref="AF218" ca="1">INDIRECT("lista!Q" &amp;Table4[[#This Row],[ID]]+1)</f>
        <v/>
      </c>
    </row>
    <row r="219" spans="1:32" x14ac:dyDescent="0.3">
      <c r="A219" s="99">
        <v>216</v>
      </c>
      <c r="B219" s="29" t="s">
        <v>56</v>
      </c>
      <c r="C219" s="325" t="s">
        <v>1140</v>
      </c>
      <c r="D219" s="29" t="s">
        <v>35</v>
      </c>
      <c r="E219" s="31" t="s">
        <v>119</v>
      </c>
      <c r="F219" s="388" t="s">
        <v>252</v>
      </c>
      <c r="O219" s="3"/>
      <c r="P219" s="3"/>
      <c r="Q219" s="3"/>
      <c r="R219" s="15"/>
      <c r="S219" s="15"/>
      <c r="T219" s="15"/>
      <c r="U219" s="328"/>
      <c r="V219" s="99" t="str">
        <f ca="1">INDIRECT("lista!G" &amp;Table4[[#This Row],[ID]]+1)</f>
        <v/>
      </c>
      <c r="W219" s="99" t="str" cm="1">
        <f t="array" aca="1" ref="W219" ca="1">INDIRECT("lista!H" &amp;Table4[[#This Row],[ID]]+1)</f>
        <v/>
      </c>
      <c r="X219" s="99" t="str" cm="1">
        <f t="array" aca="1" ref="X219" ca="1">INDIRECT("lista!I" &amp;Table4[[#This Row],[ID]]+1)</f>
        <v/>
      </c>
      <c r="Y219" s="99" t="str" cm="1">
        <f t="array" aca="1" ref="Y219" ca="1">INDIRECT("lista!J" &amp;Table4[[#This Row],[ID]]+1)</f>
        <v/>
      </c>
      <c r="Z219" s="99" t="str" cm="1">
        <f t="array" aca="1" ref="Z219" ca="1">INDIRECT("lista!K" &amp;Table4[[#This Row],[ID]]+1)</f>
        <v/>
      </c>
      <c r="AA219" s="99" t="str" cm="1">
        <f t="array" aca="1" ref="AA219" ca="1">INDIRECT("lista!L" &amp;Table4[[#This Row],[ID]]+1)</f>
        <v/>
      </c>
      <c r="AB219" s="99" t="str" cm="1">
        <f t="array" aca="1" ref="AB219" ca="1">INDIRECT("lista!M" &amp;Table4[[#This Row],[ID]]+1)</f>
        <v/>
      </c>
      <c r="AC219" s="99" t="str" cm="1">
        <f t="array" aca="1" ref="AC219" ca="1">INDIRECT("lista!N" &amp;Table4[[#This Row],[ID]]+1)</f>
        <v/>
      </c>
      <c r="AD219" s="99" t="str" cm="1">
        <f t="array" aca="1" ref="AD219" ca="1">INDIRECT("lista!O" &amp;Table4[[#This Row],[ID]]+1)</f>
        <v/>
      </c>
      <c r="AE219" s="99" t="str" cm="1">
        <f t="array" aca="1" ref="AE219" ca="1">INDIRECT("lista!P" &amp;Table4[[#This Row],[ID]]+1)</f>
        <v/>
      </c>
      <c r="AF219" s="99" t="str" cm="1">
        <f t="array" aca="1" ref="AF219" ca="1">INDIRECT("lista!Q" &amp;Table4[[#This Row],[ID]]+1)</f>
        <v/>
      </c>
    </row>
    <row r="220" spans="1:32" x14ac:dyDescent="0.3">
      <c r="A220" s="99">
        <v>217</v>
      </c>
      <c r="B220" s="29" t="s">
        <v>169</v>
      </c>
      <c r="C220" s="325" t="s">
        <v>1177</v>
      </c>
      <c r="D220" s="29" t="s">
        <v>42</v>
      </c>
      <c r="E220" s="31" t="s">
        <v>36</v>
      </c>
      <c r="F220" s="388" t="s">
        <v>252</v>
      </c>
      <c r="O220" s="3"/>
      <c r="P220" s="3"/>
      <c r="Q220" s="3"/>
      <c r="R220" s="15"/>
      <c r="S220" s="15"/>
      <c r="T220" s="15"/>
      <c r="U220" s="328"/>
      <c r="V220" s="99" t="str">
        <f ca="1">INDIRECT("lista!G" &amp;Table4[[#This Row],[ID]]+1)</f>
        <v/>
      </c>
      <c r="W220" s="99" t="str" cm="1">
        <f t="array" aca="1" ref="W220" ca="1">INDIRECT("lista!H" &amp;Table4[[#This Row],[ID]]+1)</f>
        <v/>
      </c>
      <c r="X220" s="99" t="str" cm="1">
        <f t="array" aca="1" ref="X220" ca="1">INDIRECT("lista!I" &amp;Table4[[#This Row],[ID]]+1)</f>
        <v/>
      </c>
      <c r="Y220" s="99" t="str" cm="1">
        <f t="array" aca="1" ref="Y220" ca="1">INDIRECT("lista!J" &amp;Table4[[#This Row],[ID]]+1)</f>
        <v/>
      </c>
      <c r="Z220" s="99" t="str" cm="1">
        <f t="array" aca="1" ref="Z220" ca="1">INDIRECT("lista!K" &amp;Table4[[#This Row],[ID]]+1)</f>
        <v/>
      </c>
      <c r="AA220" s="99" t="str" cm="1">
        <f t="array" aca="1" ref="AA220" ca="1">INDIRECT("lista!L" &amp;Table4[[#This Row],[ID]]+1)</f>
        <v/>
      </c>
      <c r="AB220" s="99" t="str" cm="1">
        <f t="array" aca="1" ref="AB220" ca="1">INDIRECT("lista!M" &amp;Table4[[#This Row],[ID]]+1)</f>
        <v/>
      </c>
      <c r="AC220" s="99" t="str" cm="1">
        <f t="array" aca="1" ref="AC220" ca="1">INDIRECT("lista!N" &amp;Table4[[#This Row],[ID]]+1)</f>
        <v/>
      </c>
      <c r="AD220" s="99" t="str" cm="1">
        <f t="array" aca="1" ref="AD220" ca="1">INDIRECT("lista!O" &amp;Table4[[#This Row],[ID]]+1)</f>
        <v/>
      </c>
      <c r="AE220" s="99" t="str" cm="1">
        <f t="array" aca="1" ref="AE220" ca="1">INDIRECT("lista!P" &amp;Table4[[#This Row],[ID]]+1)</f>
        <v/>
      </c>
      <c r="AF220" s="99" t="str" cm="1">
        <f t="array" aca="1" ref="AF220" ca="1">INDIRECT("lista!Q" &amp;Table4[[#This Row],[ID]]+1)</f>
        <v/>
      </c>
    </row>
    <row r="221" spans="1:32" x14ac:dyDescent="0.3">
      <c r="A221" s="99">
        <v>218</v>
      </c>
      <c r="B221" s="29" t="s">
        <v>171</v>
      </c>
      <c r="C221" s="325" t="s">
        <v>1289</v>
      </c>
      <c r="D221" s="29" t="s">
        <v>116</v>
      </c>
      <c r="E221" s="31" t="s">
        <v>36</v>
      </c>
      <c r="F221" s="388" t="s">
        <v>253</v>
      </c>
      <c r="O221" s="3"/>
      <c r="P221" s="3"/>
      <c r="Q221" s="3"/>
      <c r="R221" s="15"/>
      <c r="S221" s="15"/>
      <c r="T221" s="15"/>
      <c r="U221" s="328"/>
      <c r="V221" s="99" t="str">
        <f ca="1">INDIRECT("lista!G" &amp;Table4[[#This Row],[ID]]+1)</f>
        <v/>
      </c>
      <c r="W221" s="99" t="str" cm="1">
        <f t="array" aca="1" ref="W221" ca="1">INDIRECT("lista!H" &amp;Table4[[#This Row],[ID]]+1)</f>
        <v/>
      </c>
      <c r="X221" s="99" t="str" cm="1">
        <f t="array" aca="1" ref="X221" ca="1">INDIRECT("lista!I" &amp;Table4[[#This Row],[ID]]+1)</f>
        <v/>
      </c>
      <c r="Y221" s="99" t="str" cm="1">
        <f t="array" aca="1" ref="Y221" ca="1">INDIRECT("lista!J" &amp;Table4[[#This Row],[ID]]+1)</f>
        <v/>
      </c>
      <c r="Z221" s="99" t="str" cm="1">
        <f t="array" aca="1" ref="Z221" ca="1">INDIRECT("lista!K" &amp;Table4[[#This Row],[ID]]+1)</f>
        <v/>
      </c>
      <c r="AA221" s="99" t="str" cm="1">
        <f t="array" aca="1" ref="AA221" ca="1">INDIRECT("lista!L" &amp;Table4[[#This Row],[ID]]+1)</f>
        <v/>
      </c>
      <c r="AB221" s="99" t="str" cm="1">
        <f t="array" aca="1" ref="AB221" ca="1">INDIRECT("lista!M" &amp;Table4[[#This Row],[ID]]+1)</f>
        <v/>
      </c>
      <c r="AC221" s="99" t="str" cm="1">
        <f t="array" aca="1" ref="AC221" ca="1">INDIRECT("lista!N" &amp;Table4[[#This Row],[ID]]+1)</f>
        <v/>
      </c>
      <c r="AD221" s="99" t="str" cm="1">
        <f t="array" aca="1" ref="AD221" ca="1">INDIRECT("lista!O" &amp;Table4[[#This Row],[ID]]+1)</f>
        <v/>
      </c>
      <c r="AE221" s="99" t="str" cm="1">
        <f t="array" aca="1" ref="AE221" ca="1">INDIRECT("lista!P" &amp;Table4[[#This Row],[ID]]+1)</f>
        <v/>
      </c>
      <c r="AF221" s="99" t="str" cm="1">
        <f t="array" aca="1" ref="AF221" ca="1">INDIRECT("lista!Q" &amp;Table4[[#This Row],[ID]]+1)</f>
        <v/>
      </c>
    </row>
    <row r="222" spans="1:32" x14ac:dyDescent="0.3">
      <c r="A222" s="99">
        <v>219</v>
      </c>
      <c r="B222" s="29" t="s">
        <v>190</v>
      </c>
      <c r="C222" s="325" t="s">
        <v>1201</v>
      </c>
      <c r="D222" s="29" t="s">
        <v>116</v>
      </c>
      <c r="E222" s="31" t="s">
        <v>105</v>
      </c>
      <c r="F222" s="388" t="s">
        <v>254</v>
      </c>
      <c r="O222" s="3"/>
      <c r="P222" s="3"/>
      <c r="Q222" s="3"/>
      <c r="R222" s="15"/>
      <c r="S222" s="15"/>
      <c r="T222" s="15"/>
      <c r="U222" s="328"/>
      <c r="V222" s="99" t="str">
        <f ca="1">INDIRECT("lista!G" &amp;Table4[[#This Row],[ID]]+1)</f>
        <v/>
      </c>
      <c r="W222" s="99" t="str" cm="1">
        <f t="array" aca="1" ref="W222" ca="1">INDIRECT("lista!H" &amp;Table4[[#This Row],[ID]]+1)</f>
        <v/>
      </c>
      <c r="X222" s="99" t="str" cm="1">
        <f t="array" aca="1" ref="X222" ca="1">INDIRECT("lista!I" &amp;Table4[[#This Row],[ID]]+1)</f>
        <v/>
      </c>
      <c r="Y222" s="99" t="str" cm="1">
        <f t="array" aca="1" ref="Y222" ca="1">INDIRECT("lista!J" &amp;Table4[[#This Row],[ID]]+1)</f>
        <v/>
      </c>
      <c r="Z222" s="99" t="str" cm="1">
        <f t="array" aca="1" ref="Z222" ca="1">INDIRECT("lista!K" &amp;Table4[[#This Row],[ID]]+1)</f>
        <v/>
      </c>
      <c r="AA222" s="99" t="str" cm="1">
        <f t="array" aca="1" ref="AA222" ca="1">INDIRECT("lista!L" &amp;Table4[[#This Row],[ID]]+1)</f>
        <v/>
      </c>
      <c r="AB222" s="99" t="str" cm="1">
        <f t="array" aca="1" ref="AB222" ca="1">INDIRECT("lista!M" &amp;Table4[[#This Row],[ID]]+1)</f>
        <v/>
      </c>
      <c r="AC222" s="99" t="str" cm="1">
        <f t="array" aca="1" ref="AC222" ca="1">INDIRECT("lista!N" &amp;Table4[[#This Row],[ID]]+1)</f>
        <v/>
      </c>
      <c r="AD222" s="99" t="str" cm="1">
        <f t="array" aca="1" ref="AD222" ca="1">INDIRECT("lista!O" &amp;Table4[[#This Row],[ID]]+1)</f>
        <v/>
      </c>
      <c r="AE222" s="99" t="str" cm="1">
        <f t="array" aca="1" ref="AE222" ca="1">INDIRECT("lista!P" &amp;Table4[[#This Row],[ID]]+1)</f>
        <v/>
      </c>
      <c r="AF222" s="99" t="str" cm="1">
        <f t="array" aca="1" ref="AF222" ca="1">INDIRECT("lista!Q" &amp;Table4[[#This Row],[ID]]+1)</f>
        <v/>
      </c>
    </row>
    <row r="223" spans="1:32" x14ac:dyDescent="0.3">
      <c r="A223" s="99">
        <v>220</v>
      </c>
      <c r="B223" s="29" t="s">
        <v>192</v>
      </c>
      <c r="C223" s="325" t="s">
        <v>1195</v>
      </c>
      <c r="D223" s="29" t="s">
        <v>53</v>
      </c>
      <c r="E223" s="31" t="s">
        <v>105</v>
      </c>
      <c r="F223" s="388" t="s">
        <v>254</v>
      </c>
      <c r="O223" s="3"/>
      <c r="P223" s="3"/>
      <c r="Q223" s="3"/>
      <c r="R223" s="15"/>
      <c r="S223" s="15"/>
      <c r="T223" s="15"/>
      <c r="U223" s="328"/>
      <c r="V223" s="99" t="str">
        <f ca="1">INDIRECT("lista!G" &amp;Table4[[#This Row],[ID]]+1)</f>
        <v/>
      </c>
      <c r="W223" s="99" t="str" cm="1">
        <f t="array" aca="1" ref="W223" ca="1">INDIRECT("lista!H" &amp;Table4[[#This Row],[ID]]+1)</f>
        <v/>
      </c>
      <c r="X223" s="99" t="str" cm="1">
        <f t="array" aca="1" ref="X223" ca="1">INDIRECT("lista!I" &amp;Table4[[#This Row],[ID]]+1)</f>
        <v/>
      </c>
      <c r="Y223" s="99" t="str" cm="1">
        <f t="array" aca="1" ref="Y223" ca="1">INDIRECT("lista!J" &amp;Table4[[#This Row],[ID]]+1)</f>
        <v/>
      </c>
      <c r="Z223" s="99" t="str" cm="1">
        <f t="array" aca="1" ref="Z223" ca="1">INDIRECT("lista!K" &amp;Table4[[#This Row],[ID]]+1)</f>
        <v/>
      </c>
      <c r="AA223" s="99" t="str" cm="1">
        <f t="array" aca="1" ref="AA223" ca="1">INDIRECT("lista!L" &amp;Table4[[#This Row],[ID]]+1)</f>
        <v/>
      </c>
      <c r="AB223" s="99" t="str" cm="1">
        <f t="array" aca="1" ref="AB223" ca="1">INDIRECT("lista!M" &amp;Table4[[#This Row],[ID]]+1)</f>
        <v/>
      </c>
      <c r="AC223" s="99" t="str" cm="1">
        <f t="array" aca="1" ref="AC223" ca="1">INDIRECT("lista!N" &amp;Table4[[#This Row],[ID]]+1)</f>
        <v/>
      </c>
      <c r="AD223" s="99" t="str" cm="1">
        <f t="array" aca="1" ref="AD223" ca="1">INDIRECT("lista!O" &amp;Table4[[#This Row],[ID]]+1)</f>
        <v/>
      </c>
      <c r="AE223" s="99" t="str" cm="1">
        <f t="array" aca="1" ref="AE223" ca="1">INDIRECT("lista!P" &amp;Table4[[#This Row],[ID]]+1)</f>
        <v/>
      </c>
      <c r="AF223" s="99" t="str" cm="1">
        <f t="array" aca="1" ref="AF223" ca="1">INDIRECT("lista!Q" &amp;Table4[[#This Row],[ID]]+1)</f>
        <v/>
      </c>
    </row>
    <row r="224" spans="1:32" x14ac:dyDescent="0.3">
      <c r="A224" s="99">
        <v>221</v>
      </c>
      <c r="B224" s="29" t="s">
        <v>193</v>
      </c>
      <c r="C224" s="325" t="s">
        <v>1352</v>
      </c>
      <c r="D224" s="29" t="s">
        <v>53</v>
      </c>
      <c r="E224" s="31" t="s">
        <v>105</v>
      </c>
      <c r="F224" s="388" t="s">
        <v>254</v>
      </c>
      <c r="O224" s="3"/>
      <c r="P224" s="3"/>
      <c r="Q224" s="3"/>
      <c r="R224" s="15"/>
      <c r="S224" s="15"/>
      <c r="T224" s="15"/>
      <c r="U224" s="328"/>
      <c r="V224" s="99" t="str">
        <f ca="1">INDIRECT("lista!G" &amp;Table4[[#This Row],[ID]]+1)</f>
        <v/>
      </c>
      <c r="W224" s="99" t="str" cm="1">
        <f t="array" aca="1" ref="W224" ca="1">INDIRECT("lista!H" &amp;Table4[[#This Row],[ID]]+1)</f>
        <v/>
      </c>
      <c r="X224" s="99" t="str" cm="1">
        <f t="array" aca="1" ref="X224" ca="1">INDIRECT("lista!I" &amp;Table4[[#This Row],[ID]]+1)</f>
        <v/>
      </c>
      <c r="Y224" s="99" t="str" cm="1">
        <f t="array" aca="1" ref="Y224" ca="1">INDIRECT("lista!J" &amp;Table4[[#This Row],[ID]]+1)</f>
        <v/>
      </c>
      <c r="Z224" s="99" t="str" cm="1">
        <f t="array" aca="1" ref="Z224" ca="1">INDIRECT("lista!K" &amp;Table4[[#This Row],[ID]]+1)</f>
        <v/>
      </c>
      <c r="AA224" s="99" t="str" cm="1">
        <f t="array" aca="1" ref="AA224" ca="1">INDIRECT("lista!L" &amp;Table4[[#This Row],[ID]]+1)</f>
        <v/>
      </c>
      <c r="AB224" s="99" t="str" cm="1">
        <f t="array" aca="1" ref="AB224" ca="1">INDIRECT("lista!M" &amp;Table4[[#This Row],[ID]]+1)</f>
        <v/>
      </c>
      <c r="AC224" s="99" t="str" cm="1">
        <f t="array" aca="1" ref="AC224" ca="1">INDIRECT("lista!N" &amp;Table4[[#This Row],[ID]]+1)</f>
        <v/>
      </c>
      <c r="AD224" s="99" t="str" cm="1">
        <f t="array" aca="1" ref="AD224" ca="1">INDIRECT("lista!O" &amp;Table4[[#This Row],[ID]]+1)</f>
        <v/>
      </c>
      <c r="AE224" s="99" t="str" cm="1">
        <f t="array" aca="1" ref="AE224" ca="1">INDIRECT("lista!P" &amp;Table4[[#This Row],[ID]]+1)</f>
        <v/>
      </c>
      <c r="AF224" s="99" t="str" cm="1">
        <f t="array" aca="1" ref="AF224" ca="1">INDIRECT("lista!Q" &amp;Table4[[#This Row],[ID]]+1)</f>
        <v/>
      </c>
    </row>
    <row r="225" spans="1:32" x14ac:dyDescent="0.3">
      <c r="A225" s="99">
        <v>222</v>
      </c>
      <c r="B225" s="29" t="s">
        <v>194</v>
      </c>
      <c r="C225" s="325" t="s">
        <v>1353</v>
      </c>
      <c r="D225" s="29" t="s">
        <v>53</v>
      </c>
      <c r="E225" s="31" t="s">
        <v>105</v>
      </c>
      <c r="F225" s="388" t="s">
        <v>254</v>
      </c>
      <c r="O225" s="3"/>
      <c r="P225" s="3"/>
      <c r="Q225" s="3"/>
      <c r="R225" s="15"/>
      <c r="S225" s="15"/>
      <c r="T225" s="15"/>
      <c r="U225" s="328"/>
      <c r="V225" s="99" t="str">
        <f ca="1">INDIRECT("lista!G" &amp;Table4[[#This Row],[ID]]+1)</f>
        <v/>
      </c>
      <c r="W225" s="99" t="str" cm="1">
        <f t="array" aca="1" ref="W225" ca="1">INDIRECT("lista!H" &amp;Table4[[#This Row],[ID]]+1)</f>
        <v/>
      </c>
      <c r="X225" s="99" t="str" cm="1">
        <f t="array" aca="1" ref="X225" ca="1">INDIRECT("lista!I" &amp;Table4[[#This Row],[ID]]+1)</f>
        <v/>
      </c>
      <c r="Y225" s="99" t="str" cm="1">
        <f t="array" aca="1" ref="Y225" ca="1">INDIRECT("lista!J" &amp;Table4[[#This Row],[ID]]+1)</f>
        <v/>
      </c>
      <c r="Z225" s="99" t="str" cm="1">
        <f t="array" aca="1" ref="Z225" ca="1">INDIRECT("lista!K" &amp;Table4[[#This Row],[ID]]+1)</f>
        <v/>
      </c>
      <c r="AA225" s="99" t="str" cm="1">
        <f t="array" aca="1" ref="AA225" ca="1">INDIRECT("lista!L" &amp;Table4[[#This Row],[ID]]+1)</f>
        <v/>
      </c>
      <c r="AB225" s="99" t="str" cm="1">
        <f t="array" aca="1" ref="AB225" ca="1">INDIRECT("lista!M" &amp;Table4[[#This Row],[ID]]+1)</f>
        <v/>
      </c>
      <c r="AC225" s="99" t="str" cm="1">
        <f t="array" aca="1" ref="AC225" ca="1">INDIRECT("lista!N" &amp;Table4[[#This Row],[ID]]+1)</f>
        <v/>
      </c>
      <c r="AD225" s="99" t="str" cm="1">
        <f t="array" aca="1" ref="AD225" ca="1">INDIRECT("lista!O" &amp;Table4[[#This Row],[ID]]+1)</f>
        <v/>
      </c>
      <c r="AE225" s="99" t="str" cm="1">
        <f t="array" aca="1" ref="AE225" ca="1">INDIRECT("lista!P" &amp;Table4[[#This Row],[ID]]+1)</f>
        <v/>
      </c>
      <c r="AF225" s="99" t="str" cm="1">
        <f t="array" aca="1" ref="AF225" ca="1">INDIRECT("lista!Q" &amp;Table4[[#This Row],[ID]]+1)</f>
        <v/>
      </c>
    </row>
    <row r="226" spans="1:32" x14ac:dyDescent="0.3">
      <c r="A226" s="99">
        <v>223</v>
      </c>
      <c r="B226" s="29" t="s">
        <v>54</v>
      </c>
      <c r="C226" s="325" t="s">
        <v>1139</v>
      </c>
      <c r="D226" s="29" t="s">
        <v>35</v>
      </c>
      <c r="E226" s="31" t="s">
        <v>36</v>
      </c>
      <c r="F226" s="388" t="s">
        <v>254</v>
      </c>
      <c r="O226" s="3"/>
      <c r="P226" s="3"/>
      <c r="Q226" s="3"/>
      <c r="R226" s="15"/>
      <c r="S226" s="15"/>
      <c r="T226" s="15"/>
      <c r="U226" s="328"/>
      <c r="V226" s="99" t="str">
        <f ca="1">INDIRECT("lista!G" &amp;Table4[[#This Row],[ID]]+1)</f>
        <v/>
      </c>
      <c r="W226" s="99" t="str" cm="1">
        <f t="array" aca="1" ref="W226" ca="1">INDIRECT("lista!H" &amp;Table4[[#This Row],[ID]]+1)</f>
        <v/>
      </c>
      <c r="X226" s="99" t="str" cm="1">
        <f t="array" aca="1" ref="X226" ca="1">INDIRECT("lista!I" &amp;Table4[[#This Row],[ID]]+1)</f>
        <v/>
      </c>
      <c r="Y226" s="99" t="str" cm="1">
        <f t="array" aca="1" ref="Y226" ca="1">INDIRECT("lista!J" &amp;Table4[[#This Row],[ID]]+1)</f>
        <v/>
      </c>
      <c r="Z226" s="99" t="str" cm="1">
        <f t="array" aca="1" ref="Z226" ca="1">INDIRECT("lista!K" &amp;Table4[[#This Row],[ID]]+1)</f>
        <v/>
      </c>
      <c r="AA226" s="99" t="str" cm="1">
        <f t="array" aca="1" ref="AA226" ca="1">INDIRECT("lista!L" &amp;Table4[[#This Row],[ID]]+1)</f>
        <v/>
      </c>
      <c r="AB226" s="99" t="str" cm="1">
        <f t="array" aca="1" ref="AB226" ca="1">INDIRECT("lista!M" &amp;Table4[[#This Row],[ID]]+1)</f>
        <v/>
      </c>
      <c r="AC226" s="99" t="str" cm="1">
        <f t="array" aca="1" ref="AC226" ca="1">INDIRECT("lista!N" &amp;Table4[[#This Row],[ID]]+1)</f>
        <v/>
      </c>
      <c r="AD226" s="99" t="str" cm="1">
        <f t="array" aca="1" ref="AD226" ca="1">INDIRECT("lista!O" &amp;Table4[[#This Row],[ID]]+1)</f>
        <v/>
      </c>
      <c r="AE226" s="99" t="str" cm="1">
        <f t="array" aca="1" ref="AE226" ca="1">INDIRECT("lista!P" &amp;Table4[[#This Row],[ID]]+1)</f>
        <v/>
      </c>
      <c r="AF226" s="99" t="str" cm="1">
        <f t="array" aca="1" ref="AF226" ca="1">INDIRECT("lista!Q" &amp;Table4[[#This Row],[ID]]+1)</f>
        <v/>
      </c>
    </row>
    <row r="227" spans="1:32" x14ac:dyDescent="0.3">
      <c r="A227" s="99">
        <v>224</v>
      </c>
      <c r="B227" s="29" t="s">
        <v>255</v>
      </c>
      <c r="C227" s="325" t="s">
        <v>1507</v>
      </c>
      <c r="D227" s="29" t="s">
        <v>35</v>
      </c>
      <c r="E227" s="31" t="s">
        <v>77</v>
      </c>
      <c r="F227" s="388" t="s">
        <v>256</v>
      </c>
      <c r="O227" s="3"/>
      <c r="P227" s="3"/>
      <c r="Q227" s="3"/>
      <c r="R227" s="15"/>
      <c r="S227" s="15"/>
      <c r="T227" s="15"/>
      <c r="U227" s="328"/>
      <c r="V227" s="99" t="s">
        <v>65</v>
      </c>
      <c r="W227" s="99" t="s">
        <v>65</v>
      </c>
      <c r="X227" s="99" t="s">
        <v>65</v>
      </c>
      <c r="Y227" s="99" t="s">
        <v>65</v>
      </c>
      <c r="Z227" s="99" t="str" cm="1">
        <f t="array" aca="1" ref="Z227" ca="1">INDIRECT("lista!K" &amp;Table4[[#This Row],[ID]]+1)</f>
        <v/>
      </c>
      <c r="AA227" s="99" t="str" cm="1">
        <f t="array" aca="1" ref="AA227" ca="1">INDIRECT("lista!L" &amp;Table4[[#This Row],[ID]]+1)</f>
        <v/>
      </c>
      <c r="AB227" s="99" t="str" cm="1">
        <f t="array" aca="1" ref="AB227" ca="1">INDIRECT("lista!M" &amp;Table4[[#This Row],[ID]]+1)</f>
        <v/>
      </c>
      <c r="AC227" s="99" t="str" cm="1">
        <f t="array" aca="1" ref="AC227" ca="1">INDIRECT("lista!N" &amp;Table4[[#This Row],[ID]]+1)</f>
        <v/>
      </c>
      <c r="AD227" s="99" t="str" cm="1">
        <f t="array" aca="1" ref="AD227" ca="1">INDIRECT("lista!O" &amp;Table4[[#This Row],[ID]]+1)</f>
        <v/>
      </c>
      <c r="AE227" s="99" t="str" cm="1">
        <f t="array" aca="1" ref="AE227" ca="1">INDIRECT("lista!P" &amp;Table4[[#This Row],[ID]]+1)</f>
        <v/>
      </c>
      <c r="AF227" s="99" t="str" cm="1">
        <f t="array" aca="1" ref="AF227" ca="1">INDIRECT("lista!Q" &amp;Table4[[#This Row],[ID]]+1)</f>
        <v/>
      </c>
    </row>
    <row r="228" spans="1:32" x14ac:dyDescent="0.3">
      <c r="A228" s="99">
        <v>225</v>
      </c>
      <c r="B228" s="29" t="s">
        <v>56</v>
      </c>
      <c r="C228" s="325" t="s">
        <v>1140</v>
      </c>
      <c r="D228" s="29" t="s">
        <v>35</v>
      </c>
      <c r="E228" s="31" t="s">
        <v>36</v>
      </c>
      <c r="F228" s="388" t="s">
        <v>257</v>
      </c>
      <c r="O228" s="3"/>
      <c r="P228" s="3"/>
      <c r="Q228" s="3"/>
      <c r="R228" s="15"/>
      <c r="S228" s="15"/>
      <c r="T228" s="15"/>
      <c r="U228" s="328"/>
      <c r="V228" s="99" t="str">
        <f ca="1">INDIRECT("lista!G" &amp;Table4[[#This Row],[ID]]+1)</f>
        <v/>
      </c>
      <c r="W228" s="99" t="str" cm="1">
        <f t="array" aca="1" ref="W228" ca="1">INDIRECT("lista!H" &amp;Table4[[#This Row],[ID]]+1)</f>
        <v/>
      </c>
      <c r="X228" s="99" t="str" cm="1">
        <f t="array" aca="1" ref="X228" ca="1">INDIRECT("lista!I" &amp;Table4[[#This Row],[ID]]+1)</f>
        <v/>
      </c>
      <c r="Y228" s="99" t="str" cm="1">
        <f t="array" aca="1" ref="Y228" ca="1">INDIRECT("lista!J" &amp;Table4[[#This Row],[ID]]+1)</f>
        <v/>
      </c>
      <c r="Z228" s="99" t="str" cm="1">
        <f t="array" aca="1" ref="Z228" ca="1">INDIRECT("lista!K" &amp;Table4[[#This Row],[ID]]+1)</f>
        <v/>
      </c>
      <c r="AA228" s="99" t="str" cm="1">
        <f t="array" aca="1" ref="AA228" ca="1">INDIRECT("lista!L" &amp;Table4[[#This Row],[ID]]+1)</f>
        <v/>
      </c>
      <c r="AB228" s="99" t="str" cm="1">
        <f t="array" aca="1" ref="AB228" ca="1">INDIRECT("lista!M" &amp;Table4[[#This Row],[ID]]+1)</f>
        <v/>
      </c>
      <c r="AC228" s="99" t="str" cm="1">
        <f t="array" aca="1" ref="AC228" ca="1">INDIRECT("lista!N" &amp;Table4[[#This Row],[ID]]+1)</f>
        <v/>
      </c>
      <c r="AD228" s="99" t="str" cm="1">
        <f t="array" aca="1" ref="AD228" ca="1">INDIRECT("lista!O" &amp;Table4[[#This Row],[ID]]+1)</f>
        <v/>
      </c>
      <c r="AE228" s="99" t="str" cm="1">
        <f t="array" aca="1" ref="AE228" ca="1">INDIRECT("lista!P" &amp;Table4[[#This Row],[ID]]+1)</f>
        <v/>
      </c>
      <c r="AF228" s="99" t="str" cm="1">
        <f t="array" aca="1" ref="AF228" ca="1">INDIRECT("lista!Q" &amp;Table4[[#This Row],[ID]]+1)</f>
        <v/>
      </c>
    </row>
    <row r="229" spans="1:32" x14ac:dyDescent="0.3">
      <c r="A229" s="99">
        <v>226</v>
      </c>
      <c r="B229" s="29" t="s">
        <v>224</v>
      </c>
      <c r="C229" s="325" t="s">
        <v>1180</v>
      </c>
      <c r="D229" s="29" t="s">
        <v>42</v>
      </c>
      <c r="E229" s="31" t="s">
        <v>95</v>
      </c>
      <c r="F229" s="388" t="s">
        <v>258</v>
      </c>
      <c r="O229" s="3"/>
      <c r="P229" s="3"/>
      <c r="Q229" s="3"/>
      <c r="R229" s="15"/>
      <c r="S229" s="15"/>
      <c r="T229" s="15"/>
      <c r="U229" s="328"/>
      <c r="V229" s="99" t="str">
        <f ca="1">INDIRECT("lista!G" &amp;Table4[[#This Row],[ID]]+1)</f>
        <v/>
      </c>
      <c r="W229" s="99" t="str">
        <f t="array" aca="1" ref="W229" ca="1">INDIRECT("lista!H" &amp;Table4[[#This Row],[ID]]+1)</f>
        <v/>
      </c>
      <c r="X229" s="99" t="str">
        <f t="array" aca="1" ref="X229" ca="1">INDIRECT("lista!I" &amp;Table4[[#This Row],[ID]]+1)</f>
        <v/>
      </c>
      <c r="Y229" s="99" t="str">
        <f t="array" aca="1" ref="Y229" ca="1">INDIRECT("lista!J" &amp;Table4[[#This Row],[ID]]+1)</f>
        <v/>
      </c>
      <c r="Z229" s="99" t="str">
        <f t="array" aca="1" ref="Z229" ca="1">INDIRECT("lista!K" &amp;Table4[[#This Row],[ID]]+1)</f>
        <v/>
      </c>
      <c r="AA229" s="99" t="str">
        <f t="array" aca="1" ref="AA229" ca="1">INDIRECT("lista!L" &amp;Table4[[#This Row],[ID]]+1)</f>
        <v/>
      </c>
      <c r="AB229" s="99" t="str">
        <f t="array" aca="1" ref="AB229" ca="1">INDIRECT("lista!M" &amp;Table4[[#This Row],[ID]]+1)</f>
        <v/>
      </c>
      <c r="AC229" s="99" t="str">
        <f t="array" aca="1" ref="AC229" ca="1">INDIRECT("lista!N" &amp;Table4[[#This Row],[ID]]+1)</f>
        <v/>
      </c>
      <c r="AD229" s="99" t="str">
        <f t="array" aca="1" ref="AD229" ca="1">INDIRECT("lista!O" &amp;Table4[[#This Row],[ID]]+1)</f>
        <v/>
      </c>
      <c r="AE229" s="99" t="str">
        <f t="array" aca="1" ref="AE229" ca="1">INDIRECT("lista!P" &amp;Table4[[#This Row],[ID]]+1)</f>
        <v/>
      </c>
      <c r="AF229" s="99" t="str">
        <f t="array" aca="1" ref="AF229" ca="1">INDIRECT("lista!Q" &amp;Table4[[#This Row],[ID]]+1)</f>
        <v/>
      </c>
    </row>
    <row r="230" spans="1:32" x14ac:dyDescent="0.3">
      <c r="A230" s="99">
        <v>227</v>
      </c>
      <c r="B230" s="29" t="s">
        <v>226</v>
      </c>
      <c r="C230" s="325" t="s">
        <v>1181</v>
      </c>
      <c r="D230" s="29" t="s">
        <v>42</v>
      </c>
      <c r="E230" s="31" t="s">
        <v>95</v>
      </c>
      <c r="F230" s="388" t="s">
        <v>258</v>
      </c>
      <c r="O230" s="3"/>
      <c r="P230" s="3"/>
      <c r="Q230" s="3"/>
      <c r="R230" s="15"/>
      <c r="S230" s="15"/>
      <c r="T230" s="15"/>
      <c r="U230" s="328"/>
      <c r="V230" s="99" t="str">
        <f ca="1">INDIRECT("lista!G" &amp;Table4[[#This Row],[ID]]+1)</f>
        <v/>
      </c>
      <c r="W230" s="99" t="str">
        <f t="array" aca="1" ref="W230" ca="1">INDIRECT("lista!H" &amp;Table4[[#This Row],[ID]]+1)</f>
        <v/>
      </c>
      <c r="X230" s="99" t="str">
        <f t="array" aca="1" ref="X230" ca="1">INDIRECT("lista!I" &amp;Table4[[#This Row],[ID]]+1)</f>
        <v/>
      </c>
      <c r="Y230" s="99" t="str">
        <f t="array" aca="1" ref="Y230" ca="1">INDIRECT("lista!J" &amp;Table4[[#This Row],[ID]]+1)</f>
        <v/>
      </c>
      <c r="Z230" s="99" t="str">
        <f t="array" aca="1" ref="Z230" ca="1">INDIRECT("lista!K" &amp;Table4[[#This Row],[ID]]+1)</f>
        <v/>
      </c>
      <c r="AA230" s="99" t="str">
        <f t="array" aca="1" ref="AA230" ca="1">INDIRECT("lista!L" &amp;Table4[[#This Row],[ID]]+1)</f>
        <v/>
      </c>
      <c r="AB230" s="99" t="str">
        <f t="array" aca="1" ref="AB230" ca="1">INDIRECT("lista!M" &amp;Table4[[#This Row],[ID]]+1)</f>
        <v/>
      </c>
      <c r="AC230" s="99" t="str">
        <f t="array" aca="1" ref="AC230" ca="1">INDIRECT("lista!N" &amp;Table4[[#This Row],[ID]]+1)</f>
        <v/>
      </c>
      <c r="AD230" s="99" t="str">
        <f t="array" aca="1" ref="AD230" ca="1">INDIRECT("lista!O" &amp;Table4[[#This Row],[ID]]+1)</f>
        <v/>
      </c>
      <c r="AE230" s="99" t="str">
        <f t="array" aca="1" ref="AE230" ca="1">INDIRECT("lista!P" &amp;Table4[[#This Row],[ID]]+1)</f>
        <v/>
      </c>
      <c r="AF230" s="99" t="str">
        <f t="array" aca="1" ref="AF230" ca="1">INDIRECT("lista!Q" &amp;Table4[[#This Row],[ID]]+1)</f>
        <v/>
      </c>
    </row>
    <row r="231" spans="1:32" x14ac:dyDescent="0.3">
      <c r="A231" s="99">
        <v>228</v>
      </c>
      <c r="B231" s="29" t="s">
        <v>184</v>
      </c>
      <c r="C231" s="325" t="s">
        <v>1508</v>
      </c>
      <c r="D231" s="29" t="s">
        <v>42</v>
      </c>
      <c r="E231" s="31" t="s">
        <v>119</v>
      </c>
      <c r="F231" s="388" t="s">
        <v>258</v>
      </c>
      <c r="O231" s="3"/>
      <c r="P231" s="3"/>
      <c r="Q231" s="3"/>
      <c r="R231" s="15"/>
      <c r="S231" s="15"/>
      <c r="T231" s="15"/>
      <c r="U231" s="328"/>
      <c r="V231" s="99" t="str">
        <f ca="1">INDIRECT("lista!G" &amp;Table4[[#This Row],[ID]]+1)</f>
        <v/>
      </c>
      <c r="W231" s="99" t="str" cm="1">
        <f t="array" aca="1" ref="W231" ca="1">INDIRECT("lista!H" &amp;Table4[[#This Row],[ID]]+1)</f>
        <v/>
      </c>
      <c r="X231" s="99" t="str" cm="1">
        <f t="array" aca="1" ref="X231" ca="1">INDIRECT("lista!I" &amp;Table4[[#This Row],[ID]]+1)</f>
        <v/>
      </c>
      <c r="Y231" s="99" t="str" cm="1">
        <f t="array" aca="1" ref="Y231" ca="1">INDIRECT("lista!J" &amp;Table4[[#This Row],[ID]]+1)</f>
        <v/>
      </c>
      <c r="Z231" s="99" t="str" cm="1">
        <f t="array" aca="1" ref="Z231" ca="1">INDIRECT("lista!K" &amp;Table4[[#This Row],[ID]]+1)</f>
        <v/>
      </c>
      <c r="AA231" s="99" t="str" cm="1">
        <f t="array" aca="1" ref="AA231" ca="1">INDIRECT("lista!L" &amp;Table4[[#This Row],[ID]]+1)</f>
        <v/>
      </c>
      <c r="AB231" s="99" t="str" cm="1">
        <f t="array" aca="1" ref="AB231" ca="1">INDIRECT("lista!M" &amp;Table4[[#This Row],[ID]]+1)</f>
        <v/>
      </c>
      <c r="AC231" s="99" t="str" cm="1">
        <f t="array" aca="1" ref="AC231" ca="1">INDIRECT("lista!N" &amp;Table4[[#This Row],[ID]]+1)</f>
        <v/>
      </c>
      <c r="AD231" s="99" t="str" cm="1">
        <f t="array" aca="1" ref="AD231" ca="1">INDIRECT("lista!O" &amp;Table4[[#This Row],[ID]]+1)</f>
        <v/>
      </c>
      <c r="AE231" s="99" t="str" cm="1">
        <f t="array" aca="1" ref="AE231" ca="1">INDIRECT("lista!P" &amp;Table4[[#This Row],[ID]]+1)</f>
        <v/>
      </c>
      <c r="AF231" s="99" t="str" cm="1">
        <f t="array" aca="1" ref="AF231" ca="1">INDIRECT("lista!Q" &amp;Table4[[#This Row],[ID]]+1)</f>
        <v/>
      </c>
    </row>
    <row r="232" spans="1:32" x14ac:dyDescent="0.3">
      <c r="A232" s="99">
        <v>229</v>
      </c>
      <c r="B232" s="29" t="s">
        <v>186</v>
      </c>
      <c r="C232" s="325" t="s">
        <v>1179</v>
      </c>
      <c r="D232" s="29" t="s">
        <v>116</v>
      </c>
      <c r="E232" s="31" t="s">
        <v>119</v>
      </c>
      <c r="F232" s="388" t="s">
        <v>259</v>
      </c>
      <c r="O232" s="3"/>
      <c r="P232" s="3"/>
      <c r="Q232" s="3"/>
      <c r="R232" s="15"/>
      <c r="S232" s="15"/>
      <c r="T232" s="15"/>
      <c r="U232" s="328"/>
      <c r="V232" s="99" t="str">
        <f ca="1">INDIRECT("lista!G" &amp;Table4[[#This Row],[ID]]+1)</f>
        <v/>
      </c>
      <c r="W232" s="99" t="str" cm="1">
        <f t="array" aca="1" ref="W232" ca="1">INDIRECT("lista!H" &amp;Table4[[#This Row],[ID]]+1)</f>
        <v/>
      </c>
      <c r="X232" s="99" t="str" cm="1">
        <f t="array" aca="1" ref="X232" ca="1">INDIRECT("lista!I" &amp;Table4[[#This Row],[ID]]+1)</f>
        <v/>
      </c>
      <c r="Y232" s="99" t="str" cm="1">
        <f t="array" aca="1" ref="Y232" ca="1">INDIRECT("lista!J" &amp;Table4[[#This Row],[ID]]+1)</f>
        <v/>
      </c>
      <c r="Z232" s="99" t="str" cm="1">
        <f t="array" aca="1" ref="Z232" ca="1">INDIRECT("lista!K" &amp;Table4[[#This Row],[ID]]+1)</f>
        <v/>
      </c>
      <c r="AA232" s="99" t="str" cm="1">
        <f t="array" aca="1" ref="AA232" ca="1">INDIRECT("lista!L" &amp;Table4[[#This Row],[ID]]+1)</f>
        <v/>
      </c>
      <c r="AB232" s="99" t="str" cm="1">
        <f t="array" aca="1" ref="AB232" ca="1">INDIRECT("lista!M" &amp;Table4[[#This Row],[ID]]+1)</f>
        <v/>
      </c>
      <c r="AC232" s="99" t="str" cm="1">
        <f t="array" aca="1" ref="AC232" ca="1">INDIRECT("lista!N" &amp;Table4[[#This Row],[ID]]+1)</f>
        <v/>
      </c>
      <c r="AD232" s="99" t="str" cm="1">
        <f t="array" aca="1" ref="AD232" ca="1">INDIRECT("lista!O" &amp;Table4[[#This Row],[ID]]+1)</f>
        <v/>
      </c>
      <c r="AE232" s="99" t="str" cm="1">
        <f t="array" aca="1" ref="AE232" ca="1">INDIRECT("lista!P" &amp;Table4[[#This Row],[ID]]+1)</f>
        <v/>
      </c>
      <c r="AF232" s="99" t="str" cm="1">
        <f t="array" aca="1" ref="AF232" ca="1">INDIRECT("lista!Q" &amp;Table4[[#This Row],[ID]]+1)</f>
        <v/>
      </c>
    </row>
    <row r="233" spans="1:32" x14ac:dyDescent="0.3">
      <c r="A233" s="99">
        <v>230</v>
      </c>
      <c r="B233" s="29" t="s">
        <v>228</v>
      </c>
      <c r="C233" s="325" t="s">
        <v>1182</v>
      </c>
      <c r="D233" s="29" t="s">
        <v>116</v>
      </c>
      <c r="E233" s="31" t="s">
        <v>95</v>
      </c>
      <c r="F233" s="388" t="s">
        <v>260</v>
      </c>
      <c r="O233" s="3"/>
      <c r="P233" s="3"/>
      <c r="Q233" s="3"/>
      <c r="R233" s="15"/>
      <c r="S233" s="15"/>
      <c r="T233" s="15"/>
      <c r="U233" s="328"/>
      <c r="V233" s="99" t="str">
        <f ca="1">INDIRECT("lista!G" &amp;Table4[[#This Row],[ID]]+1)</f>
        <v/>
      </c>
      <c r="W233" s="99" t="str" cm="1">
        <f t="array" aca="1" ref="W233" ca="1">INDIRECT("lista!H" &amp;Table4[[#This Row],[ID]]+1)</f>
        <v/>
      </c>
      <c r="X233" s="99" t="str" cm="1">
        <f t="array" aca="1" ref="X233" ca="1">INDIRECT("lista!I" &amp;Table4[[#This Row],[ID]]+1)</f>
        <v/>
      </c>
      <c r="Y233" s="99" t="str" cm="1">
        <f t="array" aca="1" ref="Y233" ca="1">INDIRECT("lista!J" &amp;Table4[[#This Row],[ID]]+1)</f>
        <v/>
      </c>
      <c r="Z233" s="99" t="str" cm="1">
        <f t="array" aca="1" ref="Z233" ca="1">INDIRECT("lista!K" &amp;Table4[[#This Row],[ID]]+1)</f>
        <v/>
      </c>
      <c r="AA233" s="99" t="str" cm="1">
        <f t="array" aca="1" ref="AA233" ca="1">INDIRECT("lista!L" &amp;Table4[[#This Row],[ID]]+1)</f>
        <v/>
      </c>
      <c r="AB233" s="99" t="str" cm="1">
        <f t="array" aca="1" ref="AB233" ca="1">INDIRECT("lista!M" &amp;Table4[[#This Row],[ID]]+1)</f>
        <v/>
      </c>
      <c r="AC233" s="99" t="str" cm="1">
        <f t="array" aca="1" ref="AC233" ca="1">INDIRECT("lista!N" &amp;Table4[[#This Row],[ID]]+1)</f>
        <v/>
      </c>
      <c r="AD233" s="99" t="str" cm="1">
        <f t="array" aca="1" ref="AD233" ca="1">INDIRECT("lista!O" &amp;Table4[[#This Row],[ID]]+1)</f>
        <v/>
      </c>
      <c r="AE233" s="99" t="str" cm="1">
        <f t="array" aca="1" ref="AE233" ca="1">INDIRECT("lista!P" &amp;Table4[[#This Row],[ID]]+1)</f>
        <v/>
      </c>
      <c r="AF233" s="99" t="str" cm="1">
        <f t="array" aca="1" ref="AF233" ca="1">INDIRECT("lista!Q" &amp;Table4[[#This Row],[ID]]+1)</f>
        <v/>
      </c>
    </row>
    <row r="234" spans="1:32" x14ac:dyDescent="0.3">
      <c r="A234" s="99">
        <v>231</v>
      </c>
      <c r="B234" s="29" t="s">
        <v>230</v>
      </c>
      <c r="C234" s="325" t="s">
        <v>1183</v>
      </c>
      <c r="D234" s="29" t="s">
        <v>116</v>
      </c>
      <c r="E234" s="31" t="s">
        <v>95</v>
      </c>
      <c r="F234" s="388" t="s">
        <v>260</v>
      </c>
      <c r="O234" s="3"/>
      <c r="P234" s="3"/>
      <c r="Q234" s="3"/>
      <c r="R234" s="15"/>
      <c r="S234" s="15"/>
      <c r="T234" s="15"/>
      <c r="U234" s="328"/>
      <c r="V234" s="99" t="str">
        <f ca="1">INDIRECT("lista!G" &amp;Table4[[#This Row],[ID]]+1)</f>
        <v/>
      </c>
      <c r="W234" s="99" t="str" cm="1">
        <f t="array" aca="1" ref="W234" ca="1">INDIRECT("lista!H" &amp;Table4[[#This Row],[ID]]+1)</f>
        <v/>
      </c>
      <c r="X234" s="99" t="str" cm="1">
        <f t="array" aca="1" ref="X234" ca="1">INDIRECT("lista!I" &amp;Table4[[#This Row],[ID]]+1)</f>
        <v/>
      </c>
      <c r="Y234" s="99" t="str" cm="1">
        <f t="array" aca="1" ref="Y234" ca="1">INDIRECT("lista!J" &amp;Table4[[#This Row],[ID]]+1)</f>
        <v/>
      </c>
      <c r="Z234" s="99" t="str" cm="1">
        <f t="array" aca="1" ref="Z234" ca="1">INDIRECT("lista!K" &amp;Table4[[#This Row],[ID]]+1)</f>
        <v/>
      </c>
      <c r="AA234" s="99" t="str" cm="1">
        <f t="array" aca="1" ref="AA234" ca="1">INDIRECT("lista!L" &amp;Table4[[#This Row],[ID]]+1)</f>
        <v/>
      </c>
      <c r="AB234" s="99" t="str" cm="1">
        <f t="array" aca="1" ref="AB234" ca="1">INDIRECT("lista!M" &amp;Table4[[#This Row],[ID]]+1)</f>
        <v/>
      </c>
      <c r="AC234" s="99" t="str" cm="1">
        <f t="array" aca="1" ref="AC234" ca="1">INDIRECT("lista!N" &amp;Table4[[#This Row],[ID]]+1)</f>
        <v/>
      </c>
      <c r="AD234" s="99" t="str" cm="1">
        <f t="array" aca="1" ref="AD234" ca="1">INDIRECT("lista!O" &amp;Table4[[#This Row],[ID]]+1)</f>
        <v/>
      </c>
      <c r="AE234" s="99" t="str" cm="1">
        <f t="array" aca="1" ref="AE234" ca="1">INDIRECT("lista!P" &amp;Table4[[#This Row],[ID]]+1)</f>
        <v/>
      </c>
      <c r="AF234" s="99" t="str" cm="1">
        <f t="array" aca="1" ref="AF234" ca="1">INDIRECT("lista!Q" &amp;Table4[[#This Row],[ID]]+1)</f>
        <v/>
      </c>
    </row>
    <row r="235" spans="1:32" x14ac:dyDescent="0.3">
      <c r="A235" s="99">
        <v>232</v>
      </c>
      <c r="B235" s="29" t="s">
        <v>203</v>
      </c>
      <c r="C235" s="325" t="s">
        <v>1197</v>
      </c>
      <c r="D235" s="29" t="s">
        <v>53</v>
      </c>
      <c r="E235" s="31" t="s">
        <v>105</v>
      </c>
      <c r="F235" s="388" t="s">
        <v>260</v>
      </c>
      <c r="O235" s="3"/>
      <c r="P235" s="3"/>
      <c r="Q235" s="3"/>
      <c r="R235" s="15"/>
      <c r="S235" s="15"/>
      <c r="T235" s="15"/>
      <c r="U235" s="328"/>
      <c r="V235" s="99" t="str">
        <f ca="1">INDIRECT("lista!G" &amp;Table4[[#This Row],[ID]]+1)</f>
        <v/>
      </c>
      <c r="W235" s="99" t="str" cm="1">
        <f t="array" aca="1" ref="W235" ca="1">INDIRECT("lista!H" &amp;Table4[[#This Row],[ID]]+1)</f>
        <v/>
      </c>
      <c r="X235" s="99" t="str" cm="1">
        <f t="array" aca="1" ref="X235" ca="1">INDIRECT("lista!I" &amp;Table4[[#This Row],[ID]]+1)</f>
        <v/>
      </c>
      <c r="Y235" s="99" t="str" cm="1">
        <f t="array" aca="1" ref="Y235" ca="1">INDIRECT("lista!J" &amp;Table4[[#This Row],[ID]]+1)</f>
        <v/>
      </c>
      <c r="Z235" s="99" t="str" cm="1">
        <f t="array" aca="1" ref="Z235" ca="1">INDIRECT("lista!K" &amp;Table4[[#This Row],[ID]]+1)</f>
        <v/>
      </c>
      <c r="AA235" s="99" t="str" cm="1">
        <f t="array" aca="1" ref="AA235" ca="1">INDIRECT("lista!L" &amp;Table4[[#This Row],[ID]]+1)</f>
        <v/>
      </c>
      <c r="AB235" s="99" t="str" cm="1">
        <f t="array" aca="1" ref="AB235" ca="1">INDIRECT("lista!M" &amp;Table4[[#This Row],[ID]]+1)</f>
        <v/>
      </c>
      <c r="AC235" s="99" t="str" cm="1">
        <f t="array" aca="1" ref="AC235" ca="1">INDIRECT("lista!N" &amp;Table4[[#This Row],[ID]]+1)</f>
        <v/>
      </c>
      <c r="AD235" s="99" t="str" cm="1">
        <f t="array" aca="1" ref="AD235" ca="1">INDIRECT("lista!O" &amp;Table4[[#This Row],[ID]]+1)</f>
        <v/>
      </c>
      <c r="AE235" s="99" t="str" cm="1">
        <f t="array" aca="1" ref="AE235" ca="1">INDIRECT("lista!P" &amp;Table4[[#This Row],[ID]]+1)</f>
        <v/>
      </c>
      <c r="AF235" s="99" t="str" cm="1">
        <f t="array" aca="1" ref="AF235" ca="1">INDIRECT("lista!Q" &amp;Table4[[#This Row],[ID]]+1)</f>
        <v/>
      </c>
    </row>
    <row r="236" spans="1:32" x14ac:dyDescent="0.3">
      <c r="A236" s="99">
        <v>233</v>
      </c>
      <c r="B236" s="29" t="s">
        <v>209</v>
      </c>
      <c r="C236" s="325" t="s">
        <v>1199</v>
      </c>
      <c r="D236" s="29" t="s">
        <v>116</v>
      </c>
      <c r="E236" s="31" t="s">
        <v>105</v>
      </c>
      <c r="F236" s="388" t="s">
        <v>261</v>
      </c>
      <c r="O236" s="3"/>
      <c r="P236" s="3"/>
      <c r="Q236" s="3"/>
      <c r="R236" s="15"/>
      <c r="S236" s="15"/>
      <c r="T236" s="15"/>
      <c r="U236" s="328"/>
      <c r="V236" s="99" t="str">
        <f ca="1">INDIRECT("lista!G" &amp;Table4[[#This Row],[ID]]+1)</f>
        <v/>
      </c>
      <c r="W236" s="99" t="str" cm="1">
        <f t="array" aca="1" ref="W236" ca="1">INDIRECT("lista!H" &amp;Table4[[#This Row],[ID]]+1)</f>
        <v/>
      </c>
      <c r="X236" s="99" t="str" cm="1">
        <f t="array" aca="1" ref="X236" ca="1">INDIRECT("lista!I" &amp;Table4[[#This Row],[ID]]+1)</f>
        <v/>
      </c>
      <c r="Y236" s="99" t="str" cm="1">
        <f t="array" aca="1" ref="Y236" ca="1">INDIRECT("lista!J" &amp;Table4[[#This Row],[ID]]+1)</f>
        <v/>
      </c>
      <c r="Z236" s="99" t="str" cm="1">
        <f t="array" aca="1" ref="Z236" ca="1">INDIRECT("lista!K" &amp;Table4[[#This Row],[ID]]+1)</f>
        <v/>
      </c>
      <c r="AA236" s="99" t="str" cm="1">
        <f t="array" aca="1" ref="AA236" ca="1">INDIRECT("lista!L" &amp;Table4[[#This Row],[ID]]+1)</f>
        <v/>
      </c>
      <c r="AB236" s="99" t="str" cm="1">
        <f t="array" aca="1" ref="AB236" ca="1">INDIRECT("lista!M" &amp;Table4[[#This Row],[ID]]+1)</f>
        <v/>
      </c>
      <c r="AC236" s="99" t="str" cm="1">
        <f t="array" aca="1" ref="AC236" ca="1">INDIRECT("lista!N" &amp;Table4[[#This Row],[ID]]+1)</f>
        <v/>
      </c>
      <c r="AD236" s="99" t="str" cm="1">
        <f t="array" aca="1" ref="AD236" ca="1">INDIRECT("lista!O" &amp;Table4[[#This Row],[ID]]+1)</f>
        <v/>
      </c>
      <c r="AE236" s="99" t="str" cm="1">
        <f t="array" aca="1" ref="AE236" ca="1">INDIRECT("lista!P" &amp;Table4[[#This Row],[ID]]+1)</f>
        <v/>
      </c>
      <c r="AF236" s="99" t="str" cm="1">
        <f t="array" aca="1" ref="AF236" ca="1">INDIRECT("lista!Q" &amp;Table4[[#This Row],[ID]]+1)</f>
        <v/>
      </c>
    </row>
    <row r="237" spans="1:32" x14ac:dyDescent="0.3">
      <c r="A237" s="99">
        <v>234</v>
      </c>
      <c r="B237" s="29" t="s">
        <v>184</v>
      </c>
      <c r="C237" s="325" t="s">
        <v>1508</v>
      </c>
      <c r="D237" s="29" t="s">
        <v>42</v>
      </c>
      <c r="E237" s="31" t="s">
        <v>36</v>
      </c>
      <c r="F237" s="388" t="s">
        <v>262</v>
      </c>
      <c r="O237" s="3"/>
      <c r="P237" s="3"/>
      <c r="Q237" s="3"/>
      <c r="R237" s="15"/>
      <c r="S237" s="15"/>
      <c r="T237" s="15"/>
      <c r="U237" s="328"/>
      <c r="V237" s="99" t="str">
        <f ca="1">INDIRECT("lista!G" &amp;Table4[[#This Row],[ID]]+1)</f>
        <v/>
      </c>
      <c r="W237" s="99" t="str" cm="1">
        <f t="array" aca="1" ref="W237" ca="1">INDIRECT("lista!H" &amp;Table4[[#This Row],[ID]]+1)</f>
        <v/>
      </c>
      <c r="X237" s="99" t="str" cm="1">
        <f t="array" aca="1" ref="X237" ca="1">INDIRECT("lista!I" &amp;Table4[[#This Row],[ID]]+1)</f>
        <v/>
      </c>
      <c r="Y237" s="99" t="str" cm="1">
        <f t="array" aca="1" ref="Y237" ca="1">INDIRECT("lista!J" &amp;Table4[[#This Row],[ID]]+1)</f>
        <v/>
      </c>
      <c r="Z237" s="99" t="str" cm="1">
        <f t="array" aca="1" ref="Z237" ca="1">INDIRECT("lista!K" &amp;Table4[[#This Row],[ID]]+1)</f>
        <v/>
      </c>
      <c r="AA237" s="99" t="str" cm="1">
        <f t="array" aca="1" ref="AA237" ca="1">INDIRECT("lista!L" &amp;Table4[[#This Row],[ID]]+1)</f>
        <v/>
      </c>
      <c r="AB237" s="99" t="str" cm="1">
        <f t="array" aca="1" ref="AB237" ca="1">INDIRECT("lista!M" &amp;Table4[[#This Row],[ID]]+1)</f>
        <v/>
      </c>
      <c r="AC237" s="99" t="str" cm="1">
        <f t="array" aca="1" ref="AC237" ca="1">INDIRECT("lista!N" &amp;Table4[[#This Row],[ID]]+1)</f>
        <v/>
      </c>
      <c r="AD237" s="99" t="str" cm="1">
        <f t="array" aca="1" ref="AD237" ca="1">INDIRECT("lista!O" &amp;Table4[[#This Row],[ID]]+1)</f>
        <v/>
      </c>
      <c r="AE237" s="99" t="str" cm="1">
        <f t="array" aca="1" ref="AE237" ca="1">INDIRECT("lista!P" &amp;Table4[[#This Row],[ID]]+1)</f>
        <v/>
      </c>
      <c r="AF237" s="99" t="str" cm="1">
        <f t="array" aca="1" ref="AF237" ca="1">INDIRECT("lista!Q" &amp;Table4[[#This Row],[ID]]+1)</f>
        <v/>
      </c>
    </row>
    <row r="238" spans="1:32" x14ac:dyDescent="0.3">
      <c r="A238" s="99">
        <v>235</v>
      </c>
      <c r="B238" s="29" t="s">
        <v>190</v>
      </c>
      <c r="C238" s="325" t="s">
        <v>1201</v>
      </c>
      <c r="D238" s="29" t="s">
        <v>116</v>
      </c>
      <c r="E238" s="31" t="s">
        <v>119</v>
      </c>
      <c r="F238" s="388" t="s">
        <v>263</v>
      </c>
      <c r="O238" s="3"/>
      <c r="P238" s="3"/>
      <c r="Q238" s="3"/>
      <c r="R238" s="15"/>
      <c r="S238" s="15"/>
      <c r="T238" s="15"/>
      <c r="U238" s="328"/>
      <c r="V238" s="99" t="str">
        <f ca="1">INDIRECT("lista!G" &amp;Table4[[#This Row],[ID]]+1)</f>
        <v/>
      </c>
      <c r="W238" s="99" t="str" cm="1">
        <f t="array" aca="1" ref="W238" ca="1">INDIRECT("lista!H" &amp;Table4[[#This Row],[ID]]+1)</f>
        <v/>
      </c>
      <c r="X238" s="99" t="str" cm="1">
        <f t="array" aca="1" ref="X238" ca="1">INDIRECT("lista!I" &amp;Table4[[#This Row],[ID]]+1)</f>
        <v/>
      </c>
      <c r="Y238" s="99" t="str" cm="1">
        <f t="array" aca="1" ref="Y238" ca="1">INDIRECT("lista!J" &amp;Table4[[#This Row],[ID]]+1)</f>
        <v/>
      </c>
      <c r="Z238" s="99" t="str" cm="1">
        <f t="array" aca="1" ref="Z238" ca="1">INDIRECT("lista!K" &amp;Table4[[#This Row],[ID]]+1)</f>
        <v/>
      </c>
      <c r="AA238" s="99" t="str" cm="1">
        <f t="array" aca="1" ref="AA238" ca="1">INDIRECT("lista!L" &amp;Table4[[#This Row],[ID]]+1)</f>
        <v/>
      </c>
      <c r="AB238" s="99" t="str" cm="1">
        <f t="array" aca="1" ref="AB238" ca="1">INDIRECT("lista!M" &amp;Table4[[#This Row],[ID]]+1)</f>
        <v/>
      </c>
      <c r="AC238" s="99" t="str" cm="1">
        <f t="array" aca="1" ref="AC238" ca="1">INDIRECT("lista!N" &amp;Table4[[#This Row],[ID]]+1)</f>
        <v/>
      </c>
      <c r="AD238" s="99" t="str" cm="1">
        <f t="array" aca="1" ref="AD238" ca="1">INDIRECT("lista!O" &amp;Table4[[#This Row],[ID]]+1)</f>
        <v/>
      </c>
      <c r="AE238" s="99" t="str" cm="1">
        <f t="array" aca="1" ref="AE238" ca="1">INDIRECT("lista!P" &amp;Table4[[#This Row],[ID]]+1)</f>
        <v/>
      </c>
      <c r="AF238" s="99" t="str" cm="1">
        <f t="array" aca="1" ref="AF238" ca="1">INDIRECT("lista!Q" &amp;Table4[[#This Row],[ID]]+1)</f>
        <v/>
      </c>
    </row>
    <row r="239" spans="1:32" x14ac:dyDescent="0.3">
      <c r="A239" s="99">
        <v>236</v>
      </c>
      <c r="B239" s="29" t="s">
        <v>192</v>
      </c>
      <c r="C239" s="325" t="s">
        <v>1195</v>
      </c>
      <c r="D239" s="29" t="s">
        <v>53</v>
      </c>
      <c r="E239" s="31" t="s">
        <v>119</v>
      </c>
      <c r="F239" s="388" t="s">
        <v>263</v>
      </c>
      <c r="O239" s="3"/>
      <c r="P239" s="3"/>
      <c r="Q239" s="3"/>
      <c r="R239" s="15"/>
      <c r="S239" s="15"/>
      <c r="T239" s="15"/>
      <c r="U239" s="328"/>
      <c r="V239" s="99" t="str">
        <f ca="1">INDIRECT("lista!G" &amp;Table4[[#This Row],[ID]]+1)</f>
        <v/>
      </c>
      <c r="W239" s="99" t="str" cm="1">
        <f t="array" aca="1" ref="W239" ca="1">INDIRECT("lista!H" &amp;Table4[[#This Row],[ID]]+1)</f>
        <v/>
      </c>
      <c r="X239" s="99" t="str" cm="1">
        <f t="array" aca="1" ref="X239" ca="1">INDIRECT("lista!I" &amp;Table4[[#This Row],[ID]]+1)</f>
        <v/>
      </c>
      <c r="Y239" s="99" t="str" cm="1">
        <f t="array" aca="1" ref="Y239" ca="1">INDIRECT("lista!J" &amp;Table4[[#This Row],[ID]]+1)</f>
        <v/>
      </c>
      <c r="Z239" s="99" t="str" cm="1">
        <f t="array" aca="1" ref="Z239" ca="1">INDIRECT("lista!K" &amp;Table4[[#This Row],[ID]]+1)</f>
        <v/>
      </c>
      <c r="AA239" s="99" t="str" cm="1">
        <f t="array" aca="1" ref="AA239" ca="1">INDIRECT("lista!L" &amp;Table4[[#This Row],[ID]]+1)</f>
        <v/>
      </c>
      <c r="AB239" s="99" t="str" cm="1">
        <f t="array" aca="1" ref="AB239" ca="1">INDIRECT("lista!M" &amp;Table4[[#This Row],[ID]]+1)</f>
        <v/>
      </c>
      <c r="AC239" s="99" t="str" cm="1">
        <f t="array" aca="1" ref="AC239" ca="1">INDIRECT("lista!N" &amp;Table4[[#This Row],[ID]]+1)</f>
        <v/>
      </c>
      <c r="AD239" s="99" t="str" cm="1">
        <f t="array" aca="1" ref="AD239" ca="1">INDIRECT("lista!O" &amp;Table4[[#This Row],[ID]]+1)</f>
        <v/>
      </c>
      <c r="AE239" s="99" t="str" cm="1">
        <f t="array" aca="1" ref="AE239" ca="1">INDIRECT("lista!P" &amp;Table4[[#This Row],[ID]]+1)</f>
        <v/>
      </c>
      <c r="AF239" s="99" t="str" cm="1">
        <f t="array" aca="1" ref="AF239" ca="1">INDIRECT("lista!Q" &amp;Table4[[#This Row],[ID]]+1)</f>
        <v/>
      </c>
    </row>
    <row r="240" spans="1:32" x14ac:dyDescent="0.3">
      <c r="A240" s="99">
        <v>237</v>
      </c>
      <c r="B240" s="29" t="s">
        <v>186</v>
      </c>
      <c r="C240" s="325" t="s">
        <v>1179</v>
      </c>
      <c r="D240" s="29" t="s">
        <v>116</v>
      </c>
      <c r="E240" s="31" t="s">
        <v>36</v>
      </c>
      <c r="F240" s="388" t="s">
        <v>263</v>
      </c>
      <c r="O240" s="3"/>
      <c r="P240" s="3"/>
      <c r="Q240" s="3"/>
      <c r="R240" s="15"/>
      <c r="S240" s="15"/>
      <c r="T240" s="15"/>
      <c r="U240" s="328"/>
      <c r="V240" s="99" t="str">
        <f ca="1">INDIRECT("lista!G" &amp;Table4[[#This Row],[ID]]+1)</f>
        <v/>
      </c>
      <c r="W240" s="99" t="str" cm="1">
        <f t="array" aca="1" ref="W240" ca="1">INDIRECT("lista!H" &amp;Table4[[#This Row],[ID]]+1)</f>
        <v/>
      </c>
      <c r="X240" s="99" t="str" cm="1">
        <f t="array" aca="1" ref="X240" ca="1">INDIRECT("lista!I" &amp;Table4[[#This Row],[ID]]+1)</f>
        <v/>
      </c>
      <c r="Y240" s="99" t="str" cm="1">
        <f t="array" aca="1" ref="Y240" ca="1">INDIRECT("lista!J" &amp;Table4[[#This Row],[ID]]+1)</f>
        <v/>
      </c>
      <c r="Z240" s="99" t="str" cm="1">
        <f t="array" aca="1" ref="Z240" ca="1">INDIRECT("lista!K" &amp;Table4[[#This Row],[ID]]+1)</f>
        <v/>
      </c>
      <c r="AA240" s="99" t="str" cm="1">
        <f t="array" aca="1" ref="AA240" ca="1">INDIRECT("lista!L" &amp;Table4[[#This Row],[ID]]+1)</f>
        <v/>
      </c>
      <c r="AB240" s="99" t="str" cm="1">
        <f t="array" aca="1" ref="AB240" ca="1">INDIRECT("lista!M" &amp;Table4[[#This Row],[ID]]+1)</f>
        <v/>
      </c>
      <c r="AC240" s="99" t="str" cm="1">
        <f t="array" aca="1" ref="AC240" ca="1">INDIRECT("lista!N" &amp;Table4[[#This Row],[ID]]+1)</f>
        <v/>
      </c>
      <c r="AD240" s="99" t="str" cm="1">
        <f t="array" aca="1" ref="AD240" ca="1">INDIRECT("lista!O" &amp;Table4[[#This Row],[ID]]+1)</f>
        <v/>
      </c>
      <c r="AE240" s="99" t="str" cm="1">
        <f t="array" aca="1" ref="AE240" ca="1">INDIRECT("lista!P" &amp;Table4[[#This Row],[ID]]+1)</f>
        <v/>
      </c>
      <c r="AF240" s="99" t="str" cm="1">
        <f t="array" aca="1" ref="AF240" ca="1">INDIRECT("lista!Q" &amp;Table4[[#This Row],[ID]]+1)</f>
        <v/>
      </c>
    </row>
    <row r="241" spans="1:32" x14ac:dyDescent="0.3">
      <c r="A241" s="99">
        <v>238</v>
      </c>
      <c r="B241" s="29" t="s">
        <v>264</v>
      </c>
      <c r="C241" s="325" t="s">
        <v>265</v>
      </c>
      <c r="D241" s="29" t="s">
        <v>42</v>
      </c>
      <c r="E241" s="31" t="s">
        <v>77</v>
      </c>
      <c r="F241" s="388" t="s">
        <v>266</v>
      </c>
      <c r="O241" s="3"/>
      <c r="P241" s="3"/>
      <c r="Q241" s="3"/>
      <c r="R241" s="15"/>
      <c r="S241" s="15"/>
      <c r="T241" s="15"/>
      <c r="U241" s="328"/>
      <c r="V241" s="99">
        <f ca="1">INDIRECT("lista!G" &amp;Table4[[#This Row],[ID]]+1)</f>
        <v>260</v>
      </c>
      <c r="W241" s="99" t="s">
        <v>63</v>
      </c>
      <c r="X241" s="99" t="s">
        <v>63</v>
      </c>
      <c r="Y241" s="99">
        <f t="array" aca="1" ref="Y241" ca="1">INDIRECT("lista!J" &amp;Table4[[#This Row],[ID]]+1)</f>
        <v>183</v>
      </c>
      <c r="Z241" s="99" t="str">
        <f t="array" aca="1" ref="Z241" ca="1">INDIRECT("lista!K" &amp;Table4[[#This Row],[ID]]+1)</f>
        <v/>
      </c>
      <c r="AA241" s="99" t="str">
        <f t="array" aca="1" ref="AA241" ca="1">INDIRECT("lista!L" &amp;Table4[[#This Row],[ID]]+1)</f>
        <v/>
      </c>
      <c r="AB241" s="99" t="str">
        <f t="array" aca="1" ref="AB241" ca="1">INDIRECT("lista!M" &amp;Table4[[#This Row],[ID]]+1)</f>
        <v/>
      </c>
      <c r="AC241" s="99" t="str">
        <f t="array" aca="1" ref="AC241" ca="1">INDIRECT("lista!N" &amp;Table4[[#This Row],[ID]]+1)</f>
        <v/>
      </c>
      <c r="AD241" s="99" t="str">
        <f t="array" aca="1" ref="AD241" ca="1">INDIRECT("lista!O" &amp;Table4[[#This Row],[ID]]+1)</f>
        <v/>
      </c>
      <c r="AE241" s="99" t="str">
        <f t="array" aca="1" ref="AE241" ca="1">INDIRECT("lista!P" &amp;Table4[[#This Row],[ID]]+1)</f>
        <v/>
      </c>
      <c r="AF241" s="99" t="str">
        <f t="array" aca="1" ref="AF241" ca="1">INDIRECT("lista!Q" &amp;Table4[[#This Row],[ID]]+1)</f>
        <v/>
      </c>
    </row>
    <row r="242" spans="1:32" x14ac:dyDescent="0.3">
      <c r="A242" s="99">
        <v>239</v>
      </c>
      <c r="B242" s="29" t="s">
        <v>267</v>
      </c>
      <c r="C242" s="325" t="s">
        <v>1506</v>
      </c>
      <c r="D242" s="29" t="s">
        <v>35</v>
      </c>
      <c r="E242" s="31" t="s">
        <v>77</v>
      </c>
      <c r="F242" s="388" t="s">
        <v>266</v>
      </c>
      <c r="O242" s="3"/>
      <c r="P242" s="3"/>
      <c r="Q242" s="3"/>
      <c r="R242" s="15"/>
      <c r="S242" s="15"/>
      <c r="T242" s="15"/>
      <c r="U242" s="328" t="s">
        <v>1291</v>
      </c>
      <c r="V242" s="99" t="s">
        <v>65</v>
      </c>
      <c r="W242" s="99" t="s">
        <v>65</v>
      </c>
      <c r="X242" s="99" t="s">
        <v>65</v>
      </c>
      <c r="Y242" s="99" t="s">
        <v>65</v>
      </c>
      <c r="Z242" s="99" t="str" cm="1">
        <f t="array" aca="1" ref="Z242" ca="1">INDIRECT("lista!K" &amp;Table4[[#This Row],[ID]]+1)</f>
        <v/>
      </c>
      <c r="AA242" s="99" t="str" cm="1">
        <f t="array" aca="1" ref="AA242" ca="1">INDIRECT("lista!L" &amp;Table4[[#This Row],[ID]]+1)</f>
        <v/>
      </c>
      <c r="AB242" s="99" t="str" cm="1">
        <f t="array" aca="1" ref="AB242" ca="1">INDIRECT("lista!M" &amp;Table4[[#This Row],[ID]]+1)</f>
        <v/>
      </c>
      <c r="AC242" s="99" t="str" cm="1">
        <f t="array" aca="1" ref="AC242" ca="1">INDIRECT("lista!N" &amp;Table4[[#This Row],[ID]]+1)</f>
        <v/>
      </c>
      <c r="AD242" s="99" t="str" cm="1">
        <f t="array" aca="1" ref="AD242" ca="1">INDIRECT("lista!O" &amp;Table4[[#This Row],[ID]]+1)</f>
        <v/>
      </c>
      <c r="AE242" s="99" t="str" cm="1">
        <f t="array" aca="1" ref="AE242" ca="1">INDIRECT("lista!P" &amp;Table4[[#This Row],[ID]]+1)</f>
        <v/>
      </c>
      <c r="AF242" s="99" t="str" cm="1">
        <f t="array" aca="1" ref="AF242" ca="1">INDIRECT("lista!Q" &amp;Table4[[#This Row],[ID]]+1)</f>
        <v/>
      </c>
    </row>
    <row r="243" spans="1:32" x14ac:dyDescent="0.3">
      <c r="A243" s="99">
        <v>240</v>
      </c>
      <c r="B243" s="29" t="s">
        <v>212</v>
      </c>
      <c r="C243" s="325" t="s">
        <v>1200</v>
      </c>
      <c r="D243" s="29" t="s">
        <v>116</v>
      </c>
      <c r="E243" s="31" t="s">
        <v>105</v>
      </c>
      <c r="F243" s="388" t="s">
        <v>268</v>
      </c>
      <c r="O243" s="3"/>
      <c r="P243" s="3"/>
      <c r="Q243" s="3"/>
      <c r="R243" s="15"/>
      <c r="S243" s="15"/>
      <c r="T243" s="15"/>
      <c r="U243" s="328"/>
      <c r="V243" s="99" t="str">
        <f ca="1">INDIRECT("lista!G" &amp;Table4[[#This Row],[ID]]+1)</f>
        <v/>
      </c>
      <c r="W243" s="99" t="str" cm="1">
        <f t="array" aca="1" ref="W243" ca="1">INDIRECT("lista!H" &amp;Table4[[#This Row],[ID]]+1)</f>
        <v/>
      </c>
      <c r="X243" s="99" t="str" cm="1">
        <f t="array" aca="1" ref="X243" ca="1">INDIRECT("lista!I" &amp;Table4[[#This Row],[ID]]+1)</f>
        <v/>
      </c>
      <c r="Y243" s="99" t="str" cm="1">
        <f t="array" aca="1" ref="Y243" ca="1">INDIRECT("lista!J" &amp;Table4[[#This Row],[ID]]+1)</f>
        <v/>
      </c>
      <c r="Z243" s="99" t="str" cm="1">
        <f t="array" aca="1" ref="Z243" ca="1">INDIRECT("lista!K" &amp;Table4[[#This Row],[ID]]+1)</f>
        <v/>
      </c>
      <c r="AA243" s="99" t="str" cm="1">
        <f t="array" aca="1" ref="AA243" ca="1">INDIRECT("lista!L" &amp;Table4[[#This Row],[ID]]+1)</f>
        <v/>
      </c>
      <c r="AB243" s="99" t="str" cm="1">
        <f t="array" aca="1" ref="AB243" ca="1">INDIRECT("lista!M" &amp;Table4[[#This Row],[ID]]+1)</f>
        <v/>
      </c>
      <c r="AC243" s="99" t="str" cm="1">
        <f t="array" aca="1" ref="AC243" ca="1">INDIRECT("lista!N" &amp;Table4[[#This Row],[ID]]+1)</f>
        <v/>
      </c>
      <c r="AD243" s="99" t="str" cm="1">
        <f t="array" aca="1" ref="AD243" ca="1">INDIRECT("lista!O" &amp;Table4[[#This Row],[ID]]+1)</f>
        <v/>
      </c>
      <c r="AE243" s="99" t="str" cm="1">
        <f t="array" aca="1" ref="AE243" ca="1">INDIRECT("lista!P" &amp;Table4[[#This Row],[ID]]+1)</f>
        <v/>
      </c>
      <c r="AF243" s="99" t="str" cm="1">
        <f t="array" aca="1" ref="AF243" ca="1">INDIRECT("lista!Q" &amp;Table4[[#This Row],[ID]]+1)</f>
        <v/>
      </c>
    </row>
    <row r="244" spans="1:32" x14ac:dyDescent="0.3">
      <c r="A244" s="99">
        <v>241</v>
      </c>
      <c r="B244" s="41" t="s">
        <v>269</v>
      </c>
      <c r="C244" s="30" t="s">
        <v>1337</v>
      </c>
      <c r="D244" s="41" t="s">
        <v>242</v>
      </c>
      <c r="E244" s="40" t="s">
        <v>206</v>
      </c>
      <c r="F244" s="391" t="s">
        <v>270</v>
      </c>
      <c r="O244" s="3"/>
      <c r="P244" s="3"/>
      <c r="Q244" s="3"/>
      <c r="R244" s="15"/>
      <c r="S244" s="15"/>
      <c r="T244" s="15"/>
      <c r="U244" s="328"/>
      <c r="V244" s="99" t="s">
        <v>65</v>
      </c>
      <c r="W244" s="99" t="s">
        <v>65</v>
      </c>
      <c r="X244" s="99" t="s">
        <v>65</v>
      </c>
      <c r="Y244" s="99" t="s">
        <v>65</v>
      </c>
      <c r="Z244" s="99" t="str" cm="1">
        <f t="array" aca="1" ref="Z244" ca="1">INDIRECT("lista!K" &amp;Table4[[#This Row],[ID]]+1)</f>
        <v/>
      </c>
      <c r="AA244" s="99" t="str" cm="1">
        <f t="array" aca="1" ref="AA244" ca="1">INDIRECT("lista!L" &amp;Table4[[#This Row],[ID]]+1)</f>
        <v/>
      </c>
      <c r="AB244" s="99" t="str" cm="1">
        <f t="array" aca="1" ref="AB244" ca="1">INDIRECT("lista!M" &amp;Table4[[#This Row],[ID]]+1)</f>
        <v/>
      </c>
      <c r="AC244" s="99" t="str" cm="1">
        <f t="array" aca="1" ref="AC244" ca="1">INDIRECT("lista!N" &amp;Table4[[#This Row],[ID]]+1)</f>
        <v/>
      </c>
      <c r="AD244" s="99" cm="1">
        <f t="array" aca="1" ref="AD244" ca="1">INDIRECT("lista!O" &amp;Table4[[#This Row],[ID]]+1)</f>
        <v>187</v>
      </c>
      <c r="AE244" s="99" t="str" cm="1">
        <f t="array" aca="1" ref="AE244" ca="1">INDIRECT("lista!P" &amp;Table4[[#This Row],[ID]]+1)</f>
        <v/>
      </c>
      <c r="AF244" s="99" t="str" cm="1">
        <f t="array" aca="1" ref="AF244" ca="1">INDIRECT("lista!Q" &amp;Table4[[#This Row],[ID]]+1)</f>
        <v/>
      </c>
    </row>
    <row r="245" spans="1:32" x14ac:dyDescent="0.3">
      <c r="A245" s="99">
        <v>242</v>
      </c>
      <c r="B245" s="29" t="s">
        <v>271</v>
      </c>
      <c r="C245" s="325" t="s">
        <v>1347</v>
      </c>
      <c r="D245" s="29" t="s">
        <v>42</v>
      </c>
      <c r="E245" s="29" t="s">
        <v>77</v>
      </c>
      <c r="F245" s="388" t="s">
        <v>270</v>
      </c>
      <c r="O245" s="3"/>
      <c r="P245" s="3"/>
      <c r="Q245" s="3"/>
      <c r="R245" s="15"/>
      <c r="S245" s="15"/>
      <c r="T245" s="15"/>
      <c r="U245" s="327"/>
      <c r="V245" s="99" t="s">
        <v>65</v>
      </c>
      <c r="W245" s="99" t="s">
        <v>65</v>
      </c>
      <c r="X245" s="99" t="s">
        <v>65</v>
      </c>
      <c r="Y245" s="99" t="s">
        <v>65</v>
      </c>
      <c r="Z245" s="99" t="str">
        <f t="array" aca="1" ref="Z245" ca="1">INDIRECT("lista!K" &amp;Table4[[#This Row],[ID]]+1)</f>
        <v/>
      </c>
      <c r="AA245" s="99" t="str">
        <f t="array" aca="1" ref="AA245" ca="1">INDIRECT("lista!L" &amp;Table4[[#This Row],[ID]]+1)</f>
        <v/>
      </c>
      <c r="AB245" s="99" t="str">
        <f t="array" aca="1" ref="AB245" ca="1">INDIRECT("lista!M" &amp;Table4[[#This Row],[ID]]+1)</f>
        <v/>
      </c>
      <c r="AC245" s="99" t="str">
        <f t="array" aca="1" ref="AC245" ca="1">INDIRECT("lista!N" &amp;Table4[[#This Row],[ID]]+1)</f>
        <v/>
      </c>
      <c r="AD245" s="99" t="str">
        <f t="array" aca="1" ref="AD245" ca="1">INDIRECT("lista!O" &amp;Table4[[#This Row],[ID]]+1)</f>
        <v/>
      </c>
      <c r="AE245" s="99" t="str">
        <f t="array" aca="1" ref="AE245" ca="1">INDIRECT("lista!P" &amp;Table4[[#This Row],[ID]]+1)</f>
        <v/>
      </c>
      <c r="AF245" s="99" t="str">
        <f t="array" aca="1" ref="AF245" ca="1">INDIRECT("lista!Q" &amp;Table4[[#This Row],[ID]]+1)</f>
        <v/>
      </c>
    </row>
    <row r="246" spans="1:32" x14ac:dyDescent="0.3">
      <c r="A246" s="99">
        <v>243</v>
      </c>
      <c r="B246" s="29" t="s">
        <v>272</v>
      </c>
      <c r="C246" s="325" t="s">
        <v>273</v>
      </c>
      <c r="D246" s="29" t="s">
        <v>42</v>
      </c>
      <c r="E246" s="29" t="s">
        <v>77</v>
      </c>
      <c r="F246" s="388" t="s">
        <v>270</v>
      </c>
      <c r="O246" s="3"/>
      <c r="P246" s="3"/>
      <c r="Q246" s="3"/>
      <c r="R246" s="15"/>
      <c r="S246" s="15"/>
      <c r="T246" s="15"/>
      <c r="U246" s="327"/>
      <c r="V246" s="99" t="s">
        <v>63</v>
      </c>
      <c r="W246" s="99" t="s">
        <v>63</v>
      </c>
      <c r="X246" s="99" t="s">
        <v>63</v>
      </c>
      <c r="Y246" s="99" t="s">
        <v>63</v>
      </c>
      <c r="Z246" s="99" t="str">
        <f t="array" aca="1" ref="Z246" ca="1">INDIRECT("lista!K" &amp;Table4[[#This Row],[ID]]+1)</f>
        <v/>
      </c>
      <c r="AA246" s="99" t="str">
        <f t="array" aca="1" ref="AA246" ca="1">INDIRECT("lista!L" &amp;Table4[[#This Row],[ID]]+1)</f>
        <v/>
      </c>
      <c r="AB246" s="99" t="str">
        <f t="array" aca="1" ref="AB246" ca="1">INDIRECT("lista!M" &amp;Table4[[#This Row],[ID]]+1)</f>
        <v/>
      </c>
      <c r="AC246" s="99" t="str">
        <f t="array" aca="1" ref="AC246" ca="1">INDIRECT("lista!N" &amp;Table4[[#This Row],[ID]]+1)</f>
        <v/>
      </c>
      <c r="AD246" s="99" t="str">
        <f t="array" aca="1" ref="AD246" ca="1">INDIRECT("lista!O" &amp;Table4[[#This Row],[ID]]+1)</f>
        <v/>
      </c>
      <c r="AE246" s="99" t="str">
        <f t="array" aca="1" ref="AE246" ca="1">INDIRECT("lista!P" &amp;Table4[[#This Row],[ID]]+1)</f>
        <v/>
      </c>
      <c r="AF246" s="99" t="str">
        <f t="array" aca="1" ref="AF246" ca="1">INDIRECT("lista!Q" &amp;Table4[[#This Row],[ID]]+1)</f>
        <v/>
      </c>
    </row>
    <row r="247" spans="1:32" x14ac:dyDescent="0.3">
      <c r="A247" s="99">
        <v>244</v>
      </c>
      <c r="B247" s="29" t="s">
        <v>190</v>
      </c>
      <c r="C247" s="325" t="s">
        <v>1201</v>
      </c>
      <c r="D247" s="29" t="s">
        <v>116</v>
      </c>
      <c r="E247" s="29" t="s">
        <v>36</v>
      </c>
      <c r="F247" s="388" t="s">
        <v>274</v>
      </c>
      <c r="O247" s="3"/>
      <c r="P247" s="3"/>
      <c r="Q247" s="3"/>
      <c r="R247" s="15"/>
      <c r="S247" s="15"/>
      <c r="T247" s="15"/>
      <c r="U247" s="327"/>
      <c r="V247" s="99" t="str">
        <f ca="1">INDIRECT("lista!G" &amp;Table4[[#This Row],[ID]]+1)</f>
        <v/>
      </c>
      <c r="W247" s="99" t="str" cm="1">
        <f t="array" aca="1" ref="W247" ca="1">INDIRECT("lista!H" &amp;Table4[[#This Row],[ID]]+1)</f>
        <v/>
      </c>
      <c r="X247" s="99" t="str" cm="1">
        <f t="array" aca="1" ref="X247" ca="1">INDIRECT("lista!I" &amp;Table4[[#This Row],[ID]]+1)</f>
        <v/>
      </c>
      <c r="Y247" s="99" t="str" cm="1">
        <f t="array" aca="1" ref="Y247" ca="1">INDIRECT("lista!J" &amp;Table4[[#This Row],[ID]]+1)</f>
        <v/>
      </c>
      <c r="Z247" s="99" t="str" cm="1">
        <f t="array" aca="1" ref="Z247" ca="1">INDIRECT("lista!K" &amp;Table4[[#This Row],[ID]]+1)</f>
        <v/>
      </c>
      <c r="AA247" s="99" t="str" cm="1">
        <f t="array" aca="1" ref="AA247" ca="1">INDIRECT("lista!L" &amp;Table4[[#This Row],[ID]]+1)</f>
        <v/>
      </c>
      <c r="AB247" s="99" t="str" cm="1">
        <f t="array" aca="1" ref="AB247" ca="1">INDIRECT("lista!M" &amp;Table4[[#This Row],[ID]]+1)</f>
        <v/>
      </c>
      <c r="AC247" s="99" t="str" cm="1">
        <f t="array" aca="1" ref="AC247" ca="1">INDIRECT("lista!N" &amp;Table4[[#This Row],[ID]]+1)</f>
        <v/>
      </c>
      <c r="AD247" s="99" t="str" cm="1">
        <f t="array" aca="1" ref="AD247" ca="1">INDIRECT("lista!O" &amp;Table4[[#This Row],[ID]]+1)</f>
        <v/>
      </c>
      <c r="AE247" s="99" t="str" cm="1">
        <f t="array" aca="1" ref="AE247" ca="1">INDIRECT("lista!P" &amp;Table4[[#This Row],[ID]]+1)</f>
        <v/>
      </c>
      <c r="AF247" s="99" t="str" cm="1">
        <f t="array" aca="1" ref="AF247" ca="1">INDIRECT("lista!Q" &amp;Table4[[#This Row],[ID]]+1)</f>
        <v/>
      </c>
    </row>
    <row r="248" spans="1:32" x14ac:dyDescent="0.3">
      <c r="A248" s="99">
        <v>245</v>
      </c>
      <c r="B248" s="29" t="s">
        <v>192</v>
      </c>
      <c r="C248" s="325" t="s">
        <v>1195</v>
      </c>
      <c r="D248" s="29" t="s">
        <v>53</v>
      </c>
      <c r="E248" s="29" t="s">
        <v>36</v>
      </c>
      <c r="F248" s="388" t="s">
        <v>274</v>
      </c>
      <c r="O248" s="3"/>
      <c r="P248" s="3"/>
      <c r="Q248" s="3"/>
      <c r="R248" s="15"/>
      <c r="S248" s="15"/>
      <c r="T248" s="15"/>
      <c r="U248" s="327"/>
      <c r="V248" s="99" t="str">
        <f ca="1">INDIRECT("lista!G" &amp;Table4[[#This Row],[ID]]+1)</f>
        <v/>
      </c>
      <c r="W248" s="99" t="str" cm="1">
        <f t="array" aca="1" ref="W248" ca="1">INDIRECT("lista!H" &amp;Table4[[#This Row],[ID]]+1)</f>
        <v/>
      </c>
      <c r="X248" s="99" t="str" cm="1">
        <f t="array" aca="1" ref="X248" ca="1">INDIRECT("lista!I" &amp;Table4[[#This Row],[ID]]+1)</f>
        <v/>
      </c>
      <c r="Y248" s="99" t="str" cm="1">
        <f t="array" aca="1" ref="Y248" ca="1">INDIRECT("lista!J" &amp;Table4[[#This Row],[ID]]+1)</f>
        <v/>
      </c>
      <c r="Z248" s="99" t="str" cm="1">
        <f t="array" aca="1" ref="Z248" ca="1">INDIRECT("lista!K" &amp;Table4[[#This Row],[ID]]+1)</f>
        <v/>
      </c>
      <c r="AA248" s="99" t="str" cm="1">
        <f t="array" aca="1" ref="AA248" ca="1">INDIRECT("lista!L" &amp;Table4[[#This Row],[ID]]+1)</f>
        <v/>
      </c>
      <c r="AB248" s="99" t="str" cm="1">
        <f t="array" aca="1" ref="AB248" ca="1">INDIRECT("lista!M" &amp;Table4[[#This Row],[ID]]+1)</f>
        <v/>
      </c>
      <c r="AC248" s="99" t="str" cm="1">
        <f t="array" aca="1" ref="AC248" ca="1">INDIRECT("lista!N" &amp;Table4[[#This Row],[ID]]+1)</f>
        <v/>
      </c>
      <c r="AD248" s="99" t="str" cm="1">
        <f t="array" aca="1" ref="AD248" ca="1">INDIRECT("lista!O" &amp;Table4[[#This Row],[ID]]+1)</f>
        <v/>
      </c>
      <c r="AE248" s="99" t="str" cm="1">
        <f t="array" aca="1" ref="AE248" ca="1">INDIRECT("lista!P" &amp;Table4[[#This Row],[ID]]+1)</f>
        <v/>
      </c>
      <c r="AF248" s="99" t="str" cm="1">
        <f t="array" aca="1" ref="AF248" ca="1">INDIRECT("lista!Q" &amp;Table4[[#This Row],[ID]]+1)</f>
        <v/>
      </c>
    </row>
    <row r="249" spans="1:32" x14ac:dyDescent="0.3">
      <c r="A249" s="99">
        <v>246</v>
      </c>
      <c r="B249" s="29" t="s">
        <v>193</v>
      </c>
      <c r="C249" s="325" t="s">
        <v>1352</v>
      </c>
      <c r="D249" s="29" t="s">
        <v>53</v>
      </c>
      <c r="E249" s="29" t="s">
        <v>36</v>
      </c>
      <c r="F249" s="388" t="s">
        <v>274</v>
      </c>
      <c r="O249" s="3"/>
      <c r="P249" s="3"/>
      <c r="Q249" s="3"/>
      <c r="R249" s="15"/>
      <c r="S249" s="15"/>
      <c r="T249" s="15"/>
      <c r="U249" s="327"/>
      <c r="V249" s="99" t="str">
        <f ca="1">INDIRECT("lista!G" &amp;Table4[[#This Row],[ID]]+1)</f>
        <v/>
      </c>
      <c r="W249" s="99" t="str" cm="1">
        <f t="array" aca="1" ref="W249" ca="1">INDIRECT("lista!H" &amp;Table4[[#This Row],[ID]]+1)</f>
        <v/>
      </c>
      <c r="X249" s="99" t="str" cm="1">
        <f t="array" aca="1" ref="X249" ca="1">INDIRECT("lista!I" &amp;Table4[[#This Row],[ID]]+1)</f>
        <v/>
      </c>
      <c r="Y249" s="99" t="str" cm="1">
        <f t="array" aca="1" ref="Y249" ca="1">INDIRECT("lista!J" &amp;Table4[[#This Row],[ID]]+1)</f>
        <v/>
      </c>
      <c r="Z249" s="99" t="str" cm="1">
        <f t="array" aca="1" ref="Z249" ca="1">INDIRECT("lista!K" &amp;Table4[[#This Row],[ID]]+1)</f>
        <v/>
      </c>
      <c r="AA249" s="99" t="str" cm="1">
        <f t="array" aca="1" ref="AA249" ca="1">INDIRECT("lista!L" &amp;Table4[[#This Row],[ID]]+1)</f>
        <v/>
      </c>
      <c r="AB249" s="99" t="str" cm="1">
        <f t="array" aca="1" ref="AB249" ca="1">INDIRECT("lista!M" &amp;Table4[[#This Row],[ID]]+1)</f>
        <v/>
      </c>
      <c r="AC249" s="99" t="str" cm="1">
        <f t="array" aca="1" ref="AC249" ca="1">INDIRECT("lista!N" &amp;Table4[[#This Row],[ID]]+1)</f>
        <v/>
      </c>
      <c r="AD249" s="99" t="str" cm="1">
        <f t="array" aca="1" ref="AD249" ca="1">INDIRECT("lista!O" &amp;Table4[[#This Row],[ID]]+1)</f>
        <v/>
      </c>
      <c r="AE249" s="99" t="str" cm="1">
        <f t="array" aca="1" ref="AE249" ca="1">INDIRECT("lista!P" &amp;Table4[[#This Row],[ID]]+1)</f>
        <v/>
      </c>
      <c r="AF249" s="99" t="str" cm="1">
        <f t="array" aca="1" ref="AF249" ca="1">INDIRECT("lista!Q" &amp;Table4[[#This Row],[ID]]+1)</f>
        <v/>
      </c>
    </row>
    <row r="250" spans="1:32" x14ac:dyDescent="0.3">
      <c r="A250" s="99">
        <v>247</v>
      </c>
      <c r="B250" s="29" t="s">
        <v>194</v>
      </c>
      <c r="C250" s="325" t="s">
        <v>1353</v>
      </c>
      <c r="D250" s="29" t="s">
        <v>53</v>
      </c>
      <c r="E250" s="29" t="s">
        <v>36</v>
      </c>
      <c r="F250" s="388" t="s">
        <v>274</v>
      </c>
      <c r="O250" s="3"/>
      <c r="P250" s="3"/>
      <c r="Q250" s="3"/>
      <c r="R250" s="15"/>
      <c r="S250" s="15"/>
      <c r="T250" s="15"/>
      <c r="U250" s="327"/>
      <c r="V250" s="99" t="str">
        <f ca="1">INDIRECT("lista!G" &amp;Table4[[#This Row],[ID]]+1)</f>
        <v/>
      </c>
      <c r="W250" s="99" t="str" cm="1">
        <f t="array" aca="1" ref="W250" ca="1">INDIRECT("lista!H" &amp;Table4[[#This Row],[ID]]+1)</f>
        <v/>
      </c>
      <c r="X250" s="99" t="str" cm="1">
        <f t="array" aca="1" ref="X250" ca="1">INDIRECT("lista!I" &amp;Table4[[#This Row],[ID]]+1)</f>
        <v/>
      </c>
      <c r="Y250" s="99" t="str" cm="1">
        <f t="array" aca="1" ref="Y250" ca="1">INDIRECT("lista!J" &amp;Table4[[#This Row],[ID]]+1)</f>
        <v/>
      </c>
      <c r="Z250" s="99" t="str" cm="1">
        <f t="array" aca="1" ref="Z250" ca="1">INDIRECT("lista!K" &amp;Table4[[#This Row],[ID]]+1)</f>
        <v/>
      </c>
      <c r="AA250" s="99" t="str" cm="1">
        <f t="array" aca="1" ref="AA250" ca="1">INDIRECT("lista!L" &amp;Table4[[#This Row],[ID]]+1)</f>
        <v/>
      </c>
      <c r="AB250" s="99" t="str" cm="1">
        <f t="array" aca="1" ref="AB250" ca="1">INDIRECT("lista!M" &amp;Table4[[#This Row],[ID]]+1)</f>
        <v/>
      </c>
      <c r="AC250" s="99" t="str" cm="1">
        <f t="array" aca="1" ref="AC250" ca="1">INDIRECT("lista!N" &amp;Table4[[#This Row],[ID]]+1)</f>
        <v/>
      </c>
      <c r="AD250" s="99" t="str" cm="1">
        <f t="array" aca="1" ref="AD250" ca="1">INDIRECT("lista!O" &amp;Table4[[#This Row],[ID]]+1)</f>
        <v/>
      </c>
      <c r="AE250" s="99" t="str" cm="1">
        <f t="array" aca="1" ref="AE250" ca="1">INDIRECT("lista!P" &amp;Table4[[#This Row],[ID]]+1)</f>
        <v/>
      </c>
      <c r="AF250" s="99" t="str" cm="1">
        <f t="array" aca="1" ref="AF250" ca="1">INDIRECT("lista!Q" &amp;Table4[[#This Row],[ID]]+1)</f>
        <v/>
      </c>
    </row>
    <row r="251" spans="1:32" x14ac:dyDescent="0.3">
      <c r="A251" s="99">
        <v>248</v>
      </c>
      <c r="B251" s="29" t="s">
        <v>203</v>
      </c>
      <c r="C251" s="325" t="s">
        <v>1197</v>
      </c>
      <c r="D251" s="29" t="s">
        <v>53</v>
      </c>
      <c r="E251" s="29" t="s">
        <v>119</v>
      </c>
      <c r="F251" s="388" t="s">
        <v>275</v>
      </c>
      <c r="O251" s="3"/>
      <c r="P251" s="3"/>
      <c r="Q251" s="3"/>
      <c r="R251" s="15"/>
      <c r="S251" s="15"/>
      <c r="T251" s="15"/>
      <c r="U251" s="327"/>
      <c r="V251" s="99" t="str">
        <f ca="1">INDIRECT("lista!G" &amp;Table4[[#This Row],[ID]]+1)</f>
        <v/>
      </c>
      <c r="W251" s="99" t="str" cm="1">
        <f t="array" aca="1" ref="W251" ca="1">INDIRECT("lista!H" &amp;Table4[[#This Row],[ID]]+1)</f>
        <v/>
      </c>
      <c r="X251" s="99" t="str" cm="1">
        <f t="array" aca="1" ref="X251" ca="1">INDIRECT("lista!I" &amp;Table4[[#This Row],[ID]]+1)</f>
        <v/>
      </c>
      <c r="Y251" s="99" t="str" cm="1">
        <f t="array" aca="1" ref="Y251" ca="1">INDIRECT("lista!J" &amp;Table4[[#This Row],[ID]]+1)</f>
        <v/>
      </c>
      <c r="Z251" s="99" t="str" cm="1">
        <f t="array" aca="1" ref="Z251" ca="1">INDIRECT("lista!K" &amp;Table4[[#This Row],[ID]]+1)</f>
        <v/>
      </c>
      <c r="AA251" s="99" t="str" cm="1">
        <f t="array" aca="1" ref="AA251" ca="1">INDIRECT("lista!L" &amp;Table4[[#This Row],[ID]]+1)</f>
        <v/>
      </c>
      <c r="AB251" s="99" t="str" cm="1">
        <f t="array" aca="1" ref="AB251" ca="1">INDIRECT("lista!M" &amp;Table4[[#This Row],[ID]]+1)</f>
        <v/>
      </c>
      <c r="AC251" s="99" t="str" cm="1">
        <f t="array" aca="1" ref="AC251" ca="1">INDIRECT("lista!N" &amp;Table4[[#This Row],[ID]]+1)</f>
        <v/>
      </c>
      <c r="AD251" s="99" t="str" cm="1">
        <f t="array" aca="1" ref="AD251" ca="1">INDIRECT("lista!O" &amp;Table4[[#This Row],[ID]]+1)</f>
        <v/>
      </c>
      <c r="AE251" s="99" t="str" cm="1">
        <f t="array" aca="1" ref="AE251" ca="1">INDIRECT("lista!P" &amp;Table4[[#This Row],[ID]]+1)</f>
        <v/>
      </c>
      <c r="AF251" s="99" t="str" cm="1">
        <f t="array" aca="1" ref="AF251" ca="1">INDIRECT("lista!Q" &amp;Table4[[#This Row],[ID]]+1)</f>
        <v/>
      </c>
    </row>
    <row r="252" spans="1:32" x14ac:dyDescent="0.3">
      <c r="A252" s="99">
        <v>249</v>
      </c>
      <c r="B252" s="29" t="s">
        <v>209</v>
      </c>
      <c r="C252" s="325" t="s">
        <v>1199</v>
      </c>
      <c r="D252" s="29" t="s">
        <v>116</v>
      </c>
      <c r="E252" s="29" t="s">
        <v>119</v>
      </c>
      <c r="F252" s="388" t="s">
        <v>276</v>
      </c>
      <c r="O252" s="3"/>
      <c r="P252" s="3"/>
      <c r="Q252" s="3"/>
      <c r="R252" s="15"/>
      <c r="S252" s="15"/>
      <c r="T252" s="15"/>
      <c r="U252" s="327"/>
      <c r="V252" s="99" t="str">
        <f ca="1">INDIRECT("lista!G" &amp;Table4[[#This Row],[ID]]+1)</f>
        <v/>
      </c>
      <c r="W252" s="99" t="str" cm="1">
        <f t="array" aca="1" ref="W252" ca="1">INDIRECT("lista!H" &amp;Table4[[#This Row],[ID]]+1)</f>
        <v/>
      </c>
      <c r="X252" s="99" t="str" cm="1">
        <f t="array" aca="1" ref="X252" ca="1">INDIRECT("lista!I" &amp;Table4[[#This Row],[ID]]+1)</f>
        <v/>
      </c>
      <c r="Y252" s="99" t="str" cm="1">
        <f t="array" aca="1" ref="Y252" ca="1">INDIRECT("lista!J" &amp;Table4[[#This Row],[ID]]+1)</f>
        <v/>
      </c>
      <c r="Z252" s="99" t="str" cm="1">
        <f t="array" aca="1" ref="Z252" ca="1">INDIRECT("lista!K" &amp;Table4[[#This Row],[ID]]+1)</f>
        <v/>
      </c>
      <c r="AA252" s="99" t="str" cm="1">
        <f t="array" aca="1" ref="AA252" ca="1">INDIRECT("lista!L" &amp;Table4[[#This Row],[ID]]+1)</f>
        <v/>
      </c>
      <c r="AB252" s="99" t="str" cm="1">
        <f t="array" aca="1" ref="AB252" ca="1">INDIRECT("lista!M" &amp;Table4[[#This Row],[ID]]+1)</f>
        <v/>
      </c>
      <c r="AC252" s="99" t="str" cm="1">
        <f t="array" aca="1" ref="AC252" ca="1">INDIRECT("lista!N" &amp;Table4[[#This Row],[ID]]+1)</f>
        <v/>
      </c>
      <c r="AD252" s="99" t="str" cm="1">
        <f t="array" aca="1" ref="AD252" ca="1">INDIRECT("lista!O" &amp;Table4[[#This Row],[ID]]+1)</f>
        <v/>
      </c>
      <c r="AE252" s="99" t="str" cm="1">
        <f t="array" aca="1" ref="AE252" ca="1">INDIRECT("lista!P" &amp;Table4[[#This Row],[ID]]+1)</f>
        <v/>
      </c>
      <c r="AF252" s="99" t="str" cm="1">
        <f t="array" aca="1" ref="AF252" ca="1">INDIRECT("lista!Q" &amp;Table4[[#This Row],[ID]]+1)</f>
        <v/>
      </c>
    </row>
    <row r="253" spans="1:32" x14ac:dyDescent="0.3">
      <c r="A253" s="99">
        <v>250</v>
      </c>
      <c r="B253" s="29" t="s">
        <v>224</v>
      </c>
      <c r="C253" s="325" t="s">
        <v>1180</v>
      </c>
      <c r="D253" s="29" t="s">
        <v>42</v>
      </c>
      <c r="E253" s="29" t="s">
        <v>105</v>
      </c>
      <c r="F253" s="388" t="s">
        <v>277</v>
      </c>
      <c r="O253" s="3"/>
      <c r="P253" s="3"/>
      <c r="Q253" s="3"/>
      <c r="R253" s="15"/>
      <c r="S253" s="15"/>
      <c r="T253" s="15"/>
      <c r="U253" s="327"/>
      <c r="V253" s="99" t="str">
        <f ca="1">INDIRECT("lista!G" &amp;Table4[[#This Row],[ID]]+1)</f>
        <v/>
      </c>
      <c r="W253" s="99" t="str">
        <f t="array" aca="1" ref="W253" ca="1">INDIRECT("lista!H" &amp;Table4[[#This Row],[ID]]+1)</f>
        <v/>
      </c>
      <c r="X253" s="99" t="str">
        <f t="array" aca="1" ref="X253" ca="1">INDIRECT("lista!I" &amp;Table4[[#This Row],[ID]]+1)</f>
        <v/>
      </c>
      <c r="Y253" s="99" t="str">
        <f t="array" aca="1" ref="Y253" ca="1">INDIRECT("lista!J" &amp;Table4[[#This Row],[ID]]+1)</f>
        <v/>
      </c>
      <c r="Z253" s="99" t="str">
        <f t="array" aca="1" ref="Z253" ca="1">INDIRECT("lista!K" &amp;Table4[[#This Row],[ID]]+1)</f>
        <v/>
      </c>
      <c r="AA253" s="99" t="str">
        <f t="array" aca="1" ref="AA253" ca="1">INDIRECT("lista!L" &amp;Table4[[#This Row],[ID]]+1)</f>
        <v/>
      </c>
      <c r="AB253" s="99" t="str">
        <f t="array" aca="1" ref="AB253" ca="1">INDIRECT("lista!M" &amp;Table4[[#This Row],[ID]]+1)</f>
        <v/>
      </c>
      <c r="AC253" s="99" t="str">
        <f t="array" aca="1" ref="AC253" ca="1">INDIRECT("lista!N" &amp;Table4[[#This Row],[ID]]+1)</f>
        <v/>
      </c>
      <c r="AD253" s="99" t="str">
        <f t="array" aca="1" ref="AD253" ca="1">INDIRECT("lista!O" &amp;Table4[[#This Row],[ID]]+1)</f>
        <v/>
      </c>
      <c r="AE253" s="99" t="str">
        <f t="array" aca="1" ref="AE253" ca="1">INDIRECT("lista!P" &amp;Table4[[#This Row],[ID]]+1)</f>
        <v/>
      </c>
      <c r="AF253" s="99" t="str">
        <f t="array" aca="1" ref="AF253" ca="1">INDIRECT("lista!Q" &amp;Table4[[#This Row],[ID]]+1)</f>
        <v/>
      </c>
    </row>
    <row r="254" spans="1:32" x14ac:dyDescent="0.3">
      <c r="A254" s="99">
        <v>251</v>
      </c>
      <c r="B254" s="29" t="s">
        <v>226</v>
      </c>
      <c r="C254" s="325" t="s">
        <v>1181</v>
      </c>
      <c r="D254" s="29" t="s">
        <v>42</v>
      </c>
      <c r="E254" s="29" t="s">
        <v>105</v>
      </c>
      <c r="F254" s="388" t="s">
        <v>277</v>
      </c>
      <c r="O254" s="3"/>
      <c r="P254" s="3"/>
      <c r="Q254" s="3"/>
      <c r="R254" s="15"/>
      <c r="S254" s="15"/>
      <c r="T254" s="15"/>
      <c r="U254" s="327"/>
      <c r="V254" s="99" t="str">
        <f ca="1">INDIRECT("lista!G" &amp;Table4[[#This Row],[ID]]+1)</f>
        <v/>
      </c>
      <c r="W254" s="99" t="str">
        <f t="array" aca="1" ref="W254" ca="1">INDIRECT("lista!H" &amp;Table4[[#This Row],[ID]]+1)</f>
        <v/>
      </c>
      <c r="X254" s="99" t="str">
        <f t="array" aca="1" ref="X254" ca="1">INDIRECT("lista!I" &amp;Table4[[#This Row],[ID]]+1)</f>
        <v/>
      </c>
      <c r="Y254" s="99" t="str">
        <f t="array" aca="1" ref="Y254" ca="1">INDIRECT("lista!J" &amp;Table4[[#This Row],[ID]]+1)</f>
        <v/>
      </c>
      <c r="Z254" s="99" t="str">
        <f t="array" aca="1" ref="Z254" ca="1">INDIRECT("lista!K" &amp;Table4[[#This Row],[ID]]+1)</f>
        <v/>
      </c>
      <c r="AA254" s="99" t="str">
        <f t="array" aca="1" ref="AA254" ca="1">INDIRECT("lista!L" &amp;Table4[[#This Row],[ID]]+1)</f>
        <v/>
      </c>
      <c r="AB254" s="99" t="str">
        <f t="array" aca="1" ref="AB254" ca="1">INDIRECT("lista!M" &amp;Table4[[#This Row],[ID]]+1)</f>
        <v/>
      </c>
      <c r="AC254" s="99" t="str">
        <f t="array" aca="1" ref="AC254" ca="1">INDIRECT("lista!N" &amp;Table4[[#This Row],[ID]]+1)</f>
        <v/>
      </c>
      <c r="AD254" s="99" t="str">
        <f t="array" aca="1" ref="AD254" ca="1">INDIRECT("lista!O" &amp;Table4[[#This Row],[ID]]+1)</f>
        <v/>
      </c>
      <c r="AE254" s="99" t="str">
        <f t="array" aca="1" ref="AE254" ca="1">INDIRECT("lista!P" &amp;Table4[[#This Row],[ID]]+1)</f>
        <v/>
      </c>
      <c r="AF254" s="99" t="str">
        <f t="array" aca="1" ref="AF254" ca="1">INDIRECT("lista!Q" &amp;Table4[[#This Row],[ID]]+1)</f>
        <v/>
      </c>
    </row>
    <row r="255" spans="1:32" x14ac:dyDescent="0.3">
      <c r="A255" s="99">
        <v>252</v>
      </c>
      <c r="B255" s="29" t="s">
        <v>228</v>
      </c>
      <c r="C255" s="325" t="s">
        <v>1182</v>
      </c>
      <c r="D255" s="29" t="s">
        <v>116</v>
      </c>
      <c r="E255" s="29" t="s">
        <v>105</v>
      </c>
      <c r="F255" s="388" t="s">
        <v>278</v>
      </c>
      <c r="O255" s="3"/>
      <c r="P255" s="3"/>
      <c r="Q255" s="3"/>
      <c r="R255" s="15"/>
      <c r="S255" s="15"/>
      <c r="T255" s="15"/>
      <c r="U255" s="327"/>
      <c r="V255" s="99" t="str">
        <f ca="1">INDIRECT("lista!G" &amp;Table4[[#This Row],[ID]]+1)</f>
        <v/>
      </c>
      <c r="W255" s="99" t="str" cm="1">
        <f t="array" aca="1" ref="W255" ca="1">INDIRECT("lista!H" &amp;Table4[[#This Row],[ID]]+1)</f>
        <v/>
      </c>
      <c r="X255" s="99" t="str" cm="1">
        <f t="array" aca="1" ref="X255" ca="1">INDIRECT("lista!I" &amp;Table4[[#This Row],[ID]]+1)</f>
        <v/>
      </c>
      <c r="Y255" s="99" t="str" cm="1">
        <f t="array" aca="1" ref="Y255" ca="1">INDIRECT("lista!J" &amp;Table4[[#This Row],[ID]]+1)</f>
        <v/>
      </c>
      <c r="Z255" s="99" t="str" cm="1">
        <f t="array" aca="1" ref="Z255" ca="1">INDIRECT("lista!K" &amp;Table4[[#This Row],[ID]]+1)</f>
        <v/>
      </c>
      <c r="AA255" s="99" t="str" cm="1">
        <f t="array" aca="1" ref="AA255" ca="1">INDIRECT("lista!L" &amp;Table4[[#This Row],[ID]]+1)</f>
        <v/>
      </c>
      <c r="AB255" s="99" t="str" cm="1">
        <f t="array" aca="1" ref="AB255" ca="1">INDIRECT("lista!M" &amp;Table4[[#This Row],[ID]]+1)</f>
        <v/>
      </c>
      <c r="AC255" s="99" t="str" cm="1">
        <f t="array" aca="1" ref="AC255" ca="1">INDIRECT("lista!N" &amp;Table4[[#This Row],[ID]]+1)</f>
        <v/>
      </c>
      <c r="AD255" s="99" t="str" cm="1">
        <f t="array" aca="1" ref="AD255" ca="1">INDIRECT("lista!O" &amp;Table4[[#This Row],[ID]]+1)</f>
        <v/>
      </c>
      <c r="AE255" s="99" t="str" cm="1">
        <f t="array" aca="1" ref="AE255" ca="1">INDIRECT("lista!P" &amp;Table4[[#This Row],[ID]]+1)</f>
        <v/>
      </c>
      <c r="AF255" s="99" t="str" cm="1">
        <f t="array" aca="1" ref="AF255" ca="1">INDIRECT("lista!Q" &amp;Table4[[#This Row],[ID]]+1)</f>
        <v/>
      </c>
    </row>
    <row r="256" spans="1:32" x14ac:dyDescent="0.3">
      <c r="A256" s="99">
        <v>253</v>
      </c>
      <c r="B256" s="29" t="s">
        <v>230</v>
      </c>
      <c r="C256" s="325" t="s">
        <v>1183</v>
      </c>
      <c r="D256" s="29" t="s">
        <v>116</v>
      </c>
      <c r="E256" s="29" t="s">
        <v>105</v>
      </c>
      <c r="F256" s="388" t="s">
        <v>278</v>
      </c>
      <c r="O256" s="3"/>
      <c r="P256" s="3"/>
      <c r="Q256" s="3"/>
      <c r="R256" s="15"/>
      <c r="S256" s="15"/>
      <c r="T256" s="15"/>
      <c r="U256" s="327"/>
      <c r="V256" s="99" t="str">
        <f ca="1">INDIRECT("lista!G" &amp;Table4[[#This Row],[ID]]+1)</f>
        <v/>
      </c>
      <c r="W256" s="99" t="str" cm="1">
        <f t="array" aca="1" ref="W256" ca="1">INDIRECT("lista!H" &amp;Table4[[#This Row],[ID]]+1)</f>
        <v/>
      </c>
      <c r="X256" s="99" t="str" cm="1">
        <f t="array" aca="1" ref="X256" ca="1">INDIRECT("lista!I" &amp;Table4[[#This Row],[ID]]+1)</f>
        <v/>
      </c>
      <c r="Y256" s="99" t="str" cm="1">
        <f t="array" aca="1" ref="Y256" ca="1">INDIRECT("lista!J" &amp;Table4[[#This Row],[ID]]+1)</f>
        <v/>
      </c>
      <c r="Z256" s="99" t="str" cm="1">
        <f t="array" aca="1" ref="Z256" ca="1">INDIRECT("lista!K" &amp;Table4[[#This Row],[ID]]+1)</f>
        <v/>
      </c>
      <c r="AA256" s="99" t="str" cm="1">
        <f t="array" aca="1" ref="AA256" ca="1">INDIRECT("lista!L" &amp;Table4[[#This Row],[ID]]+1)</f>
        <v/>
      </c>
      <c r="AB256" s="99" t="str" cm="1">
        <f t="array" aca="1" ref="AB256" ca="1">INDIRECT("lista!M" &amp;Table4[[#This Row],[ID]]+1)</f>
        <v/>
      </c>
      <c r="AC256" s="99" t="str" cm="1">
        <f t="array" aca="1" ref="AC256" ca="1">INDIRECT("lista!N" &amp;Table4[[#This Row],[ID]]+1)</f>
        <v/>
      </c>
      <c r="AD256" s="99" t="str" cm="1">
        <f t="array" aca="1" ref="AD256" ca="1">INDIRECT("lista!O" &amp;Table4[[#This Row],[ID]]+1)</f>
        <v/>
      </c>
      <c r="AE256" s="99" t="str" cm="1">
        <f t="array" aca="1" ref="AE256" ca="1">INDIRECT("lista!P" &amp;Table4[[#This Row],[ID]]+1)</f>
        <v/>
      </c>
      <c r="AF256" s="99" t="str" cm="1">
        <f t="array" aca="1" ref="AF256" ca="1">INDIRECT("lista!Q" &amp;Table4[[#This Row],[ID]]+1)</f>
        <v/>
      </c>
    </row>
    <row r="257" spans="1:32" x14ac:dyDescent="0.3">
      <c r="A257" s="99">
        <v>254</v>
      </c>
      <c r="B257" s="29" t="s">
        <v>203</v>
      </c>
      <c r="C257" s="325" t="s">
        <v>1197</v>
      </c>
      <c r="D257" s="29" t="s">
        <v>53</v>
      </c>
      <c r="E257" s="29" t="s">
        <v>36</v>
      </c>
      <c r="F257" s="388" t="s">
        <v>278</v>
      </c>
      <c r="O257" s="3"/>
      <c r="P257" s="3"/>
      <c r="Q257" s="3"/>
      <c r="R257" s="15"/>
      <c r="S257" s="15"/>
      <c r="T257" s="15"/>
      <c r="U257" s="327"/>
      <c r="V257" s="99" t="str">
        <f ca="1">INDIRECT("lista!G" &amp;Table4[[#This Row],[ID]]+1)</f>
        <v/>
      </c>
      <c r="W257" s="99" t="str" cm="1">
        <f t="array" aca="1" ref="W257" ca="1">INDIRECT("lista!H" &amp;Table4[[#This Row],[ID]]+1)</f>
        <v/>
      </c>
      <c r="X257" s="99" t="str" cm="1">
        <f t="array" aca="1" ref="X257" ca="1">INDIRECT("lista!I" &amp;Table4[[#This Row],[ID]]+1)</f>
        <v/>
      </c>
      <c r="Y257" s="99" t="str" cm="1">
        <f t="array" aca="1" ref="Y257" ca="1">INDIRECT("lista!J" &amp;Table4[[#This Row],[ID]]+1)</f>
        <v/>
      </c>
      <c r="Z257" s="99" t="str" cm="1">
        <f t="array" aca="1" ref="Z257" ca="1">INDIRECT("lista!K" &amp;Table4[[#This Row],[ID]]+1)</f>
        <v/>
      </c>
      <c r="AA257" s="99" t="str" cm="1">
        <f t="array" aca="1" ref="AA257" ca="1">INDIRECT("lista!L" &amp;Table4[[#This Row],[ID]]+1)</f>
        <v/>
      </c>
      <c r="AB257" s="99" t="str" cm="1">
        <f t="array" aca="1" ref="AB257" ca="1">INDIRECT("lista!M" &amp;Table4[[#This Row],[ID]]+1)</f>
        <v/>
      </c>
      <c r="AC257" s="99" t="str" cm="1">
        <f t="array" aca="1" ref="AC257" ca="1">INDIRECT("lista!N" &amp;Table4[[#This Row],[ID]]+1)</f>
        <v/>
      </c>
      <c r="AD257" s="99" t="str" cm="1">
        <f t="array" aca="1" ref="AD257" ca="1">INDIRECT("lista!O" &amp;Table4[[#This Row],[ID]]+1)</f>
        <v/>
      </c>
      <c r="AE257" s="99" t="str" cm="1">
        <f t="array" aca="1" ref="AE257" ca="1">INDIRECT("lista!P" &amp;Table4[[#This Row],[ID]]+1)</f>
        <v/>
      </c>
      <c r="AF257" s="99" t="str" cm="1">
        <f t="array" aca="1" ref="AF257" ca="1">INDIRECT("lista!Q" &amp;Table4[[#This Row],[ID]]+1)</f>
        <v/>
      </c>
    </row>
    <row r="258" spans="1:32" x14ac:dyDescent="0.3">
      <c r="A258" s="99">
        <v>255</v>
      </c>
      <c r="B258" s="29" t="s">
        <v>212</v>
      </c>
      <c r="C258" s="325" t="s">
        <v>1200</v>
      </c>
      <c r="D258" s="29" t="s">
        <v>116</v>
      </c>
      <c r="E258" s="29" t="s">
        <v>119</v>
      </c>
      <c r="F258" s="388" t="s">
        <v>279</v>
      </c>
      <c r="O258" s="3"/>
      <c r="P258" s="3"/>
      <c r="Q258" s="3"/>
      <c r="R258" s="15"/>
      <c r="S258" s="15"/>
      <c r="T258" s="15"/>
      <c r="U258" s="327"/>
      <c r="V258" s="99" t="str">
        <f ca="1">INDIRECT("lista!G" &amp;Table4[[#This Row],[ID]]+1)</f>
        <v/>
      </c>
      <c r="W258" s="99" t="str" cm="1">
        <f t="array" aca="1" ref="W258" ca="1">INDIRECT("lista!H" &amp;Table4[[#This Row],[ID]]+1)</f>
        <v/>
      </c>
      <c r="X258" s="99" t="str" cm="1">
        <f t="array" aca="1" ref="X258" ca="1">INDIRECT("lista!I" &amp;Table4[[#This Row],[ID]]+1)</f>
        <v/>
      </c>
      <c r="Y258" s="99" t="str" cm="1">
        <f t="array" aca="1" ref="Y258" ca="1">INDIRECT("lista!J" &amp;Table4[[#This Row],[ID]]+1)</f>
        <v/>
      </c>
      <c r="Z258" s="99" t="str" cm="1">
        <f t="array" aca="1" ref="Z258" ca="1">INDIRECT("lista!K" &amp;Table4[[#This Row],[ID]]+1)</f>
        <v/>
      </c>
      <c r="AA258" s="99" t="str" cm="1">
        <f t="array" aca="1" ref="AA258" ca="1">INDIRECT("lista!L" &amp;Table4[[#This Row],[ID]]+1)</f>
        <v/>
      </c>
      <c r="AB258" s="99" t="str" cm="1">
        <f t="array" aca="1" ref="AB258" ca="1">INDIRECT("lista!M" &amp;Table4[[#This Row],[ID]]+1)</f>
        <v/>
      </c>
      <c r="AC258" s="99" t="str" cm="1">
        <f t="array" aca="1" ref="AC258" ca="1">INDIRECT("lista!N" &amp;Table4[[#This Row],[ID]]+1)</f>
        <v/>
      </c>
      <c r="AD258" s="99" t="str" cm="1">
        <f t="array" aca="1" ref="AD258" ca="1">INDIRECT("lista!O" &amp;Table4[[#This Row],[ID]]+1)</f>
        <v/>
      </c>
      <c r="AE258" s="99" t="str" cm="1">
        <f t="array" aca="1" ref="AE258" ca="1">INDIRECT("lista!P" &amp;Table4[[#This Row],[ID]]+1)</f>
        <v/>
      </c>
      <c r="AF258" s="99" t="str" cm="1">
        <f t="array" aca="1" ref="AF258" ca="1">INDIRECT("lista!Q" &amp;Table4[[#This Row],[ID]]+1)</f>
        <v/>
      </c>
    </row>
    <row r="259" spans="1:32" x14ac:dyDescent="0.3">
      <c r="A259" s="99">
        <v>256</v>
      </c>
      <c r="B259" s="29" t="s">
        <v>209</v>
      </c>
      <c r="C259" s="325" t="s">
        <v>1199</v>
      </c>
      <c r="D259" s="29" t="s">
        <v>116</v>
      </c>
      <c r="E259" s="29" t="s">
        <v>36</v>
      </c>
      <c r="F259" s="388" t="s">
        <v>279</v>
      </c>
      <c r="O259" s="3"/>
      <c r="P259" s="3"/>
      <c r="Q259" s="3"/>
      <c r="R259" s="15"/>
      <c r="S259" s="15"/>
      <c r="T259" s="15"/>
      <c r="U259" s="327"/>
      <c r="V259" s="99" t="str">
        <f ca="1">INDIRECT("lista!G" &amp;Table4[[#This Row],[ID]]+1)</f>
        <v/>
      </c>
      <c r="W259" s="99" t="str" cm="1">
        <f t="array" aca="1" ref="W259" ca="1">INDIRECT("lista!H" &amp;Table4[[#This Row],[ID]]+1)</f>
        <v/>
      </c>
      <c r="X259" s="99" t="str" cm="1">
        <f t="array" aca="1" ref="X259" ca="1">INDIRECT("lista!I" &amp;Table4[[#This Row],[ID]]+1)</f>
        <v/>
      </c>
      <c r="Y259" s="99" t="str" cm="1">
        <f t="array" aca="1" ref="Y259" ca="1">INDIRECT("lista!J" &amp;Table4[[#This Row],[ID]]+1)</f>
        <v/>
      </c>
      <c r="Z259" s="99" t="str" cm="1">
        <f t="array" aca="1" ref="Z259" ca="1">INDIRECT("lista!K" &amp;Table4[[#This Row],[ID]]+1)</f>
        <v/>
      </c>
      <c r="AA259" s="99" t="str" cm="1">
        <f t="array" aca="1" ref="AA259" ca="1">INDIRECT("lista!L" &amp;Table4[[#This Row],[ID]]+1)</f>
        <v/>
      </c>
      <c r="AB259" s="99" t="str" cm="1">
        <f t="array" aca="1" ref="AB259" ca="1">INDIRECT("lista!M" &amp;Table4[[#This Row],[ID]]+1)</f>
        <v/>
      </c>
      <c r="AC259" s="99" t="str" cm="1">
        <f t="array" aca="1" ref="AC259" ca="1">INDIRECT("lista!N" &amp;Table4[[#This Row],[ID]]+1)</f>
        <v/>
      </c>
      <c r="AD259" s="99" t="str" cm="1">
        <f t="array" aca="1" ref="AD259" ca="1">INDIRECT("lista!O" &amp;Table4[[#This Row],[ID]]+1)</f>
        <v/>
      </c>
      <c r="AE259" s="99" t="str" cm="1">
        <f t="array" aca="1" ref="AE259" ca="1">INDIRECT("lista!P" &amp;Table4[[#This Row],[ID]]+1)</f>
        <v/>
      </c>
      <c r="AF259" s="99" t="str" cm="1">
        <f t="array" aca="1" ref="AF259" ca="1">INDIRECT("lista!Q" &amp;Table4[[#This Row],[ID]]+1)</f>
        <v/>
      </c>
    </row>
    <row r="260" spans="1:32" x14ac:dyDescent="0.3">
      <c r="A260" s="99">
        <v>257</v>
      </c>
      <c r="B260" s="29" t="s">
        <v>212</v>
      </c>
      <c r="C260" s="325" t="s">
        <v>1200</v>
      </c>
      <c r="D260" s="29" t="s">
        <v>116</v>
      </c>
      <c r="E260" s="29" t="s">
        <v>36</v>
      </c>
      <c r="F260" s="388" t="s">
        <v>280</v>
      </c>
      <c r="O260" s="3"/>
      <c r="P260" s="3"/>
      <c r="Q260" s="3"/>
      <c r="R260" s="15"/>
      <c r="S260" s="15"/>
      <c r="T260" s="15"/>
      <c r="U260" s="327"/>
      <c r="V260" s="99" t="str">
        <f ca="1">INDIRECT("lista!G" &amp;Table4[[#This Row],[ID]]+1)</f>
        <v/>
      </c>
      <c r="W260" s="99" t="str" cm="1">
        <f t="array" aca="1" ref="W260" ca="1">INDIRECT("lista!H" &amp;Table4[[#This Row],[ID]]+1)</f>
        <v/>
      </c>
      <c r="X260" s="99" t="str" cm="1">
        <f t="array" aca="1" ref="X260" ca="1">INDIRECT("lista!I" &amp;Table4[[#This Row],[ID]]+1)</f>
        <v/>
      </c>
      <c r="Y260" s="99" t="str" cm="1">
        <f t="array" aca="1" ref="Y260" ca="1">INDIRECT("lista!J" &amp;Table4[[#This Row],[ID]]+1)</f>
        <v/>
      </c>
      <c r="Z260" s="99" t="str" cm="1">
        <f t="array" aca="1" ref="Z260" ca="1">INDIRECT("lista!K" &amp;Table4[[#This Row],[ID]]+1)</f>
        <v/>
      </c>
      <c r="AA260" s="99" t="str" cm="1">
        <f t="array" aca="1" ref="AA260" ca="1">INDIRECT("lista!L" &amp;Table4[[#This Row],[ID]]+1)</f>
        <v/>
      </c>
      <c r="AB260" s="99" t="str" cm="1">
        <f t="array" aca="1" ref="AB260" ca="1">INDIRECT("lista!M" &amp;Table4[[#This Row],[ID]]+1)</f>
        <v/>
      </c>
      <c r="AC260" s="99" t="str" cm="1">
        <f t="array" aca="1" ref="AC260" ca="1">INDIRECT("lista!N" &amp;Table4[[#This Row],[ID]]+1)</f>
        <v/>
      </c>
      <c r="AD260" s="99" t="str" cm="1">
        <f t="array" aca="1" ref="AD260" ca="1">INDIRECT("lista!O" &amp;Table4[[#This Row],[ID]]+1)</f>
        <v/>
      </c>
      <c r="AE260" s="99" t="str" cm="1">
        <f t="array" aca="1" ref="AE260" ca="1">INDIRECT("lista!P" &amp;Table4[[#This Row],[ID]]+1)</f>
        <v/>
      </c>
      <c r="AF260" s="99" t="str" cm="1">
        <f t="array" aca="1" ref="AF260" ca="1">INDIRECT("lista!Q" &amp;Table4[[#This Row],[ID]]+1)</f>
        <v/>
      </c>
    </row>
    <row r="261" spans="1:32" x14ac:dyDescent="0.3">
      <c r="A261" s="99">
        <v>258</v>
      </c>
      <c r="B261" s="29" t="s">
        <v>224</v>
      </c>
      <c r="C261" s="325" t="s">
        <v>1180</v>
      </c>
      <c r="D261" s="29" t="s">
        <v>42</v>
      </c>
      <c r="E261" s="29" t="s">
        <v>119</v>
      </c>
      <c r="F261" s="388" t="s">
        <v>281</v>
      </c>
      <c r="O261" s="3"/>
      <c r="P261" s="3"/>
      <c r="Q261" s="3"/>
      <c r="R261" s="15"/>
      <c r="S261" s="15"/>
      <c r="T261" s="15"/>
      <c r="U261" s="327"/>
      <c r="V261" s="99" t="str">
        <f ca="1">INDIRECT("lista!G" &amp;Table4[[#This Row],[ID]]+1)</f>
        <v/>
      </c>
      <c r="W261" s="99" t="str">
        <f t="array" aca="1" ref="W261" ca="1">INDIRECT("lista!H" &amp;Table4[[#This Row],[ID]]+1)</f>
        <v/>
      </c>
      <c r="X261" s="99" t="str">
        <f t="array" aca="1" ref="X261" ca="1">INDIRECT("lista!I" &amp;Table4[[#This Row],[ID]]+1)</f>
        <v/>
      </c>
      <c r="Y261" s="99" t="str">
        <f t="array" aca="1" ref="Y261" ca="1">INDIRECT("lista!J" &amp;Table4[[#This Row],[ID]]+1)</f>
        <v/>
      </c>
      <c r="Z261" s="99" t="str">
        <f t="array" aca="1" ref="Z261" ca="1">INDIRECT("lista!K" &amp;Table4[[#This Row],[ID]]+1)</f>
        <v/>
      </c>
      <c r="AA261" s="99" t="str">
        <f t="array" aca="1" ref="AA261" ca="1">INDIRECT("lista!L" &amp;Table4[[#This Row],[ID]]+1)</f>
        <v/>
      </c>
      <c r="AB261" s="99" t="str">
        <f t="array" aca="1" ref="AB261" ca="1">INDIRECT("lista!M" &amp;Table4[[#This Row],[ID]]+1)</f>
        <v/>
      </c>
      <c r="AC261" s="99" t="str">
        <f t="array" aca="1" ref="AC261" ca="1">INDIRECT("lista!N" &amp;Table4[[#This Row],[ID]]+1)</f>
        <v/>
      </c>
      <c r="AD261" s="99" t="str">
        <f t="array" aca="1" ref="AD261" ca="1">INDIRECT("lista!O" &amp;Table4[[#This Row],[ID]]+1)</f>
        <v/>
      </c>
      <c r="AE261" s="99" t="str">
        <f t="array" aca="1" ref="AE261" ca="1">INDIRECT("lista!P" &amp;Table4[[#This Row],[ID]]+1)</f>
        <v/>
      </c>
      <c r="AF261" s="99" t="str">
        <f t="array" aca="1" ref="AF261" ca="1">INDIRECT("lista!Q" &amp;Table4[[#This Row],[ID]]+1)</f>
        <v/>
      </c>
    </row>
    <row r="262" spans="1:32" x14ac:dyDescent="0.3">
      <c r="A262" s="99">
        <v>259</v>
      </c>
      <c r="B262" s="29" t="s">
        <v>226</v>
      </c>
      <c r="C262" s="325" t="s">
        <v>1181</v>
      </c>
      <c r="D262" s="29" t="s">
        <v>42</v>
      </c>
      <c r="E262" s="29" t="s">
        <v>119</v>
      </c>
      <c r="F262" s="388" t="s">
        <v>281</v>
      </c>
      <c r="O262" s="3"/>
      <c r="P262" s="3"/>
      <c r="Q262" s="3"/>
      <c r="R262" s="15"/>
      <c r="S262" s="15"/>
      <c r="T262" s="15"/>
      <c r="U262" s="327"/>
      <c r="V262" s="99" t="str">
        <f ca="1">INDIRECT("lista!G" &amp;Table4[[#This Row],[ID]]+1)</f>
        <v/>
      </c>
      <c r="W262" s="99" t="str">
        <f t="array" aca="1" ref="W262" ca="1">INDIRECT("lista!H" &amp;Table4[[#This Row],[ID]]+1)</f>
        <v/>
      </c>
      <c r="X262" s="99" t="str">
        <f t="array" aca="1" ref="X262" ca="1">INDIRECT("lista!I" &amp;Table4[[#This Row],[ID]]+1)</f>
        <v/>
      </c>
      <c r="Y262" s="99" t="str">
        <f t="array" aca="1" ref="Y262" ca="1">INDIRECT("lista!J" &amp;Table4[[#This Row],[ID]]+1)</f>
        <v/>
      </c>
      <c r="Z262" s="99" t="str">
        <f t="array" aca="1" ref="Z262" ca="1">INDIRECT("lista!K" &amp;Table4[[#This Row],[ID]]+1)</f>
        <v/>
      </c>
      <c r="AA262" s="99" t="str">
        <f t="array" aca="1" ref="AA262" ca="1">INDIRECT("lista!L" &amp;Table4[[#This Row],[ID]]+1)</f>
        <v/>
      </c>
      <c r="AB262" s="99" t="str">
        <f t="array" aca="1" ref="AB262" ca="1">INDIRECT("lista!M" &amp;Table4[[#This Row],[ID]]+1)</f>
        <v/>
      </c>
      <c r="AC262" s="99" t="str">
        <f t="array" aca="1" ref="AC262" ca="1">INDIRECT("lista!N" &amp;Table4[[#This Row],[ID]]+1)</f>
        <v/>
      </c>
      <c r="AD262" s="99" t="str">
        <f t="array" aca="1" ref="AD262" ca="1">INDIRECT("lista!O" &amp;Table4[[#This Row],[ID]]+1)</f>
        <v/>
      </c>
      <c r="AE262" s="99" t="str">
        <f t="array" aca="1" ref="AE262" ca="1">INDIRECT("lista!P" &amp;Table4[[#This Row],[ID]]+1)</f>
        <v/>
      </c>
      <c r="AF262" s="99" t="str">
        <f t="array" aca="1" ref="AF262" ca="1">INDIRECT("lista!Q" &amp;Table4[[#This Row],[ID]]+1)</f>
        <v/>
      </c>
    </row>
    <row r="263" spans="1:32" x14ac:dyDescent="0.3">
      <c r="A263" s="99">
        <v>260</v>
      </c>
      <c r="B263" s="29" t="s">
        <v>282</v>
      </c>
      <c r="C263" s="325" t="s">
        <v>1486</v>
      </c>
      <c r="D263" s="29" t="s">
        <v>116</v>
      </c>
      <c r="E263" s="29" t="s">
        <v>77</v>
      </c>
      <c r="F263" s="388" t="s">
        <v>283</v>
      </c>
      <c r="O263" s="3"/>
      <c r="P263" s="3"/>
      <c r="Q263" s="3"/>
      <c r="R263" s="15"/>
      <c r="S263" s="15"/>
      <c r="T263" s="15"/>
      <c r="U263" s="327"/>
      <c r="V263" s="99" t="s">
        <v>63</v>
      </c>
      <c r="W263" s="99" t="s">
        <v>63</v>
      </c>
      <c r="X263" s="99" t="s">
        <v>63</v>
      </c>
      <c r="Y263" s="99" t="s">
        <v>63</v>
      </c>
      <c r="Z263" s="99" t="str">
        <f t="array" aca="1" ref="Z263" ca="1">INDIRECT("lista!K" &amp;Table4[[#This Row],[ID]]+1)</f>
        <v/>
      </c>
      <c r="AA263" s="99" t="str">
        <f t="array" aca="1" ref="AA263" ca="1">INDIRECT("lista!L" &amp;Table4[[#This Row],[ID]]+1)</f>
        <v/>
      </c>
      <c r="AB263" s="99" t="str">
        <f t="array" aca="1" ref="AB263" ca="1">INDIRECT("lista!M" &amp;Table4[[#This Row],[ID]]+1)</f>
        <v/>
      </c>
      <c r="AC263" s="99" t="str">
        <f t="array" aca="1" ref="AC263" ca="1">INDIRECT("lista!N" &amp;Table4[[#This Row],[ID]]+1)</f>
        <v/>
      </c>
      <c r="AD263" s="99" t="str">
        <f t="array" aca="1" ref="AD263" ca="1">INDIRECT("lista!O" &amp;Table4[[#This Row],[ID]]+1)</f>
        <v/>
      </c>
      <c r="AE263" s="99" t="str">
        <f t="array" aca="1" ref="AE263" ca="1">INDIRECT("lista!P" &amp;Table4[[#This Row],[ID]]+1)</f>
        <v/>
      </c>
      <c r="AF263" s="99" t="str">
        <f t="array" aca="1" ref="AF263" ca="1">INDIRECT("lista!Q" &amp;Table4[[#This Row],[ID]]+1)</f>
        <v/>
      </c>
    </row>
    <row r="264" spans="1:32" x14ac:dyDescent="0.3">
      <c r="A264" s="99">
        <v>261</v>
      </c>
      <c r="B264" s="29" t="s">
        <v>284</v>
      </c>
      <c r="C264" s="325" t="s">
        <v>1350</v>
      </c>
      <c r="D264" s="29" t="s">
        <v>53</v>
      </c>
      <c r="E264" s="29" t="s">
        <v>77</v>
      </c>
      <c r="F264" s="388" t="s">
        <v>283</v>
      </c>
      <c r="O264" s="3"/>
      <c r="P264" s="3"/>
      <c r="Q264" s="3"/>
      <c r="R264" s="15"/>
      <c r="S264" s="15"/>
      <c r="T264" s="15"/>
      <c r="U264" s="327"/>
      <c r="V264" s="99" t="s">
        <v>65</v>
      </c>
      <c r="W264" s="99" t="s">
        <v>65</v>
      </c>
      <c r="X264" s="99" t="s">
        <v>65</v>
      </c>
      <c r="Y264" s="99" t="s">
        <v>65</v>
      </c>
      <c r="Z264" s="99" t="str">
        <f t="array" aca="1" ref="Z264" ca="1">INDIRECT("lista!K" &amp;Table4[[#This Row],[ID]]+1)</f>
        <v/>
      </c>
      <c r="AA264" s="99" t="str">
        <f t="array" aca="1" ref="AA264" ca="1">INDIRECT("lista!L" &amp;Table4[[#This Row],[ID]]+1)</f>
        <v/>
      </c>
      <c r="AB264" s="99" t="str">
        <f t="array" aca="1" ref="AB264" ca="1">INDIRECT("lista!M" &amp;Table4[[#This Row],[ID]]+1)</f>
        <v/>
      </c>
      <c r="AC264" s="99" t="str">
        <f t="array" aca="1" ref="AC264" ca="1">INDIRECT("lista!N" &amp;Table4[[#This Row],[ID]]+1)</f>
        <v/>
      </c>
      <c r="AD264" s="99" t="str">
        <f t="array" aca="1" ref="AD264" ca="1">INDIRECT("lista!O" &amp;Table4[[#This Row],[ID]]+1)</f>
        <v/>
      </c>
      <c r="AE264" s="99" t="str">
        <f t="array" aca="1" ref="AE264" ca="1">INDIRECT("lista!P" &amp;Table4[[#This Row],[ID]]+1)</f>
        <v/>
      </c>
      <c r="AF264" s="99" t="str">
        <f t="array" aca="1" ref="AF264" ca="1">INDIRECT("lista!Q" &amp;Table4[[#This Row],[ID]]+1)</f>
        <v/>
      </c>
    </row>
    <row r="265" spans="1:32" x14ac:dyDescent="0.3">
      <c r="A265" s="99">
        <v>262</v>
      </c>
      <c r="B265" s="29" t="s">
        <v>255</v>
      </c>
      <c r="C265" s="325" t="s">
        <v>1507</v>
      </c>
      <c r="D265" s="29" t="s">
        <v>35</v>
      </c>
      <c r="E265" s="29" t="s">
        <v>95</v>
      </c>
      <c r="F265" s="388" t="s">
        <v>285</v>
      </c>
      <c r="O265" s="3"/>
      <c r="P265" s="3"/>
      <c r="Q265" s="3"/>
      <c r="R265" s="15"/>
      <c r="S265" s="15"/>
      <c r="T265" s="15"/>
      <c r="U265" s="327"/>
      <c r="V265" s="99" t="str">
        <f ca="1">INDIRECT("lista!G" &amp;Table4[[#This Row],[ID]]+1)</f>
        <v/>
      </c>
      <c r="W265" s="99" t="str" cm="1">
        <f t="array" aca="1" ref="W265" ca="1">INDIRECT("lista!H" &amp;Table4[[#This Row],[ID]]+1)</f>
        <v/>
      </c>
      <c r="X265" s="99" t="str" cm="1">
        <f t="array" aca="1" ref="X265" ca="1">INDIRECT("lista!I" &amp;Table4[[#This Row],[ID]]+1)</f>
        <v/>
      </c>
      <c r="Y265" s="99" t="str" cm="1">
        <f t="array" aca="1" ref="Y265" ca="1">INDIRECT("lista!J" &amp;Table4[[#This Row],[ID]]+1)</f>
        <v/>
      </c>
      <c r="Z265" s="99" t="str" cm="1">
        <f t="array" aca="1" ref="Z265" ca="1">INDIRECT("lista!K" &amp;Table4[[#This Row],[ID]]+1)</f>
        <v/>
      </c>
      <c r="AA265" s="99" t="str" cm="1">
        <f t="array" aca="1" ref="AA265" ca="1">INDIRECT("lista!L" &amp;Table4[[#This Row],[ID]]+1)</f>
        <v/>
      </c>
      <c r="AB265" s="99" t="str" cm="1">
        <f t="array" aca="1" ref="AB265" ca="1">INDIRECT("lista!M" &amp;Table4[[#This Row],[ID]]+1)</f>
        <v/>
      </c>
      <c r="AC265" s="99" t="str" cm="1">
        <f t="array" aca="1" ref="AC265" ca="1">INDIRECT("lista!N" &amp;Table4[[#This Row],[ID]]+1)</f>
        <v/>
      </c>
      <c r="AD265" s="99" t="str" cm="1">
        <f t="array" aca="1" ref="AD265" ca="1">INDIRECT("lista!O" &amp;Table4[[#This Row],[ID]]+1)</f>
        <v/>
      </c>
      <c r="AE265" s="99" t="str" cm="1">
        <f t="array" aca="1" ref="AE265" ca="1">INDIRECT("lista!P" &amp;Table4[[#This Row],[ID]]+1)</f>
        <v/>
      </c>
      <c r="AF265" s="99" t="str" cm="1">
        <f t="array" aca="1" ref="AF265" ca="1">INDIRECT("lista!Q" &amp;Table4[[#This Row],[ID]]+1)</f>
        <v/>
      </c>
    </row>
    <row r="266" spans="1:32" x14ac:dyDescent="0.3">
      <c r="A266" s="99">
        <v>263</v>
      </c>
      <c r="B266" s="29" t="s">
        <v>228</v>
      </c>
      <c r="C266" s="325" t="s">
        <v>1182</v>
      </c>
      <c r="D266" s="29" t="s">
        <v>116</v>
      </c>
      <c r="E266" s="29" t="s">
        <v>119</v>
      </c>
      <c r="F266" s="388" t="s">
        <v>285</v>
      </c>
      <c r="O266" s="3"/>
      <c r="P266" s="3"/>
      <c r="Q266" s="3"/>
      <c r="R266" s="15"/>
      <c r="S266" s="15"/>
      <c r="T266" s="15"/>
      <c r="U266" s="327"/>
      <c r="V266" s="99" t="str">
        <f ca="1">INDIRECT("lista!G" &amp;Table4[[#This Row],[ID]]+1)</f>
        <v/>
      </c>
      <c r="W266" s="99" t="str" cm="1">
        <f t="array" aca="1" ref="W266" ca="1">INDIRECT("lista!H" &amp;Table4[[#This Row],[ID]]+1)</f>
        <v/>
      </c>
      <c r="X266" s="99" t="str" cm="1">
        <f t="array" aca="1" ref="X266" ca="1">INDIRECT("lista!I" &amp;Table4[[#This Row],[ID]]+1)</f>
        <v/>
      </c>
      <c r="Y266" s="99" t="str" cm="1">
        <f t="array" aca="1" ref="Y266" ca="1">INDIRECT("lista!J" &amp;Table4[[#This Row],[ID]]+1)</f>
        <v/>
      </c>
      <c r="Z266" s="99" t="str" cm="1">
        <f t="array" aca="1" ref="Z266" ca="1">INDIRECT("lista!K" &amp;Table4[[#This Row],[ID]]+1)</f>
        <v/>
      </c>
      <c r="AA266" s="99" t="str" cm="1">
        <f t="array" aca="1" ref="AA266" ca="1">INDIRECT("lista!L" &amp;Table4[[#This Row],[ID]]+1)</f>
        <v/>
      </c>
      <c r="AB266" s="99" t="str" cm="1">
        <f t="array" aca="1" ref="AB266" ca="1">INDIRECT("lista!M" &amp;Table4[[#This Row],[ID]]+1)</f>
        <v/>
      </c>
      <c r="AC266" s="99" t="str" cm="1">
        <f t="array" aca="1" ref="AC266" ca="1">INDIRECT("lista!N" &amp;Table4[[#This Row],[ID]]+1)</f>
        <v/>
      </c>
      <c r="AD266" s="99" t="str" cm="1">
        <f t="array" aca="1" ref="AD266" ca="1">INDIRECT("lista!O" &amp;Table4[[#This Row],[ID]]+1)</f>
        <v/>
      </c>
      <c r="AE266" s="99" t="str" cm="1">
        <f t="array" aca="1" ref="AE266" ca="1">INDIRECT("lista!P" &amp;Table4[[#This Row],[ID]]+1)</f>
        <v/>
      </c>
      <c r="AF266" s="99" t="str" cm="1">
        <f t="array" aca="1" ref="AF266" ca="1">INDIRECT("lista!Q" &amp;Table4[[#This Row],[ID]]+1)</f>
        <v/>
      </c>
    </row>
    <row r="267" spans="1:32" ht="15" customHeight="1" x14ac:dyDescent="0.3">
      <c r="A267" s="99">
        <v>264</v>
      </c>
      <c r="B267" s="29" t="s">
        <v>230</v>
      </c>
      <c r="C267" s="325" t="s">
        <v>1183</v>
      </c>
      <c r="D267" s="29" t="s">
        <v>116</v>
      </c>
      <c r="E267" s="29" t="s">
        <v>119</v>
      </c>
      <c r="F267" s="388" t="s">
        <v>285</v>
      </c>
      <c r="O267" s="3"/>
      <c r="P267" s="3"/>
      <c r="Q267" s="3"/>
      <c r="R267" s="15"/>
      <c r="S267" s="15"/>
      <c r="T267" s="15"/>
      <c r="U267" s="327"/>
      <c r="V267" s="99" t="str">
        <f ca="1">INDIRECT("lista!G" &amp;Table4[[#This Row],[ID]]+1)</f>
        <v/>
      </c>
      <c r="W267" s="99" t="str" cm="1">
        <f t="array" aca="1" ref="W267" ca="1">INDIRECT("lista!H" &amp;Table4[[#This Row],[ID]]+1)</f>
        <v/>
      </c>
      <c r="X267" s="99" t="str" cm="1">
        <f t="array" aca="1" ref="X267" ca="1">INDIRECT("lista!I" &amp;Table4[[#This Row],[ID]]+1)</f>
        <v/>
      </c>
      <c r="Y267" s="99" t="str" cm="1">
        <f t="array" aca="1" ref="Y267" ca="1">INDIRECT("lista!J" &amp;Table4[[#This Row],[ID]]+1)</f>
        <v/>
      </c>
      <c r="Z267" s="99" t="str" cm="1">
        <f t="array" aca="1" ref="Z267" ca="1">INDIRECT("lista!K" &amp;Table4[[#This Row],[ID]]+1)</f>
        <v/>
      </c>
      <c r="AA267" s="99" t="str" cm="1">
        <f t="array" aca="1" ref="AA267" ca="1">INDIRECT("lista!L" &amp;Table4[[#This Row],[ID]]+1)</f>
        <v/>
      </c>
      <c r="AB267" s="99" t="str" cm="1">
        <f t="array" aca="1" ref="AB267" ca="1">INDIRECT("lista!M" &amp;Table4[[#This Row],[ID]]+1)</f>
        <v/>
      </c>
      <c r="AC267" s="99" t="str" cm="1">
        <f t="array" aca="1" ref="AC267" ca="1">INDIRECT("lista!N" &amp;Table4[[#This Row],[ID]]+1)</f>
        <v/>
      </c>
      <c r="AD267" s="99" t="str" cm="1">
        <f t="array" aca="1" ref="AD267" ca="1">INDIRECT("lista!O" &amp;Table4[[#This Row],[ID]]+1)</f>
        <v/>
      </c>
      <c r="AE267" s="99" t="str" cm="1">
        <f t="array" aca="1" ref="AE267" ca="1">INDIRECT("lista!P" &amp;Table4[[#This Row],[ID]]+1)</f>
        <v/>
      </c>
      <c r="AF267" s="99" t="str" cm="1">
        <f t="array" aca="1" ref="AF267" ca="1">INDIRECT("lista!Q" &amp;Table4[[#This Row],[ID]]+1)</f>
        <v/>
      </c>
    </row>
    <row r="268" spans="1:32" x14ac:dyDescent="0.3">
      <c r="A268" s="99">
        <v>265</v>
      </c>
      <c r="B268" s="29" t="s">
        <v>286</v>
      </c>
      <c r="C268" s="325" t="s">
        <v>287</v>
      </c>
      <c r="D268" s="29" t="s">
        <v>35</v>
      </c>
      <c r="E268" s="29" t="s">
        <v>77</v>
      </c>
      <c r="F268" s="388" t="s">
        <v>288</v>
      </c>
      <c r="O268" s="3"/>
      <c r="P268" s="3"/>
      <c r="Q268" s="3"/>
      <c r="R268" s="15"/>
      <c r="S268" s="15"/>
      <c r="T268" s="15"/>
      <c r="U268" s="327" t="s">
        <v>289</v>
      </c>
      <c r="V268" s="99" t="s">
        <v>63</v>
      </c>
      <c r="W268" s="99" t="s">
        <v>63</v>
      </c>
      <c r="X268" s="99" t="s">
        <v>63</v>
      </c>
      <c r="Y268" s="99" t="s">
        <v>63</v>
      </c>
      <c r="Z268" s="99" t="str" cm="1">
        <f t="array" aca="1" ref="Z268" ca="1">INDIRECT("lista!K" &amp;Table4[[#This Row],[ID]]+1)</f>
        <v/>
      </c>
      <c r="AA268" s="99" t="str" cm="1">
        <f t="array" aca="1" ref="AA268" ca="1">INDIRECT("lista!L" &amp;Table4[[#This Row],[ID]]+1)</f>
        <v/>
      </c>
      <c r="AB268" s="99" t="str" cm="1">
        <f t="array" aca="1" ref="AB268" ca="1">INDIRECT("lista!M" &amp;Table4[[#This Row],[ID]]+1)</f>
        <v/>
      </c>
      <c r="AC268" s="99" t="str" cm="1">
        <f t="array" aca="1" ref="AC268" ca="1">INDIRECT("lista!N" &amp;Table4[[#This Row],[ID]]+1)</f>
        <v/>
      </c>
      <c r="AD268" s="99" t="str" cm="1">
        <f t="array" aca="1" ref="AD268" ca="1">INDIRECT("lista!O" &amp;Table4[[#This Row],[ID]]+1)</f>
        <v/>
      </c>
      <c r="AE268" s="99" t="str" cm="1">
        <f t="array" aca="1" ref="AE268" ca="1">INDIRECT("lista!P" &amp;Table4[[#This Row],[ID]]+1)</f>
        <v/>
      </c>
      <c r="AF268" s="99" t="str" cm="1">
        <f t="array" aca="1" ref="AF268" ca="1">INDIRECT("lista!Q" &amp;Table4[[#This Row],[ID]]+1)</f>
        <v/>
      </c>
    </row>
    <row r="269" spans="1:32" x14ac:dyDescent="0.3">
      <c r="A269" s="99">
        <v>266</v>
      </c>
      <c r="B269" s="29" t="s">
        <v>224</v>
      </c>
      <c r="C269" s="325" t="s">
        <v>1180</v>
      </c>
      <c r="D269" s="29" t="s">
        <v>42</v>
      </c>
      <c r="E269" s="29" t="s">
        <v>36</v>
      </c>
      <c r="F269" s="388" t="s">
        <v>288</v>
      </c>
      <c r="O269" s="3"/>
      <c r="P269" s="3"/>
      <c r="Q269" s="3"/>
      <c r="R269" s="15"/>
      <c r="S269" s="15"/>
      <c r="T269" s="15"/>
      <c r="U269" s="327" t="s">
        <v>290</v>
      </c>
      <c r="V269" s="99" t="str">
        <f ca="1">INDIRECT("lista!G" &amp;Table4[[#This Row],[ID]]+1)</f>
        <v/>
      </c>
      <c r="W269" s="99" t="str">
        <f t="array" aca="1" ref="W269" ca="1">INDIRECT("lista!H" &amp;Table4[[#This Row],[ID]]+1)</f>
        <v/>
      </c>
      <c r="X269" s="99" t="str">
        <f t="array" aca="1" ref="X269" ca="1">INDIRECT("lista!I" &amp;Table4[[#This Row],[ID]]+1)</f>
        <v/>
      </c>
      <c r="Y269" s="99" t="str">
        <f t="array" aca="1" ref="Y269" ca="1">INDIRECT("lista!J" &amp;Table4[[#This Row],[ID]]+1)</f>
        <v/>
      </c>
      <c r="Z269" s="99" t="str">
        <f t="array" aca="1" ref="Z269" ca="1">INDIRECT("lista!K" &amp;Table4[[#This Row],[ID]]+1)</f>
        <v/>
      </c>
      <c r="AA269" s="99" t="str">
        <f t="array" aca="1" ref="AA269" ca="1">INDIRECT("lista!L" &amp;Table4[[#This Row],[ID]]+1)</f>
        <v/>
      </c>
      <c r="AB269" s="99" t="str">
        <f t="array" aca="1" ref="AB269" ca="1">INDIRECT("lista!M" &amp;Table4[[#This Row],[ID]]+1)</f>
        <v/>
      </c>
      <c r="AC269" s="99" t="str">
        <f t="array" aca="1" ref="AC269" ca="1">INDIRECT("lista!N" &amp;Table4[[#This Row],[ID]]+1)</f>
        <v/>
      </c>
      <c r="AD269" s="99" t="str">
        <f t="array" aca="1" ref="AD269" ca="1">INDIRECT("lista!O" &amp;Table4[[#This Row],[ID]]+1)</f>
        <v/>
      </c>
      <c r="AE269" s="99" t="str">
        <f t="array" aca="1" ref="AE269" ca="1">INDIRECT("lista!P" &amp;Table4[[#This Row],[ID]]+1)</f>
        <v/>
      </c>
      <c r="AF269" s="99" t="str">
        <f t="array" aca="1" ref="AF269" ca="1">INDIRECT("lista!Q" &amp;Table4[[#This Row],[ID]]+1)</f>
        <v/>
      </c>
    </row>
    <row r="270" spans="1:32" x14ac:dyDescent="0.3">
      <c r="A270" s="99">
        <v>267</v>
      </c>
      <c r="B270" s="29" t="s">
        <v>226</v>
      </c>
      <c r="C270" s="325" t="s">
        <v>1181</v>
      </c>
      <c r="D270" s="29" t="s">
        <v>42</v>
      </c>
      <c r="E270" s="29" t="s">
        <v>36</v>
      </c>
      <c r="F270" s="388" t="s">
        <v>288</v>
      </c>
      <c r="O270" s="3"/>
      <c r="P270" s="3"/>
      <c r="Q270" s="3"/>
      <c r="R270" s="15"/>
      <c r="S270" s="15"/>
      <c r="T270" s="15"/>
      <c r="U270" s="327" t="s">
        <v>290</v>
      </c>
      <c r="V270" s="99" t="str">
        <f ca="1">INDIRECT("lista!G" &amp;Table4[[#This Row],[ID]]+1)</f>
        <v/>
      </c>
      <c r="W270" s="99" t="str">
        <f t="array" aca="1" ref="W270" ca="1">INDIRECT("lista!H" &amp;Table4[[#This Row],[ID]]+1)</f>
        <v/>
      </c>
      <c r="X270" s="99" t="str">
        <f t="array" aca="1" ref="X270" ca="1">INDIRECT("lista!I" &amp;Table4[[#This Row],[ID]]+1)</f>
        <v/>
      </c>
      <c r="Y270" s="99" t="str">
        <f t="array" aca="1" ref="Y270" ca="1">INDIRECT("lista!J" &amp;Table4[[#This Row],[ID]]+1)</f>
        <v/>
      </c>
      <c r="Z270" s="99" t="str">
        <f t="array" aca="1" ref="Z270" ca="1">INDIRECT("lista!K" &amp;Table4[[#This Row],[ID]]+1)</f>
        <v/>
      </c>
      <c r="AA270" s="99" t="str">
        <f t="array" aca="1" ref="AA270" ca="1">INDIRECT("lista!L" &amp;Table4[[#This Row],[ID]]+1)</f>
        <v/>
      </c>
      <c r="AB270" s="99" t="str">
        <f t="array" aca="1" ref="AB270" ca="1">INDIRECT("lista!M" &amp;Table4[[#This Row],[ID]]+1)</f>
        <v/>
      </c>
      <c r="AC270" s="99" t="str">
        <f t="array" aca="1" ref="AC270" ca="1">INDIRECT("lista!N" &amp;Table4[[#This Row],[ID]]+1)</f>
        <v/>
      </c>
      <c r="AD270" s="99" t="str">
        <f t="array" aca="1" ref="AD270" ca="1">INDIRECT("lista!O" &amp;Table4[[#This Row],[ID]]+1)</f>
        <v/>
      </c>
      <c r="AE270" s="99" t="str">
        <f t="array" aca="1" ref="AE270" ca="1">INDIRECT("lista!P" &amp;Table4[[#This Row],[ID]]+1)</f>
        <v/>
      </c>
      <c r="AF270" s="99" t="str">
        <f t="array" aca="1" ref="AF270" ca="1">INDIRECT("lista!Q" &amp;Table4[[#This Row],[ID]]+1)</f>
        <v/>
      </c>
    </row>
    <row r="271" spans="1:32" x14ac:dyDescent="0.3">
      <c r="A271" s="99">
        <v>268</v>
      </c>
      <c r="B271" s="41" t="s">
        <v>291</v>
      </c>
      <c r="C271" s="30" t="s">
        <v>1510</v>
      </c>
      <c r="D271" s="41" t="s">
        <v>242</v>
      </c>
      <c r="E271" s="41" t="s">
        <v>206</v>
      </c>
      <c r="F271" s="391" t="s">
        <v>292</v>
      </c>
      <c r="O271" s="3"/>
      <c r="P271" s="3"/>
      <c r="Q271" s="3"/>
      <c r="R271" s="15"/>
      <c r="S271" s="15"/>
      <c r="T271" s="15"/>
      <c r="U271" s="327"/>
      <c r="V271" s="99" t="s">
        <v>65</v>
      </c>
      <c r="W271" s="99" t="s">
        <v>65</v>
      </c>
      <c r="X271" s="99" t="s">
        <v>65</v>
      </c>
      <c r="Y271" s="99" t="s">
        <v>65</v>
      </c>
      <c r="Z271" s="99" t="str" cm="1">
        <f t="array" aca="1" ref="Z271" ca="1">INDIRECT("lista!K" &amp;Table4[[#This Row],[ID]]+1)</f>
        <v/>
      </c>
      <c r="AA271" s="99" t="str" cm="1">
        <f t="array" aca="1" ref="AA271" ca="1">INDIRECT("lista!L" &amp;Table4[[#This Row],[ID]]+1)</f>
        <v/>
      </c>
      <c r="AB271" s="99" t="str" cm="1">
        <f t="array" aca="1" ref="AB271" ca="1">INDIRECT("lista!M" &amp;Table4[[#This Row],[ID]]+1)</f>
        <v/>
      </c>
      <c r="AC271" s="99" t="str" cm="1">
        <f t="array" aca="1" ref="AC271" ca="1">INDIRECT("lista!N" &amp;Table4[[#This Row],[ID]]+1)</f>
        <v/>
      </c>
      <c r="AD271" s="99" cm="1">
        <f t="array" aca="1" ref="AD271" ca="1">INDIRECT("lista!O" &amp;Table4[[#This Row],[ID]]+1)</f>
        <v>216</v>
      </c>
      <c r="AE271" s="99" t="str" cm="1">
        <f t="array" aca="1" ref="AE271" ca="1">INDIRECT("lista!P" &amp;Table4[[#This Row],[ID]]+1)</f>
        <v/>
      </c>
      <c r="AF271" s="99" t="str" cm="1">
        <f t="array" aca="1" ref="AF271" ca="1">INDIRECT("lista!Q" &amp;Table4[[#This Row],[ID]]+1)</f>
        <v/>
      </c>
    </row>
    <row r="272" spans="1:32" x14ac:dyDescent="0.3">
      <c r="A272" s="99">
        <v>269</v>
      </c>
      <c r="B272" s="29" t="s">
        <v>228</v>
      </c>
      <c r="C272" s="325" t="s">
        <v>1182</v>
      </c>
      <c r="D272" s="29" t="s">
        <v>116</v>
      </c>
      <c r="E272" s="29" t="s">
        <v>36</v>
      </c>
      <c r="F272" s="388" t="s">
        <v>293</v>
      </c>
      <c r="O272" s="3"/>
      <c r="P272" s="3"/>
      <c r="Q272" s="3"/>
      <c r="R272" s="15"/>
      <c r="S272" s="15"/>
      <c r="T272" s="15"/>
      <c r="U272" s="327"/>
      <c r="V272" s="99" t="str">
        <f ca="1">INDIRECT("lista!G" &amp;Table4[[#This Row],[ID]]+1)</f>
        <v/>
      </c>
      <c r="W272" s="99" t="str" cm="1">
        <f t="array" aca="1" ref="W272" ca="1">INDIRECT("lista!H" &amp;Table4[[#This Row],[ID]]+1)</f>
        <v/>
      </c>
      <c r="X272" s="99" t="str" cm="1">
        <f t="array" aca="1" ref="X272" ca="1">INDIRECT("lista!I" &amp;Table4[[#This Row],[ID]]+1)</f>
        <v/>
      </c>
      <c r="Y272" s="99" t="str" cm="1">
        <f t="array" aca="1" ref="Y272" ca="1">INDIRECT("lista!J" &amp;Table4[[#This Row],[ID]]+1)</f>
        <v/>
      </c>
      <c r="Z272" s="99" t="str" cm="1">
        <f t="array" aca="1" ref="Z272" ca="1">INDIRECT("lista!K" &amp;Table4[[#This Row],[ID]]+1)</f>
        <v/>
      </c>
      <c r="AA272" s="99" t="str" cm="1">
        <f t="array" aca="1" ref="AA272" ca="1">INDIRECT("lista!L" &amp;Table4[[#This Row],[ID]]+1)</f>
        <v/>
      </c>
      <c r="AB272" s="99" t="str" cm="1">
        <f t="array" aca="1" ref="AB272" ca="1">INDIRECT("lista!M" &amp;Table4[[#This Row],[ID]]+1)</f>
        <v/>
      </c>
      <c r="AC272" s="99" t="str" cm="1">
        <f t="array" aca="1" ref="AC272" ca="1">INDIRECT("lista!N" &amp;Table4[[#This Row],[ID]]+1)</f>
        <v/>
      </c>
      <c r="AD272" s="99" t="str" cm="1">
        <f t="array" aca="1" ref="AD272" ca="1">INDIRECT("lista!O" &amp;Table4[[#This Row],[ID]]+1)</f>
        <v/>
      </c>
      <c r="AE272" s="99" t="str" cm="1">
        <f t="array" aca="1" ref="AE272" ca="1">INDIRECT("lista!P" &amp;Table4[[#This Row],[ID]]+1)</f>
        <v/>
      </c>
      <c r="AF272" s="99" t="str" cm="1">
        <f t="array" aca="1" ref="AF272" ca="1">INDIRECT("lista!Q" &amp;Table4[[#This Row],[ID]]+1)</f>
        <v/>
      </c>
    </row>
    <row r="273" spans="1:32" x14ac:dyDescent="0.3">
      <c r="A273" s="99">
        <v>270</v>
      </c>
      <c r="B273" s="29" t="s">
        <v>230</v>
      </c>
      <c r="C273" s="325" t="s">
        <v>1183</v>
      </c>
      <c r="D273" s="29" t="s">
        <v>116</v>
      </c>
      <c r="E273" s="29" t="s">
        <v>36</v>
      </c>
      <c r="F273" s="388" t="s">
        <v>293</v>
      </c>
      <c r="O273" s="3"/>
      <c r="P273" s="3"/>
      <c r="Q273" s="3"/>
      <c r="R273" s="15"/>
      <c r="S273" s="15"/>
      <c r="T273" s="15"/>
      <c r="U273" s="327"/>
      <c r="V273" s="99" t="str">
        <f ca="1">INDIRECT("lista!G" &amp;Table4[[#This Row],[ID]]+1)</f>
        <v/>
      </c>
      <c r="W273" s="99" t="str" cm="1">
        <f t="array" aca="1" ref="W273" ca="1">INDIRECT("lista!H" &amp;Table4[[#This Row],[ID]]+1)</f>
        <v/>
      </c>
      <c r="X273" s="99" t="str" cm="1">
        <f t="array" aca="1" ref="X273" ca="1">INDIRECT("lista!I" &amp;Table4[[#This Row],[ID]]+1)</f>
        <v/>
      </c>
      <c r="Y273" s="99" t="str" cm="1">
        <f t="array" aca="1" ref="Y273" ca="1">INDIRECT("lista!J" &amp;Table4[[#This Row],[ID]]+1)</f>
        <v/>
      </c>
      <c r="Z273" s="99" t="str" cm="1">
        <f t="array" aca="1" ref="Z273" ca="1">INDIRECT("lista!K" &amp;Table4[[#This Row],[ID]]+1)</f>
        <v/>
      </c>
      <c r="AA273" s="99" t="str" cm="1">
        <f t="array" aca="1" ref="AA273" ca="1">INDIRECT("lista!L" &amp;Table4[[#This Row],[ID]]+1)</f>
        <v/>
      </c>
      <c r="AB273" s="99" t="str" cm="1">
        <f t="array" aca="1" ref="AB273" ca="1">INDIRECT("lista!M" &amp;Table4[[#This Row],[ID]]+1)</f>
        <v/>
      </c>
      <c r="AC273" s="99" t="str" cm="1">
        <f t="array" aca="1" ref="AC273" ca="1">INDIRECT("lista!N" &amp;Table4[[#This Row],[ID]]+1)</f>
        <v/>
      </c>
      <c r="AD273" s="99" t="str" cm="1">
        <f t="array" aca="1" ref="AD273" ca="1">INDIRECT("lista!O" &amp;Table4[[#This Row],[ID]]+1)</f>
        <v/>
      </c>
      <c r="AE273" s="99" t="str" cm="1">
        <f t="array" aca="1" ref="AE273" ca="1">INDIRECT("lista!P" &amp;Table4[[#This Row],[ID]]+1)</f>
        <v/>
      </c>
      <c r="AF273" s="99" t="str" cm="1">
        <f t="array" aca="1" ref="AF273" ca="1">INDIRECT("lista!Q" &amp;Table4[[#This Row],[ID]]+1)</f>
        <v/>
      </c>
    </row>
    <row r="274" spans="1:32" x14ac:dyDescent="0.3">
      <c r="A274" s="99">
        <v>271</v>
      </c>
      <c r="B274" s="29" t="s">
        <v>294</v>
      </c>
      <c r="C274" s="30" t="s">
        <v>1348</v>
      </c>
      <c r="D274" s="29" t="s">
        <v>42</v>
      </c>
      <c r="E274" s="29" t="s">
        <v>77</v>
      </c>
      <c r="F274" s="388" t="s">
        <v>295</v>
      </c>
      <c r="O274" s="3"/>
      <c r="P274" s="3"/>
      <c r="Q274" s="3"/>
      <c r="R274" s="15"/>
      <c r="S274" s="15"/>
      <c r="T274" s="15"/>
      <c r="U274" s="327" t="s">
        <v>290</v>
      </c>
      <c r="V274" s="99">
        <f ca="1">INDIRECT("lista!G" &amp;Table4[[#This Row],[ID]]+1)</f>
        <v>299</v>
      </c>
      <c r="W274" s="99" t="s">
        <v>63</v>
      </c>
      <c r="X274" s="99" t="s">
        <v>63</v>
      </c>
      <c r="Y274" s="99" cm="1">
        <f t="array" aca="1" ref="Y274" ca="1">INDIRECT("lista!J" &amp;Table4[[#This Row],[ID]]+1)</f>
        <v>222</v>
      </c>
      <c r="Z274" s="99" t="str" cm="1">
        <f t="array" aca="1" ref="Z274" ca="1">INDIRECT("lista!K" &amp;Table4[[#This Row],[ID]]+1)</f>
        <v/>
      </c>
      <c r="AA274" s="99" t="str" cm="1">
        <f t="array" aca="1" ref="AA274" ca="1">INDIRECT("lista!L" &amp;Table4[[#This Row],[ID]]+1)</f>
        <v/>
      </c>
      <c r="AB274" s="99" t="str" cm="1">
        <f t="array" aca="1" ref="AB274" ca="1">INDIRECT("lista!M" &amp;Table4[[#This Row],[ID]]+1)</f>
        <v/>
      </c>
      <c r="AC274" s="99" t="str" cm="1">
        <f t="array" aca="1" ref="AC274" ca="1">INDIRECT("lista!N" &amp;Table4[[#This Row],[ID]]+1)</f>
        <v/>
      </c>
      <c r="AD274" s="99" t="str" cm="1">
        <f t="array" aca="1" ref="AD274" ca="1">INDIRECT("lista!O" &amp;Table4[[#This Row],[ID]]+1)</f>
        <v/>
      </c>
      <c r="AE274" s="99" t="str" cm="1">
        <f t="array" aca="1" ref="AE274" ca="1">INDIRECT("lista!P" &amp;Table4[[#This Row],[ID]]+1)</f>
        <v/>
      </c>
      <c r="AF274" s="99" t="str" cm="1">
        <f t="array" aca="1" ref="AF274" ca="1">INDIRECT("lista!Q" &amp;Table4[[#This Row],[ID]]+1)</f>
        <v/>
      </c>
    </row>
    <row r="275" spans="1:32" x14ac:dyDescent="0.3">
      <c r="A275" s="99">
        <v>272</v>
      </c>
      <c r="B275" s="41" t="s">
        <v>296</v>
      </c>
      <c r="C275" s="30" t="s">
        <v>1487</v>
      </c>
      <c r="D275" s="41" t="s">
        <v>181</v>
      </c>
      <c r="E275" s="41" t="s">
        <v>206</v>
      </c>
      <c r="F275" s="32" t="s">
        <v>297</v>
      </c>
      <c r="O275" s="3"/>
      <c r="P275" s="3"/>
      <c r="Q275" s="3"/>
      <c r="R275" s="15"/>
      <c r="S275" s="15"/>
      <c r="T275" s="15"/>
      <c r="U275" s="327"/>
      <c r="V275" s="99" t="s">
        <v>65</v>
      </c>
      <c r="W275" s="99" t="s">
        <v>65</v>
      </c>
      <c r="X275" s="99" t="s">
        <v>65</v>
      </c>
      <c r="Y275" s="99" t="s">
        <v>65</v>
      </c>
      <c r="Z275" s="99" t="str" cm="1">
        <f t="array" aca="1" ref="Z275" ca="1">INDIRECT("lista!K" &amp;Table4[[#This Row],[ID]]+1)</f>
        <v/>
      </c>
      <c r="AA275" s="99" t="str" cm="1">
        <f t="array" aca="1" ref="AA275" ca="1">INDIRECT("lista!L" &amp;Table4[[#This Row],[ID]]+1)</f>
        <v/>
      </c>
      <c r="AB275" s="99" t="str" cm="1">
        <f t="array" aca="1" ref="AB275" ca="1">INDIRECT("lista!M" &amp;Table4[[#This Row],[ID]]+1)</f>
        <v/>
      </c>
      <c r="AC275" s="99" t="str" cm="1">
        <f t="array" aca="1" ref="AC275" ca="1">INDIRECT("lista!N" &amp;Table4[[#This Row],[ID]]+1)</f>
        <v/>
      </c>
      <c r="AD275" s="99" t="s">
        <v>65</v>
      </c>
      <c r="AE275" s="99" t="str" cm="1">
        <f t="array" aca="1" ref="AE275" ca="1">INDIRECT("lista!P" &amp;Table4[[#This Row],[ID]]+1)</f>
        <v/>
      </c>
      <c r="AF275" s="99" t="str" cm="1">
        <f t="array" aca="1" ref="AF275" ca="1">INDIRECT("lista!Q" &amp;Table4[[#This Row],[ID]]+1)</f>
        <v/>
      </c>
    </row>
    <row r="276" spans="1:32" x14ac:dyDescent="0.3">
      <c r="A276" s="99">
        <v>273</v>
      </c>
      <c r="B276" s="322" t="s">
        <v>298</v>
      </c>
      <c r="C276" s="30" t="s">
        <v>1338</v>
      </c>
      <c r="D276" s="47" t="s">
        <v>53</v>
      </c>
      <c r="E276" s="322" t="s">
        <v>77</v>
      </c>
      <c r="F276" s="32" t="s">
        <v>299</v>
      </c>
      <c r="O276" s="3"/>
      <c r="P276" s="3"/>
      <c r="Q276" s="3"/>
      <c r="R276" s="15"/>
      <c r="S276" s="15"/>
      <c r="T276" s="15"/>
      <c r="U276" s="327"/>
      <c r="V276" s="99" t="s">
        <v>65</v>
      </c>
      <c r="W276" s="99" t="s">
        <v>65</v>
      </c>
      <c r="X276" s="99" t="s">
        <v>65</v>
      </c>
      <c r="Y276" s="99" t="s">
        <v>65</v>
      </c>
      <c r="Z276" s="99" t="str" cm="1">
        <f t="array" aca="1" ref="Z276" ca="1">INDIRECT("lista!K" &amp;Table4[[#This Row],[ID]]+1)</f>
        <v/>
      </c>
      <c r="AA276" s="99" t="str" cm="1">
        <f t="array" aca="1" ref="AA276" ca="1">INDIRECT("lista!L" &amp;Table4[[#This Row],[ID]]+1)</f>
        <v/>
      </c>
      <c r="AB276" s="99" t="str" cm="1">
        <f t="array" aca="1" ref="AB276" ca="1">INDIRECT("lista!M" &amp;Table4[[#This Row],[ID]]+1)</f>
        <v/>
      </c>
      <c r="AC276" s="99" t="str" cm="1">
        <f t="array" aca="1" ref="AC276" ca="1">INDIRECT("lista!N" &amp;Table4[[#This Row],[ID]]+1)</f>
        <v/>
      </c>
      <c r="AD276" s="99" t="str" cm="1">
        <f t="array" aca="1" ref="AD276" ca="1">INDIRECT("lista!O" &amp;Table4[[#This Row],[ID]]+1)</f>
        <v/>
      </c>
      <c r="AE276" s="99" t="str" cm="1">
        <f t="array" aca="1" ref="AE276" ca="1">INDIRECT("lista!P" &amp;Table4[[#This Row],[ID]]+1)</f>
        <v/>
      </c>
      <c r="AF276" s="99" t="str" cm="1">
        <f t="array" aca="1" ref="AF276" ca="1">INDIRECT("lista!Q" &amp;Table4[[#This Row],[ID]]+1)</f>
        <v/>
      </c>
    </row>
    <row r="277" spans="1:32" x14ac:dyDescent="0.3">
      <c r="A277" s="99">
        <v>274</v>
      </c>
      <c r="B277" s="389" t="s">
        <v>264</v>
      </c>
      <c r="C277" s="325" t="s">
        <v>265</v>
      </c>
      <c r="D277" s="29" t="s">
        <v>42</v>
      </c>
      <c r="E277" s="390" t="s">
        <v>95</v>
      </c>
      <c r="F277" s="326" t="s">
        <v>300</v>
      </c>
      <c r="O277" s="3"/>
      <c r="P277" s="3"/>
      <c r="Q277" s="3"/>
      <c r="R277" s="15"/>
      <c r="S277" s="15"/>
      <c r="T277" s="15"/>
      <c r="U277" s="328"/>
      <c r="V277" s="99" t="str">
        <f ca="1">INDIRECT("lista!G" &amp;Table4[[#This Row],[ID]]+1)</f>
        <v/>
      </c>
      <c r="W277" s="99" t="str">
        <f t="array" aca="1" ref="W277" ca="1">INDIRECT("lista!H" &amp;Table4[[#This Row],[ID]]+1)</f>
        <v/>
      </c>
      <c r="X277" s="99" t="str">
        <f t="array" aca="1" ref="X277" ca="1">INDIRECT("lista!I" &amp;Table4[[#This Row],[ID]]+1)</f>
        <v/>
      </c>
      <c r="Y277" s="99" t="str">
        <f t="array" aca="1" ref="Y277" ca="1">INDIRECT("lista!J" &amp;Table4[[#This Row],[ID]]+1)</f>
        <v/>
      </c>
      <c r="Z277" s="99" t="str">
        <f t="array" aca="1" ref="Z277" ca="1">INDIRECT("lista!K" &amp;Table4[[#This Row],[ID]]+1)</f>
        <v/>
      </c>
      <c r="AA277" s="99" t="str">
        <f t="array" aca="1" ref="AA277" ca="1">INDIRECT("lista!L" &amp;Table4[[#This Row],[ID]]+1)</f>
        <v/>
      </c>
      <c r="AB277" s="99" t="str">
        <f t="array" aca="1" ref="AB277" ca="1">INDIRECT("lista!M" &amp;Table4[[#This Row],[ID]]+1)</f>
        <v/>
      </c>
      <c r="AC277" s="99" t="str">
        <f t="array" aca="1" ref="AC277" ca="1">INDIRECT("lista!N" &amp;Table4[[#This Row],[ID]]+1)</f>
        <v/>
      </c>
      <c r="AD277" s="99" t="str">
        <f t="array" aca="1" ref="AD277" ca="1">INDIRECT("lista!O" &amp;Table4[[#This Row],[ID]]+1)</f>
        <v/>
      </c>
      <c r="AE277" s="99" t="str">
        <f t="array" aca="1" ref="AE277" ca="1">INDIRECT("lista!P" &amp;Table4[[#This Row],[ID]]+1)</f>
        <v/>
      </c>
      <c r="AF277" s="99" t="str">
        <f t="array" aca="1" ref="AF277" ca="1">INDIRECT("lista!Q" &amp;Table4[[#This Row],[ID]]+1)</f>
        <v/>
      </c>
    </row>
    <row r="278" spans="1:32" x14ac:dyDescent="0.3">
      <c r="A278" s="99">
        <v>275</v>
      </c>
      <c r="B278" s="389" t="s">
        <v>267</v>
      </c>
      <c r="C278" s="325" t="s">
        <v>1506</v>
      </c>
      <c r="D278" s="392" t="s">
        <v>35</v>
      </c>
      <c r="E278" s="322" t="s">
        <v>95</v>
      </c>
      <c r="F278" s="326" t="s">
        <v>300</v>
      </c>
      <c r="O278" s="3"/>
      <c r="P278" s="3"/>
      <c r="Q278" s="3"/>
      <c r="R278" s="15"/>
      <c r="S278" s="15"/>
      <c r="T278" s="15"/>
      <c r="U278" s="328" t="s">
        <v>1291</v>
      </c>
      <c r="V278" s="99" t="str">
        <f ca="1">INDIRECT("lista!G" &amp;Table4[[#This Row],[ID]]+1)</f>
        <v/>
      </c>
      <c r="W278" s="99" t="str" cm="1">
        <f t="array" aca="1" ref="W278" ca="1">INDIRECT("lista!H" &amp;Table4[[#This Row],[ID]]+1)</f>
        <v/>
      </c>
      <c r="X278" s="99" t="str" cm="1">
        <f t="array" aca="1" ref="X278" ca="1">INDIRECT("lista!I" &amp;Table4[[#This Row],[ID]]+1)</f>
        <v/>
      </c>
      <c r="Y278" s="99" t="str" cm="1">
        <f t="array" aca="1" ref="Y278" ca="1">INDIRECT("lista!J" &amp;Table4[[#This Row],[ID]]+1)</f>
        <v/>
      </c>
      <c r="Z278" s="99" t="str" cm="1">
        <f t="array" aca="1" ref="Z278" ca="1">INDIRECT("lista!K" &amp;Table4[[#This Row],[ID]]+1)</f>
        <v/>
      </c>
      <c r="AA278" s="99" t="str" cm="1">
        <f t="array" aca="1" ref="AA278" ca="1">INDIRECT("lista!L" &amp;Table4[[#This Row],[ID]]+1)</f>
        <v/>
      </c>
      <c r="AB278" s="99" t="str" cm="1">
        <f t="array" aca="1" ref="AB278" ca="1">INDIRECT("lista!M" &amp;Table4[[#This Row],[ID]]+1)</f>
        <v/>
      </c>
      <c r="AC278" s="99" t="str" cm="1">
        <f t="array" aca="1" ref="AC278" ca="1">INDIRECT("lista!N" &amp;Table4[[#This Row],[ID]]+1)</f>
        <v/>
      </c>
      <c r="AD278" s="99" t="str" cm="1">
        <f t="array" aca="1" ref="AD278" ca="1">INDIRECT("lista!O" &amp;Table4[[#This Row],[ID]]+1)</f>
        <v/>
      </c>
      <c r="AE278" s="99" t="str" cm="1">
        <f t="array" aca="1" ref="AE278" ca="1">INDIRECT("lista!P" &amp;Table4[[#This Row],[ID]]+1)</f>
        <v/>
      </c>
      <c r="AF278" s="99" t="str" cm="1">
        <f t="array" aca="1" ref="AF278" ca="1">INDIRECT("lista!Q" &amp;Table4[[#This Row],[ID]]+1)</f>
        <v/>
      </c>
    </row>
    <row r="279" spans="1:32" x14ac:dyDescent="0.3">
      <c r="A279" s="99">
        <v>276</v>
      </c>
      <c r="B279" s="41" t="s">
        <v>301</v>
      </c>
      <c r="C279" s="30" t="s">
        <v>1170</v>
      </c>
      <c r="D279" s="41" t="s">
        <v>242</v>
      </c>
      <c r="E279" s="40" t="s">
        <v>206</v>
      </c>
      <c r="F279" s="32" t="s">
        <v>302</v>
      </c>
      <c r="O279" s="3"/>
      <c r="P279" s="3"/>
      <c r="Q279" s="3"/>
      <c r="R279" s="15"/>
      <c r="S279" s="15"/>
      <c r="T279" s="15"/>
      <c r="U279" s="328"/>
      <c r="V279" s="99" t="s">
        <v>65</v>
      </c>
      <c r="W279" s="99" t="s">
        <v>65</v>
      </c>
      <c r="X279" s="99" t="s">
        <v>65</v>
      </c>
      <c r="Y279" s="99" t="s">
        <v>65</v>
      </c>
      <c r="Z279" s="99" t="str" cm="1">
        <f t="array" aca="1" ref="Z279" ca="1">INDIRECT("lista!K" &amp;Table4[[#This Row],[ID]]+1)</f>
        <v/>
      </c>
      <c r="AA279" s="99" t="str" cm="1">
        <f t="array" aca="1" ref="AA279" ca="1">INDIRECT("lista!L" &amp;Table4[[#This Row],[ID]]+1)</f>
        <v/>
      </c>
      <c r="AB279" s="99" t="str" cm="1">
        <f t="array" aca="1" ref="AB279" ca="1">INDIRECT("lista!M" &amp;Table4[[#This Row],[ID]]+1)</f>
        <v/>
      </c>
      <c r="AC279" s="99" t="str" cm="1">
        <f t="array" aca="1" ref="AC279" ca="1">INDIRECT("lista!N" &amp;Table4[[#This Row],[ID]]+1)</f>
        <v/>
      </c>
      <c r="AD279" s="99" cm="1">
        <f t="array" aca="1" ref="AD279" ca="1">INDIRECT("lista!O" &amp;Table4[[#This Row],[ID]]+1)</f>
        <v>228</v>
      </c>
      <c r="AE279" s="99" t="str" cm="1">
        <f t="array" aca="1" ref="AE279" ca="1">INDIRECT("lista!P" &amp;Table4[[#This Row],[ID]]+1)</f>
        <v/>
      </c>
      <c r="AF279" s="99" t="str" cm="1">
        <f t="array" aca="1" ref="AF279" ca="1">INDIRECT("lista!Q" &amp;Table4[[#This Row],[ID]]+1)</f>
        <v/>
      </c>
    </row>
    <row r="280" spans="1:32" x14ac:dyDescent="0.3">
      <c r="A280" s="99">
        <v>277</v>
      </c>
      <c r="B280" s="41" t="s">
        <v>303</v>
      </c>
      <c r="C280" s="30" t="s">
        <v>1171</v>
      </c>
      <c r="D280" s="41" t="s">
        <v>242</v>
      </c>
      <c r="E280" s="40" t="s">
        <v>206</v>
      </c>
      <c r="F280" s="32" t="s">
        <v>302</v>
      </c>
      <c r="O280" s="3"/>
      <c r="P280" s="3"/>
      <c r="Q280" s="3"/>
      <c r="R280" s="15"/>
      <c r="S280" s="15"/>
      <c r="T280" s="15"/>
      <c r="U280" s="328"/>
      <c r="V280" s="99" t="s">
        <v>65</v>
      </c>
      <c r="W280" s="99" t="s">
        <v>65</v>
      </c>
      <c r="X280" s="99" t="s">
        <v>65</v>
      </c>
      <c r="Y280" s="99" t="s">
        <v>65</v>
      </c>
      <c r="Z280" s="99" t="str" cm="1">
        <f t="array" aca="1" ref="Z280" ca="1">INDIRECT("lista!K" &amp;Table4[[#This Row],[ID]]+1)</f>
        <v/>
      </c>
      <c r="AA280" s="99" t="str" cm="1">
        <f t="array" aca="1" ref="AA280" ca="1">INDIRECT("lista!L" &amp;Table4[[#This Row],[ID]]+1)</f>
        <v/>
      </c>
      <c r="AB280" s="99" t="str" cm="1">
        <f t="array" aca="1" ref="AB280" ca="1">INDIRECT("lista!M" &amp;Table4[[#This Row],[ID]]+1)</f>
        <v/>
      </c>
      <c r="AC280" s="99" t="str" cm="1">
        <f t="array" aca="1" ref="AC280" ca="1">INDIRECT("lista!N" &amp;Table4[[#This Row],[ID]]+1)</f>
        <v/>
      </c>
      <c r="AD280" s="99" cm="1">
        <f t="array" aca="1" ref="AD280" ca="1">INDIRECT("lista!O" &amp;Table4[[#This Row],[ID]]+1)</f>
        <v>228</v>
      </c>
      <c r="AE280" s="99" t="str" cm="1">
        <f t="array" aca="1" ref="AE280" ca="1">INDIRECT("lista!P" &amp;Table4[[#This Row],[ID]]+1)</f>
        <v/>
      </c>
      <c r="AF280" s="99" t="str" cm="1">
        <f t="array" aca="1" ref="AF280" ca="1">INDIRECT("lista!Q" &amp;Table4[[#This Row],[ID]]+1)</f>
        <v/>
      </c>
    </row>
    <row r="281" spans="1:32" x14ac:dyDescent="0.3">
      <c r="A281" s="99">
        <v>278</v>
      </c>
      <c r="B281" s="29" t="s">
        <v>271</v>
      </c>
      <c r="C281" s="325" t="s">
        <v>1347</v>
      </c>
      <c r="D281" s="29" t="s">
        <v>42</v>
      </c>
      <c r="E281" s="31" t="s">
        <v>95</v>
      </c>
      <c r="F281" s="326" t="s">
        <v>304</v>
      </c>
      <c r="O281" s="3"/>
      <c r="P281" s="3"/>
      <c r="Q281" s="3"/>
      <c r="R281" s="15"/>
      <c r="S281" s="15"/>
      <c r="T281" s="15"/>
      <c r="U281" s="328"/>
      <c r="V281" s="99" t="str">
        <f ca="1">INDIRECT("lista!G" &amp;Table4[[#This Row],[ID]]+1)</f>
        <v/>
      </c>
      <c r="W281" s="99" t="str">
        <f t="array" aca="1" ref="W281" ca="1">INDIRECT("lista!H" &amp;Table4[[#This Row],[ID]]+1)</f>
        <v/>
      </c>
      <c r="X281" s="99" t="str">
        <f t="array" aca="1" ref="X281" ca="1">INDIRECT("lista!I" &amp;Table4[[#This Row],[ID]]+1)</f>
        <v/>
      </c>
      <c r="Y281" s="99" t="str">
        <f t="array" aca="1" ref="Y281" ca="1">INDIRECT("lista!J" &amp;Table4[[#This Row],[ID]]+1)</f>
        <v/>
      </c>
      <c r="Z281" s="99" t="str">
        <f t="array" aca="1" ref="Z281" ca="1">INDIRECT("lista!K" &amp;Table4[[#This Row],[ID]]+1)</f>
        <v/>
      </c>
      <c r="AA281" s="99" t="str">
        <f t="array" aca="1" ref="AA281" ca="1">INDIRECT("lista!L" &amp;Table4[[#This Row],[ID]]+1)</f>
        <v/>
      </c>
      <c r="AB281" s="99" t="str">
        <f t="array" aca="1" ref="AB281" ca="1">INDIRECT("lista!M" &amp;Table4[[#This Row],[ID]]+1)</f>
        <v/>
      </c>
      <c r="AC281" s="99" t="str">
        <f t="array" aca="1" ref="AC281" ca="1">INDIRECT("lista!N" &amp;Table4[[#This Row],[ID]]+1)</f>
        <v/>
      </c>
      <c r="AD281" s="99" t="str">
        <f t="array" aca="1" ref="AD281" ca="1">INDIRECT("lista!O" &amp;Table4[[#This Row],[ID]]+1)</f>
        <v/>
      </c>
      <c r="AE281" s="99" t="str">
        <f t="array" aca="1" ref="AE281" ca="1">INDIRECT("lista!P" &amp;Table4[[#This Row],[ID]]+1)</f>
        <v/>
      </c>
      <c r="AF281" s="99" t="str">
        <f t="array" aca="1" ref="AF281" ca="1">INDIRECT("lista!Q" &amp;Table4[[#This Row],[ID]]+1)</f>
        <v/>
      </c>
    </row>
    <row r="282" spans="1:32" x14ac:dyDescent="0.3">
      <c r="A282" s="99">
        <v>279</v>
      </c>
      <c r="B282" s="29" t="s">
        <v>272</v>
      </c>
      <c r="C282" s="325" t="s">
        <v>273</v>
      </c>
      <c r="D282" s="29" t="s">
        <v>42</v>
      </c>
      <c r="E282" s="31" t="s">
        <v>95</v>
      </c>
      <c r="F282" s="326" t="s">
        <v>304</v>
      </c>
      <c r="O282" s="3"/>
      <c r="P282" s="3"/>
      <c r="Q282" s="3"/>
      <c r="R282" s="15"/>
      <c r="S282" s="15"/>
      <c r="T282" s="15"/>
      <c r="U282" s="328"/>
      <c r="V282" s="99" t="str">
        <f ca="1">INDIRECT("lista!G" &amp;Table4[[#This Row],[ID]]+1)</f>
        <v/>
      </c>
      <c r="W282" s="99" t="str">
        <f t="array" aca="1" ref="W282" ca="1">INDIRECT("lista!H" &amp;Table4[[#This Row],[ID]]+1)</f>
        <v/>
      </c>
      <c r="X282" s="99" t="str">
        <f t="array" aca="1" ref="X282" ca="1">INDIRECT("lista!I" &amp;Table4[[#This Row],[ID]]+1)</f>
        <v/>
      </c>
      <c r="Y282" s="99" t="str">
        <f t="array" aca="1" ref="Y282" ca="1">INDIRECT("lista!J" &amp;Table4[[#This Row],[ID]]+1)</f>
        <v/>
      </c>
      <c r="Z282" s="99" t="str">
        <f t="array" aca="1" ref="Z282" ca="1">INDIRECT("lista!K" &amp;Table4[[#This Row],[ID]]+1)</f>
        <v/>
      </c>
      <c r="AA282" s="99" t="str">
        <f t="array" aca="1" ref="AA282" ca="1">INDIRECT("lista!L" &amp;Table4[[#This Row],[ID]]+1)</f>
        <v/>
      </c>
      <c r="AB282" s="99" t="str">
        <f t="array" aca="1" ref="AB282" ca="1">INDIRECT("lista!M" &amp;Table4[[#This Row],[ID]]+1)</f>
        <v/>
      </c>
      <c r="AC282" s="99" t="str">
        <f t="array" aca="1" ref="AC282" ca="1">INDIRECT("lista!N" &amp;Table4[[#This Row],[ID]]+1)</f>
        <v/>
      </c>
      <c r="AD282" s="99" t="str">
        <f t="array" aca="1" ref="AD282" ca="1">INDIRECT("lista!O" &amp;Table4[[#This Row],[ID]]+1)</f>
        <v/>
      </c>
      <c r="AE282" s="99" t="str">
        <f t="array" aca="1" ref="AE282" ca="1">INDIRECT("lista!P" &amp;Table4[[#This Row],[ID]]+1)</f>
        <v/>
      </c>
      <c r="AF282" s="99" t="str">
        <f t="array" aca="1" ref="AF282" ca="1">INDIRECT("lista!Q" &amp;Table4[[#This Row],[ID]]+1)</f>
        <v/>
      </c>
    </row>
    <row r="283" spans="1:32" x14ac:dyDescent="0.3">
      <c r="A283" s="99">
        <v>280</v>
      </c>
      <c r="B283" s="29" t="s">
        <v>255</v>
      </c>
      <c r="C283" s="325" t="s">
        <v>1507</v>
      </c>
      <c r="D283" s="29" t="s">
        <v>35</v>
      </c>
      <c r="E283" s="31" t="s">
        <v>105</v>
      </c>
      <c r="F283" s="326" t="s">
        <v>305</v>
      </c>
      <c r="O283" s="3"/>
      <c r="P283" s="3"/>
      <c r="Q283" s="3"/>
      <c r="R283" s="15"/>
      <c r="S283" s="15"/>
      <c r="T283" s="15"/>
      <c r="U283" s="328"/>
      <c r="V283" s="99" t="str">
        <f ca="1">INDIRECT("lista!G" &amp;Table4[[#This Row],[ID]]+1)</f>
        <v/>
      </c>
      <c r="W283" s="99" t="str" cm="1">
        <f t="array" aca="1" ref="W283" ca="1">INDIRECT("lista!H" &amp;Table4[[#This Row],[ID]]+1)</f>
        <v/>
      </c>
      <c r="X283" s="99" t="str" cm="1">
        <f t="array" aca="1" ref="X283" ca="1">INDIRECT("lista!I" &amp;Table4[[#This Row],[ID]]+1)</f>
        <v/>
      </c>
      <c r="Y283" s="99" t="str" cm="1">
        <f t="array" aca="1" ref="Y283" ca="1">INDIRECT("lista!J" &amp;Table4[[#This Row],[ID]]+1)</f>
        <v/>
      </c>
      <c r="Z283" s="99" t="str" cm="1">
        <f t="array" aca="1" ref="Z283" ca="1">INDIRECT("lista!K" &amp;Table4[[#This Row],[ID]]+1)</f>
        <v/>
      </c>
      <c r="AA283" s="99" t="str" cm="1">
        <f t="array" aca="1" ref="AA283" ca="1">INDIRECT("lista!L" &amp;Table4[[#This Row],[ID]]+1)</f>
        <v/>
      </c>
      <c r="AB283" s="99" t="str" cm="1">
        <f t="array" aca="1" ref="AB283" ca="1">INDIRECT("lista!M" &amp;Table4[[#This Row],[ID]]+1)</f>
        <v/>
      </c>
      <c r="AC283" s="99" t="str" cm="1">
        <f t="array" aca="1" ref="AC283" ca="1">INDIRECT("lista!N" &amp;Table4[[#This Row],[ID]]+1)</f>
        <v/>
      </c>
      <c r="AD283" s="99" t="str" cm="1">
        <f t="array" aca="1" ref="AD283" ca="1">INDIRECT("lista!O" &amp;Table4[[#This Row],[ID]]+1)</f>
        <v/>
      </c>
      <c r="AE283" s="99" t="str" cm="1">
        <f t="array" aca="1" ref="AE283" ca="1">INDIRECT("lista!P" &amp;Table4[[#This Row],[ID]]+1)</f>
        <v/>
      </c>
      <c r="AF283" s="99" t="str" cm="1">
        <f t="array" aca="1" ref="AF283" ca="1">INDIRECT("lista!Q" &amp;Table4[[#This Row],[ID]]+1)</f>
        <v/>
      </c>
    </row>
    <row r="284" spans="1:32" x14ac:dyDescent="0.3">
      <c r="A284" s="99">
        <v>281</v>
      </c>
      <c r="B284" s="29" t="s">
        <v>306</v>
      </c>
      <c r="C284" s="325" t="s">
        <v>1178</v>
      </c>
      <c r="D284" s="29" t="s">
        <v>42</v>
      </c>
      <c r="E284" s="31" t="s">
        <v>77</v>
      </c>
      <c r="F284" s="32" t="s">
        <v>307</v>
      </c>
      <c r="O284" s="3"/>
      <c r="P284" s="3"/>
      <c r="Q284" s="3"/>
      <c r="R284" s="15"/>
      <c r="S284" s="15"/>
      <c r="T284" s="15"/>
      <c r="U284" s="328"/>
      <c r="V284" s="99">
        <f ca="1">INDIRECT("lista!G" &amp;Table4[[#This Row],[ID]]+1)</f>
        <v>315</v>
      </c>
      <c r="W284" s="99" t="s">
        <v>63</v>
      </c>
      <c r="X284" s="99" t="s">
        <v>63</v>
      </c>
      <c r="Y284" s="99" t="s">
        <v>63</v>
      </c>
      <c r="Z284" s="99" t="str" cm="1">
        <f t="array" aca="1" ref="Z284" ca="1">INDIRECT("lista!K" &amp;Table4[[#This Row],[ID]]+1)</f>
        <v/>
      </c>
      <c r="AA284" s="99" t="str" cm="1">
        <f t="array" aca="1" ref="AA284" ca="1">INDIRECT("lista!L" &amp;Table4[[#This Row],[ID]]+1)</f>
        <v/>
      </c>
      <c r="AB284" s="99" t="str" cm="1">
        <f t="array" aca="1" ref="AB284" ca="1">INDIRECT("lista!M" &amp;Table4[[#This Row],[ID]]+1)</f>
        <v/>
      </c>
      <c r="AC284" s="99" t="str" cm="1">
        <f t="array" aca="1" ref="AC284" ca="1">INDIRECT("lista!N" &amp;Table4[[#This Row],[ID]]+1)</f>
        <v/>
      </c>
      <c r="AD284" s="99" t="str" cm="1">
        <f t="array" aca="1" ref="AD284" ca="1">INDIRECT("lista!O" &amp;Table4[[#This Row],[ID]]+1)</f>
        <v/>
      </c>
      <c r="AE284" s="99" t="str" cm="1">
        <f t="array" aca="1" ref="AE284" ca="1">INDIRECT("lista!P" &amp;Table4[[#This Row],[ID]]+1)</f>
        <v/>
      </c>
      <c r="AF284" s="99" t="str" cm="1">
        <f t="array" aca="1" ref="AF284" ca="1">INDIRECT("lista!Q" &amp;Table4[[#This Row],[ID]]+1)</f>
        <v/>
      </c>
    </row>
    <row r="285" spans="1:32" x14ac:dyDescent="0.3">
      <c r="A285" s="99">
        <v>282</v>
      </c>
      <c r="B285" s="29" t="s">
        <v>264</v>
      </c>
      <c r="C285" s="325" t="s">
        <v>265</v>
      </c>
      <c r="D285" s="29" t="s">
        <v>42</v>
      </c>
      <c r="E285" s="31" t="s">
        <v>105</v>
      </c>
      <c r="F285" s="326" t="s">
        <v>308</v>
      </c>
      <c r="O285" s="3"/>
      <c r="P285" s="3"/>
      <c r="Q285" s="3"/>
      <c r="R285" s="15"/>
      <c r="S285" s="15"/>
      <c r="T285" s="15"/>
      <c r="U285" s="328"/>
      <c r="V285" s="99" t="str">
        <f ca="1">INDIRECT("lista!G" &amp;Table4[[#This Row],[ID]]+1)</f>
        <v/>
      </c>
      <c r="W285" s="99" t="str">
        <f t="array" aca="1" ref="W285" ca="1">INDIRECT("lista!H" &amp;Table4[[#This Row],[ID]]+1)</f>
        <v/>
      </c>
      <c r="X285" s="99" t="str">
        <f t="array" aca="1" ref="X285" ca="1">INDIRECT("lista!I" &amp;Table4[[#This Row],[ID]]+1)</f>
        <v/>
      </c>
      <c r="Y285" s="99" t="str">
        <f t="array" aca="1" ref="Y285" ca="1">INDIRECT("lista!J" &amp;Table4[[#This Row],[ID]]+1)</f>
        <v/>
      </c>
      <c r="Z285" s="99" t="str">
        <f t="array" aca="1" ref="Z285" ca="1">INDIRECT("lista!K" &amp;Table4[[#This Row],[ID]]+1)</f>
        <v/>
      </c>
      <c r="AA285" s="99" t="str">
        <f t="array" aca="1" ref="AA285" ca="1">INDIRECT("lista!L" &amp;Table4[[#This Row],[ID]]+1)</f>
        <v/>
      </c>
      <c r="AB285" s="99" t="str">
        <f t="array" aca="1" ref="AB285" ca="1">INDIRECT("lista!M" &amp;Table4[[#This Row],[ID]]+1)</f>
        <v/>
      </c>
      <c r="AC285" s="99" t="str">
        <f t="array" aca="1" ref="AC285" ca="1">INDIRECT("lista!N" &amp;Table4[[#This Row],[ID]]+1)</f>
        <v/>
      </c>
      <c r="AD285" s="99" t="str">
        <f t="array" aca="1" ref="AD285" ca="1">INDIRECT("lista!O" &amp;Table4[[#This Row],[ID]]+1)</f>
        <v/>
      </c>
      <c r="AE285" s="99" t="str">
        <f t="array" aca="1" ref="AE285" ca="1">INDIRECT("lista!P" &amp;Table4[[#This Row],[ID]]+1)</f>
        <v/>
      </c>
      <c r="AF285" s="99" t="str">
        <f t="array" aca="1" ref="AF285" ca="1">INDIRECT("lista!Q" &amp;Table4[[#This Row],[ID]]+1)</f>
        <v/>
      </c>
    </row>
    <row r="286" spans="1:32" x14ac:dyDescent="0.3">
      <c r="A286" s="99">
        <v>283</v>
      </c>
      <c r="B286" s="29" t="s">
        <v>267</v>
      </c>
      <c r="C286" s="325" t="s">
        <v>1506</v>
      </c>
      <c r="D286" s="29" t="s">
        <v>35</v>
      </c>
      <c r="E286" s="31" t="s">
        <v>105</v>
      </c>
      <c r="F286" s="326" t="s">
        <v>308</v>
      </c>
      <c r="O286" s="3"/>
      <c r="P286" s="3"/>
      <c r="Q286" s="3"/>
      <c r="R286" s="15"/>
      <c r="S286" s="15"/>
      <c r="T286" s="15"/>
      <c r="U286" s="328" t="s">
        <v>1291</v>
      </c>
      <c r="V286" s="99" t="str">
        <f ca="1">INDIRECT("lista!G" &amp;Table4[[#This Row],[ID]]+1)</f>
        <v/>
      </c>
      <c r="W286" s="99" t="str" cm="1">
        <f t="array" aca="1" ref="W286" ca="1">INDIRECT("lista!H" &amp;Table4[[#This Row],[ID]]+1)</f>
        <v/>
      </c>
      <c r="X286" s="99" t="str" cm="1">
        <f t="array" aca="1" ref="X286" ca="1">INDIRECT("lista!I" &amp;Table4[[#This Row],[ID]]+1)</f>
        <v/>
      </c>
      <c r="Y286" s="99" t="str" cm="1">
        <f t="array" aca="1" ref="Y286" ca="1">INDIRECT("lista!J" &amp;Table4[[#This Row],[ID]]+1)</f>
        <v/>
      </c>
      <c r="Z286" s="99" t="str" cm="1">
        <f t="array" aca="1" ref="Z286" ca="1">INDIRECT("lista!K" &amp;Table4[[#This Row],[ID]]+1)</f>
        <v/>
      </c>
      <c r="AA286" s="99" t="str" cm="1">
        <f t="array" aca="1" ref="AA286" ca="1">INDIRECT("lista!L" &amp;Table4[[#This Row],[ID]]+1)</f>
        <v/>
      </c>
      <c r="AB286" s="99" t="str" cm="1">
        <f t="array" aca="1" ref="AB286" ca="1">INDIRECT("lista!M" &amp;Table4[[#This Row],[ID]]+1)</f>
        <v/>
      </c>
      <c r="AC286" s="99" t="str" cm="1">
        <f t="array" aca="1" ref="AC286" ca="1">INDIRECT("lista!N" &amp;Table4[[#This Row],[ID]]+1)</f>
        <v/>
      </c>
      <c r="AD286" s="99" t="str" cm="1">
        <f t="array" aca="1" ref="AD286" ca="1">INDIRECT("lista!O" &amp;Table4[[#This Row],[ID]]+1)</f>
        <v/>
      </c>
      <c r="AE286" s="99" t="str" cm="1">
        <f t="array" aca="1" ref="AE286" ca="1">INDIRECT("lista!P" &amp;Table4[[#This Row],[ID]]+1)</f>
        <v/>
      </c>
      <c r="AF286" s="99" t="str" cm="1">
        <f t="array" aca="1" ref="AF286" ca="1">INDIRECT("lista!Q" &amp;Table4[[#This Row],[ID]]+1)</f>
        <v/>
      </c>
    </row>
    <row r="287" spans="1:32" x14ac:dyDescent="0.3">
      <c r="A287" s="99">
        <v>284</v>
      </c>
      <c r="B287" s="29" t="s">
        <v>255</v>
      </c>
      <c r="C287" s="325" t="s">
        <v>1507</v>
      </c>
      <c r="D287" s="29" t="s">
        <v>35</v>
      </c>
      <c r="E287" s="31" t="s">
        <v>119</v>
      </c>
      <c r="F287" s="326" t="s">
        <v>308</v>
      </c>
      <c r="O287" s="3"/>
      <c r="P287" s="3"/>
      <c r="Q287" s="3"/>
      <c r="R287" s="15"/>
      <c r="S287" s="15"/>
      <c r="T287" s="15"/>
      <c r="U287" s="328"/>
      <c r="V287" s="99" t="str">
        <f ca="1">INDIRECT("lista!G" &amp;Table4[[#This Row],[ID]]+1)</f>
        <v/>
      </c>
      <c r="W287" s="99" t="str" cm="1">
        <f t="array" aca="1" ref="W287" ca="1">INDIRECT("lista!H" &amp;Table4[[#This Row],[ID]]+1)</f>
        <v/>
      </c>
      <c r="X287" s="99" t="str" cm="1">
        <f t="array" aca="1" ref="X287" ca="1">INDIRECT("lista!I" &amp;Table4[[#This Row],[ID]]+1)</f>
        <v/>
      </c>
      <c r="Y287" s="99" t="str" cm="1">
        <f t="array" aca="1" ref="Y287" ca="1">INDIRECT("lista!J" &amp;Table4[[#This Row],[ID]]+1)</f>
        <v/>
      </c>
      <c r="Z287" s="99" t="str" cm="1">
        <f t="array" aca="1" ref="Z287" ca="1">INDIRECT("lista!K" &amp;Table4[[#This Row],[ID]]+1)</f>
        <v/>
      </c>
      <c r="AA287" s="99" t="str" cm="1">
        <f t="array" aca="1" ref="AA287" ca="1">INDIRECT("lista!L" &amp;Table4[[#This Row],[ID]]+1)</f>
        <v/>
      </c>
      <c r="AB287" s="99" t="str" cm="1">
        <f t="array" aca="1" ref="AB287" ca="1">INDIRECT("lista!M" &amp;Table4[[#This Row],[ID]]+1)</f>
        <v/>
      </c>
      <c r="AC287" s="99" t="str" cm="1">
        <f t="array" aca="1" ref="AC287" ca="1">INDIRECT("lista!N" &amp;Table4[[#This Row],[ID]]+1)</f>
        <v/>
      </c>
      <c r="AD287" s="99" t="str" cm="1">
        <f t="array" aca="1" ref="AD287" ca="1">INDIRECT("lista!O" &amp;Table4[[#This Row],[ID]]+1)</f>
        <v/>
      </c>
      <c r="AE287" s="99" t="str" cm="1">
        <f t="array" aca="1" ref="AE287" ca="1">INDIRECT("lista!P" &amp;Table4[[#This Row],[ID]]+1)</f>
        <v/>
      </c>
      <c r="AF287" s="99" t="str" cm="1">
        <f t="array" aca="1" ref="AF287" ca="1">INDIRECT("lista!Q" &amp;Table4[[#This Row],[ID]]+1)</f>
        <v/>
      </c>
    </row>
    <row r="288" spans="1:32" x14ac:dyDescent="0.3">
      <c r="A288" s="99">
        <v>285</v>
      </c>
      <c r="B288" s="29" t="s">
        <v>271</v>
      </c>
      <c r="C288" s="325" t="s">
        <v>1347</v>
      </c>
      <c r="D288" s="29" t="s">
        <v>42</v>
      </c>
      <c r="E288" s="31" t="s">
        <v>105</v>
      </c>
      <c r="F288" s="326" t="s">
        <v>309</v>
      </c>
      <c r="O288" s="3"/>
      <c r="P288" s="3"/>
      <c r="Q288" s="3"/>
      <c r="R288" s="15"/>
      <c r="S288" s="15"/>
      <c r="T288" s="15"/>
      <c r="U288" s="328"/>
      <c r="V288" s="99" t="str">
        <f ca="1">INDIRECT("lista!G" &amp;Table4[[#This Row],[ID]]+1)</f>
        <v/>
      </c>
      <c r="W288" s="99" t="str">
        <f t="array" aca="1" ref="W288" ca="1">INDIRECT("lista!H" &amp;Table4[[#This Row],[ID]]+1)</f>
        <v/>
      </c>
      <c r="X288" s="99" t="str">
        <f t="array" aca="1" ref="X288" ca="1">INDIRECT("lista!I" &amp;Table4[[#This Row],[ID]]+1)</f>
        <v/>
      </c>
      <c r="Y288" s="99" t="str">
        <f t="array" aca="1" ref="Y288" ca="1">INDIRECT("lista!J" &amp;Table4[[#This Row],[ID]]+1)</f>
        <v/>
      </c>
      <c r="Z288" s="99" t="str">
        <f t="array" aca="1" ref="Z288" ca="1">INDIRECT("lista!K" &amp;Table4[[#This Row],[ID]]+1)</f>
        <v/>
      </c>
      <c r="AA288" s="99" t="str">
        <f t="array" aca="1" ref="AA288" ca="1">INDIRECT("lista!L" &amp;Table4[[#This Row],[ID]]+1)</f>
        <v/>
      </c>
      <c r="AB288" s="99" t="str">
        <f t="array" aca="1" ref="AB288" ca="1">INDIRECT("lista!M" &amp;Table4[[#This Row],[ID]]+1)</f>
        <v/>
      </c>
      <c r="AC288" s="99" t="str">
        <f t="array" aca="1" ref="AC288" ca="1">INDIRECT("lista!N" &amp;Table4[[#This Row],[ID]]+1)</f>
        <v/>
      </c>
      <c r="AD288" s="99" t="str">
        <f t="array" aca="1" ref="AD288" ca="1">INDIRECT("lista!O" &amp;Table4[[#This Row],[ID]]+1)</f>
        <v/>
      </c>
      <c r="AE288" s="99" t="str">
        <f t="array" aca="1" ref="AE288" ca="1">INDIRECT("lista!P" &amp;Table4[[#This Row],[ID]]+1)</f>
        <v/>
      </c>
      <c r="AF288" s="99" t="str">
        <f t="array" aca="1" ref="AF288" ca="1">INDIRECT("lista!Q" &amp;Table4[[#This Row],[ID]]+1)</f>
        <v/>
      </c>
    </row>
    <row r="289" spans="1:32" x14ac:dyDescent="0.3">
      <c r="A289" s="99">
        <v>286</v>
      </c>
      <c r="B289" s="29" t="s">
        <v>272</v>
      </c>
      <c r="C289" s="325" t="s">
        <v>273</v>
      </c>
      <c r="D289" s="29" t="s">
        <v>42</v>
      </c>
      <c r="E289" s="31" t="s">
        <v>105</v>
      </c>
      <c r="F289" s="326" t="s">
        <v>309</v>
      </c>
      <c r="O289" s="3"/>
      <c r="P289" s="3"/>
      <c r="Q289" s="3"/>
      <c r="R289" s="15"/>
      <c r="S289" s="15"/>
      <c r="T289" s="15"/>
      <c r="U289" s="328"/>
      <c r="V289" s="99" t="str">
        <f ca="1">INDIRECT("lista!G" &amp;Table4[[#This Row],[ID]]+1)</f>
        <v/>
      </c>
      <c r="W289" s="99" t="str">
        <f t="array" aca="1" ref="W289" ca="1">INDIRECT("lista!H" &amp;Table4[[#This Row],[ID]]+1)</f>
        <v/>
      </c>
      <c r="X289" s="99" t="str">
        <f t="array" aca="1" ref="X289" ca="1">INDIRECT("lista!I" &amp;Table4[[#This Row],[ID]]+1)</f>
        <v/>
      </c>
      <c r="Y289" s="99" t="str">
        <f t="array" aca="1" ref="Y289" ca="1">INDIRECT("lista!J" &amp;Table4[[#This Row],[ID]]+1)</f>
        <v/>
      </c>
      <c r="Z289" s="99" t="str">
        <f t="array" aca="1" ref="Z289" ca="1">INDIRECT("lista!K" &amp;Table4[[#This Row],[ID]]+1)</f>
        <v/>
      </c>
      <c r="AA289" s="99" t="str">
        <f t="array" aca="1" ref="AA289" ca="1">INDIRECT("lista!L" &amp;Table4[[#This Row],[ID]]+1)</f>
        <v/>
      </c>
      <c r="AB289" s="99" t="str">
        <f t="array" aca="1" ref="AB289" ca="1">INDIRECT("lista!M" &amp;Table4[[#This Row],[ID]]+1)</f>
        <v/>
      </c>
      <c r="AC289" s="99" t="str">
        <f t="array" aca="1" ref="AC289" ca="1">INDIRECT("lista!N" &amp;Table4[[#This Row],[ID]]+1)</f>
        <v/>
      </c>
      <c r="AD289" s="99" t="str">
        <f t="array" aca="1" ref="AD289" ca="1">INDIRECT("lista!O" &amp;Table4[[#This Row],[ID]]+1)</f>
        <v/>
      </c>
      <c r="AE289" s="99" t="str">
        <f t="array" aca="1" ref="AE289" ca="1">INDIRECT("lista!P" &amp;Table4[[#This Row],[ID]]+1)</f>
        <v/>
      </c>
      <c r="AF289" s="99" t="str">
        <f t="array" aca="1" ref="AF289" ca="1">INDIRECT("lista!Q" &amp;Table4[[#This Row],[ID]]+1)</f>
        <v/>
      </c>
    </row>
    <row r="290" spans="1:32" x14ac:dyDescent="0.3">
      <c r="A290" s="99">
        <v>287</v>
      </c>
      <c r="B290" s="29" t="s">
        <v>310</v>
      </c>
      <c r="C290" s="30" t="s">
        <v>1382</v>
      </c>
      <c r="D290" s="29" t="s">
        <v>116</v>
      </c>
      <c r="E290" s="31" t="s">
        <v>77</v>
      </c>
      <c r="F290" s="32" t="s">
        <v>311</v>
      </c>
      <c r="O290" s="3"/>
      <c r="P290" s="3"/>
      <c r="Q290" s="3"/>
      <c r="R290" s="15"/>
      <c r="S290" s="15"/>
      <c r="T290" s="15"/>
      <c r="U290" s="328"/>
      <c r="V290" s="99" t="s">
        <v>63</v>
      </c>
      <c r="W290" s="99" t="s">
        <v>63</v>
      </c>
      <c r="X290" s="99" t="s">
        <v>63</v>
      </c>
      <c r="Y290" s="99" t="s">
        <v>63</v>
      </c>
      <c r="Z290" s="99" t="str" cm="1">
        <f t="array" aca="1" ref="Z290" ca="1">INDIRECT("lista!K" &amp;Table4[[#This Row],[ID]]+1)</f>
        <v/>
      </c>
      <c r="AA290" s="99" t="str" cm="1">
        <f t="array" aca="1" ref="AA290" ca="1">INDIRECT("lista!L" &amp;Table4[[#This Row],[ID]]+1)</f>
        <v/>
      </c>
      <c r="AB290" s="99" t="str" cm="1">
        <f t="array" aca="1" ref="AB290" ca="1">INDIRECT("lista!M" &amp;Table4[[#This Row],[ID]]+1)</f>
        <v/>
      </c>
      <c r="AC290" s="99" t="str" cm="1">
        <f t="array" aca="1" ref="AC290" ca="1">INDIRECT("lista!N" &amp;Table4[[#This Row],[ID]]+1)</f>
        <v/>
      </c>
      <c r="AD290" s="99" t="str" cm="1">
        <f t="array" aca="1" ref="AD290" ca="1">INDIRECT("lista!O" &amp;Table4[[#This Row],[ID]]+1)</f>
        <v/>
      </c>
      <c r="AE290" s="99" t="str" cm="1">
        <f t="array" aca="1" ref="AE290" ca="1">INDIRECT("lista!P" &amp;Table4[[#This Row],[ID]]+1)</f>
        <v/>
      </c>
      <c r="AF290" s="99" t="str" cm="1">
        <f t="array" aca="1" ref="AF290" ca="1">INDIRECT("lista!Q" &amp;Table4[[#This Row],[ID]]+1)</f>
        <v/>
      </c>
    </row>
    <row r="291" spans="1:32" x14ac:dyDescent="0.3">
      <c r="A291" s="99">
        <v>288</v>
      </c>
      <c r="B291" s="29" t="s">
        <v>282</v>
      </c>
      <c r="C291" s="325" t="s">
        <v>1486</v>
      </c>
      <c r="D291" s="29" t="s">
        <v>116</v>
      </c>
      <c r="E291" s="31" t="s">
        <v>95</v>
      </c>
      <c r="F291" s="326" t="s">
        <v>311</v>
      </c>
      <c r="O291" s="3"/>
      <c r="P291" s="3"/>
      <c r="Q291" s="3"/>
      <c r="R291" s="15"/>
      <c r="S291" s="15"/>
      <c r="T291" s="15"/>
      <c r="U291" s="328"/>
      <c r="V291" s="99" t="str">
        <f ca="1">INDIRECT("lista!G" &amp;Table4[[#This Row],[ID]]+1)</f>
        <v/>
      </c>
      <c r="W291" s="99" t="str">
        <f t="array" aca="1" ref="W291" ca="1">INDIRECT("lista!H" &amp;Table4[[#This Row],[ID]]+1)</f>
        <v/>
      </c>
      <c r="X291" s="99" t="str">
        <f t="array" aca="1" ref="X291" ca="1">INDIRECT("lista!I" &amp;Table4[[#This Row],[ID]]+1)</f>
        <v/>
      </c>
      <c r="Y291" s="99" t="str">
        <f t="array" aca="1" ref="Y291" ca="1">INDIRECT("lista!J" &amp;Table4[[#This Row],[ID]]+1)</f>
        <v/>
      </c>
      <c r="Z291" s="99" t="str">
        <f t="array" aca="1" ref="Z291" ca="1">INDIRECT("lista!K" &amp;Table4[[#This Row],[ID]]+1)</f>
        <v/>
      </c>
      <c r="AA291" s="99" t="str">
        <f t="array" aca="1" ref="AA291" ca="1">INDIRECT("lista!L" &amp;Table4[[#This Row],[ID]]+1)</f>
        <v/>
      </c>
      <c r="AB291" s="99" t="str">
        <f t="array" aca="1" ref="AB291" ca="1">INDIRECT("lista!M" &amp;Table4[[#This Row],[ID]]+1)</f>
        <v/>
      </c>
      <c r="AC291" s="99" t="str">
        <f t="array" aca="1" ref="AC291" ca="1">INDIRECT("lista!N" &amp;Table4[[#This Row],[ID]]+1)</f>
        <v/>
      </c>
      <c r="AD291" s="99" t="str">
        <f t="array" aca="1" ref="AD291" ca="1">INDIRECT("lista!O" &amp;Table4[[#This Row],[ID]]+1)</f>
        <v/>
      </c>
      <c r="AE291" s="99" t="str">
        <f t="array" aca="1" ref="AE291" ca="1">INDIRECT("lista!P" &amp;Table4[[#This Row],[ID]]+1)</f>
        <v/>
      </c>
      <c r="AF291" s="99" t="str">
        <f t="array" aca="1" ref="AF291" ca="1">INDIRECT("lista!Q" &amp;Table4[[#This Row],[ID]]+1)</f>
        <v/>
      </c>
    </row>
    <row r="292" spans="1:32" x14ac:dyDescent="0.3">
      <c r="A292" s="99">
        <v>289</v>
      </c>
      <c r="B292" s="29" t="s">
        <v>284</v>
      </c>
      <c r="C292" s="325" t="s">
        <v>1350</v>
      </c>
      <c r="D292" s="29" t="s">
        <v>53</v>
      </c>
      <c r="E292" s="31" t="s">
        <v>95</v>
      </c>
      <c r="F292" s="326" t="s">
        <v>311</v>
      </c>
      <c r="O292" s="3"/>
      <c r="P292" s="3"/>
      <c r="Q292" s="3"/>
      <c r="R292" s="15"/>
      <c r="S292" s="15"/>
      <c r="T292" s="15"/>
      <c r="U292" s="328"/>
      <c r="V292" s="99" t="str">
        <f ca="1">INDIRECT("lista!G" &amp;Table4[[#This Row],[ID]]+1)</f>
        <v/>
      </c>
      <c r="W292" s="99" t="str">
        <f t="array" aca="1" ref="W292" ca="1">INDIRECT("lista!H" &amp;Table4[[#This Row],[ID]]+1)</f>
        <v/>
      </c>
      <c r="X292" s="99" t="str">
        <f t="array" aca="1" ref="X292" ca="1">INDIRECT("lista!I" &amp;Table4[[#This Row],[ID]]+1)</f>
        <v/>
      </c>
      <c r="Y292" s="99" t="str">
        <f t="array" aca="1" ref="Y292" ca="1">INDIRECT("lista!J" &amp;Table4[[#This Row],[ID]]+1)</f>
        <v/>
      </c>
      <c r="Z292" s="99" t="str">
        <f t="array" aca="1" ref="Z292" ca="1">INDIRECT("lista!K" &amp;Table4[[#This Row],[ID]]+1)</f>
        <v/>
      </c>
      <c r="AA292" s="99" t="str">
        <f t="array" aca="1" ref="AA292" ca="1">INDIRECT("lista!L" &amp;Table4[[#This Row],[ID]]+1)</f>
        <v/>
      </c>
      <c r="AB292" s="99" t="str">
        <f t="array" aca="1" ref="AB292" ca="1">INDIRECT("lista!M" &amp;Table4[[#This Row],[ID]]+1)</f>
        <v/>
      </c>
      <c r="AC292" s="99" t="str">
        <f t="array" aca="1" ref="AC292" ca="1">INDIRECT("lista!N" &amp;Table4[[#This Row],[ID]]+1)</f>
        <v/>
      </c>
      <c r="AD292" s="99" t="str">
        <f t="array" aca="1" ref="AD292" ca="1">INDIRECT("lista!O" &amp;Table4[[#This Row],[ID]]+1)</f>
        <v/>
      </c>
      <c r="AE292" s="99" t="str">
        <f t="array" aca="1" ref="AE292" ca="1">INDIRECT("lista!P" &amp;Table4[[#This Row],[ID]]+1)</f>
        <v/>
      </c>
      <c r="AF292" s="99" t="str">
        <f t="array" aca="1" ref="AF292" ca="1">INDIRECT("lista!Q" &amp;Table4[[#This Row],[ID]]+1)</f>
        <v/>
      </c>
    </row>
    <row r="293" spans="1:32" x14ac:dyDescent="0.3">
      <c r="A293" s="99">
        <v>290</v>
      </c>
      <c r="B293" s="29" t="s">
        <v>255</v>
      </c>
      <c r="C293" s="325" t="s">
        <v>1507</v>
      </c>
      <c r="D293" s="29" t="s">
        <v>35</v>
      </c>
      <c r="E293" s="31" t="s">
        <v>36</v>
      </c>
      <c r="F293" s="326" t="s">
        <v>312</v>
      </c>
      <c r="O293" s="3"/>
      <c r="P293" s="3"/>
      <c r="Q293" s="3"/>
      <c r="R293" s="15"/>
      <c r="S293" s="15"/>
      <c r="T293" s="15"/>
      <c r="U293" s="328"/>
      <c r="V293" s="99" t="str">
        <f ca="1">INDIRECT("lista!G" &amp;Table4[[#This Row],[ID]]+1)</f>
        <v/>
      </c>
      <c r="W293" s="99" t="str" cm="1">
        <f t="array" aca="1" ref="W293" ca="1">INDIRECT("lista!H" &amp;Table4[[#This Row],[ID]]+1)</f>
        <v/>
      </c>
      <c r="X293" s="99" t="str" cm="1">
        <f t="array" aca="1" ref="X293" ca="1">INDIRECT("lista!I" &amp;Table4[[#This Row],[ID]]+1)</f>
        <v/>
      </c>
      <c r="Y293" s="99" t="str" cm="1">
        <f t="array" aca="1" ref="Y293" ca="1">INDIRECT("lista!J" &amp;Table4[[#This Row],[ID]]+1)</f>
        <v/>
      </c>
      <c r="Z293" s="99" t="str" cm="1">
        <f t="array" aca="1" ref="Z293" ca="1">INDIRECT("lista!K" &amp;Table4[[#This Row],[ID]]+1)</f>
        <v/>
      </c>
      <c r="AA293" s="99" t="str" cm="1">
        <f t="array" aca="1" ref="AA293" ca="1">INDIRECT("lista!L" &amp;Table4[[#This Row],[ID]]+1)</f>
        <v/>
      </c>
      <c r="AB293" s="99" t="str" cm="1">
        <f t="array" aca="1" ref="AB293" ca="1">INDIRECT("lista!M" &amp;Table4[[#This Row],[ID]]+1)</f>
        <v/>
      </c>
      <c r="AC293" s="99" t="str" cm="1">
        <f t="array" aca="1" ref="AC293" ca="1">INDIRECT("lista!N" &amp;Table4[[#This Row],[ID]]+1)</f>
        <v/>
      </c>
      <c r="AD293" s="99" t="str" cm="1">
        <f t="array" aca="1" ref="AD293" ca="1">INDIRECT("lista!O" &amp;Table4[[#This Row],[ID]]+1)</f>
        <v/>
      </c>
      <c r="AE293" s="99" t="str" cm="1">
        <f t="array" aca="1" ref="AE293" ca="1">INDIRECT("lista!P" &amp;Table4[[#This Row],[ID]]+1)</f>
        <v/>
      </c>
      <c r="AF293" s="99" t="str" cm="1">
        <f t="array" aca="1" ref="AF293" ca="1">INDIRECT("lista!Q" &amp;Table4[[#This Row],[ID]]+1)</f>
        <v/>
      </c>
    </row>
    <row r="294" spans="1:32" x14ac:dyDescent="0.3">
      <c r="A294" s="99">
        <v>291</v>
      </c>
      <c r="B294" s="29" t="s">
        <v>286</v>
      </c>
      <c r="C294" s="325" t="s">
        <v>287</v>
      </c>
      <c r="D294" s="29" t="s">
        <v>35</v>
      </c>
      <c r="E294" s="31" t="s">
        <v>95</v>
      </c>
      <c r="F294" s="326" t="s">
        <v>313</v>
      </c>
      <c r="O294" s="3"/>
      <c r="P294" s="3"/>
      <c r="Q294" s="3"/>
      <c r="R294" s="15"/>
      <c r="S294" s="15"/>
      <c r="T294" s="15"/>
      <c r="U294" s="328"/>
      <c r="V294" s="99" t="str">
        <f ca="1">INDIRECT("lista!G" &amp;Table4[[#This Row],[ID]]+1)</f>
        <v/>
      </c>
      <c r="W294" s="99" t="str" cm="1">
        <f t="array" aca="1" ref="W294" ca="1">INDIRECT("lista!H" &amp;Table4[[#This Row],[ID]]+1)</f>
        <v/>
      </c>
      <c r="X294" s="99" t="str" cm="1">
        <f t="array" aca="1" ref="X294" ca="1">INDIRECT("lista!I" &amp;Table4[[#This Row],[ID]]+1)</f>
        <v/>
      </c>
      <c r="Y294" s="99" t="str" cm="1">
        <f t="array" aca="1" ref="Y294" ca="1">INDIRECT("lista!J" &amp;Table4[[#This Row],[ID]]+1)</f>
        <v/>
      </c>
      <c r="Z294" s="99" t="str" cm="1">
        <f t="array" aca="1" ref="Z294" ca="1">INDIRECT("lista!K" &amp;Table4[[#This Row],[ID]]+1)</f>
        <v/>
      </c>
      <c r="AA294" s="99" t="str" cm="1">
        <f t="array" aca="1" ref="AA294" ca="1">INDIRECT("lista!L" &amp;Table4[[#This Row],[ID]]+1)</f>
        <v/>
      </c>
      <c r="AB294" s="99" t="str" cm="1">
        <f t="array" aca="1" ref="AB294" ca="1">INDIRECT("lista!M" &amp;Table4[[#This Row],[ID]]+1)</f>
        <v/>
      </c>
      <c r="AC294" s="99" t="str" cm="1">
        <f t="array" aca="1" ref="AC294" ca="1">INDIRECT("lista!N" &amp;Table4[[#This Row],[ID]]+1)</f>
        <v/>
      </c>
      <c r="AD294" s="99" t="str" cm="1">
        <f t="array" aca="1" ref="AD294" ca="1">INDIRECT("lista!O" &amp;Table4[[#This Row],[ID]]+1)</f>
        <v/>
      </c>
      <c r="AE294" s="99" t="str" cm="1">
        <f t="array" aca="1" ref="AE294" ca="1">INDIRECT("lista!P" &amp;Table4[[#This Row],[ID]]+1)</f>
        <v/>
      </c>
      <c r="AF294" s="99" t="str" cm="1">
        <f t="array" aca="1" ref="AF294" ca="1">INDIRECT("lista!Q" &amp;Table4[[#This Row],[ID]]+1)</f>
        <v/>
      </c>
    </row>
    <row r="295" spans="1:32" x14ac:dyDescent="0.3">
      <c r="A295" s="99">
        <v>292</v>
      </c>
      <c r="B295" s="29" t="s">
        <v>314</v>
      </c>
      <c r="C295" s="30" t="s">
        <v>1339</v>
      </c>
      <c r="D295" s="29" t="s">
        <v>53</v>
      </c>
      <c r="E295" s="31" t="s">
        <v>77</v>
      </c>
      <c r="F295" s="32" t="s">
        <v>315</v>
      </c>
      <c r="O295" s="3"/>
      <c r="P295" s="3"/>
      <c r="Q295" s="3"/>
      <c r="R295" s="15"/>
      <c r="S295" s="15"/>
      <c r="T295" s="15"/>
      <c r="U295" s="328"/>
      <c r="V295" s="99" t="s">
        <v>65</v>
      </c>
      <c r="W295" s="99" t="s">
        <v>65</v>
      </c>
      <c r="X295" s="99" t="s">
        <v>65</v>
      </c>
      <c r="Y295" s="99" t="s">
        <v>65</v>
      </c>
      <c r="Z295" s="99" t="str" cm="1">
        <f t="array" aca="1" ref="Z295" ca="1">INDIRECT("lista!K" &amp;Table4[[#This Row],[ID]]+1)</f>
        <v/>
      </c>
      <c r="AA295" s="99" t="str" cm="1">
        <f t="array" aca="1" ref="AA295" ca="1">INDIRECT("lista!L" &amp;Table4[[#This Row],[ID]]+1)</f>
        <v/>
      </c>
      <c r="AB295" s="99" t="str" cm="1">
        <f t="array" aca="1" ref="AB295" ca="1">INDIRECT("lista!M" &amp;Table4[[#This Row],[ID]]+1)</f>
        <v/>
      </c>
      <c r="AC295" s="99" t="str" cm="1">
        <f t="array" aca="1" ref="AC295" ca="1">INDIRECT("lista!N" &amp;Table4[[#This Row],[ID]]+1)</f>
        <v/>
      </c>
      <c r="AD295" s="99" t="str" cm="1">
        <f t="array" aca="1" ref="AD295" ca="1">INDIRECT("lista!O" &amp;Table4[[#This Row],[ID]]+1)</f>
        <v/>
      </c>
      <c r="AE295" s="99" t="str" cm="1">
        <f t="array" aca="1" ref="AE295" ca="1">INDIRECT("lista!P" &amp;Table4[[#This Row],[ID]]+1)</f>
        <v/>
      </c>
      <c r="AF295" s="99" t="str" cm="1">
        <f t="array" aca="1" ref="AF295" ca="1">INDIRECT("lista!Q" &amp;Table4[[#This Row],[ID]]+1)</f>
        <v/>
      </c>
    </row>
    <row r="296" spans="1:32" x14ac:dyDescent="0.3">
      <c r="A296" s="99">
        <v>293</v>
      </c>
      <c r="B296" s="29" t="s">
        <v>264</v>
      </c>
      <c r="C296" s="325" t="s">
        <v>265</v>
      </c>
      <c r="D296" s="29" t="s">
        <v>42</v>
      </c>
      <c r="E296" s="31" t="s">
        <v>119</v>
      </c>
      <c r="F296" s="326" t="s">
        <v>316</v>
      </c>
      <c r="O296" s="3"/>
      <c r="P296" s="3"/>
      <c r="Q296" s="3"/>
      <c r="R296" s="15"/>
      <c r="S296" s="15"/>
      <c r="T296" s="15"/>
      <c r="U296" s="328"/>
      <c r="V296" s="99" t="str">
        <f ca="1">INDIRECT("lista!G" &amp;Table4[[#This Row],[ID]]+1)</f>
        <v/>
      </c>
      <c r="W296" s="99" t="str">
        <f t="array" aca="1" ref="W296" ca="1">INDIRECT("lista!H" &amp;Table4[[#This Row],[ID]]+1)</f>
        <v/>
      </c>
      <c r="X296" s="99" t="str">
        <f t="array" aca="1" ref="X296" ca="1">INDIRECT("lista!I" &amp;Table4[[#This Row],[ID]]+1)</f>
        <v/>
      </c>
      <c r="Y296" s="99" t="str">
        <f t="array" aca="1" ref="Y296" ca="1">INDIRECT("lista!J" &amp;Table4[[#This Row],[ID]]+1)</f>
        <v/>
      </c>
      <c r="Z296" s="99" t="str">
        <f t="array" aca="1" ref="Z296" ca="1">INDIRECT("lista!K" &amp;Table4[[#This Row],[ID]]+1)</f>
        <v/>
      </c>
      <c r="AA296" s="99" t="str">
        <f t="array" aca="1" ref="AA296" ca="1">INDIRECT("lista!L" &amp;Table4[[#This Row],[ID]]+1)</f>
        <v/>
      </c>
      <c r="AB296" s="99" t="str">
        <f t="array" aca="1" ref="AB296" ca="1">INDIRECT("lista!M" &amp;Table4[[#This Row],[ID]]+1)</f>
        <v/>
      </c>
      <c r="AC296" s="99" t="str">
        <f t="array" aca="1" ref="AC296" ca="1">INDIRECT("lista!N" &amp;Table4[[#This Row],[ID]]+1)</f>
        <v/>
      </c>
      <c r="AD296" s="99" t="str">
        <f t="array" aca="1" ref="AD296" ca="1">INDIRECT("lista!O" &amp;Table4[[#This Row],[ID]]+1)</f>
        <v/>
      </c>
      <c r="AE296" s="99" t="str">
        <f t="array" aca="1" ref="AE296" ca="1">INDIRECT("lista!P" &amp;Table4[[#This Row],[ID]]+1)</f>
        <v/>
      </c>
      <c r="AF296" s="99" t="str">
        <f t="array" aca="1" ref="AF296" ca="1">INDIRECT("lista!Q" &amp;Table4[[#This Row],[ID]]+1)</f>
        <v/>
      </c>
    </row>
    <row r="297" spans="1:32" x14ac:dyDescent="0.3">
      <c r="A297" s="99">
        <v>294</v>
      </c>
      <c r="B297" s="29" t="s">
        <v>267</v>
      </c>
      <c r="C297" s="325" t="s">
        <v>1506</v>
      </c>
      <c r="D297" s="29" t="s">
        <v>35</v>
      </c>
      <c r="E297" s="31" t="s">
        <v>119</v>
      </c>
      <c r="F297" s="326" t="s">
        <v>316</v>
      </c>
      <c r="O297" s="3"/>
      <c r="P297" s="3"/>
      <c r="Q297" s="3"/>
      <c r="R297" s="15"/>
      <c r="S297" s="15"/>
      <c r="T297" s="15"/>
      <c r="U297" s="328" t="s">
        <v>1291</v>
      </c>
      <c r="V297" s="99" t="str">
        <f ca="1">INDIRECT("lista!G" &amp;Table4[[#This Row],[ID]]+1)</f>
        <v/>
      </c>
      <c r="W297" s="99" t="str" cm="1">
        <f t="array" aca="1" ref="W297" ca="1">INDIRECT("lista!H" &amp;Table4[[#This Row],[ID]]+1)</f>
        <v/>
      </c>
      <c r="X297" s="99" t="str" cm="1">
        <f t="array" aca="1" ref="X297" ca="1">INDIRECT("lista!I" &amp;Table4[[#This Row],[ID]]+1)</f>
        <v/>
      </c>
      <c r="Y297" s="99" t="str" cm="1">
        <f t="array" aca="1" ref="Y297" ca="1">INDIRECT("lista!J" &amp;Table4[[#This Row],[ID]]+1)</f>
        <v/>
      </c>
      <c r="Z297" s="99" t="str" cm="1">
        <f t="array" aca="1" ref="Z297" ca="1">INDIRECT("lista!K" &amp;Table4[[#This Row],[ID]]+1)</f>
        <v/>
      </c>
      <c r="AA297" s="99" t="str" cm="1">
        <f t="array" aca="1" ref="AA297" ca="1">INDIRECT("lista!L" &amp;Table4[[#This Row],[ID]]+1)</f>
        <v/>
      </c>
      <c r="AB297" s="99" t="str" cm="1">
        <f t="array" aca="1" ref="AB297" ca="1">INDIRECT("lista!M" &amp;Table4[[#This Row],[ID]]+1)</f>
        <v/>
      </c>
      <c r="AC297" s="99" t="str" cm="1">
        <f t="array" aca="1" ref="AC297" ca="1">INDIRECT("lista!N" &amp;Table4[[#This Row],[ID]]+1)</f>
        <v/>
      </c>
      <c r="AD297" s="99" t="str" cm="1">
        <f t="array" aca="1" ref="AD297" ca="1">INDIRECT("lista!O" &amp;Table4[[#This Row],[ID]]+1)</f>
        <v/>
      </c>
      <c r="AE297" s="99" t="str" cm="1">
        <f t="array" aca="1" ref="AE297" ca="1">INDIRECT("lista!P" &amp;Table4[[#This Row],[ID]]+1)</f>
        <v/>
      </c>
      <c r="AF297" s="99" t="str" cm="1">
        <f t="array" aca="1" ref="AF297" ca="1">INDIRECT("lista!Q" &amp;Table4[[#This Row],[ID]]+1)</f>
        <v/>
      </c>
    </row>
    <row r="298" spans="1:32" x14ac:dyDescent="0.3">
      <c r="A298" s="99">
        <v>295</v>
      </c>
      <c r="B298" s="29" t="s">
        <v>317</v>
      </c>
      <c r="C298" s="30" t="s">
        <v>318</v>
      </c>
      <c r="D298" s="29" t="s">
        <v>35</v>
      </c>
      <c r="E298" s="31" t="s">
        <v>77</v>
      </c>
      <c r="F298" s="32" t="s">
        <v>319</v>
      </c>
      <c r="O298" s="3"/>
      <c r="P298" s="3"/>
      <c r="Q298" s="3"/>
      <c r="R298" s="15"/>
      <c r="S298" s="15"/>
      <c r="T298" s="15"/>
      <c r="U298" s="328"/>
      <c r="V298" s="99" t="s">
        <v>65</v>
      </c>
      <c r="W298" s="99" t="s">
        <v>65</v>
      </c>
      <c r="X298" s="99" t="s">
        <v>65</v>
      </c>
      <c r="Y298" s="99" t="s">
        <v>65</v>
      </c>
      <c r="Z298" s="99" t="str" cm="1">
        <f t="array" aca="1" ref="Z298" ca="1">INDIRECT("lista!K" &amp;Table4[[#This Row],[ID]]+1)</f>
        <v/>
      </c>
      <c r="AA298" s="99" t="str" cm="1">
        <f t="array" aca="1" ref="AA298" ca="1">INDIRECT("lista!L" &amp;Table4[[#This Row],[ID]]+1)</f>
        <v/>
      </c>
      <c r="AB298" s="99" t="str" cm="1">
        <f t="array" aca="1" ref="AB298" ca="1">INDIRECT("lista!M" &amp;Table4[[#This Row],[ID]]+1)</f>
        <v/>
      </c>
      <c r="AC298" s="99" t="str" cm="1">
        <f t="array" aca="1" ref="AC298" ca="1">INDIRECT("lista!N" &amp;Table4[[#This Row],[ID]]+1)</f>
        <v/>
      </c>
      <c r="AD298" s="99" t="str" cm="1">
        <f t="array" aca="1" ref="AD298" ca="1">INDIRECT("lista!O" &amp;Table4[[#This Row],[ID]]+1)</f>
        <v/>
      </c>
      <c r="AE298" s="99" t="str" cm="1">
        <f t="array" aca="1" ref="AE298" ca="1">INDIRECT("lista!P" &amp;Table4[[#This Row],[ID]]+1)</f>
        <v/>
      </c>
      <c r="AF298" s="99" t="str" cm="1">
        <f t="array" aca="1" ref="AF298" ca="1">INDIRECT("lista!Q" &amp;Table4[[#This Row],[ID]]+1)</f>
        <v/>
      </c>
    </row>
    <row r="299" spans="1:32" x14ac:dyDescent="0.3">
      <c r="A299" s="99">
        <v>296</v>
      </c>
      <c r="B299" s="29" t="s">
        <v>294</v>
      </c>
      <c r="C299" s="30" t="s">
        <v>1348</v>
      </c>
      <c r="D299" s="29" t="s">
        <v>42</v>
      </c>
      <c r="E299" s="31" t="s">
        <v>95</v>
      </c>
      <c r="F299" s="32" t="s">
        <v>319</v>
      </c>
      <c r="O299" s="3"/>
      <c r="P299" s="3"/>
      <c r="Q299" s="3"/>
      <c r="R299" s="15"/>
      <c r="S299" s="15"/>
      <c r="T299" s="15"/>
      <c r="U299" s="328"/>
      <c r="V299" s="99" t="str">
        <f ca="1">INDIRECT("lista!G" &amp;Table4[[#This Row],[ID]]+1)</f>
        <v/>
      </c>
      <c r="W299" s="99" t="str" cm="1">
        <f t="array" aca="1" ref="W299" ca="1">INDIRECT("lista!H" &amp;Table4[[#This Row],[ID]]+1)</f>
        <v/>
      </c>
      <c r="X299" s="99" t="str" cm="1">
        <f t="array" aca="1" ref="X299" ca="1">INDIRECT("lista!I" &amp;Table4[[#This Row],[ID]]+1)</f>
        <v/>
      </c>
      <c r="Y299" s="99" t="str" cm="1">
        <f t="array" aca="1" ref="Y299" ca="1">INDIRECT("lista!J" &amp;Table4[[#This Row],[ID]]+1)</f>
        <v/>
      </c>
      <c r="Z299" s="99" t="str" cm="1">
        <f t="array" aca="1" ref="Z299" ca="1">INDIRECT("lista!K" &amp;Table4[[#This Row],[ID]]+1)</f>
        <v/>
      </c>
      <c r="AA299" s="99" t="str" cm="1">
        <f t="array" aca="1" ref="AA299" ca="1">INDIRECT("lista!L" &amp;Table4[[#This Row],[ID]]+1)</f>
        <v/>
      </c>
      <c r="AB299" s="99" t="str" cm="1">
        <f t="array" aca="1" ref="AB299" ca="1">INDIRECT("lista!M" &amp;Table4[[#This Row],[ID]]+1)</f>
        <v/>
      </c>
      <c r="AC299" s="99" t="str" cm="1">
        <f t="array" aca="1" ref="AC299" ca="1">INDIRECT("lista!N" &amp;Table4[[#This Row],[ID]]+1)</f>
        <v/>
      </c>
      <c r="AD299" s="99" t="str" cm="1">
        <f t="array" aca="1" ref="AD299" ca="1">INDIRECT("lista!O" &amp;Table4[[#This Row],[ID]]+1)</f>
        <v/>
      </c>
      <c r="AE299" s="99" t="str" cm="1">
        <f t="array" aca="1" ref="AE299" ca="1">INDIRECT("lista!P" &amp;Table4[[#This Row],[ID]]+1)</f>
        <v/>
      </c>
      <c r="AF299" s="99" t="str" cm="1">
        <f t="array" aca="1" ref="AF299" ca="1">INDIRECT("lista!Q" &amp;Table4[[#This Row],[ID]]+1)</f>
        <v/>
      </c>
    </row>
    <row r="300" spans="1:32" x14ac:dyDescent="0.3">
      <c r="A300" s="99">
        <v>297</v>
      </c>
      <c r="B300" s="29" t="s">
        <v>271</v>
      </c>
      <c r="C300" s="325" t="s">
        <v>1347</v>
      </c>
      <c r="D300" s="29" t="s">
        <v>42</v>
      </c>
      <c r="E300" s="31" t="s">
        <v>119</v>
      </c>
      <c r="F300" s="326" t="s">
        <v>319</v>
      </c>
      <c r="O300" s="3"/>
      <c r="P300" s="3"/>
      <c r="Q300" s="3"/>
      <c r="R300" s="15"/>
      <c r="S300" s="15"/>
      <c r="T300" s="15"/>
      <c r="U300" s="328"/>
      <c r="V300" s="99" t="str">
        <f ca="1">INDIRECT("lista!G" &amp;Table4[[#This Row],[ID]]+1)</f>
        <v/>
      </c>
      <c r="W300" s="99" t="str">
        <f t="array" aca="1" ref="W300" ca="1">INDIRECT("lista!H" &amp;Table4[[#This Row],[ID]]+1)</f>
        <v/>
      </c>
      <c r="X300" s="99" t="str">
        <f t="array" aca="1" ref="X300" ca="1">INDIRECT("lista!I" &amp;Table4[[#This Row],[ID]]+1)</f>
        <v/>
      </c>
      <c r="Y300" s="99" t="str">
        <f t="array" aca="1" ref="Y300" ca="1">INDIRECT("lista!J" &amp;Table4[[#This Row],[ID]]+1)</f>
        <v/>
      </c>
      <c r="Z300" s="99" t="str">
        <f t="array" aca="1" ref="Z300" ca="1">INDIRECT("lista!K" &amp;Table4[[#This Row],[ID]]+1)</f>
        <v/>
      </c>
      <c r="AA300" s="99" t="str">
        <f t="array" aca="1" ref="AA300" ca="1">INDIRECT("lista!L" &amp;Table4[[#This Row],[ID]]+1)</f>
        <v/>
      </c>
      <c r="AB300" s="99" t="str">
        <f t="array" aca="1" ref="AB300" ca="1">INDIRECT("lista!M" &amp;Table4[[#This Row],[ID]]+1)</f>
        <v/>
      </c>
      <c r="AC300" s="99" t="str">
        <f t="array" aca="1" ref="AC300" ca="1">INDIRECT("lista!N" &amp;Table4[[#This Row],[ID]]+1)</f>
        <v/>
      </c>
      <c r="AD300" s="99" t="str">
        <f t="array" aca="1" ref="AD300" ca="1">INDIRECT("lista!O" &amp;Table4[[#This Row],[ID]]+1)</f>
        <v/>
      </c>
      <c r="AE300" s="99" t="str">
        <f t="array" aca="1" ref="AE300" ca="1">INDIRECT("lista!P" &amp;Table4[[#This Row],[ID]]+1)</f>
        <v/>
      </c>
      <c r="AF300" s="99" t="str">
        <f t="array" aca="1" ref="AF300" ca="1">INDIRECT("lista!Q" &amp;Table4[[#This Row],[ID]]+1)</f>
        <v/>
      </c>
    </row>
    <row r="301" spans="1:32" x14ac:dyDescent="0.3">
      <c r="A301" s="99">
        <v>298</v>
      </c>
      <c r="B301" s="29" t="s">
        <v>272</v>
      </c>
      <c r="C301" s="325" t="s">
        <v>273</v>
      </c>
      <c r="D301" s="29" t="s">
        <v>42</v>
      </c>
      <c r="E301" s="31" t="s">
        <v>119</v>
      </c>
      <c r="F301" s="326" t="s">
        <v>319</v>
      </c>
      <c r="O301" s="3"/>
      <c r="P301" s="3"/>
      <c r="Q301" s="3"/>
      <c r="R301" s="15"/>
      <c r="S301" s="15"/>
      <c r="T301" s="15"/>
      <c r="U301" s="328"/>
      <c r="V301" s="99" t="str">
        <f ca="1">INDIRECT("lista!G" &amp;Table4[[#This Row],[ID]]+1)</f>
        <v/>
      </c>
      <c r="W301" s="99" t="str">
        <f t="array" aca="1" ref="W301" ca="1">INDIRECT("lista!H" &amp;Table4[[#This Row],[ID]]+1)</f>
        <v/>
      </c>
      <c r="X301" s="99" t="str">
        <f t="array" aca="1" ref="X301" ca="1">INDIRECT("lista!I" &amp;Table4[[#This Row],[ID]]+1)</f>
        <v/>
      </c>
      <c r="Y301" s="99" t="str">
        <f t="array" aca="1" ref="Y301" ca="1">INDIRECT("lista!J" &amp;Table4[[#This Row],[ID]]+1)</f>
        <v/>
      </c>
      <c r="Z301" s="99" t="str">
        <f t="array" aca="1" ref="Z301" ca="1">INDIRECT("lista!K" &amp;Table4[[#This Row],[ID]]+1)</f>
        <v/>
      </c>
      <c r="AA301" s="99" t="str">
        <f t="array" aca="1" ref="AA301" ca="1">INDIRECT("lista!L" &amp;Table4[[#This Row],[ID]]+1)</f>
        <v/>
      </c>
      <c r="AB301" s="99" t="str">
        <f t="array" aca="1" ref="AB301" ca="1">INDIRECT("lista!M" &amp;Table4[[#This Row],[ID]]+1)</f>
        <v/>
      </c>
      <c r="AC301" s="99" t="str">
        <f t="array" aca="1" ref="AC301" ca="1">INDIRECT("lista!N" &amp;Table4[[#This Row],[ID]]+1)</f>
        <v/>
      </c>
      <c r="AD301" s="99" t="str">
        <f t="array" aca="1" ref="AD301" ca="1">INDIRECT("lista!O" &amp;Table4[[#This Row],[ID]]+1)</f>
        <v/>
      </c>
      <c r="AE301" s="99" t="str">
        <f t="array" aca="1" ref="AE301" ca="1">INDIRECT("lista!P" &amp;Table4[[#This Row],[ID]]+1)</f>
        <v/>
      </c>
      <c r="AF301" s="99" t="str">
        <f t="array" aca="1" ref="AF301" ca="1">INDIRECT("lista!Q" &amp;Table4[[#This Row],[ID]]+1)</f>
        <v/>
      </c>
    </row>
    <row r="302" spans="1:32" x14ac:dyDescent="0.3">
      <c r="A302" s="99">
        <v>299</v>
      </c>
      <c r="B302" s="29" t="s">
        <v>298</v>
      </c>
      <c r="C302" s="30" t="s">
        <v>1338</v>
      </c>
      <c r="D302" s="29" t="s">
        <v>53</v>
      </c>
      <c r="E302" s="31" t="s">
        <v>95</v>
      </c>
      <c r="F302" s="32" t="s">
        <v>320</v>
      </c>
      <c r="O302" s="3"/>
      <c r="P302" s="3"/>
      <c r="Q302" s="3"/>
      <c r="R302" s="15"/>
      <c r="S302" s="15"/>
      <c r="T302" s="15"/>
      <c r="U302" s="328"/>
      <c r="V302" s="99" t="str">
        <f ca="1">INDIRECT("lista!G" &amp;Table4[[#This Row],[ID]]+1)</f>
        <v/>
      </c>
      <c r="W302" s="99" t="str" cm="1">
        <f t="array" aca="1" ref="W302" ca="1">INDIRECT("lista!H" &amp;Table4[[#This Row],[ID]]+1)</f>
        <v/>
      </c>
      <c r="X302" s="99" t="str" cm="1">
        <f t="array" aca="1" ref="X302" ca="1">INDIRECT("lista!I" &amp;Table4[[#This Row],[ID]]+1)</f>
        <v/>
      </c>
      <c r="Y302" s="99" t="str" cm="1">
        <f t="array" aca="1" ref="Y302" ca="1">INDIRECT("lista!J" &amp;Table4[[#This Row],[ID]]+1)</f>
        <v/>
      </c>
      <c r="Z302" s="99" t="str" cm="1">
        <f t="array" aca="1" ref="Z302" ca="1">INDIRECT("lista!K" &amp;Table4[[#This Row],[ID]]+1)</f>
        <v/>
      </c>
      <c r="AA302" s="99" t="str" cm="1">
        <f t="array" aca="1" ref="AA302" ca="1">INDIRECT("lista!L" &amp;Table4[[#This Row],[ID]]+1)</f>
        <v/>
      </c>
      <c r="AB302" s="99" t="str" cm="1">
        <f t="array" aca="1" ref="AB302" ca="1">INDIRECT("lista!M" &amp;Table4[[#This Row],[ID]]+1)</f>
        <v/>
      </c>
      <c r="AC302" s="99" t="str" cm="1">
        <f t="array" aca="1" ref="AC302" ca="1">INDIRECT("lista!N" &amp;Table4[[#This Row],[ID]]+1)</f>
        <v/>
      </c>
      <c r="AD302" s="99" t="str" cm="1">
        <f t="array" aca="1" ref="AD302" ca="1">INDIRECT("lista!O" &amp;Table4[[#This Row],[ID]]+1)</f>
        <v/>
      </c>
      <c r="AE302" s="99" t="str" cm="1">
        <f t="array" aca="1" ref="AE302" ca="1">INDIRECT("lista!P" &amp;Table4[[#This Row],[ID]]+1)</f>
        <v/>
      </c>
      <c r="AF302" s="99" t="str" cm="1">
        <f t="array" aca="1" ref="AF302" ca="1">INDIRECT("lista!Q" &amp;Table4[[#This Row],[ID]]+1)</f>
        <v/>
      </c>
    </row>
    <row r="303" spans="1:32" x14ac:dyDescent="0.3">
      <c r="A303" s="99">
        <v>300</v>
      </c>
      <c r="B303" s="29" t="s">
        <v>60</v>
      </c>
      <c r="C303" s="30" t="s">
        <v>1142</v>
      </c>
      <c r="D303" s="29" t="s">
        <v>61</v>
      </c>
      <c r="E303" s="31" t="s">
        <v>70</v>
      </c>
      <c r="F303" s="32" t="s">
        <v>320</v>
      </c>
      <c r="O303" s="3"/>
      <c r="P303" s="3"/>
      <c r="Q303" s="3"/>
      <c r="R303" s="15"/>
      <c r="S303" s="15"/>
      <c r="T303" s="15"/>
      <c r="U303" s="328"/>
      <c r="V303" s="99" t="str">
        <f ca="1">INDIRECT("lista!G" &amp;Table4[[#This Row],[ID]]+1)</f>
        <v/>
      </c>
      <c r="W303" s="99" t="str" cm="1">
        <f t="array" aca="1" ref="W303" ca="1">INDIRECT("lista!H" &amp;Table4[[#This Row],[ID]]+1)</f>
        <v/>
      </c>
      <c r="X303" s="99" t="str" cm="1">
        <f t="array" aca="1" ref="X303" ca="1">INDIRECT("lista!I" &amp;Table4[[#This Row],[ID]]+1)</f>
        <v/>
      </c>
      <c r="Y303" s="99" t="str" cm="1">
        <f t="array" aca="1" ref="Y303" ca="1">INDIRECT("lista!J" &amp;Table4[[#This Row],[ID]]+1)</f>
        <v/>
      </c>
      <c r="Z303" s="99" t="str" cm="1">
        <f t="array" aca="1" ref="Z303" ca="1">INDIRECT("lista!K" &amp;Table4[[#This Row],[ID]]+1)</f>
        <v/>
      </c>
      <c r="AA303" s="99" t="str" cm="1">
        <f t="array" aca="1" ref="AA303" ca="1">INDIRECT("lista!L" &amp;Table4[[#This Row],[ID]]+1)</f>
        <v/>
      </c>
      <c r="AB303" s="99" t="str" cm="1">
        <f t="array" aca="1" ref="AB303" ca="1">INDIRECT("lista!M" &amp;Table4[[#This Row],[ID]]+1)</f>
        <v/>
      </c>
      <c r="AC303" s="99" t="str" cm="1">
        <f t="array" aca="1" ref="AC303" ca="1">INDIRECT("lista!N" &amp;Table4[[#This Row],[ID]]+1)</f>
        <v/>
      </c>
      <c r="AD303" s="99" t="str" cm="1">
        <f t="array" aca="1" ref="AD303" ca="1">INDIRECT("lista!O" &amp;Table4[[#This Row],[ID]]+1)</f>
        <v/>
      </c>
      <c r="AE303" s="99" t="str" cm="1">
        <f t="array" aca="1" ref="AE303" ca="1">INDIRECT("lista!P" &amp;Table4[[#This Row],[ID]]+1)</f>
        <v/>
      </c>
      <c r="AF303" s="99" t="str" cm="1">
        <f t="array" aca="1" ref="AF303" ca="1">INDIRECT("lista!Q" &amp;Table4[[#This Row],[ID]]+1)</f>
        <v/>
      </c>
    </row>
    <row r="304" spans="1:32" x14ac:dyDescent="0.3">
      <c r="A304" s="99">
        <v>301</v>
      </c>
      <c r="B304" s="29" t="s">
        <v>321</v>
      </c>
      <c r="C304" s="325" t="s">
        <v>1331</v>
      </c>
      <c r="D304" s="29" t="s">
        <v>53</v>
      </c>
      <c r="E304" s="31" t="s">
        <v>77</v>
      </c>
      <c r="F304" s="32" t="s">
        <v>320</v>
      </c>
      <c r="O304" s="3"/>
      <c r="P304" s="3"/>
      <c r="Q304" s="3"/>
      <c r="R304" s="15"/>
      <c r="S304" s="15"/>
      <c r="T304" s="15"/>
      <c r="U304" s="99"/>
      <c r="V304" s="99" t="s">
        <v>65</v>
      </c>
      <c r="W304" s="99" t="s">
        <v>65</v>
      </c>
      <c r="X304" s="99" t="s">
        <v>65</v>
      </c>
      <c r="Y304" s="99" t="s">
        <v>65</v>
      </c>
      <c r="Z304" s="99" t="str" cm="1">
        <f t="array" aca="1" ref="Z304" ca="1">INDIRECT("lista!K" &amp;Table4[[#This Row],[ID]]+1)</f>
        <v/>
      </c>
      <c r="AA304" s="99" t="str" cm="1">
        <f t="array" aca="1" ref="AA304" ca="1">INDIRECT("lista!L" &amp;Table4[[#This Row],[ID]]+1)</f>
        <v/>
      </c>
      <c r="AB304" s="99" t="str" cm="1">
        <f t="array" aca="1" ref="AB304" ca="1">INDIRECT("lista!M" &amp;Table4[[#This Row],[ID]]+1)</f>
        <v/>
      </c>
      <c r="AC304" s="99" t="str" cm="1">
        <f t="array" aca="1" ref="AC304" ca="1">INDIRECT("lista!N" &amp;Table4[[#This Row],[ID]]+1)</f>
        <v/>
      </c>
      <c r="AD304" s="99" t="str" cm="1">
        <f t="array" aca="1" ref="AD304" ca="1">INDIRECT("lista!O" &amp;Table4[[#This Row],[ID]]+1)</f>
        <v/>
      </c>
      <c r="AE304" s="99" t="str" cm="1">
        <f t="array" aca="1" ref="AE304" ca="1">INDIRECT("lista!P" &amp;Table4[[#This Row],[ID]]+1)</f>
        <v/>
      </c>
      <c r="AF304" s="99" t="str" cm="1">
        <f t="array" aca="1" ref="AF304" ca="1">INDIRECT("lista!Q" &amp;Table4[[#This Row],[ID]]+1)</f>
        <v/>
      </c>
    </row>
    <row r="305" spans="1:32" x14ac:dyDescent="0.3">
      <c r="A305" s="99">
        <v>302</v>
      </c>
      <c r="B305" s="29" t="s">
        <v>264</v>
      </c>
      <c r="C305" s="325" t="s">
        <v>265</v>
      </c>
      <c r="D305" s="29" t="s">
        <v>42</v>
      </c>
      <c r="E305" s="31" t="s">
        <v>36</v>
      </c>
      <c r="F305" s="326" t="s">
        <v>322</v>
      </c>
      <c r="O305" s="3"/>
      <c r="P305" s="3"/>
      <c r="Q305" s="3"/>
      <c r="R305" s="15"/>
      <c r="S305" s="15"/>
      <c r="T305" s="15"/>
      <c r="U305" s="328"/>
      <c r="V305" s="99" t="str">
        <f ca="1">INDIRECT("lista!G" &amp;Table4[[#This Row],[ID]]+1)</f>
        <v/>
      </c>
      <c r="W305" s="99" t="str">
        <f t="array" aca="1" ref="W305" ca="1">INDIRECT("lista!H" &amp;Table4[[#This Row],[ID]]+1)</f>
        <v/>
      </c>
      <c r="X305" s="99" t="str">
        <f t="array" aca="1" ref="X305" ca="1">INDIRECT("lista!I" &amp;Table4[[#This Row],[ID]]+1)</f>
        <v/>
      </c>
      <c r="Y305" s="99" t="str">
        <f t="array" aca="1" ref="Y305" ca="1">INDIRECT("lista!J" &amp;Table4[[#This Row],[ID]]+1)</f>
        <v/>
      </c>
      <c r="Z305" s="99" t="str">
        <f t="array" aca="1" ref="Z305" ca="1">INDIRECT("lista!K" &amp;Table4[[#This Row],[ID]]+1)</f>
        <v/>
      </c>
      <c r="AA305" s="99" t="str">
        <f t="array" aca="1" ref="AA305" ca="1">INDIRECT("lista!L" &amp;Table4[[#This Row],[ID]]+1)</f>
        <v/>
      </c>
      <c r="AB305" s="99" t="str">
        <f t="array" aca="1" ref="AB305" ca="1">INDIRECT("lista!M" &amp;Table4[[#This Row],[ID]]+1)</f>
        <v/>
      </c>
      <c r="AC305" s="99" t="str">
        <f t="array" aca="1" ref="AC305" ca="1">INDIRECT("lista!N" &amp;Table4[[#This Row],[ID]]+1)</f>
        <v/>
      </c>
      <c r="AD305" s="99" t="str">
        <f t="array" aca="1" ref="AD305" ca="1">INDIRECT("lista!O" &amp;Table4[[#This Row],[ID]]+1)</f>
        <v/>
      </c>
      <c r="AE305" s="99" t="str">
        <f t="array" aca="1" ref="AE305" ca="1">INDIRECT("lista!P" &amp;Table4[[#This Row],[ID]]+1)</f>
        <v/>
      </c>
      <c r="AF305" s="99" t="str">
        <f t="array" aca="1" ref="AF305" ca="1">INDIRECT("lista!Q" &amp;Table4[[#This Row],[ID]]+1)</f>
        <v/>
      </c>
    </row>
    <row r="306" spans="1:32" x14ac:dyDescent="0.3">
      <c r="A306" s="99">
        <v>303</v>
      </c>
      <c r="B306" s="29" t="s">
        <v>267</v>
      </c>
      <c r="C306" s="325" t="s">
        <v>1506</v>
      </c>
      <c r="D306" s="29" t="s">
        <v>35</v>
      </c>
      <c r="E306" s="31" t="s">
        <v>36</v>
      </c>
      <c r="F306" s="326" t="s">
        <v>322</v>
      </c>
      <c r="O306" s="3"/>
      <c r="P306" s="3"/>
      <c r="Q306" s="3"/>
      <c r="R306" s="15"/>
      <c r="S306" s="15"/>
      <c r="T306" s="15"/>
      <c r="U306" s="328" t="s">
        <v>1291</v>
      </c>
      <c r="V306" s="99" t="str">
        <f ca="1">INDIRECT("lista!G" &amp;Table4[[#This Row],[ID]]+1)</f>
        <v/>
      </c>
      <c r="W306" s="99" t="str" cm="1">
        <f t="array" aca="1" ref="W306" ca="1">INDIRECT("lista!H" &amp;Table4[[#This Row],[ID]]+1)</f>
        <v/>
      </c>
      <c r="X306" s="99" t="str" cm="1">
        <f t="array" aca="1" ref="X306" ca="1">INDIRECT("lista!I" &amp;Table4[[#This Row],[ID]]+1)</f>
        <v/>
      </c>
      <c r="Y306" s="99" t="str" cm="1">
        <f t="array" aca="1" ref="Y306" ca="1">INDIRECT("lista!J" &amp;Table4[[#This Row],[ID]]+1)</f>
        <v/>
      </c>
      <c r="Z306" s="99" t="str" cm="1">
        <f t="array" aca="1" ref="Z306" ca="1">INDIRECT("lista!K" &amp;Table4[[#This Row],[ID]]+1)</f>
        <v/>
      </c>
      <c r="AA306" s="99" t="str" cm="1">
        <f t="array" aca="1" ref="AA306" ca="1">INDIRECT("lista!L" &amp;Table4[[#This Row],[ID]]+1)</f>
        <v/>
      </c>
      <c r="AB306" s="99" t="str" cm="1">
        <f t="array" aca="1" ref="AB306" ca="1">INDIRECT("lista!M" &amp;Table4[[#This Row],[ID]]+1)</f>
        <v/>
      </c>
      <c r="AC306" s="99" t="str" cm="1">
        <f t="array" aca="1" ref="AC306" ca="1">INDIRECT("lista!N" &amp;Table4[[#This Row],[ID]]+1)</f>
        <v/>
      </c>
      <c r="AD306" s="99" t="str" cm="1">
        <f t="array" aca="1" ref="AD306" ca="1">INDIRECT("lista!O" &amp;Table4[[#This Row],[ID]]+1)</f>
        <v/>
      </c>
      <c r="AE306" s="99" t="str" cm="1">
        <f t="array" aca="1" ref="AE306" ca="1">INDIRECT("lista!P" &amp;Table4[[#This Row],[ID]]+1)</f>
        <v/>
      </c>
      <c r="AF306" s="99" t="str" cm="1">
        <f t="array" aca="1" ref="AF306" ca="1">INDIRECT("lista!Q" &amp;Table4[[#This Row],[ID]]+1)</f>
        <v/>
      </c>
    </row>
    <row r="307" spans="1:32" x14ac:dyDescent="0.3">
      <c r="A307" s="99">
        <v>304</v>
      </c>
      <c r="B307" s="29" t="s">
        <v>271</v>
      </c>
      <c r="C307" s="325" t="s">
        <v>1347</v>
      </c>
      <c r="D307" s="29" t="s">
        <v>42</v>
      </c>
      <c r="E307" s="31" t="s">
        <v>36</v>
      </c>
      <c r="F307" s="326" t="s">
        <v>323</v>
      </c>
      <c r="O307" s="3"/>
      <c r="P307" s="3"/>
      <c r="Q307" s="3"/>
      <c r="R307" s="15"/>
      <c r="S307" s="15"/>
      <c r="T307" s="15"/>
      <c r="U307" s="328"/>
      <c r="V307" s="99" t="str">
        <f ca="1">INDIRECT("lista!G" &amp;Table4[[#This Row],[ID]]+1)</f>
        <v/>
      </c>
      <c r="W307" s="99" t="str">
        <f t="array" aca="1" ref="W307" ca="1">INDIRECT("lista!H" &amp;Table4[[#This Row],[ID]]+1)</f>
        <v/>
      </c>
      <c r="X307" s="99" t="str">
        <f t="array" aca="1" ref="X307" ca="1">INDIRECT("lista!I" &amp;Table4[[#This Row],[ID]]+1)</f>
        <v/>
      </c>
      <c r="Y307" s="99" t="str">
        <f t="array" aca="1" ref="Y307" ca="1">INDIRECT("lista!J" &amp;Table4[[#This Row],[ID]]+1)</f>
        <v/>
      </c>
      <c r="Z307" s="99" t="str">
        <f t="array" aca="1" ref="Z307" ca="1">INDIRECT("lista!K" &amp;Table4[[#This Row],[ID]]+1)</f>
        <v/>
      </c>
      <c r="AA307" s="99" t="str">
        <f t="array" aca="1" ref="AA307" ca="1">INDIRECT("lista!L" &amp;Table4[[#This Row],[ID]]+1)</f>
        <v/>
      </c>
      <c r="AB307" s="99" t="str">
        <f t="array" aca="1" ref="AB307" ca="1">INDIRECT("lista!M" &amp;Table4[[#This Row],[ID]]+1)</f>
        <v/>
      </c>
      <c r="AC307" s="99" t="str">
        <f t="array" aca="1" ref="AC307" ca="1">INDIRECT("lista!N" &amp;Table4[[#This Row],[ID]]+1)</f>
        <v/>
      </c>
      <c r="AD307" s="99" t="str">
        <f t="array" aca="1" ref="AD307" ca="1">INDIRECT("lista!O" &amp;Table4[[#This Row],[ID]]+1)</f>
        <v/>
      </c>
      <c r="AE307" s="99" t="str">
        <f t="array" aca="1" ref="AE307" ca="1">INDIRECT("lista!P" &amp;Table4[[#This Row],[ID]]+1)</f>
        <v/>
      </c>
      <c r="AF307" s="99" t="str">
        <f t="array" aca="1" ref="AF307" ca="1">INDIRECT("lista!Q" &amp;Table4[[#This Row],[ID]]+1)</f>
        <v/>
      </c>
    </row>
    <row r="308" spans="1:32" x14ac:dyDescent="0.3">
      <c r="A308" s="99">
        <v>305</v>
      </c>
      <c r="B308" s="29" t="s">
        <v>272</v>
      </c>
      <c r="C308" s="325" t="s">
        <v>273</v>
      </c>
      <c r="D308" s="29" t="s">
        <v>42</v>
      </c>
      <c r="E308" s="31" t="s">
        <v>36</v>
      </c>
      <c r="F308" s="326" t="s">
        <v>323</v>
      </c>
      <c r="O308" s="3"/>
      <c r="P308" s="3"/>
      <c r="Q308" s="3"/>
      <c r="R308" s="15"/>
      <c r="S308" s="15"/>
      <c r="T308" s="15"/>
      <c r="U308" s="328"/>
      <c r="V308" s="99" t="str">
        <f ca="1">INDIRECT("lista!G" &amp;Table4[[#This Row],[ID]]+1)</f>
        <v/>
      </c>
      <c r="W308" s="99" t="str">
        <f t="array" aca="1" ref="W308" ca="1">INDIRECT("lista!H" &amp;Table4[[#This Row],[ID]]+1)</f>
        <v/>
      </c>
      <c r="X308" s="99" t="str">
        <f t="array" aca="1" ref="X308" ca="1">INDIRECT("lista!I" &amp;Table4[[#This Row],[ID]]+1)</f>
        <v/>
      </c>
      <c r="Y308" s="99" t="str">
        <f t="array" aca="1" ref="Y308" ca="1">INDIRECT("lista!J" &amp;Table4[[#This Row],[ID]]+1)</f>
        <v/>
      </c>
      <c r="Z308" s="99" t="str">
        <f t="array" aca="1" ref="Z308" ca="1">INDIRECT("lista!K" &amp;Table4[[#This Row],[ID]]+1)</f>
        <v/>
      </c>
      <c r="AA308" s="99" t="str">
        <f t="array" aca="1" ref="AA308" ca="1">INDIRECT("lista!L" &amp;Table4[[#This Row],[ID]]+1)</f>
        <v/>
      </c>
      <c r="AB308" s="99" t="str">
        <f t="array" aca="1" ref="AB308" ca="1">INDIRECT("lista!M" &amp;Table4[[#This Row],[ID]]+1)</f>
        <v/>
      </c>
      <c r="AC308" s="99" t="str">
        <f t="array" aca="1" ref="AC308" ca="1">INDIRECT("lista!N" &amp;Table4[[#This Row],[ID]]+1)</f>
        <v/>
      </c>
      <c r="AD308" s="99" t="str">
        <f t="array" aca="1" ref="AD308" ca="1">INDIRECT("lista!O" &amp;Table4[[#This Row],[ID]]+1)</f>
        <v/>
      </c>
      <c r="AE308" s="99" t="str">
        <f t="array" aca="1" ref="AE308" ca="1">INDIRECT("lista!P" &amp;Table4[[#This Row],[ID]]+1)</f>
        <v/>
      </c>
      <c r="AF308" s="99" t="str">
        <f t="array" aca="1" ref="AF308" ca="1">INDIRECT("lista!Q" &amp;Table4[[#This Row],[ID]]+1)</f>
        <v/>
      </c>
    </row>
    <row r="309" spans="1:32" x14ac:dyDescent="0.3">
      <c r="A309" s="99">
        <v>306</v>
      </c>
      <c r="B309" s="29" t="s">
        <v>282</v>
      </c>
      <c r="C309" s="325" t="s">
        <v>1486</v>
      </c>
      <c r="D309" s="29" t="s">
        <v>116</v>
      </c>
      <c r="E309" s="31" t="s">
        <v>105</v>
      </c>
      <c r="F309" s="326" t="s">
        <v>324</v>
      </c>
      <c r="O309" s="3"/>
      <c r="P309" s="3"/>
      <c r="Q309" s="3"/>
      <c r="R309" s="15"/>
      <c r="S309" s="15"/>
      <c r="T309" s="15"/>
      <c r="U309" s="328"/>
      <c r="V309" s="99" t="str">
        <f ca="1">INDIRECT("lista!G" &amp;Table4[[#This Row],[ID]]+1)</f>
        <v/>
      </c>
      <c r="W309" s="99" t="str">
        <f t="array" aca="1" ref="W309" ca="1">INDIRECT("lista!H" &amp;Table4[[#This Row],[ID]]+1)</f>
        <v/>
      </c>
      <c r="X309" s="99" t="str">
        <f t="array" aca="1" ref="X309" ca="1">INDIRECT("lista!I" &amp;Table4[[#This Row],[ID]]+1)</f>
        <v/>
      </c>
      <c r="Y309" s="99" t="str">
        <f t="array" aca="1" ref="Y309" ca="1">INDIRECT("lista!J" &amp;Table4[[#This Row],[ID]]+1)</f>
        <v/>
      </c>
      <c r="Z309" s="99" t="str">
        <f t="array" aca="1" ref="Z309" ca="1">INDIRECT("lista!K" &amp;Table4[[#This Row],[ID]]+1)</f>
        <v/>
      </c>
      <c r="AA309" s="99" t="str">
        <f t="array" aca="1" ref="AA309" ca="1">INDIRECT("lista!L" &amp;Table4[[#This Row],[ID]]+1)</f>
        <v/>
      </c>
      <c r="AB309" s="99" t="str">
        <f t="array" aca="1" ref="AB309" ca="1">INDIRECT("lista!M" &amp;Table4[[#This Row],[ID]]+1)</f>
        <v/>
      </c>
      <c r="AC309" s="99" t="str">
        <f t="array" aca="1" ref="AC309" ca="1">INDIRECT("lista!N" &amp;Table4[[#This Row],[ID]]+1)</f>
        <v/>
      </c>
      <c r="AD309" s="99" t="str">
        <f t="array" aca="1" ref="AD309" ca="1">INDIRECT("lista!O" &amp;Table4[[#This Row],[ID]]+1)</f>
        <v/>
      </c>
      <c r="AE309" s="99" t="str">
        <f t="array" aca="1" ref="AE309" ca="1">INDIRECT("lista!P" &amp;Table4[[#This Row],[ID]]+1)</f>
        <v/>
      </c>
      <c r="AF309" s="99" t="str">
        <f t="array" aca="1" ref="AF309" ca="1">INDIRECT("lista!Q" &amp;Table4[[#This Row],[ID]]+1)</f>
        <v/>
      </c>
    </row>
    <row r="310" spans="1:32" x14ac:dyDescent="0.3">
      <c r="A310" s="99">
        <v>307</v>
      </c>
      <c r="B310" s="29" t="s">
        <v>284</v>
      </c>
      <c r="C310" s="325" t="s">
        <v>1350</v>
      </c>
      <c r="D310" s="29" t="s">
        <v>53</v>
      </c>
      <c r="E310" s="31" t="s">
        <v>105</v>
      </c>
      <c r="F310" s="326" t="s">
        <v>324</v>
      </c>
      <c r="O310" s="3"/>
      <c r="P310" s="3"/>
      <c r="Q310" s="3"/>
      <c r="R310" s="15"/>
      <c r="S310" s="15"/>
      <c r="T310" s="15"/>
      <c r="U310" s="328"/>
      <c r="V310" s="99" t="str">
        <f ca="1">INDIRECT("lista!G" &amp;Table4[[#This Row],[ID]]+1)</f>
        <v/>
      </c>
      <c r="W310" s="99" t="str">
        <f t="array" aca="1" ref="W310" ca="1">INDIRECT("lista!H" &amp;Table4[[#This Row],[ID]]+1)</f>
        <v/>
      </c>
      <c r="X310" s="99" t="str">
        <f t="array" aca="1" ref="X310" ca="1">INDIRECT("lista!I" &amp;Table4[[#This Row],[ID]]+1)</f>
        <v/>
      </c>
      <c r="Y310" s="99" t="str">
        <f t="array" aca="1" ref="Y310" ca="1">INDIRECT("lista!J" &amp;Table4[[#This Row],[ID]]+1)</f>
        <v/>
      </c>
      <c r="Z310" s="99" t="str">
        <f t="array" aca="1" ref="Z310" ca="1">INDIRECT("lista!K" &amp;Table4[[#This Row],[ID]]+1)</f>
        <v/>
      </c>
      <c r="AA310" s="99" t="str">
        <f t="array" aca="1" ref="AA310" ca="1">INDIRECT("lista!L" &amp;Table4[[#This Row],[ID]]+1)</f>
        <v/>
      </c>
      <c r="AB310" s="99" t="str">
        <f t="array" aca="1" ref="AB310" ca="1">INDIRECT("lista!M" &amp;Table4[[#This Row],[ID]]+1)</f>
        <v/>
      </c>
      <c r="AC310" s="99" t="str">
        <f t="array" aca="1" ref="AC310" ca="1">INDIRECT("lista!N" &amp;Table4[[#This Row],[ID]]+1)</f>
        <v/>
      </c>
      <c r="AD310" s="99" t="str">
        <f t="array" aca="1" ref="AD310" ca="1">INDIRECT("lista!O" &amp;Table4[[#This Row],[ID]]+1)</f>
        <v/>
      </c>
      <c r="AE310" s="99" t="str">
        <f t="array" aca="1" ref="AE310" ca="1">INDIRECT("lista!P" &amp;Table4[[#This Row],[ID]]+1)</f>
        <v/>
      </c>
      <c r="AF310" s="99" t="str">
        <f t="array" aca="1" ref="AF310" ca="1">INDIRECT("lista!Q" &amp;Table4[[#This Row],[ID]]+1)</f>
        <v/>
      </c>
    </row>
    <row r="311" spans="1:32" x14ac:dyDescent="0.3">
      <c r="A311" s="99">
        <v>308</v>
      </c>
      <c r="B311" s="29" t="s">
        <v>286</v>
      </c>
      <c r="C311" s="325" t="s">
        <v>287</v>
      </c>
      <c r="D311" s="29" t="s">
        <v>35</v>
      </c>
      <c r="E311" s="31" t="s">
        <v>105</v>
      </c>
      <c r="F311" s="326" t="s">
        <v>325</v>
      </c>
      <c r="O311" s="3"/>
      <c r="P311" s="3"/>
      <c r="Q311" s="3"/>
      <c r="R311" s="15"/>
      <c r="S311" s="15"/>
      <c r="T311" s="15"/>
      <c r="U311" s="328" t="s">
        <v>326</v>
      </c>
      <c r="V311" s="99" t="str">
        <f ca="1">INDIRECT("lista!G" &amp;Table4[[#This Row],[ID]]+1)</f>
        <v/>
      </c>
      <c r="W311" s="99" t="str" cm="1">
        <f t="array" aca="1" ref="W311" ca="1">INDIRECT("lista!H" &amp;Table4[[#This Row],[ID]]+1)</f>
        <v/>
      </c>
      <c r="X311" s="99" t="str" cm="1">
        <f t="array" aca="1" ref="X311" ca="1">INDIRECT("lista!I" &amp;Table4[[#This Row],[ID]]+1)</f>
        <v/>
      </c>
      <c r="Y311" s="99" t="str" cm="1">
        <f t="array" aca="1" ref="Y311" ca="1">INDIRECT("lista!J" &amp;Table4[[#This Row],[ID]]+1)</f>
        <v/>
      </c>
      <c r="Z311" s="99" t="str" cm="1">
        <f t="array" aca="1" ref="Z311" ca="1">INDIRECT("lista!K" &amp;Table4[[#This Row],[ID]]+1)</f>
        <v/>
      </c>
      <c r="AA311" s="99" t="str" cm="1">
        <f t="array" aca="1" ref="AA311" ca="1">INDIRECT("lista!L" &amp;Table4[[#This Row],[ID]]+1)</f>
        <v/>
      </c>
      <c r="AB311" s="99" t="str" cm="1">
        <f t="array" aca="1" ref="AB311" ca="1">INDIRECT("lista!M" &amp;Table4[[#This Row],[ID]]+1)</f>
        <v/>
      </c>
      <c r="AC311" s="99" t="str" cm="1">
        <f t="array" aca="1" ref="AC311" ca="1">INDIRECT("lista!N" &amp;Table4[[#This Row],[ID]]+1)</f>
        <v/>
      </c>
      <c r="AD311" s="99" t="str" cm="1">
        <f t="array" aca="1" ref="AD311" ca="1">INDIRECT("lista!O" &amp;Table4[[#This Row],[ID]]+1)</f>
        <v/>
      </c>
      <c r="AE311" s="99" t="str" cm="1">
        <f t="array" aca="1" ref="AE311" ca="1">INDIRECT("lista!P" &amp;Table4[[#This Row],[ID]]+1)</f>
        <v/>
      </c>
      <c r="AF311" s="99" t="str" cm="1">
        <f t="array" aca="1" ref="AF311" ca="1">INDIRECT("lista!Q" &amp;Table4[[#This Row],[ID]]+1)</f>
        <v/>
      </c>
    </row>
    <row r="312" spans="1:32" x14ac:dyDescent="0.3">
      <c r="A312" s="99">
        <v>309</v>
      </c>
      <c r="B312" s="29" t="s">
        <v>306</v>
      </c>
      <c r="C312" s="30" t="s">
        <v>1178</v>
      </c>
      <c r="D312" s="29" t="s">
        <v>42</v>
      </c>
      <c r="E312" s="31" t="s">
        <v>95</v>
      </c>
      <c r="F312" s="32" t="s">
        <v>327</v>
      </c>
      <c r="O312" s="3"/>
      <c r="P312" s="3"/>
      <c r="Q312" s="3"/>
      <c r="R312" s="15"/>
      <c r="S312" s="15"/>
      <c r="T312" s="15"/>
      <c r="U312" s="328"/>
      <c r="V312" s="99" t="str">
        <f ca="1">INDIRECT("lista!G" &amp;Table4[[#This Row],[ID]]+1)</f>
        <v/>
      </c>
      <c r="W312" s="99" t="str" cm="1">
        <f t="array" aca="1" ref="W312" ca="1">INDIRECT("lista!H" &amp;Table4[[#This Row],[ID]]+1)</f>
        <v/>
      </c>
      <c r="X312" s="99" t="str" cm="1">
        <f t="array" aca="1" ref="X312" ca="1">INDIRECT("lista!I" &amp;Table4[[#This Row],[ID]]+1)</f>
        <v/>
      </c>
      <c r="Y312" s="99" t="str" cm="1">
        <f t="array" aca="1" ref="Y312" ca="1">INDIRECT("lista!J" &amp;Table4[[#This Row],[ID]]+1)</f>
        <v/>
      </c>
      <c r="Z312" s="99" t="str" cm="1">
        <f t="array" aca="1" ref="Z312" ca="1">INDIRECT("lista!K" &amp;Table4[[#This Row],[ID]]+1)</f>
        <v/>
      </c>
      <c r="AA312" s="99" t="str" cm="1">
        <f t="array" aca="1" ref="AA312" ca="1">INDIRECT("lista!L" &amp;Table4[[#This Row],[ID]]+1)</f>
        <v/>
      </c>
      <c r="AB312" s="99" t="str" cm="1">
        <f t="array" aca="1" ref="AB312" ca="1">INDIRECT("lista!M" &amp;Table4[[#This Row],[ID]]+1)</f>
        <v/>
      </c>
      <c r="AC312" s="99" t="str" cm="1">
        <f t="array" aca="1" ref="AC312" ca="1">INDIRECT("lista!N" &amp;Table4[[#This Row],[ID]]+1)</f>
        <v/>
      </c>
      <c r="AD312" s="99" t="str" cm="1">
        <f t="array" aca="1" ref="AD312" ca="1">INDIRECT("lista!O" &amp;Table4[[#This Row],[ID]]+1)</f>
        <v/>
      </c>
      <c r="AE312" s="99" t="str" cm="1">
        <f t="array" aca="1" ref="AE312" ca="1">INDIRECT("lista!P" &amp;Table4[[#This Row],[ID]]+1)</f>
        <v/>
      </c>
      <c r="AF312" s="99" t="str" cm="1">
        <f t="array" aca="1" ref="AF312" ca="1">INDIRECT("lista!Q" &amp;Table4[[#This Row],[ID]]+1)</f>
        <v/>
      </c>
    </row>
    <row r="313" spans="1:32" x14ac:dyDescent="0.3">
      <c r="A313" s="99">
        <v>310</v>
      </c>
      <c r="B313" s="29" t="s">
        <v>294</v>
      </c>
      <c r="C313" s="30" t="s">
        <v>1348</v>
      </c>
      <c r="D313" s="29" t="s">
        <v>42</v>
      </c>
      <c r="E313" s="31" t="s">
        <v>105</v>
      </c>
      <c r="F313" s="32" t="s">
        <v>328</v>
      </c>
      <c r="O313" s="3"/>
      <c r="P313" s="3"/>
      <c r="Q313" s="3"/>
      <c r="R313" s="15"/>
      <c r="S313" s="15"/>
      <c r="T313" s="15"/>
      <c r="U313" s="328"/>
      <c r="V313" s="99" t="str">
        <f ca="1">INDIRECT("lista!G" &amp;Table4[[#This Row],[ID]]+1)</f>
        <v/>
      </c>
      <c r="W313" s="99" t="str" cm="1">
        <f t="array" aca="1" ref="W313" ca="1">INDIRECT("lista!H" &amp;Table4[[#This Row],[ID]]+1)</f>
        <v/>
      </c>
      <c r="X313" s="99" t="str" cm="1">
        <f t="array" aca="1" ref="X313" ca="1">INDIRECT("lista!I" &amp;Table4[[#This Row],[ID]]+1)</f>
        <v/>
      </c>
      <c r="Y313" s="99" t="str" cm="1">
        <f t="array" aca="1" ref="Y313" ca="1">INDIRECT("lista!J" &amp;Table4[[#This Row],[ID]]+1)</f>
        <v/>
      </c>
      <c r="Z313" s="99" t="str" cm="1">
        <f t="array" aca="1" ref="Z313" ca="1">INDIRECT("lista!K" &amp;Table4[[#This Row],[ID]]+1)</f>
        <v/>
      </c>
      <c r="AA313" s="99" t="str" cm="1">
        <f t="array" aca="1" ref="AA313" ca="1">INDIRECT("lista!L" &amp;Table4[[#This Row],[ID]]+1)</f>
        <v/>
      </c>
      <c r="AB313" s="99" t="str" cm="1">
        <f t="array" aca="1" ref="AB313" ca="1">INDIRECT("lista!M" &amp;Table4[[#This Row],[ID]]+1)</f>
        <v/>
      </c>
      <c r="AC313" s="99" t="str" cm="1">
        <f t="array" aca="1" ref="AC313" ca="1">INDIRECT("lista!N" &amp;Table4[[#This Row],[ID]]+1)</f>
        <v/>
      </c>
      <c r="AD313" s="99" t="str" cm="1">
        <f t="array" aca="1" ref="AD313" ca="1">INDIRECT("lista!O" &amp;Table4[[#This Row],[ID]]+1)</f>
        <v/>
      </c>
      <c r="AE313" s="99" t="str" cm="1">
        <f t="array" aca="1" ref="AE313" ca="1">INDIRECT("lista!P" &amp;Table4[[#This Row],[ID]]+1)</f>
        <v/>
      </c>
      <c r="AF313" s="99" t="str" cm="1">
        <f t="array" aca="1" ref="AF313" ca="1">INDIRECT("lista!Q" &amp;Table4[[#This Row],[ID]]+1)</f>
        <v/>
      </c>
    </row>
    <row r="314" spans="1:32" x14ac:dyDescent="0.3">
      <c r="A314" s="99">
        <v>311</v>
      </c>
      <c r="B314" s="29" t="s">
        <v>282</v>
      </c>
      <c r="C314" s="325" t="s">
        <v>1486</v>
      </c>
      <c r="D314" s="29" t="s">
        <v>116</v>
      </c>
      <c r="E314" s="31" t="s">
        <v>119</v>
      </c>
      <c r="F314" s="326" t="s">
        <v>329</v>
      </c>
      <c r="O314" s="3"/>
      <c r="P314" s="3"/>
      <c r="Q314" s="3"/>
      <c r="R314" s="15"/>
      <c r="S314" s="15"/>
      <c r="T314" s="15"/>
      <c r="U314" s="328"/>
      <c r="V314" s="99" t="str">
        <f ca="1">INDIRECT("lista!G" &amp;Table4[[#This Row],[ID]]+1)</f>
        <v/>
      </c>
      <c r="W314" s="99" t="str">
        <f t="array" aca="1" ref="W314" ca="1">INDIRECT("lista!H" &amp;Table4[[#This Row],[ID]]+1)</f>
        <v/>
      </c>
      <c r="X314" s="99" t="str">
        <f t="array" aca="1" ref="X314" ca="1">INDIRECT("lista!I" &amp;Table4[[#This Row],[ID]]+1)</f>
        <v/>
      </c>
      <c r="Y314" s="99" t="str">
        <f t="array" aca="1" ref="Y314" ca="1">INDIRECT("lista!J" &amp;Table4[[#This Row],[ID]]+1)</f>
        <v/>
      </c>
      <c r="Z314" s="99" t="str">
        <f t="array" aca="1" ref="Z314" ca="1">INDIRECT("lista!K" &amp;Table4[[#This Row],[ID]]+1)</f>
        <v/>
      </c>
      <c r="AA314" s="99" t="str">
        <f t="array" aca="1" ref="AA314" ca="1">INDIRECT("lista!L" &amp;Table4[[#This Row],[ID]]+1)</f>
        <v/>
      </c>
      <c r="AB314" s="99" t="str">
        <f t="array" aca="1" ref="AB314" ca="1">INDIRECT("lista!M" &amp;Table4[[#This Row],[ID]]+1)</f>
        <v/>
      </c>
      <c r="AC314" s="99" t="str">
        <f t="array" aca="1" ref="AC314" ca="1">INDIRECT("lista!N" &amp;Table4[[#This Row],[ID]]+1)</f>
        <v/>
      </c>
      <c r="AD314" s="99" t="str">
        <f t="array" aca="1" ref="AD314" ca="1">INDIRECT("lista!O" &amp;Table4[[#This Row],[ID]]+1)</f>
        <v/>
      </c>
      <c r="AE314" s="99" t="str">
        <f t="array" aca="1" ref="AE314" ca="1">INDIRECT("lista!P" &amp;Table4[[#This Row],[ID]]+1)</f>
        <v/>
      </c>
      <c r="AF314" s="99" t="str">
        <f t="array" aca="1" ref="AF314" ca="1">INDIRECT("lista!Q" &amp;Table4[[#This Row],[ID]]+1)</f>
        <v/>
      </c>
    </row>
    <row r="315" spans="1:32" x14ac:dyDescent="0.3">
      <c r="A315" s="99">
        <v>312</v>
      </c>
      <c r="B315" s="29" t="s">
        <v>284</v>
      </c>
      <c r="C315" s="325" t="s">
        <v>1350</v>
      </c>
      <c r="D315" s="29" t="s">
        <v>53</v>
      </c>
      <c r="E315" s="31" t="s">
        <v>119</v>
      </c>
      <c r="F315" s="326" t="s">
        <v>329</v>
      </c>
      <c r="O315" s="3"/>
      <c r="P315" s="3"/>
      <c r="Q315" s="3"/>
      <c r="R315" s="15"/>
      <c r="S315" s="15"/>
      <c r="T315" s="15"/>
      <c r="U315" s="328"/>
      <c r="V315" s="99" t="str">
        <f ca="1">INDIRECT("lista!G" &amp;Table4[[#This Row],[ID]]+1)</f>
        <v/>
      </c>
      <c r="W315" s="99" t="str">
        <f t="array" aca="1" ref="W315" ca="1">INDIRECT("lista!H" &amp;Table4[[#This Row],[ID]]+1)</f>
        <v/>
      </c>
      <c r="X315" s="99" t="str">
        <f t="array" aca="1" ref="X315" ca="1">INDIRECT("lista!I" &amp;Table4[[#This Row],[ID]]+1)</f>
        <v/>
      </c>
      <c r="Y315" s="99" t="str">
        <f t="array" aca="1" ref="Y315" ca="1">INDIRECT("lista!J" &amp;Table4[[#This Row],[ID]]+1)</f>
        <v/>
      </c>
      <c r="Z315" s="99" t="str">
        <f t="array" aca="1" ref="Z315" ca="1">INDIRECT("lista!K" &amp;Table4[[#This Row],[ID]]+1)</f>
        <v/>
      </c>
      <c r="AA315" s="99" t="str">
        <f t="array" aca="1" ref="AA315" ca="1">INDIRECT("lista!L" &amp;Table4[[#This Row],[ID]]+1)</f>
        <v/>
      </c>
      <c r="AB315" s="99" t="str">
        <f t="array" aca="1" ref="AB315" ca="1">INDIRECT("lista!M" &amp;Table4[[#This Row],[ID]]+1)</f>
        <v/>
      </c>
      <c r="AC315" s="99" t="str">
        <f t="array" aca="1" ref="AC315" ca="1">INDIRECT("lista!N" &amp;Table4[[#This Row],[ID]]+1)</f>
        <v/>
      </c>
      <c r="AD315" s="99" t="str">
        <f t="array" aca="1" ref="AD315" ca="1">INDIRECT("lista!O" &amp;Table4[[#This Row],[ID]]+1)</f>
        <v/>
      </c>
      <c r="AE315" s="99" t="str">
        <f t="array" aca="1" ref="AE315" ca="1">INDIRECT("lista!P" &amp;Table4[[#This Row],[ID]]+1)</f>
        <v/>
      </c>
      <c r="AF315" s="99" t="str">
        <f t="array" aca="1" ref="AF315" ca="1">INDIRECT("lista!Q" &amp;Table4[[#This Row],[ID]]+1)</f>
        <v/>
      </c>
    </row>
    <row r="316" spans="1:32" x14ac:dyDescent="0.3">
      <c r="A316" s="99">
        <v>313</v>
      </c>
      <c r="B316" s="29" t="s">
        <v>298</v>
      </c>
      <c r="C316" s="30" t="s">
        <v>1338</v>
      </c>
      <c r="D316" s="29" t="s">
        <v>53</v>
      </c>
      <c r="E316" s="31" t="s">
        <v>105</v>
      </c>
      <c r="F316" s="32" t="s">
        <v>330</v>
      </c>
      <c r="O316" s="3"/>
      <c r="P316" s="3"/>
      <c r="Q316" s="3"/>
      <c r="R316" s="15"/>
      <c r="S316" s="15"/>
      <c r="T316" s="15"/>
      <c r="U316" s="328"/>
      <c r="V316" s="99" t="str">
        <f ca="1">INDIRECT("lista!G" &amp;Table4[[#This Row],[ID]]+1)</f>
        <v/>
      </c>
      <c r="W316" s="99" t="str" cm="1">
        <f t="array" aca="1" ref="W316" ca="1">INDIRECT("lista!H" &amp;Table4[[#This Row],[ID]]+1)</f>
        <v/>
      </c>
      <c r="X316" s="99" t="str" cm="1">
        <f t="array" aca="1" ref="X316" ca="1">INDIRECT("lista!I" &amp;Table4[[#This Row],[ID]]+1)</f>
        <v/>
      </c>
      <c r="Y316" s="99" t="str" cm="1">
        <f t="array" aca="1" ref="Y316" ca="1">INDIRECT("lista!J" &amp;Table4[[#This Row],[ID]]+1)</f>
        <v/>
      </c>
      <c r="Z316" s="99" t="str" cm="1">
        <f t="array" aca="1" ref="Z316" ca="1">INDIRECT("lista!K" &amp;Table4[[#This Row],[ID]]+1)</f>
        <v/>
      </c>
      <c r="AA316" s="99" t="str" cm="1">
        <f t="array" aca="1" ref="AA316" ca="1">INDIRECT("lista!L" &amp;Table4[[#This Row],[ID]]+1)</f>
        <v/>
      </c>
      <c r="AB316" s="99" t="str" cm="1">
        <f t="array" aca="1" ref="AB316" ca="1">INDIRECT("lista!M" &amp;Table4[[#This Row],[ID]]+1)</f>
        <v/>
      </c>
      <c r="AC316" s="99" t="str" cm="1">
        <f t="array" aca="1" ref="AC316" ca="1">INDIRECT("lista!N" &amp;Table4[[#This Row],[ID]]+1)</f>
        <v/>
      </c>
      <c r="AD316" s="99" t="str" cm="1">
        <f t="array" aca="1" ref="AD316" ca="1">INDIRECT("lista!O" &amp;Table4[[#This Row],[ID]]+1)</f>
        <v/>
      </c>
      <c r="AE316" s="99" t="str" cm="1">
        <f t="array" aca="1" ref="AE316" ca="1">INDIRECT("lista!P" &amp;Table4[[#This Row],[ID]]+1)</f>
        <v/>
      </c>
      <c r="AF316" s="99" t="str" cm="1">
        <f t="array" aca="1" ref="AF316" ca="1">INDIRECT("lista!Q" &amp;Table4[[#This Row],[ID]]+1)</f>
        <v/>
      </c>
    </row>
    <row r="317" spans="1:32" x14ac:dyDescent="0.3">
      <c r="A317" s="99">
        <v>314</v>
      </c>
      <c r="B317" s="29" t="s">
        <v>331</v>
      </c>
      <c r="C317" s="30" t="s">
        <v>1383</v>
      </c>
      <c r="D317" s="29" t="s">
        <v>53</v>
      </c>
      <c r="E317" s="31" t="s">
        <v>77</v>
      </c>
      <c r="F317" s="32" t="s">
        <v>332</v>
      </c>
      <c r="O317" s="3"/>
      <c r="P317" s="3"/>
      <c r="Q317" s="3"/>
      <c r="R317" s="15"/>
      <c r="S317" s="15"/>
      <c r="T317" s="15"/>
      <c r="U317" s="328"/>
      <c r="V317" s="99" t="str">
        <f ca="1">INDIRECT("lista!G" &amp;Table4[[#This Row],[ID]]+1)</f>
        <v/>
      </c>
      <c r="W317" s="99" t="s">
        <v>65</v>
      </c>
      <c r="X317" s="99" t="s">
        <v>65</v>
      </c>
      <c r="Y317" s="99" t="s">
        <v>65</v>
      </c>
      <c r="Z317" s="99" t="str" cm="1">
        <f t="array" aca="1" ref="Z317" ca="1">INDIRECT("lista!K" &amp;Table4[[#This Row],[ID]]+1)</f>
        <v/>
      </c>
      <c r="AA317" s="99" t="str" cm="1">
        <f t="array" aca="1" ref="AA317" ca="1">INDIRECT("lista!L" &amp;Table4[[#This Row],[ID]]+1)</f>
        <v/>
      </c>
      <c r="AB317" s="99" t="str" cm="1">
        <f t="array" aca="1" ref="AB317" ca="1">INDIRECT("lista!M" &amp;Table4[[#This Row],[ID]]+1)</f>
        <v/>
      </c>
      <c r="AC317" s="99" t="str" cm="1">
        <f t="array" aca="1" ref="AC317" ca="1">INDIRECT("lista!N" &amp;Table4[[#This Row],[ID]]+1)</f>
        <v/>
      </c>
      <c r="AD317" s="99" t="str" cm="1">
        <f t="array" aca="1" ref="AD317" ca="1">INDIRECT("lista!O" &amp;Table4[[#This Row],[ID]]+1)</f>
        <v/>
      </c>
      <c r="AE317" s="99" t="str" cm="1">
        <f t="array" aca="1" ref="AE317" ca="1">INDIRECT("lista!P" &amp;Table4[[#This Row],[ID]]+1)</f>
        <v/>
      </c>
      <c r="AF317" s="99" t="str" cm="1">
        <f t="array" aca="1" ref="AF317" ca="1">INDIRECT("lista!Q" &amp;Table4[[#This Row],[ID]]+1)</f>
        <v/>
      </c>
    </row>
    <row r="318" spans="1:32" x14ac:dyDescent="0.3">
      <c r="A318" s="99">
        <v>315</v>
      </c>
      <c r="B318" s="29" t="s">
        <v>333</v>
      </c>
      <c r="C318" s="30" t="s">
        <v>1384</v>
      </c>
      <c r="D318" s="29" t="s">
        <v>53</v>
      </c>
      <c r="E318" s="31" t="s">
        <v>77</v>
      </c>
      <c r="F318" s="32" t="s">
        <v>332</v>
      </c>
      <c r="O318" s="3"/>
      <c r="P318" s="3"/>
      <c r="Q318" s="3"/>
      <c r="R318" s="15"/>
      <c r="S318" s="15"/>
      <c r="T318" s="15"/>
      <c r="U318" s="328"/>
      <c r="V318" s="99" t="str">
        <f ca="1">INDIRECT("lista!G" &amp;Table4[[#This Row],[ID]]+1)</f>
        <v/>
      </c>
      <c r="W318" s="99" t="s">
        <v>65</v>
      </c>
      <c r="X318" s="99" t="s">
        <v>65</v>
      </c>
      <c r="Y318" s="99" t="s">
        <v>65</v>
      </c>
      <c r="Z318" s="99" t="str" cm="1">
        <f t="array" aca="1" ref="Z318" ca="1">INDIRECT("lista!K" &amp;Table4[[#This Row],[ID]]+1)</f>
        <v/>
      </c>
      <c r="AA318" s="99" t="str" cm="1">
        <f t="array" aca="1" ref="AA318" ca="1">INDIRECT("lista!L" &amp;Table4[[#This Row],[ID]]+1)</f>
        <v/>
      </c>
      <c r="AB318" s="99" t="str" cm="1">
        <f t="array" aca="1" ref="AB318" ca="1">INDIRECT("lista!M" &amp;Table4[[#This Row],[ID]]+1)</f>
        <v/>
      </c>
      <c r="AC318" s="99" t="str" cm="1">
        <f t="array" aca="1" ref="AC318" ca="1">INDIRECT("lista!N" &amp;Table4[[#This Row],[ID]]+1)</f>
        <v/>
      </c>
      <c r="AD318" s="99" t="str" cm="1">
        <f t="array" aca="1" ref="AD318" ca="1">INDIRECT("lista!O" &amp;Table4[[#This Row],[ID]]+1)</f>
        <v/>
      </c>
      <c r="AE318" s="99" t="str" cm="1">
        <f t="array" aca="1" ref="AE318" ca="1">INDIRECT("lista!P" &amp;Table4[[#This Row],[ID]]+1)</f>
        <v/>
      </c>
      <c r="AF318" s="99" t="str" cm="1">
        <f t="array" aca="1" ref="AF318" ca="1">INDIRECT("lista!Q" &amp;Table4[[#This Row],[ID]]+1)</f>
        <v/>
      </c>
    </row>
    <row r="319" spans="1:32" x14ac:dyDescent="0.3">
      <c r="A319" s="99">
        <v>316</v>
      </c>
      <c r="B319" s="29" t="s">
        <v>286</v>
      </c>
      <c r="C319" s="325" t="s">
        <v>287</v>
      </c>
      <c r="D319" s="29" t="s">
        <v>35</v>
      </c>
      <c r="E319" s="31" t="s">
        <v>119</v>
      </c>
      <c r="F319" s="326" t="s">
        <v>332</v>
      </c>
      <c r="O319" s="3"/>
      <c r="P319" s="3"/>
      <c r="Q319" s="3"/>
      <c r="R319" s="15"/>
      <c r="S319" s="15"/>
      <c r="T319" s="15"/>
      <c r="U319" s="328" t="s">
        <v>334</v>
      </c>
      <c r="V319" s="99" t="str">
        <f ca="1">INDIRECT("lista!G" &amp;Table4[[#This Row],[ID]]+1)</f>
        <v/>
      </c>
      <c r="W319" s="99" t="str" cm="1">
        <f t="array" aca="1" ref="W319" ca="1">INDIRECT("lista!H" &amp;Table4[[#This Row],[ID]]+1)</f>
        <v/>
      </c>
      <c r="X319" s="99" t="str" cm="1">
        <f t="array" aca="1" ref="X319" ca="1">INDIRECT("lista!I" &amp;Table4[[#This Row],[ID]]+1)</f>
        <v/>
      </c>
      <c r="Y319" s="99" t="str" cm="1">
        <f t="array" aca="1" ref="Y319" ca="1">INDIRECT("lista!J" &amp;Table4[[#This Row],[ID]]+1)</f>
        <v/>
      </c>
      <c r="Z319" s="99" t="str" cm="1">
        <f t="array" aca="1" ref="Z319" ca="1">INDIRECT("lista!K" &amp;Table4[[#This Row],[ID]]+1)</f>
        <v/>
      </c>
      <c r="AA319" s="99" t="str" cm="1">
        <f t="array" aca="1" ref="AA319" ca="1">INDIRECT("lista!L" &amp;Table4[[#This Row],[ID]]+1)</f>
        <v/>
      </c>
      <c r="AB319" s="99" t="str" cm="1">
        <f t="array" aca="1" ref="AB319" ca="1">INDIRECT("lista!M" &amp;Table4[[#This Row],[ID]]+1)</f>
        <v/>
      </c>
      <c r="AC319" s="99" t="str" cm="1">
        <f t="array" aca="1" ref="AC319" ca="1">INDIRECT("lista!N" &amp;Table4[[#This Row],[ID]]+1)</f>
        <v/>
      </c>
      <c r="AD319" s="99" t="str" cm="1">
        <f t="array" aca="1" ref="AD319" ca="1">INDIRECT("lista!O" &amp;Table4[[#This Row],[ID]]+1)</f>
        <v/>
      </c>
      <c r="AE319" s="99" t="str" cm="1">
        <f t="array" aca="1" ref="AE319" ca="1">INDIRECT("lista!P" &amp;Table4[[#This Row],[ID]]+1)</f>
        <v/>
      </c>
      <c r="AF319" s="99" t="str" cm="1">
        <f t="array" aca="1" ref="AF319" ca="1">INDIRECT("lista!Q" &amp;Table4[[#This Row],[ID]]+1)</f>
        <v/>
      </c>
    </row>
    <row r="320" spans="1:32" x14ac:dyDescent="0.3">
      <c r="A320" s="99">
        <v>317</v>
      </c>
      <c r="B320" s="29" t="s">
        <v>310</v>
      </c>
      <c r="C320" s="30" t="s">
        <v>1382</v>
      </c>
      <c r="D320" s="29" t="s">
        <v>116</v>
      </c>
      <c r="E320" s="31" t="s">
        <v>95</v>
      </c>
      <c r="F320" s="32" t="s">
        <v>335</v>
      </c>
      <c r="O320" s="3"/>
      <c r="P320" s="3"/>
      <c r="Q320" s="3"/>
      <c r="R320" s="15"/>
      <c r="S320" s="15"/>
      <c r="T320" s="15"/>
      <c r="U320" s="328"/>
      <c r="V320" s="99" t="str">
        <f ca="1">INDIRECT("lista!G" &amp;Table4[[#This Row],[ID]]+1)</f>
        <v/>
      </c>
      <c r="W320" s="99" t="str" cm="1">
        <f t="array" aca="1" ref="W320" ca="1">INDIRECT("lista!H" &amp;Table4[[#This Row],[ID]]+1)</f>
        <v/>
      </c>
      <c r="X320" s="99" t="str" cm="1">
        <f t="array" aca="1" ref="X320" ca="1">INDIRECT("lista!I" &amp;Table4[[#This Row],[ID]]+1)</f>
        <v/>
      </c>
      <c r="Y320" s="99" t="str" cm="1">
        <f t="array" aca="1" ref="Y320" ca="1">INDIRECT("lista!J" &amp;Table4[[#This Row],[ID]]+1)</f>
        <v/>
      </c>
      <c r="Z320" s="99" t="str" cm="1">
        <f t="array" aca="1" ref="Z320" ca="1">INDIRECT("lista!K" &amp;Table4[[#This Row],[ID]]+1)</f>
        <v/>
      </c>
      <c r="AA320" s="99" t="str" cm="1">
        <f t="array" aca="1" ref="AA320" ca="1">INDIRECT("lista!L" &amp;Table4[[#This Row],[ID]]+1)</f>
        <v/>
      </c>
      <c r="AB320" s="99" t="str" cm="1">
        <f t="array" aca="1" ref="AB320" ca="1">INDIRECT("lista!M" &amp;Table4[[#This Row],[ID]]+1)</f>
        <v/>
      </c>
      <c r="AC320" s="99" t="str" cm="1">
        <f t="array" aca="1" ref="AC320" ca="1">INDIRECT("lista!N" &amp;Table4[[#This Row],[ID]]+1)</f>
        <v/>
      </c>
      <c r="AD320" s="99" t="str" cm="1">
        <f t="array" aca="1" ref="AD320" ca="1">INDIRECT("lista!O" &amp;Table4[[#This Row],[ID]]+1)</f>
        <v/>
      </c>
      <c r="AE320" s="99" t="str" cm="1">
        <f t="array" aca="1" ref="AE320" ca="1">INDIRECT("lista!P" &amp;Table4[[#This Row],[ID]]+1)</f>
        <v/>
      </c>
      <c r="AF320" s="99" t="str" cm="1">
        <f t="array" aca="1" ref="AF320" ca="1">INDIRECT("lista!Q" &amp;Table4[[#This Row],[ID]]+1)</f>
        <v/>
      </c>
    </row>
    <row r="321" spans="1:32" x14ac:dyDescent="0.3">
      <c r="A321" s="99">
        <v>318</v>
      </c>
      <c r="B321" s="29" t="s">
        <v>282</v>
      </c>
      <c r="C321" s="325" t="s">
        <v>1486</v>
      </c>
      <c r="D321" s="29" t="s">
        <v>116</v>
      </c>
      <c r="E321" s="31" t="s">
        <v>36</v>
      </c>
      <c r="F321" s="326" t="s">
        <v>335</v>
      </c>
      <c r="O321" s="3"/>
      <c r="P321" s="3"/>
      <c r="Q321" s="3"/>
      <c r="R321" s="15"/>
      <c r="S321" s="15"/>
      <c r="T321" s="15"/>
      <c r="U321" s="328"/>
      <c r="V321" s="99" t="str">
        <f ca="1">INDIRECT("lista!G" &amp;Table4[[#This Row],[ID]]+1)</f>
        <v/>
      </c>
      <c r="W321" s="99" t="str">
        <f t="array" aca="1" ref="W321" ca="1">INDIRECT("lista!H" &amp;Table4[[#This Row],[ID]]+1)</f>
        <v/>
      </c>
      <c r="X321" s="99" t="str">
        <f t="array" aca="1" ref="X321" ca="1">INDIRECT("lista!I" &amp;Table4[[#This Row],[ID]]+1)</f>
        <v/>
      </c>
      <c r="Y321" s="99" t="str">
        <f t="array" aca="1" ref="Y321" ca="1">INDIRECT("lista!J" &amp;Table4[[#This Row],[ID]]+1)</f>
        <v/>
      </c>
      <c r="Z321" s="99" t="str">
        <f t="array" aca="1" ref="Z321" ca="1">INDIRECT("lista!K" &amp;Table4[[#This Row],[ID]]+1)</f>
        <v/>
      </c>
      <c r="AA321" s="99" t="str">
        <f t="array" aca="1" ref="AA321" ca="1">INDIRECT("lista!L" &amp;Table4[[#This Row],[ID]]+1)</f>
        <v/>
      </c>
      <c r="AB321" s="99" t="str">
        <f t="array" aca="1" ref="AB321" ca="1">INDIRECT("lista!M" &amp;Table4[[#This Row],[ID]]+1)</f>
        <v/>
      </c>
      <c r="AC321" s="99" t="str">
        <f t="array" aca="1" ref="AC321" ca="1">INDIRECT("lista!N" &amp;Table4[[#This Row],[ID]]+1)</f>
        <v/>
      </c>
      <c r="AD321" s="99" t="str">
        <f t="array" aca="1" ref="AD321" ca="1">INDIRECT("lista!O" &amp;Table4[[#This Row],[ID]]+1)</f>
        <v/>
      </c>
      <c r="AE321" s="99" t="str">
        <f t="array" aca="1" ref="AE321" ca="1">INDIRECT("lista!P" &amp;Table4[[#This Row],[ID]]+1)</f>
        <v/>
      </c>
      <c r="AF321" s="99" t="str">
        <f t="array" aca="1" ref="AF321" ca="1">INDIRECT("lista!Q" &amp;Table4[[#This Row],[ID]]+1)</f>
        <v/>
      </c>
    </row>
    <row r="322" spans="1:32" x14ac:dyDescent="0.3">
      <c r="A322" s="99">
        <v>319</v>
      </c>
      <c r="B322" s="29" t="s">
        <v>284</v>
      </c>
      <c r="C322" s="325" t="s">
        <v>1350</v>
      </c>
      <c r="D322" s="29" t="s">
        <v>53</v>
      </c>
      <c r="E322" s="31" t="s">
        <v>36</v>
      </c>
      <c r="F322" s="326" t="s">
        <v>335</v>
      </c>
      <c r="O322" s="3"/>
      <c r="P322" s="3"/>
      <c r="Q322" s="3"/>
      <c r="R322" s="15"/>
      <c r="S322" s="15"/>
      <c r="T322" s="15"/>
      <c r="U322" s="328"/>
      <c r="V322" s="99" t="str">
        <f ca="1">INDIRECT("lista!G" &amp;Table4[[#This Row],[ID]]+1)</f>
        <v/>
      </c>
      <c r="W322" s="99" t="str">
        <f t="array" aca="1" ref="W322" ca="1">INDIRECT("lista!H" &amp;Table4[[#This Row],[ID]]+1)</f>
        <v/>
      </c>
      <c r="X322" s="99" t="str">
        <f t="array" aca="1" ref="X322" ca="1">INDIRECT("lista!I" &amp;Table4[[#This Row],[ID]]+1)</f>
        <v/>
      </c>
      <c r="Y322" s="99" t="str">
        <f t="array" aca="1" ref="Y322" ca="1">INDIRECT("lista!J" &amp;Table4[[#This Row],[ID]]+1)</f>
        <v/>
      </c>
      <c r="Z322" s="99" t="str">
        <f t="array" aca="1" ref="Z322" ca="1">INDIRECT("lista!K" &amp;Table4[[#This Row],[ID]]+1)</f>
        <v/>
      </c>
      <c r="AA322" s="99" t="str">
        <f t="array" aca="1" ref="AA322" ca="1">INDIRECT("lista!L" &amp;Table4[[#This Row],[ID]]+1)</f>
        <v/>
      </c>
      <c r="AB322" s="99" t="str">
        <f t="array" aca="1" ref="AB322" ca="1">INDIRECT("lista!M" &amp;Table4[[#This Row],[ID]]+1)</f>
        <v/>
      </c>
      <c r="AC322" s="99" t="str">
        <f t="array" aca="1" ref="AC322" ca="1">INDIRECT("lista!N" &amp;Table4[[#This Row],[ID]]+1)</f>
        <v/>
      </c>
      <c r="AD322" s="99" t="str">
        <f t="array" aca="1" ref="AD322" ca="1">INDIRECT("lista!O" &amp;Table4[[#This Row],[ID]]+1)</f>
        <v/>
      </c>
      <c r="AE322" s="99" t="str">
        <f t="array" aca="1" ref="AE322" ca="1">INDIRECT("lista!P" &amp;Table4[[#This Row],[ID]]+1)</f>
        <v/>
      </c>
      <c r="AF322" s="99" t="str">
        <f t="array" aca="1" ref="AF322" ca="1">INDIRECT("lista!Q" &amp;Table4[[#This Row],[ID]]+1)</f>
        <v/>
      </c>
    </row>
    <row r="323" spans="1:32" x14ac:dyDescent="0.3">
      <c r="A323" s="99">
        <v>320</v>
      </c>
      <c r="B323" s="41" t="s">
        <v>73</v>
      </c>
      <c r="C323" s="30" t="s">
        <v>1147</v>
      </c>
      <c r="D323" s="41" t="s">
        <v>42</v>
      </c>
      <c r="E323" s="40" t="s">
        <v>58</v>
      </c>
      <c r="F323" s="32">
        <v>44546</v>
      </c>
      <c r="O323" s="3"/>
      <c r="P323" s="3"/>
      <c r="Q323" s="3"/>
      <c r="R323" s="15"/>
      <c r="S323" s="15"/>
      <c r="T323" s="15"/>
      <c r="U323" s="328"/>
      <c r="V323" s="99" t="str">
        <f ca="1">INDIRECT("lista!G" &amp;Table4[[#This Row],[ID]]+1)</f>
        <v/>
      </c>
      <c r="W323" s="99" t="str" cm="1">
        <f t="array" aca="1" ref="W323" ca="1">INDIRECT("lista!H" &amp;Table4[[#This Row],[ID]]+1)</f>
        <v/>
      </c>
      <c r="X323" s="99" t="str" cm="1">
        <f t="array" aca="1" ref="X323" ca="1">INDIRECT("lista!I" &amp;Table4[[#This Row],[ID]]+1)</f>
        <v/>
      </c>
      <c r="Y323" s="99" t="str" cm="1">
        <f t="array" aca="1" ref="Y323" ca="1">INDIRECT("lista!J" &amp;Table4[[#This Row],[ID]]+1)</f>
        <v/>
      </c>
      <c r="Z323" s="99" t="str" cm="1">
        <f t="array" aca="1" ref="Z323" ca="1">INDIRECT("lista!K" &amp;Table4[[#This Row],[ID]]+1)</f>
        <v/>
      </c>
      <c r="AA323" s="99" t="str" cm="1">
        <f t="array" aca="1" ref="AA323" ca="1">INDIRECT("lista!L" &amp;Table4[[#This Row],[ID]]+1)</f>
        <v/>
      </c>
      <c r="AB323" s="99" t="str" cm="1">
        <f t="array" aca="1" ref="AB323" ca="1">INDIRECT("lista!M" &amp;Table4[[#This Row],[ID]]+1)</f>
        <v/>
      </c>
      <c r="AC323" s="99" t="str" cm="1">
        <f t="array" aca="1" ref="AC323" ca="1">INDIRECT("lista!N" &amp;Table4[[#This Row],[ID]]+1)</f>
        <v/>
      </c>
      <c r="AD323" s="99" t="str" cm="1">
        <f t="array" aca="1" ref="AD323" ca="1">INDIRECT("lista!O" &amp;Table4[[#This Row],[ID]]+1)</f>
        <v/>
      </c>
      <c r="AE323" s="99" t="str" cm="1">
        <f t="array" aca="1" ref="AE323" ca="1">INDIRECT("lista!P" &amp;Table4[[#This Row],[ID]]+1)</f>
        <v/>
      </c>
      <c r="AF323" s="99" t="str" cm="1">
        <f t="array" aca="1" ref="AF323" ca="1">INDIRECT("lista!Q" &amp;Table4[[#This Row],[ID]]+1)</f>
        <v/>
      </c>
    </row>
    <row r="324" spans="1:32" x14ac:dyDescent="0.3">
      <c r="A324" s="99">
        <v>321</v>
      </c>
      <c r="B324" s="29" t="s">
        <v>294</v>
      </c>
      <c r="C324" s="30" t="s">
        <v>1348</v>
      </c>
      <c r="D324" s="29" t="s">
        <v>42</v>
      </c>
      <c r="E324" s="31" t="s">
        <v>119</v>
      </c>
      <c r="F324" s="32" t="s">
        <v>336</v>
      </c>
      <c r="O324" s="3"/>
      <c r="P324" s="3"/>
      <c r="Q324" s="3"/>
      <c r="R324" s="15"/>
      <c r="S324" s="15"/>
      <c r="T324" s="15"/>
      <c r="U324" s="328"/>
      <c r="V324" s="99" t="str">
        <f ca="1">INDIRECT("lista!G" &amp;Table4[[#This Row],[ID]]+1)</f>
        <v/>
      </c>
      <c r="W324" s="99" t="str" cm="1">
        <f t="array" aca="1" ref="W324" ca="1">INDIRECT("lista!H" &amp;Table4[[#This Row],[ID]]+1)</f>
        <v/>
      </c>
      <c r="X324" s="99" t="str" cm="1">
        <f t="array" aca="1" ref="X324" ca="1">INDIRECT("lista!I" &amp;Table4[[#This Row],[ID]]+1)</f>
        <v/>
      </c>
      <c r="Y324" s="99" t="str" cm="1">
        <f t="array" aca="1" ref="Y324" ca="1">INDIRECT("lista!J" &amp;Table4[[#This Row],[ID]]+1)</f>
        <v/>
      </c>
      <c r="Z324" s="99" t="str" cm="1">
        <f t="array" aca="1" ref="Z324" ca="1">INDIRECT("lista!K" &amp;Table4[[#This Row],[ID]]+1)</f>
        <v/>
      </c>
      <c r="AA324" s="99" t="str" cm="1">
        <f t="array" aca="1" ref="AA324" ca="1">INDIRECT("lista!L" &amp;Table4[[#This Row],[ID]]+1)</f>
        <v/>
      </c>
      <c r="AB324" s="99" t="str" cm="1">
        <f t="array" aca="1" ref="AB324" ca="1">INDIRECT("lista!M" &amp;Table4[[#This Row],[ID]]+1)</f>
        <v/>
      </c>
      <c r="AC324" s="99" t="str" cm="1">
        <f t="array" aca="1" ref="AC324" ca="1">INDIRECT("lista!N" &amp;Table4[[#This Row],[ID]]+1)</f>
        <v/>
      </c>
      <c r="AD324" s="99" t="str" cm="1">
        <f t="array" aca="1" ref="AD324" ca="1">INDIRECT("lista!O" &amp;Table4[[#This Row],[ID]]+1)</f>
        <v/>
      </c>
      <c r="AE324" s="99" t="str" cm="1">
        <f t="array" aca="1" ref="AE324" ca="1">INDIRECT("lista!P" &amp;Table4[[#This Row],[ID]]+1)</f>
        <v/>
      </c>
      <c r="AF324" s="99" t="str" cm="1">
        <f t="array" aca="1" ref="AF324" ca="1">INDIRECT("lista!Q" &amp;Table4[[#This Row],[ID]]+1)</f>
        <v/>
      </c>
    </row>
    <row r="325" spans="1:32" x14ac:dyDescent="0.3">
      <c r="A325" s="99">
        <v>322</v>
      </c>
      <c r="B325" s="29" t="s">
        <v>286</v>
      </c>
      <c r="C325" s="325" t="s">
        <v>287</v>
      </c>
      <c r="D325" s="29" t="s">
        <v>35</v>
      </c>
      <c r="E325" s="31" t="s">
        <v>36</v>
      </c>
      <c r="F325" s="326" t="s">
        <v>336</v>
      </c>
      <c r="O325" s="3"/>
      <c r="P325" s="3"/>
      <c r="Q325" s="3"/>
      <c r="R325" s="15"/>
      <c r="S325" s="15"/>
      <c r="T325" s="15"/>
      <c r="U325" s="328"/>
      <c r="V325" s="99" t="str">
        <f ca="1">INDIRECT("lista!G" &amp;Table4[[#This Row],[ID]]+1)</f>
        <v/>
      </c>
      <c r="W325" s="99" t="str" cm="1">
        <f t="array" aca="1" ref="W325" ca="1">INDIRECT("lista!H" &amp;Table4[[#This Row],[ID]]+1)</f>
        <v/>
      </c>
      <c r="X325" s="99" t="str" cm="1">
        <f t="array" aca="1" ref="X325" ca="1">INDIRECT("lista!I" &amp;Table4[[#This Row],[ID]]+1)</f>
        <v/>
      </c>
      <c r="Y325" s="99" t="str" cm="1">
        <f t="array" aca="1" ref="Y325" ca="1">INDIRECT("lista!J" &amp;Table4[[#This Row],[ID]]+1)</f>
        <v/>
      </c>
      <c r="Z325" s="99" t="str" cm="1">
        <f t="array" aca="1" ref="Z325" ca="1">INDIRECT("lista!K" &amp;Table4[[#This Row],[ID]]+1)</f>
        <v/>
      </c>
      <c r="AA325" s="99" t="str" cm="1">
        <f t="array" aca="1" ref="AA325" ca="1">INDIRECT("lista!L" &amp;Table4[[#This Row],[ID]]+1)</f>
        <v/>
      </c>
      <c r="AB325" s="99" t="str" cm="1">
        <f t="array" aca="1" ref="AB325" ca="1">INDIRECT("lista!M" &amp;Table4[[#This Row],[ID]]+1)</f>
        <v/>
      </c>
      <c r="AC325" s="99" t="str" cm="1">
        <f t="array" aca="1" ref="AC325" ca="1">INDIRECT("lista!N" &amp;Table4[[#This Row],[ID]]+1)</f>
        <v/>
      </c>
      <c r="AD325" s="99" t="str" cm="1">
        <f t="array" aca="1" ref="AD325" ca="1">INDIRECT("lista!O" &amp;Table4[[#This Row],[ID]]+1)</f>
        <v/>
      </c>
      <c r="AE325" s="99" t="str" cm="1">
        <f t="array" aca="1" ref="AE325" ca="1">INDIRECT("lista!P" &amp;Table4[[#This Row],[ID]]+1)</f>
        <v/>
      </c>
      <c r="AF325" s="99" t="str" cm="1">
        <f t="array" aca="1" ref="AF325" ca="1">INDIRECT("lista!Q" &amp;Table4[[#This Row],[ID]]+1)</f>
        <v/>
      </c>
    </row>
    <row r="326" spans="1:32" x14ac:dyDescent="0.3">
      <c r="A326" s="99">
        <v>323</v>
      </c>
      <c r="B326" s="29" t="s">
        <v>314</v>
      </c>
      <c r="C326" s="30" t="s">
        <v>1339</v>
      </c>
      <c r="D326" s="29" t="s">
        <v>53</v>
      </c>
      <c r="E326" s="31" t="s">
        <v>95</v>
      </c>
      <c r="F326" s="32" t="s">
        <v>337</v>
      </c>
      <c r="O326" s="3"/>
      <c r="P326" s="3"/>
      <c r="Q326" s="3"/>
      <c r="R326" s="15"/>
      <c r="S326" s="15"/>
      <c r="T326" s="15"/>
      <c r="U326" s="328"/>
      <c r="V326" s="99" t="str">
        <f ca="1">INDIRECT("lista!G" &amp;Table4[[#This Row],[ID]]+1)</f>
        <v/>
      </c>
      <c r="W326" s="99" t="str" cm="1">
        <f t="array" aca="1" ref="W326" ca="1">INDIRECT("lista!H" &amp;Table4[[#This Row],[ID]]+1)</f>
        <v/>
      </c>
      <c r="X326" s="99" t="str" cm="1">
        <f t="array" aca="1" ref="X326" ca="1">INDIRECT("lista!I" &amp;Table4[[#This Row],[ID]]+1)</f>
        <v/>
      </c>
      <c r="Y326" s="99" t="str" cm="1">
        <f t="array" aca="1" ref="Y326" ca="1">INDIRECT("lista!J" &amp;Table4[[#This Row],[ID]]+1)</f>
        <v/>
      </c>
      <c r="Z326" s="99" t="str" cm="1">
        <f t="array" aca="1" ref="Z326" ca="1">INDIRECT("lista!K" &amp;Table4[[#This Row],[ID]]+1)</f>
        <v/>
      </c>
      <c r="AA326" s="99" t="str" cm="1">
        <f t="array" aca="1" ref="AA326" ca="1">INDIRECT("lista!L" &amp;Table4[[#This Row],[ID]]+1)</f>
        <v/>
      </c>
      <c r="AB326" s="99" t="str" cm="1">
        <f t="array" aca="1" ref="AB326" ca="1">INDIRECT("lista!M" &amp;Table4[[#This Row],[ID]]+1)</f>
        <v/>
      </c>
      <c r="AC326" s="99" t="str" cm="1">
        <f t="array" aca="1" ref="AC326" ca="1">INDIRECT("lista!N" &amp;Table4[[#This Row],[ID]]+1)</f>
        <v/>
      </c>
      <c r="AD326" s="99" t="str" cm="1">
        <f t="array" aca="1" ref="AD326" ca="1">INDIRECT("lista!O" &amp;Table4[[#This Row],[ID]]+1)</f>
        <v/>
      </c>
      <c r="AE326" s="99" t="str" cm="1">
        <f t="array" aca="1" ref="AE326" ca="1">INDIRECT("lista!P" &amp;Table4[[#This Row],[ID]]+1)</f>
        <v/>
      </c>
      <c r="AF326" s="99" t="str" cm="1">
        <f t="array" aca="1" ref="AF326" ca="1">INDIRECT("lista!Q" &amp;Table4[[#This Row],[ID]]+1)</f>
        <v/>
      </c>
    </row>
    <row r="327" spans="1:32" x14ac:dyDescent="0.3">
      <c r="A327" s="99">
        <v>324</v>
      </c>
      <c r="B327" s="29" t="s">
        <v>298</v>
      </c>
      <c r="C327" s="30" t="s">
        <v>1338</v>
      </c>
      <c r="D327" s="29" t="s">
        <v>53</v>
      </c>
      <c r="E327" s="31" t="s">
        <v>119</v>
      </c>
      <c r="F327" s="32">
        <v>44544</v>
      </c>
      <c r="O327" s="3"/>
      <c r="P327" s="3"/>
      <c r="Q327" s="3"/>
      <c r="R327" s="15"/>
      <c r="S327" s="15"/>
      <c r="T327" s="15"/>
      <c r="U327" s="328"/>
      <c r="V327" s="99" t="str">
        <f ca="1">INDIRECT("lista!G" &amp;Table4[[#This Row],[ID]]+1)</f>
        <v/>
      </c>
      <c r="W327" s="99" t="str" cm="1">
        <f t="array" aca="1" ref="W327" ca="1">INDIRECT("lista!H" &amp;Table4[[#This Row],[ID]]+1)</f>
        <v/>
      </c>
      <c r="X327" s="99" t="str" cm="1">
        <f t="array" aca="1" ref="X327" ca="1">INDIRECT("lista!I" &amp;Table4[[#This Row],[ID]]+1)</f>
        <v/>
      </c>
      <c r="Y327" s="99" t="str" cm="1">
        <f t="array" aca="1" ref="Y327" ca="1">INDIRECT("lista!J" &amp;Table4[[#This Row],[ID]]+1)</f>
        <v/>
      </c>
      <c r="Z327" s="99" t="str" cm="1">
        <f t="array" aca="1" ref="Z327" ca="1">INDIRECT("lista!K" &amp;Table4[[#This Row],[ID]]+1)</f>
        <v/>
      </c>
      <c r="AA327" s="99" t="str" cm="1">
        <f t="array" aca="1" ref="AA327" ca="1">INDIRECT("lista!L" &amp;Table4[[#This Row],[ID]]+1)</f>
        <v/>
      </c>
      <c r="AB327" s="99" t="str" cm="1">
        <f t="array" aca="1" ref="AB327" ca="1">INDIRECT("lista!M" &amp;Table4[[#This Row],[ID]]+1)</f>
        <v/>
      </c>
      <c r="AC327" s="99" t="str" cm="1">
        <f t="array" aca="1" ref="AC327" ca="1">INDIRECT("lista!N" &amp;Table4[[#This Row],[ID]]+1)</f>
        <v/>
      </c>
      <c r="AD327" s="99" t="str" cm="1">
        <f t="array" aca="1" ref="AD327" ca="1">INDIRECT("lista!O" &amp;Table4[[#This Row],[ID]]+1)</f>
        <v/>
      </c>
      <c r="AE327" s="99" t="str" cm="1">
        <f t="array" aca="1" ref="AE327" ca="1">INDIRECT("lista!P" &amp;Table4[[#This Row],[ID]]+1)</f>
        <v/>
      </c>
      <c r="AF327" s="99" t="str" cm="1">
        <f t="array" aca="1" ref="AF327" ca="1">INDIRECT("lista!Q" &amp;Table4[[#This Row],[ID]]+1)</f>
        <v/>
      </c>
    </row>
    <row r="328" spans="1:32" x14ac:dyDescent="0.3">
      <c r="A328" s="99">
        <v>325</v>
      </c>
      <c r="B328" s="29" t="s">
        <v>306</v>
      </c>
      <c r="C328" s="42" t="s">
        <v>1178</v>
      </c>
      <c r="D328" s="29" t="s">
        <v>42</v>
      </c>
      <c r="E328" s="31" t="s">
        <v>105</v>
      </c>
      <c r="F328" s="37" t="s">
        <v>338</v>
      </c>
      <c r="O328" s="3"/>
      <c r="P328" s="3"/>
      <c r="Q328" s="3"/>
      <c r="R328" s="15"/>
      <c r="S328" s="15"/>
      <c r="T328" s="15"/>
      <c r="U328" s="328"/>
      <c r="V328" s="99" t="str">
        <f ca="1">INDIRECT("lista!G" &amp;Table4[[#This Row],[ID]]+1)</f>
        <v/>
      </c>
      <c r="W328" s="99" t="str" cm="1">
        <f t="array" aca="1" ref="W328" ca="1">INDIRECT("lista!H" &amp;Table4[[#This Row],[ID]]+1)</f>
        <v/>
      </c>
      <c r="X328" s="99" t="str" cm="1">
        <f t="array" aca="1" ref="X328" ca="1">INDIRECT("lista!I" &amp;Table4[[#This Row],[ID]]+1)</f>
        <v/>
      </c>
      <c r="Y328" s="99" t="str" cm="1">
        <f t="array" aca="1" ref="Y328" ca="1">INDIRECT("lista!J" &amp;Table4[[#This Row],[ID]]+1)</f>
        <v/>
      </c>
      <c r="Z328" s="99" t="str" cm="1">
        <f t="array" aca="1" ref="Z328" ca="1">INDIRECT("lista!K" &amp;Table4[[#This Row],[ID]]+1)</f>
        <v/>
      </c>
      <c r="AA328" s="99" t="str" cm="1">
        <f t="array" aca="1" ref="AA328" ca="1">INDIRECT("lista!L" &amp;Table4[[#This Row],[ID]]+1)</f>
        <v/>
      </c>
      <c r="AB328" s="99" t="str" cm="1">
        <f t="array" aca="1" ref="AB328" ca="1">INDIRECT("lista!M" &amp;Table4[[#This Row],[ID]]+1)</f>
        <v/>
      </c>
      <c r="AC328" s="99" t="str" cm="1">
        <f t="array" aca="1" ref="AC328" ca="1">INDIRECT("lista!N" &amp;Table4[[#This Row],[ID]]+1)</f>
        <v/>
      </c>
      <c r="AD328" s="99" t="str" cm="1">
        <f t="array" aca="1" ref="AD328" ca="1">INDIRECT("lista!O" &amp;Table4[[#This Row],[ID]]+1)</f>
        <v/>
      </c>
      <c r="AE328" s="99" t="str" cm="1">
        <f t="array" aca="1" ref="AE328" ca="1">INDIRECT("lista!P" &amp;Table4[[#This Row],[ID]]+1)</f>
        <v/>
      </c>
      <c r="AF328" s="99" t="str" cm="1">
        <f t="array" aca="1" ref="AF328" ca="1">INDIRECT("lista!Q" &amp;Table4[[#This Row],[ID]]+1)</f>
        <v/>
      </c>
    </row>
    <row r="329" spans="1:32" x14ac:dyDescent="0.3">
      <c r="A329" s="99">
        <v>326</v>
      </c>
      <c r="B329" s="29" t="s">
        <v>339</v>
      </c>
      <c r="C329" s="30" t="s">
        <v>1446</v>
      </c>
      <c r="D329" s="29" t="s">
        <v>116</v>
      </c>
      <c r="E329" s="31" t="s">
        <v>77</v>
      </c>
      <c r="F329" s="32" t="s">
        <v>340</v>
      </c>
      <c r="O329" s="3"/>
      <c r="P329" s="3"/>
      <c r="Q329" s="3"/>
      <c r="R329" s="15"/>
      <c r="S329" s="15"/>
      <c r="T329" s="15"/>
      <c r="U329" s="328"/>
      <c r="V329" s="99" t="s">
        <v>63</v>
      </c>
      <c r="W329" s="99" t="s">
        <v>63</v>
      </c>
      <c r="X329" s="99" t="s">
        <v>63</v>
      </c>
      <c r="Y329" s="99" t="s">
        <v>63</v>
      </c>
      <c r="Z329" s="99"/>
      <c r="AA329" s="99" t="str" cm="1">
        <f t="array" aca="1" ref="AA329" ca="1">INDIRECT("lista!L" &amp;Table4[[#This Row],[ID]]+1)</f>
        <v/>
      </c>
      <c r="AB329" s="99" t="str" cm="1">
        <f t="array" aca="1" ref="AB329" ca="1">INDIRECT("lista!M" &amp;Table4[[#This Row],[ID]]+1)</f>
        <v/>
      </c>
      <c r="AC329" s="99" t="str" cm="1">
        <f t="array" aca="1" ref="AC329" ca="1">INDIRECT("lista!N" &amp;Table4[[#This Row],[ID]]+1)</f>
        <v/>
      </c>
      <c r="AD329" s="99" t="str" cm="1">
        <f t="array" aca="1" ref="AD329" ca="1">INDIRECT("lista!O" &amp;Table4[[#This Row],[ID]]+1)</f>
        <v/>
      </c>
      <c r="AE329" s="99" t="str" cm="1">
        <f t="array" aca="1" ref="AE329" ca="1">INDIRECT("lista!P" &amp;Table4[[#This Row],[ID]]+1)</f>
        <v/>
      </c>
      <c r="AF329" s="99" t="str" cm="1">
        <f t="array" aca="1" ref="AF329" ca="1">INDIRECT("lista!Q" &amp;Table4[[#This Row],[ID]]+1)</f>
        <v/>
      </c>
    </row>
    <row r="330" spans="1:32" x14ac:dyDescent="0.3">
      <c r="A330" s="99">
        <v>327</v>
      </c>
      <c r="B330" s="29" t="s">
        <v>317</v>
      </c>
      <c r="C330" s="30" t="s">
        <v>318</v>
      </c>
      <c r="D330" s="29" t="s">
        <v>35</v>
      </c>
      <c r="E330" s="31" t="s">
        <v>95</v>
      </c>
      <c r="F330" s="32" t="s">
        <v>341</v>
      </c>
      <c r="O330" s="3"/>
      <c r="P330" s="3"/>
      <c r="Q330" s="3"/>
      <c r="R330" s="15"/>
      <c r="S330" s="15"/>
      <c r="T330" s="15"/>
      <c r="U330" s="328"/>
      <c r="V330" s="99" t="str">
        <f ca="1">INDIRECT("lista!G" &amp;Table4[[#This Row],[ID]]+1)</f>
        <v/>
      </c>
      <c r="W330" s="99" t="str" cm="1">
        <f t="array" aca="1" ref="W330" ca="1">INDIRECT("lista!H" &amp;Table4[[#This Row],[ID]]+1)</f>
        <v/>
      </c>
      <c r="X330" s="99" t="str" cm="1">
        <f t="array" aca="1" ref="X330" ca="1">INDIRECT("lista!I" &amp;Table4[[#This Row],[ID]]+1)</f>
        <v/>
      </c>
      <c r="Y330" s="99" t="str" cm="1">
        <f t="array" aca="1" ref="Y330" ca="1">INDIRECT("lista!J" &amp;Table4[[#This Row],[ID]]+1)</f>
        <v/>
      </c>
      <c r="Z330" s="99" t="str" cm="1">
        <f t="array" aca="1" ref="Z330" ca="1">INDIRECT("lista!K" &amp;Table4[[#This Row],[ID]]+1)</f>
        <v/>
      </c>
      <c r="AA330" s="99" t="str" cm="1">
        <f t="array" aca="1" ref="AA330" ca="1">INDIRECT("lista!L" &amp;Table4[[#This Row],[ID]]+1)</f>
        <v/>
      </c>
      <c r="AB330" s="99" t="str" cm="1">
        <f t="array" aca="1" ref="AB330" ca="1">INDIRECT("lista!M" &amp;Table4[[#This Row],[ID]]+1)</f>
        <v/>
      </c>
      <c r="AC330" s="99" t="str" cm="1">
        <f t="array" aca="1" ref="AC330" ca="1">INDIRECT("lista!N" &amp;Table4[[#This Row],[ID]]+1)</f>
        <v/>
      </c>
      <c r="AD330" s="99" t="str" cm="1">
        <f t="array" aca="1" ref="AD330" ca="1">INDIRECT("lista!O" &amp;Table4[[#This Row],[ID]]+1)</f>
        <v/>
      </c>
      <c r="AE330" s="99" t="str" cm="1">
        <f t="array" aca="1" ref="AE330" ca="1">INDIRECT("lista!P" &amp;Table4[[#This Row],[ID]]+1)</f>
        <v/>
      </c>
      <c r="AF330" s="99" t="str" cm="1">
        <f t="array" aca="1" ref="AF330" ca="1">INDIRECT("lista!Q" &amp;Table4[[#This Row],[ID]]+1)</f>
        <v/>
      </c>
    </row>
    <row r="331" spans="1:32" x14ac:dyDescent="0.3">
      <c r="A331" s="99">
        <v>328</v>
      </c>
      <c r="B331" s="29" t="s">
        <v>294</v>
      </c>
      <c r="C331" s="30" t="s">
        <v>1348</v>
      </c>
      <c r="D331" s="29" t="s">
        <v>42</v>
      </c>
      <c r="E331" s="31" t="s">
        <v>36</v>
      </c>
      <c r="F331" s="32" t="s">
        <v>341</v>
      </c>
      <c r="O331" s="3"/>
      <c r="P331" s="3"/>
      <c r="Q331" s="3"/>
      <c r="R331" s="15"/>
      <c r="S331" s="15"/>
      <c r="T331" s="15"/>
      <c r="U331" s="328"/>
      <c r="V331" s="99" t="str">
        <f ca="1">INDIRECT("lista!G" &amp;Table4[[#This Row],[ID]]+1)</f>
        <v/>
      </c>
      <c r="W331" s="99" t="str" cm="1">
        <f t="array" aca="1" ref="W331" ca="1">INDIRECT("lista!H" &amp;Table4[[#This Row],[ID]]+1)</f>
        <v/>
      </c>
      <c r="X331" s="99" t="str" cm="1">
        <f t="array" aca="1" ref="X331" ca="1">INDIRECT("lista!I" &amp;Table4[[#This Row],[ID]]+1)</f>
        <v/>
      </c>
      <c r="Y331" s="99" t="str" cm="1">
        <f t="array" aca="1" ref="Y331" ca="1">INDIRECT("lista!J" &amp;Table4[[#This Row],[ID]]+1)</f>
        <v/>
      </c>
      <c r="Z331" s="99" t="str" cm="1">
        <f t="array" aca="1" ref="Z331" ca="1">INDIRECT("lista!K" &amp;Table4[[#This Row],[ID]]+1)</f>
        <v/>
      </c>
      <c r="AA331" s="99" t="str" cm="1">
        <f t="array" aca="1" ref="AA331" ca="1">INDIRECT("lista!L" &amp;Table4[[#This Row],[ID]]+1)</f>
        <v/>
      </c>
      <c r="AB331" s="99" t="str" cm="1">
        <f t="array" aca="1" ref="AB331" ca="1">INDIRECT("lista!M" &amp;Table4[[#This Row],[ID]]+1)</f>
        <v/>
      </c>
      <c r="AC331" s="99" t="str" cm="1">
        <f t="array" aca="1" ref="AC331" ca="1">INDIRECT("lista!N" &amp;Table4[[#This Row],[ID]]+1)</f>
        <v/>
      </c>
      <c r="AD331" s="99" t="str" cm="1">
        <f t="array" aca="1" ref="AD331" ca="1">INDIRECT("lista!O" &amp;Table4[[#This Row],[ID]]+1)</f>
        <v/>
      </c>
      <c r="AE331" s="99" t="str" cm="1">
        <f t="array" aca="1" ref="AE331" ca="1">INDIRECT("lista!P" &amp;Table4[[#This Row],[ID]]+1)</f>
        <v/>
      </c>
      <c r="AF331" s="99" t="str" cm="1">
        <f t="array" aca="1" ref="AF331" ca="1">INDIRECT("lista!Q" &amp;Table4[[#This Row],[ID]]+1)</f>
        <v/>
      </c>
    </row>
    <row r="332" spans="1:32" x14ac:dyDescent="0.3">
      <c r="A332" s="99">
        <v>329</v>
      </c>
      <c r="B332" s="41" t="s">
        <v>79</v>
      </c>
      <c r="C332" s="30" t="s">
        <v>1149</v>
      </c>
      <c r="D332" s="41" t="s">
        <v>80</v>
      </c>
      <c r="E332" s="40" t="s">
        <v>206</v>
      </c>
      <c r="F332" s="32">
        <v>44538</v>
      </c>
      <c r="O332" s="3"/>
      <c r="P332" s="3"/>
      <c r="Q332" s="3"/>
      <c r="R332" s="15"/>
      <c r="S332" s="15"/>
      <c r="T332" s="15"/>
      <c r="U332" s="328"/>
      <c r="V332" s="99" t="s">
        <v>65</v>
      </c>
      <c r="W332" s="99" t="s">
        <v>65</v>
      </c>
      <c r="X332" s="99" t="s">
        <v>65</v>
      </c>
      <c r="Y332" s="99" t="s">
        <v>65</v>
      </c>
      <c r="Z332" s="99" t="s">
        <v>65</v>
      </c>
      <c r="AA332" s="99" t="s">
        <v>65</v>
      </c>
      <c r="AB332" s="99" t="s">
        <v>65</v>
      </c>
      <c r="AC332" s="99" t="str" cm="1">
        <f t="array" aca="1" ref="AC332" ca="1">INDIRECT("lista!N" &amp;Table4[[#This Row],[ID]]+1)</f>
        <v/>
      </c>
      <c r="AD332" s="99" t="str" cm="1">
        <f t="array" aca="1" ref="AD332" ca="1">INDIRECT("lista!O" &amp;Table4[[#This Row],[ID]]+1)</f>
        <v/>
      </c>
      <c r="AE332" s="99" t="str" cm="1">
        <f t="array" aca="1" ref="AE332" ca="1">INDIRECT("lista!P" &amp;Table4[[#This Row],[ID]]+1)</f>
        <v/>
      </c>
      <c r="AF332" s="99" t="str" cm="1">
        <f t="array" aca="1" ref="AF332" ca="1">INDIRECT("lista!Q" &amp;Table4[[#This Row],[ID]]+1)</f>
        <v/>
      </c>
    </row>
    <row r="333" spans="1:32" x14ac:dyDescent="0.3">
      <c r="A333" s="99">
        <v>330</v>
      </c>
      <c r="B333" s="322" t="s">
        <v>298</v>
      </c>
      <c r="C333" s="30" t="s">
        <v>1338</v>
      </c>
      <c r="D333" s="322" t="s">
        <v>53</v>
      </c>
      <c r="E333" s="322" t="s">
        <v>36</v>
      </c>
      <c r="F333" s="32">
        <v>44537</v>
      </c>
      <c r="O333" s="3"/>
      <c r="P333" s="3"/>
      <c r="Q333" s="3"/>
      <c r="R333" s="15"/>
      <c r="S333" s="15"/>
      <c r="T333" s="15"/>
      <c r="U333" s="328"/>
      <c r="V333" s="99" t="str">
        <f ca="1">INDIRECT("lista!G" &amp;Table4[[#This Row],[ID]]+1)</f>
        <v/>
      </c>
      <c r="W333" s="99" t="str" cm="1">
        <f t="array" aca="1" ref="W333" ca="1">INDIRECT("lista!H" &amp;Table4[[#This Row],[ID]]+1)</f>
        <v/>
      </c>
      <c r="X333" s="99" t="str" cm="1">
        <f t="array" aca="1" ref="X333" ca="1">INDIRECT("lista!I" &amp;Table4[[#This Row],[ID]]+1)</f>
        <v/>
      </c>
      <c r="Y333" s="99" t="str" cm="1">
        <f t="array" aca="1" ref="Y333" ca="1">INDIRECT("lista!J" &amp;Table4[[#This Row],[ID]]+1)</f>
        <v/>
      </c>
      <c r="Z333" s="99" t="str" cm="1">
        <f t="array" aca="1" ref="Z333" ca="1">INDIRECT("lista!K" &amp;Table4[[#This Row],[ID]]+1)</f>
        <v/>
      </c>
      <c r="AA333" s="99" t="str" cm="1">
        <f t="array" aca="1" ref="AA333" ca="1">INDIRECT("lista!L" &amp;Table4[[#This Row],[ID]]+1)</f>
        <v/>
      </c>
      <c r="AB333" s="99" t="str" cm="1">
        <f t="array" aca="1" ref="AB333" ca="1">INDIRECT("lista!M" &amp;Table4[[#This Row],[ID]]+1)</f>
        <v/>
      </c>
      <c r="AC333" s="99" t="str" cm="1">
        <f t="array" aca="1" ref="AC333" ca="1">INDIRECT("lista!N" &amp;Table4[[#This Row],[ID]]+1)</f>
        <v/>
      </c>
      <c r="AD333" s="99" t="str" cm="1">
        <f t="array" aca="1" ref="AD333" ca="1">INDIRECT("lista!O" &amp;Table4[[#This Row],[ID]]+1)</f>
        <v/>
      </c>
      <c r="AE333" s="99" t="str" cm="1">
        <f t="array" aca="1" ref="AE333" ca="1">INDIRECT("lista!P" &amp;Table4[[#This Row],[ID]]+1)</f>
        <v/>
      </c>
      <c r="AF333" s="99" t="str" cm="1">
        <f t="array" aca="1" ref="AF333" ca="1">INDIRECT("lista!Q" &amp;Table4[[#This Row],[ID]]+1)</f>
        <v/>
      </c>
    </row>
    <row r="334" spans="1:32" x14ac:dyDescent="0.3">
      <c r="A334" s="99">
        <v>331</v>
      </c>
      <c r="B334" s="41" t="s">
        <v>64</v>
      </c>
      <c r="C334" s="30" t="s">
        <v>1143</v>
      </c>
      <c r="D334" s="41" t="s">
        <v>342</v>
      </c>
      <c r="E334" s="40" t="s">
        <v>70</v>
      </c>
      <c r="F334" s="32">
        <v>44537</v>
      </c>
      <c r="O334" s="3"/>
      <c r="P334" s="3"/>
      <c r="Q334" s="3"/>
      <c r="R334" s="15"/>
      <c r="S334" s="15"/>
      <c r="T334" s="15"/>
      <c r="U334" s="328"/>
      <c r="V334" s="99" t="str">
        <f ca="1">INDIRECT("lista!G" &amp;Table4[[#This Row],[ID]]+1)</f>
        <v/>
      </c>
      <c r="W334" s="99" t="str" cm="1">
        <f t="array" aca="1" ref="W334" ca="1">INDIRECT("lista!H" &amp;Table4[[#This Row],[ID]]+1)</f>
        <v/>
      </c>
      <c r="X334" s="99" t="str" cm="1">
        <f t="array" aca="1" ref="X334" ca="1">INDIRECT("lista!I" &amp;Table4[[#This Row],[ID]]+1)</f>
        <v/>
      </c>
      <c r="Y334" s="99" t="str" cm="1">
        <f t="array" aca="1" ref="Y334" ca="1">INDIRECT("lista!J" &amp;Table4[[#This Row],[ID]]+1)</f>
        <v/>
      </c>
      <c r="Z334" s="99" t="str" cm="1">
        <f t="array" aca="1" ref="Z334" ca="1">INDIRECT("lista!K" &amp;Table4[[#This Row],[ID]]+1)</f>
        <v/>
      </c>
      <c r="AA334" s="99" t="str" cm="1">
        <f t="array" aca="1" ref="AA334" ca="1">INDIRECT("lista!L" &amp;Table4[[#This Row],[ID]]+1)</f>
        <v/>
      </c>
      <c r="AB334" s="99" t="str" cm="1">
        <f t="array" aca="1" ref="AB334" ca="1">INDIRECT("lista!M" &amp;Table4[[#This Row],[ID]]+1)</f>
        <v/>
      </c>
      <c r="AC334" s="99" t="str" cm="1">
        <f t="array" aca="1" ref="AC334" ca="1">INDIRECT("lista!N" &amp;Table4[[#This Row],[ID]]+1)</f>
        <v/>
      </c>
      <c r="AD334" s="99" t="str" cm="1">
        <f t="array" aca="1" ref="AD334" ca="1">INDIRECT("lista!O" &amp;Table4[[#This Row],[ID]]+1)</f>
        <v/>
      </c>
      <c r="AE334" s="99" t="str" cm="1">
        <f t="array" aca="1" ref="AE334" ca="1">INDIRECT("lista!P" &amp;Table4[[#This Row],[ID]]+1)</f>
        <v/>
      </c>
      <c r="AF334" s="99" t="str" cm="1">
        <f t="array" aca="1" ref="AF334" ca="1">INDIRECT("lista!Q" &amp;Table4[[#This Row],[ID]]+1)</f>
        <v/>
      </c>
    </row>
    <row r="335" spans="1:32" x14ac:dyDescent="0.3">
      <c r="A335" s="99">
        <v>332</v>
      </c>
      <c r="B335" s="41" t="s">
        <v>66</v>
      </c>
      <c r="C335" s="30" t="s">
        <v>1144</v>
      </c>
      <c r="D335" s="41" t="s">
        <v>342</v>
      </c>
      <c r="E335" s="40" t="s">
        <v>70</v>
      </c>
      <c r="F335" s="32">
        <v>44537</v>
      </c>
      <c r="O335" s="3"/>
      <c r="P335" s="3"/>
      <c r="Q335" s="3"/>
      <c r="R335" s="15"/>
      <c r="S335" s="15"/>
      <c r="T335" s="15"/>
      <c r="U335" s="328"/>
      <c r="V335" s="99" t="str">
        <f ca="1">INDIRECT("lista!G" &amp;Table4[[#This Row],[ID]]+1)</f>
        <v/>
      </c>
      <c r="W335" s="99" t="str" cm="1">
        <f t="array" aca="1" ref="W335" ca="1">INDIRECT("lista!H" &amp;Table4[[#This Row],[ID]]+1)</f>
        <v/>
      </c>
      <c r="X335" s="99" t="str" cm="1">
        <f t="array" aca="1" ref="X335" ca="1">INDIRECT("lista!I" &amp;Table4[[#This Row],[ID]]+1)</f>
        <v/>
      </c>
      <c r="Y335" s="99" t="str" cm="1">
        <f t="array" aca="1" ref="Y335" ca="1">INDIRECT("lista!J" &amp;Table4[[#This Row],[ID]]+1)</f>
        <v/>
      </c>
      <c r="Z335" s="99" t="str" cm="1">
        <f t="array" aca="1" ref="Z335" ca="1">INDIRECT("lista!K" &amp;Table4[[#This Row],[ID]]+1)</f>
        <v/>
      </c>
      <c r="AA335" s="99" t="str" cm="1">
        <f t="array" aca="1" ref="AA335" ca="1">INDIRECT("lista!L" &amp;Table4[[#This Row],[ID]]+1)</f>
        <v/>
      </c>
      <c r="AB335" s="99" t="str" cm="1">
        <f t="array" aca="1" ref="AB335" ca="1">INDIRECT("lista!M" &amp;Table4[[#This Row],[ID]]+1)</f>
        <v/>
      </c>
      <c r="AC335" s="99" t="str" cm="1">
        <f t="array" aca="1" ref="AC335" ca="1">INDIRECT("lista!N" &amp;Table4[[#This Row],[ID]]+1)</f>
        <v/>
      </c>
      <c r="AD335" s="99" t="str" cm="1">
        <f t="array" aca="1" ref="AD335" ca="1">INDIRECT("lista!O" &amp;Table4[[#This Row],[ID]]+1)</f>
        <v/>
      </c>
      <c r="AE335" s="99" t="str" cm="1">
        <f t="array" aca="1" ref="AE335" ca="1">INDIRECT("lista!P" &amp;Table4[[#This Row],[ID]]+1)</f>
        <v/>
      </c>
      <c r="AF335" s="99" t="str" cm="1">
        <f t="array" aca="1" ref="AF335" ca="1">INDIRECT("lista!Q" &amp;Table4[[#This Row],[ID]]+1)</f>
        <v/>
      </c>
    </row>
    <row r="336" spans="1:32" x14ac:dyDescent="0.3">
      <c r="A336" s="99">
        <v>333</v>
      </c>
      <c r="B336" s="23" t="s">
        <v>343</v>
      </c>
      <c r="C336" s="24" t="s">
        <v>1292</v>
      </c>
      <c r="D336" s="23" t="s">
        <v>344</v>
      </c>
      <c r="E336" s="25" t="s">
        <v>81</v>
      </c>
      <c r="F336" s="26">
        <v>44775</v>
      </c>
      <c r="O336" s="3"/>
      <c r="P336" s="3"/>
      <c r="Q336" s="3"/>
      <c r="R336" s="15"/>
      <c r="S336" s="15"/>
      <c r="T336" s="15"/>
      <c r="U336" s="328"/>
      <c r="V336" s="99" t="s">
        <v>65</v>
      </c>
      <c r="W336" s="99" t="s">
        <v>65</v>
      </c>
      <c r="X336" s="99" t="s">
        <v>65</v>
      </c>
      <c r="Y336" s="99" t="s">
        <v>65</v>
      </c>
      <c r="Z336" s="99" t="s">
        <v>65</v>
      </c>
      <c r="AA336" s="99" t="s">
        <v>65</v>
      </c>
      <c r="AB336" s="99" t="str" cm="1">
        <f t="array" aca="1" ref="AB336" ca="1">INDIRECT("lista!M" &amp;Table4[[#This Row],[ID]]+1)</f>
        <v/>
      </c>
      <c r="AC336" s="99" t="str" cm="1">
        <f t="array" aca="1" ref="AC336" ca="1">INDIRECT("lista!N" &amp;Table4[[#This Row],[ID]]+1)</f>
        <v/>
      </c>
      <c r="AD336" s="99" t="s">
        <v>65</v>
      </c>
      <c r="AE336" s="99" t="str" cm="1">
        <f t="array" aca="1" ref="AE336" ca="1">INDIRECT("lista!P" &amp;Table4[[#This Row],[ID]]+1)</f>
        <v/>
      </c>
      <c r="AF336" s="99" cm="1">
        <f t="array" aca="1" ref="AF336" ca="1">INDIRECT("lista!Q" &amp;Table4[[#This Row],[ID]]+1)</f>
        <v>70</v>
      </c>
    </row>
    <row r="337" spans="1:32" x14ac:dyDescent="0.3">
      <c r="A337" s="99">
        <v>334</v>
      </c>
      <c r="B337" s="29" t="s">
        <v>321</v>
      </c>
      <c r="C337" s="30" t="s">
        <v>1332</v>
      </c>
      <c r="D337" s="29" t="s">
        <v>53</v>
      </c>
      <c r="E337" s="31" t="s">
        <v>95</v>
      </c>
      <c r="F337" s="32" t="s">
        <v>345</v>
      </c>
      <c r="O337" s="3"/>
      <c r="P337" s="3"/>
      <c r="Q337" s="3"/>
      <c r="R337" s="15"/>
      <c r="S337" s="15"/>
      <c r="T337" s="15"/>
      <c r="U337" s="328"/>
      <c r="V337" s="99" t="str">
        <f ca="1">INDIRECT("lista!G" &amp;Table4[[#This Row],[ID]]+1)</f>
        <v/>
      </c>
      <c r="W337" s="99" t="str" cm="1">
        <f t="array" aca="1" ref="W337" ca="1">INDIRECT("lista!H" &amp;Table4[[#This Row],[ID]]+1)</f>
        <v/>
      </c>
      <c r="X337" s="99" t="str" cm="1">
        <f t="array" aca="1" ref="X337" ca="1">INDIRECT("lista!I" &amp;Table4[[#This Row],[ID]]+1)</f>
        <v/>
      </c>
      <c r="Y337" s="99" t="str" cm="1">
        <f t="array" aca="1" ref="Y337" ca="1">INDIRECT("lista!J" &amp;Table4[[#This Row],[ID]]+1)</f>
        <v/>
      </c>
      <c r="Z337" s="99" t="str" cm="1">
        <f t="array" aca="1" ref="Z337" ca="1">INDIRECT("lista!K" &amp;Table4[[#This Row],[ID]]+1)</f>
        <v/>
      </c>
      <c r="AA337" s="99" t="str" cm="1">
        <f t="array" aca="1" ref="AA337" ca="1">INDIRECT("lista!L" &amp;Table4[[#This Row],[ID]]+1)</f>
        <v/>
      </c>
      <c r="AB337" s="99" t="str" cm="1">
        <f t="array" aca="1" ref="AB337" ca="1">INDIRECT("lista!M" &amp;Table4[[#This Row],[ID]]+1)</f>
        <v/>
      </c>
      <c r="AC337" s="99" t="str" cm="1">
        <f t="array" aca="1" ref="AC337" ca="1">INDIRECT("lista!N" &amp;Table4[[#This Row],[ID]]+1)</f>
        <v/>
      </c>
      <c r="AD337" s="99" t="str" cm="1">
        <f t="array" aca="1" ref="AD337" ca="1">INDIRECT("lista!O" &amp;Table4[[#This Row],[ID]]+1)</f>
        <v/>
      </c>
      <c r="AE337" s="99" t="str" cm="1">
        <f t="array" aca="1" ref="AE337" ca="1">INDIRECT("lista!P" &amp;Table4[[#This Row],[ID]]+1)</f>
        <v/>
      </c>
      <c r="AF337" s="99" t="str" cm="1">
        <f t="array" aca="1" ref="AF337" ca="1">INDIRECT("lista!Q" &amp;Table4[[#This Row],[ID]]+1)</f>
        <v/>
      </c>
    </row>
    <row r="338" spans="1:32" x14ac:dyDescent="0.3">
      <c r="A338" s="99">
        <v>335</v>
      </c>
      <c r="B338" s="29" t="s">
        <v>346</v>
      </c>
      <c r="C338" s="30" t="s">
        <v>1196</v>
      </c>
      <c r="D338" s="29" t="s">
        <v>53</v>
      </c>
      <c r="E338" s="31" t="s">
        <v>77</v>
      </c>
      <c r="F338" s="32" t="s">
        <v>347</v>
      </c>
      <c r="O338" s="3"/>
      <c r="P338" s="3"/>
      <c r="Q338" s="3"/>
      <c r="R338" s="15"/>
      <c r="S338" s="15"/>
      <c r="T338" s="15"/>
      <c r="U338" s="328"/>
      <c r="V338" s="99" t="s">
        <v>63</v>
      </c>
      <c r="W338" s="99" t="s">
        <v>63</v>
      </c>
      <c r="X338" s="99" t="s">
        <v>63</v>
      </c>
      <c r="Y338" s="99" t="s">
        <v>65</v>
      </c>
      <c r="Z338" s="99" t="str" cm="1">
        <f t="array" aca="1" ref="Z338" ca="1">INDIRECT("lista!K" &amp;Table4[[#This Row],[ID]]+1)</f>
        <v/>
      </c>
      <c r="AA338" s="99" t="str" cm="1">
        <f t="array" aca="1" ref="AA338" ca="1">INDIRECT("lista!L" &amp;Table4[[#This Row],[ID]]+1)</f>
        <v/>
      </c>
      <c r="AB338" s="99" t="str" cm="1">
        <f t="array" aca="1" ref="AB338" ca="1">INDIRECT("lista!M" &amp;Table4[[#This Row],[ID]]+1)</f>
        <v/>
      </c>
      <c r="AC338" s="99" t="str" cm="1">
        <f t="array" aca="1" ref="AC338" ca="1">INDIRECT("lista!N" &amp;Table4[[#This Row],[ID]]+1)</f>
        <v/>
      </c>
      <c r="AD338" s="99" t="str" cm="1">
        <f t="array" aca="1" ref="AD338" ca="1">INDIRECT("lista!O" &amp;Table4[[#This Row],[ID]]+1)</f>
        <v/>
      </c>
      <c r="AE338" s="99" t="str" cm="1">
        <f t="array" aca="1" ref="AE338" ca="1">INDIRECT("lista!P" &amp;Table4[[#This Row],[ID]]+1)</f>
        <v/>
      </c>
      <c r="AF338" s="99" t="str" cm="1">
        <f t="array" aca="1" ref="AF338" ca="1">INDIRECT("lista!Q" &amp;Table4[[#This Row],[ID]]+1)</f>
        <v/>
      </c>
    </row>
    <row r="339" spans="1:32" x14ac:dyDescent="0.3">
      <c r="A339" s="99">
        <v>336</v>
      </c>
      <c r="B339" s="29" t="s">
        <v>348</v>
      </c>
      <c r="C339" s="30" t="s">
        <v>1354</v>
      </c>
      <c r="D339" s="29" t="s">
        <v>116</v>
      </c>
      <c r="E339" s="31" t="s">
        <v>77</v>
      </c>
      <c r="F339" s="32" t="s">
        <v>347</v>
      </c>
      <c r="O339" s="3"/>
      <c r="P339" s="3"/>
      <c r="Q339" s="3"/>
      <c r="R339" s="15"/>
      <c r="S339" s="15"/>
      <c r="T339" s="15"/>
      <c r="U339" s="328"/>
      <c r="V339" s="99" t="s">
        <v>63</v>
      </c>
      <c r="W339" s="99" t="s">
        <v>63</v>
      </c>
      <c r="X339" s="99" t="s">
        <v>63</v>
      </c>
      <c r="Y339" s="99" t="s">
        <v>65</v>
      </c>
      <c r="Z339" s="99" t="str" cm="1">
        <f t="array" aca="1" ref="Z339" ca="1">INDIRECT("lista!K" &amp;Table4[[#This Row],[ID]]+1)</f>
        <v/>
      </c>
      <c r="AA339" s="99" t="str" cm="1">
        <f t="array" aca="1" ref="AA339" ca="1">INDIRECT("lista!L" &amp;Table4[[#This Row],[ID]]+1)</f>
        <v/>
      </c>
      <c r="AB339" s="99" t="str" cm="1">
        <f t="array" aca="1" ref="AB339" ca="1">INDIRECT("lista!M" &amp;Table4[[#This Row],[ID]]+1)</f>
        <v/>
      </c>
      <c r="AC339" s="99" t="str" cm="1">
        <f t="array" aca="1" ref="AC339" ca="1">INDIRECT("lista!N" &amp;Table4[[#This Row],[ID]]+1)</f>
        <v/>
      </c>
      <c r="AD339" s="99" t="str" cm="1">
        <f t="array" aca="1" ref="AD339" ca="1">INDIRECT("lista!O" &amp;Table4[[#This Row],[ID]]+1)</f>
        <v/>
      </c>
      <c r="AE339" s="99" t="str" cm="1">
        <f t="array" aca="1" ref="AE339" ca="1">INDIRECT("lista!P" &amp;Table4[[#This Row],[ID]]+1)</f>
        <v/>
      </c>
      <c r="AF339" s="99" t="str" cm="1">
        <f t="array" aca="1" ref="AF339" ca="1">INDIRECT("lista!Q" &amp;Table4[[#This Row],[ID]]+1)</f>
        <v/>
      </c>
    </row>
    <row r="340" spans="1:32" x14ac:dyDescent="0.3">
      <c r="A340" s="99">
        <v>337</v>
      </c>
      <c r="B340" s="29" t="s">
        <v>349</v>
      </c>
      <c r="C340" s="30" t="s">
        <v>1355</v>
      </c>
      <c r="D340" s="29" t="s">
        <v>116</v>
      </c>
      <c r="E340" s="31" t="s">
        <v>77</v>
      </c>
      <c r="F340" s="32" t="s">
        <v>347</v>
      </c>
      <c r="O340" s="3"/>
      <c r="P340" s="3"/>
      <c r="Q340" s="3"/>
      <c r="R340" s="15"/>
      <c r="S340" s="15"/>
      <c r="T340" s="15"/>
      <c r="U340" s="328"/>
      <c r="V340" s="99" t="s">
        <v>63</v>
      </c>
      <c r="W340" s="99" t="s">
        <v>63</v>
      </c>
      <c r="X340" s="99" t="s">
        <v>63</v>
      </c>
      <c r="Y340" s="99" t="s">
        <v>65</v>
      </c>
      <c r="Z340" s="99" t="str" cm="1">
        <f t="array" aca="1" ref="Z340" ca="1">INDIRECT("lista!K" &amp;Table4[[#This Row],[ID]]+1)</f>
        <v/>
      </c>
      <c r="AA340" s="99" t="str" cm="1">
        <f t="array" aca="1" ref="AA340" ca="1">INDIRECT("lista!L" &amp;Table4[[#This Row],[ID]]+1)</f>
        <v/>
      </c>
      <c r="AB340" s="99" t="str" cm="1">
        <f t="array" aca="1" ref="AB340" ca="1">INDIRECT("lista!M" &amp;Table4[[#This Row],[ID]]+1)</f>
        <v/>
      </c>
      <c r="AC340" s="99" t="str" cm="1">
        <f t="array" aca="1" ref="AC340" ca="1">INDIRECT("lista!N" &amp;Table4[[#This Row],[ID]]+1)</f>
        <v/>
      </c>
      <c r="AD340" s="99" t="str" cm="1">
        <f t="array" aca="1" ref="AD340" ca="1">INDIRECT("lista!O" &amp;Table4[[#This Row],[ID]]+1)</f>
        <v/>
      </c>
      <c r="AE340" s="99" t="str" cm="1">
        <f t="array" aca="1" ref="AE340" ca="1">INDIRECT("lista!P" &amp;Table4[[#This Row],[ID]]+1)</f>
        <v/>
      </c>
      <c r="AF340" s="99" t="str" cm="1">
        <f t="array" aca="1" ref="AF340" ca="1">INDIRECT("lista!Q" &amp;Table4[[#This Row],[ID]]+1)</f>
        <v/>
      </c>
    </row>
    <row r="341" spans="1:32" x14ac:dyDescent="0.3">
      <c r="A341" s="99">
        <v>338</v>
      </c>
      <c r="B341" s="29" t="s">
        <v>310</v>
      </c>
      <c r="C341" s="30" t="s">
        <v>1382</v>
      </c>
      <c r="D341" s="29" t="s">
        <v>116</v>
      </c>
      <c r="E341" s="31" t="s">
        <v>105</v>
      </c>
      <c r="F341" s="32" t="s">
        <v>350</v>
      </c>
      <c r="O341" s="3"/>
      <c r="P341" s="3"/>
      <c r="Q341" s="3"/>
      <c r="R341" s="15"/>
      <c r="S341" s="15"/>
      <c r="T341" s="15"/>
      <c r="U341" s="328"/>
      <c r="V341" s="99" t="str">
        <f ca="1">INDIRECT("lista!G" &amp;Table4[[#This Row],[ID]]+1)</f>
        <v/>
      </c>
      <c r="W341" s="99" t="str" cm="1">
        <f t="array" aca="1" ref="W341" ca="1">INDIRECT("lista!H" &amp;Table4[[#This Row],[ID]]+1)</f>
        <v/>
      </c>
      <c r="X341" s="99" t="str" cm="1">
        <f t="array" aca="1" ref="X341" ca="1">INDIRECT("lista!I" &amp;Table4[[#This Row],[ID]]+1)</f>
        <v/>
      </c>
      <c r="Y341" s="99" t="str" cm="1">
        <f t="array" aca="1" ref="Y341" ca="1">INDIRECT("lista!J" &amp;Table4[[#This Row],[ID]]+1)</f>
        <v/>
      </c>
      <c r="Z341" s="99" t="str" cm="1">
        <f t="array" aca="1" ref="Z341" ca="1">INDIRECT("lista!K" &amp;Table4[[#This Row],[ID]]+1)</f>
        <v/>
      </c>
      <c r="AA341" s="99" t="str" cm="1">
        <f t="array" aca="1" ref="AA341" ca="1">INDIRECT("lista!L" &amp;Table4[[#This Row],[ID]]+1)</f>
        <v/>
      </c>
      <c r="AB341" s="99" t="str" cm="1">
        <f t="array" aca="1" ref="AB341" ca="1">INDIRECT("lista!M" &amp;Table4[[#This Row],[ID]]+1)</f>
        <v/>
      </c>
      <c r="AC341" s="99" t="str" cm="1">
        <f t="array" aca="1" ref="AC341" ca="1">INDIRECT("lista!N" &amp;Table4[[#This Row],[ID]]+1)</f>
        <v/>
      </c>
      <c r="AD341" s="99" t="str" cm="1">
        <f t="array" aca="1" ref="AD341" ca="1">INDIRECT("lista!O" &amp;Table4[[#This Row],[ID]]+1)</f>
        <v/>
      </c>
      <c r="AE341" s="99" t="str" cm="1">
        <f t="array" aca="1" ref="AE341" ca="1">INDIRECT("lista!P" &amp;Table4[[#This Row],[ID]]+1)</f>
        <v/>
      </c>
      <c r="AF341" s="99" t="str" cm="1">
        <f t="array" aca="1" ref="AF341" ca="1">INDIRECT("lista!Q" &amp;Table4[[#This Row],[ID]]+1)</f>
        <v/>
      </c>
    </row>
    <row r="342" spans="1:32" x14ac:dyDescent="0.3">
      <c r="A342" s="99">
        <v>339</v>
      </c>
      <c r="B342" s="29" t="s">
        <v>306</v>
      </c>
      <c r="C342" s="42" t="s">
        <v>1178</v>
      </c>
      <c r="D342" s="29" t="s">
        <v>42</v>
      </c>
      <c r="E342" s="31" t="s">
        <v>119</v>
      </c>
      <c r="F342" s="37" t="s">
        <v>351</v>
      </c>
      <c r="O342" s="3"/>
      <c r="P342" s="3"/>
      <c r="Q342" s="3"/>
      <c r="R342" s="15"/>
      <c r="S342" s="15"/>
      <c r="T342" s="15"/>
      <c r="U342" s="328"/>
      <c r="V342" s="99" t="str">
        <f ca="1">INDIRECT("lista!G" &amp;Table4[[#This Row],[ID]]+1)</f>
        <v/>
      </c>
      <c r="W342" s="99" t="str" cm="1">
        <f t="array" aca="1" ref="W342" ca="1">INDIRECT("lista!H" &amp;Table4[[#This Row],[ID]]+1)</f>
        <v/>
      </c>
      <c r="X342" s="99" t="str" cm="1">
        <f t="array" aca="1" ref="X342" ca="1">INDIRECT("lista!I" &amp;Table4[[#This Row],[ID]]+1)</f>
        <v/>
      </c>
      <c r="Y342" s="99" t="str" cm="1">
        <f t="array" aca="1" ref="Y342" ca="1">INDIRECT("lista!J" &amp;Table4[[#This Row],[ID]]+1)</f>
        <v/>
      </c>
      <c r="Z342" s="99" t="str" cm="1">
        <f t="array" aca="1" ref="Z342" ca="1">INDIRECT("lista!K" &amp;Table4[[#This Row],[ID]]+1)</f>
        <v/>
      </c>
      <c r="AA342" s="99" t="str" cm="1">
        <f t="array" aca="1" ref="AA342" ca="1">INDIRECT("lista!L" &amp;Table4[[#This Row],[ID]]+1)</f>
        <v/>
      </c>
      <c r="AB342" s="99" t="str" cm="1">
        <f t="array" aca="1" ref="AB342" ca="1">INDIRECT("lista!M" &amp;Table4[[#This Row],[ID]]+1)</f>
        <v/>
      </c>
      <c r="AC342" s="99" t="str" cm="1">
        <f t="array" aca="1" ref="AC342" ca="1">INDIRECT("lista!N" &amp;Table4[[#This Row],[ID]]+1)</f>
        <v/>
      </c>
      <c r="AD342" s="99" t="str" cm="1">
        <f t="array" aca="1" ref="AD342" ca="1">INDIRECT("lista!O" &amp;Table4[[#This Row],[ID]]+1)</f>
        <v/>
      </c>
      <c r="AE342" s="99" t="str" cm="1">
        <f t="array" aca="1" ref="AE342" ca="1">INDIRECT("lista!P" &amp;Table4[[#This Row],[ID]]+1)</f>
        <v/>
      </c>
      <c r="AF342" s="99" t="str" cm="1">
        <f t="array" aca="1" ref="AF342" ca="1">INDIRECT("lista!Q" &amp;Table4[[#This Row],[ID]]+1)</f>
        <v/>
      </c>
    </row>
    <row r="343" spans="1:32" x14ac:dyDescent="0.3">
      <c r="A343" s="99">
        <v>340</v>
      </c>
      <c r="B343" s="29" t="s">
        <v>352</v>
      </c>
      <c r="C343" s="325" t="s">
        <v>1145</v>
      </c>
      <c r="D343" s="29" t="s">
        <v>35</v>
      </c>
      <c r="E343" s="31" t="s">
        <v>77</v>
      </c>
      <c r="F343" s="32" t="s">
        <v>353</v>
      </c>
      <c r="O343" s="3"/>
      <c r="P343" s="3"/>
      <c r="Q343" s="3"/>
      <c r="R343" s="15"/>
      <c r="S343" s="15"/>
      <c r="T343" s="15"/>
      <c r="U343" s="328"/>
      <c r="V343" s="99" t="s">
        <v>65</v>
      </c>
      <c r="W343" s="99" t="s">
        <v>65</v>
      </c>
      <c r="X343" s="99" t="s">
        <v>65</v>
      </c>
      <c r="Y343" s="99" t="s">
        <v>65</v>
      </c>
      <c r="Z343" s="99" t="str" cm="1">
        <f t="array" aca="1" ref="Z343" ca="1">INDIRECT("lista!K" &amp;Table4[[#This Row],[ID]]+1)</f>
        <v/>
      </c>
      <c r="AA343" s="99" t="str" cm="1">
        <f t="array" aca="1" ref="AA343" ca="1">INDIRECT("lista!L" &amp;Table4[[#This Row],[ID]]+1)</f>
        <v/>
      </c>
      <c r="AB343" s="99" t="str" cm="1">
        <f t="array" aca="1" ref="AB343" ca="1">INDIRECT("lista!M" &amp;Table4[[#This Row],[ID]]+1)</f>
        <v/>
      </c>
      <c r="AC343" s="99" t="str" cm="1">
        <f t="array" aca="1" ref="AC343" ca="1">INDIRECT("lista!N" &amp;Table4[[#This Row],[ID]]+1)</f>
        <v/>
      </c>
      <c r="AD343" s="99" t="str" cm="1">
        <f t="array" aca="1" ref="AD343" ca="1">INDIRECT("lista!O" &amp;Table4[[#This Row],[ID]]+1)</f>
        <v/>
      </c>
      <c r="AE343" s="99" t="str" cm="1">
        <f t="array" aca="1" ref="AE343" ca="1">INDIRECT("lista!P" &amp;Table4[[#This Row],[ID]]+1)</f>
        <v/>
      </c>
      <c r="AF343" s="99" t="str" cm="1">
        <f t="array" aca="1" ref="AF343" ca="1">INDIRECT("lista!Q" &amp;Table4[[#This Row],[ID]]+1)</f>
        <v/>
      </c>
    </row>
    <row r="344" spans="1:32" x14ac:dyDescent="0.3">
      <c r="A344" s="99">
        <v>341</v>
      </c>
      <c r="B344" s="29" t="s">
        <v>314</v>
      </c>
      <c r="C344" s="30" t="s">
        <v>1340</v>
      </c>
      <c r="D344" s="29" t="s">
        <v>53</v>
      </c>
      <c r="E344" s="31" t="s">
        <v>105</v>
      </c>
      <c r="F344" s="32" t="s">
        <v>354</v>
      </c>
      <c r="O344" s="3"/>
      <c r="P344" s="3"/>
      <c r="Q344" s="3"/>
      <c r="R344" s="15"/>
      <c r="S344" s="15"/>
      <c r="T344" s="15"/>
      <c r="U344" s="328"/>
      <c r="V344" s="99" t="str">
        <f ca="1">INDIRECT("lista!G" &amp;Table4[[#This Row],[ID]]+1)</f>
        <v/>
      </c>
      <c r="W344" s="99" t="str" cm="1">
        <f t="array" aca="1" ref="W344" ca="1">INDIRECT("lista!H" &amp;Table4[[#This Row],[ID]]+1)</f>
        <v/>
      </c>
      <c r="X344" s="99" t="str" cm="1">
        <f t="array" aca="1" ref="X344" ca="1">INDIRECT("lista!I" &amp;Table4[[#This Row],[ID]]+1)</f>
        <v/>
      </c>
      <c r="Y344" s="99" t="str" cm="1">
        <f t="array" aca="1" ref="Y344" ca="1">INDIRECT("lista!J" &amp;Table4[[#This Row],[ID]]+1)</f>
        <v/>
      </c>
      <c r="Z344" s="99" t="str" cm="1">
        <f t="array" aca="1" ref="Z344" ca="1">INDIRECT("lista!K" &amp;Table4[[#This Row],[ID]]+1)</f>
        <v/>
      </c>
      <c r="AA344" s="99" t="str" cm="1">
        <f t="array" aca="1" ref="AA344" ca="1">INDIRECT("lista!L" &amp;Table4[[#This Row],[ID]]+1)</f>
        <v/>
      </c>
      <c r="AB344" s="99" t="str" cm="1">
        <f t="array" aca="1" ref="AB344" ca="1">INDIRECT("lista!M" &amp;Table4[[#This Row],[ID]]+1)</f>
        <v/>
      </c>
      <c r="AC344" s="99" t="str" cm="1">
        <f t="array" aca="1" ref="AC344" ca="1">INDIRECT("lista!N" &amp;Table4[[#This Row],[ID]]+1)</f>
        <v/>
      </c>
      <c r="AD344" s="99" t="str" cm="1">
        <f t="array" aca="1" ref="AD344" ca="1">INDIRECT("lista!O" &amp;Table4[[#This Row],[ID]]+1)</f>
        <v/>
      </c>
      <c r="AE344" s="99" t="str" cm="1">
        <f t="array" aca="1" ref="AE344" ca="1">INDIRECT("lista!P" &amp;Table4[[#This Row],[ID]]+1)</f>
        <v/>
      </c>
      <c r="AF344" s="99" t="str" cm="1">
        <f t="array" aca="1" ref="AF344" ca="1">INDIRECT("lista!Q" &amp;Table4[[#This Row],[ID]]+1)</f>
        <v/>
      </c>
    </row>
    <row r="345" spans="1:32" x14ac:dyDescent="0.3">
      <c r="A345" s="99">
        <v>342</v>
      </c>
      <c r="B345" s="29" t="s">
        <v>306</v>
      </c>
      <c r="C345" s="30" t="s">
        <v>1178</v>
      </c>
      <c r="D345" s="29" t="s">
        <v>42</v>
      </c>
      <c r="E345" s="31" t="s">
        <v>36</v>
      </c>
      <c r="F345" s="32" t="s">
        <v>355</v>
      </c>
      <c r="O345" s="3"/>
      <c r="P345" s="3"/>
      <c r="Q345" s="3"/>
      <c r="R345" s="15"/>
      <c r="S345" s="15"/>
      <c r="T345" s="15"/>
      <c r="U345" s="328"/>
      <c r="V345" s="99" t="str">
        <f ca="1">INDIRECT("lista!G" &amp;Table4[[#This Row],[ID]]+1)</f>
        <v/>
      </c>
      <c r="W345" s="99" t="str" cm="1">
        <f t="array" aca="1" ref="W345" ca="1">INDIRECT("lista!H" &amp;Table4[[#This Row],[ID]]+1)</f>
        <v/>
      </c>
      <c r="X345" s="99" t="str" cm="1">
        <f t="array" aca="1" ref="X345" ca="1">INDIRECT("lista!I" &amp;Table4[[#This Row],[ID]]+1)</f>
        <v/>
      </c>
      <c r="Y345" s="99" t="str" cm="1">
        <f t="array" aca="1" ref="Y345" ca="1">INDIRECT("lista!J" &amp;Table4[[#This Row],[ID]]+1)</f>
        <v/>
      </c>
      <c r="Z345" s="99" t="str" cm="1">
        <f t="array" aca="1" ref="Z345" ca="1">INDIRECT("lista!K" &amp;Table4[[#This Row],[ID]]+1)</f>
        <v/>
      </c>
      <c r="AA345" s="99" t="str" cm="1">
        <f t="array" aca="1" ref="AA345" ca="1">INDIRECT("lista!L" &amp;Table4[[#This Row],[ID]]+1)</f>
        <v/>
      </c>
      <c r="AB345" s="99" t="str" cm="1">
        <f t="array" aca="1" ref="AB345" ca="1">INDIRECT("lista!M" &amp;Table4[[#This Row],[ID]]+1)</f>
        <v/>
      </c>
      <c r="AC345" s="99" t="str" cm="1">
        <f t="array" aca="1" ref="AC345" ca="1">INDIRECT("lista!N" &amp;Table4[[#This Row],[ID]]+1)</f>
        <v/>
      </c>
      <c r="AD345" s="99" t="str" cm="1">
        <f t="array" aca="1" ref="AD345" ca="1">INDIRECT("lista!O" &amp;Table4[[#This Row],[ID]]+1)</f>
        <v/>
      </c>
      <c r="AE345" s="99" t="str" cm="1">
        <f t="array" aca="1" ref="AE345" ca="1">INDIRECT("lista!P" &amp;Table4[[#This Row],[ID]]+1)</f>
        <v/>
      </c>
      <c r="AF345" s="99" t="str" cm="1">
        <f t="array" aca="1" ref="AF345" ca="1">INDIRECT("lista!Q" &amp;Table4[[#This Row],[ID]]+1)</f>
        <v/>
      </c>
    </row>
    <row r="346" spans="1:32" x14ac:dyDescent="0.3">
      <c r="A346" s="99">
        <v>343</v>
      </c>
      <c r="B346" s="41" t="s">
        <v>87</v>
      </c>
      <c r="C346" s="30" t="s">
        <v>1152</v>
      </c>
      <c r="D346" s="41" t="s">
        <v>80</v>
      </c>
      <c r="E346" s="40" t="s">
        <v>206</v>
      </c>
      <c r="F346" s="32">
        <v>44519</v>
      </c>
      <c r="O346" s="3"/>
      <c r="P346" s="3"/>
      <c r="Q346" s="3"/>
      <c r="R346" s="15"/>
      <c r="S346" s="15"/>
      <c r="T346" s="15"/>
      <c r="U346" s="328"/>
      <c r="V346" s="99" t="str">
        <f ca="1">INDIRECT("lista!G" &amp;Table4[[#This Row],[ID]]+1)</f>
        <v/>
      </c>
      <c r="W346" s="99" t="str" cm="1">
        <f t="array" aca="1" ref="W346" ca="1">INDIRECT("lista!H" &amp;Table4[[#This Row],[ID]]+1)</f>
        <v/>
      </c>
      <c r="X346" s="99" t="str" cm="1">
        <f t="array" aca="1" ref="X346" ca="1">INDIRECT("lista!I" &amp;Table4[[#This Row],[ID]]+1)</f>
        <v/>
      </c>
      <c r="Y346" s="99" t="str" cm="1">
        <f t="array" aca="1" ref="Y346" ca="1">INDIRECT("lista!J" &amp;Table4[[#This Row],[ID]]+1)</f>
        <v/>
      </c>
      <c r="Z346" s="99" t="str" cm="1">
        <f t="array" aca="1" ref="Z346" ca="1">INDIRECT("lista!K" &amp;Table4[[#This Row],[ID]]+1)</f>
        <v/>
      </c>
      <c r="AA346" s="99" t="str" cm="1">
        <f t="array" aca="1" ref="AA346" ca="1">INDIRECT("lista!L" &amp;Table4[[#This Row],[ID]]+1)</f>
        <v/>
      </c>
      <c r="AB346" s="99" t="str" cm="1">
        <f t="array" aca="1" ref="AB346" ca="1">INDIRECT("lista!M" &amp;Table4[[#This Row],[ID]]+1)</f>
        <v/>
      </c>
      <c r="AC346" s="99" t="str" cm="1">
        <f t="array" aca="1" ref="AC346" ca="1">INDIRECT("lista!N" &amp;Table4[[#This Row],[ID]]+1)</f>
        <v/>
      </c>
      <c r="AD346" s="99" t="str" cm="1">
        <f t="array" aca="1" ref="AD346" ca="1">INDIRECT("lista!O" &amp;Table4[[#This Row],[ID]]+1)</f>
        <v/>
      </c>
      <c r="AE346" s="99" t="str" cm="1">
        <f t="array" aca="1" ref="AE346" ca="1">INDIRECT("lista!P" &amp;Table4[[#This Row],[ID]]+1)</f>
        <v/>
      </c>
      <c r="AF346" s="99" t="str" cm="1">
        <f t="array" aca="1" ref="AF346" ca="1">INDIRECT("lista!Q" &amp;Table4[[#This Row],[ID]]+1)</f>
        <v/>
      </c>
    </row>
    <row r="347" spans="1:32" x14ac:dyDescent="0.3">
      <c r="A347" s="99">
        <v>344</v>
      </c>
      <c r="B347" s="29" t="s">
        <v>317</v>
      </c>
      <c r="C347" s="30" t="s">
        <v>318</v>
      </c>
      <c r="D347" s="29" t="s">
        <v>35</v>
      </c>
      <c r="E347" s="31" t="s">
        <v>105</v>
      </c>
      <c r="F347" s="32" t="s">
        <v>356</v>
      </c>
      <c r="O347" s="3"/>
      <c r="P347" s="3"/>
      <c r="Q347" s="3"/>
      <c r="R347" s="15"/>
      <c r="S347" s="15"/>
      <c r="T347" s="15"/>
      <c r="U347" s="328"/>
      <c r="V347" s="99" t="str">
        <f ca="1">INDIRECT("lista!G" &amp;Table4[[#This Row],[ID]]+1)</f>
        <v/>
      </c>
      <c r="W347" s="99" t="str" cm="1">
        <f t="array" aca="1" ref="W347" ca="1">INDIRECT("lista!H" &amp;Table4[[#This Row],[ID]]+1)</f>
        <v/>
      </c>
      <c r="X347" s="99" t="str" cm="1">
        <f t="array" aca="1" ref="X347" ca="1">INDIRECT("lista!I" &amp;Table4[[#This Row],[ID]]+1)</f>
        <v/>
      </c>
      <c r="Y347" s="99" t="str" cm="1">
        <f t="array" aca="1" ref="Y347" ca="1">INDIRECT("lista!J" &amp;Table4[[#This Row],[ID]]+1)</f>
        <v/>
      </c>
      <c r="Z347" s="99" t="str" cm="1">
        <f t="array" aca="1" ref="Z347" ca="1">INDIRECT("lista!K" &amp;Table4[[#This Row],[ID]]+1)</f>
        <v/>
      </c>
      <c r="AA347" s="99" t="str" cm="1">
        <f t="array" aca="1" ref="AA347" ca="1">INDIRECT("lista!L" &amp;Table4[[#This Row],[ID]]+1)</f>
        <v/>
      </c>
      <c r="AB347" s="99" t="str" cm="1">
        <f t="array" aca="1" ref="AB347" ca="1">INDIRECT("lista!M" &amp;Table4[[#This Row],[ID]]+1)</f>
        <v/>
      </c>
      <c r="AC347" s="99" t="str" cm="1">
        <f t="array" aca="1" ref="AC347" ca="1">INDIRECT("lista!N" &amp;Table4[[#This Row],[ID]]+1)</f>
        <v/>
      </c>
      <c r="AD347" s="99" t="str" cm="1">
        <f t="array" aca="1" ref="AD347" ca="1">INDIRECT("lista!O" &amp;Table4[[#This Row],[ID]]+1)</f>
        <v/>
      </c>
      <c r="AE347" s="99" t="str" cm="1">
        <f t="array" aca="1" ref="AE347" ca="1">INDIRECT("lista!P" &amp;Table4[[#This Row],[ID]]+1)</f>
        <v/>
      </c>
      <c r="AF347" s="99" t="str" cm="1">
        <f t="array" aca="1" ref="AF347" ca="1">INDIRECT("lista!Q" &amp;Table4[[#This Row],[ID]]+1)</f>
        <v/>
      </c>
    </row>
    <row r="348" spans="1:32" x14ac:dyDescent="0.3">
      <c r="A348" s="99">
        <v>345</v>
      </c>
      <c r="B348" s="29" t="s">
        <v>310</v>
      </c>
      <c r="C348" s="30" t="s">
        <v>1382</v>
      </c>
      <c r="D348" s="29" t="s">
        <v>116</v>
      </c>
      <c r="E348" s="31" t="s">
        <v>119</v>
      </c>
      <c r="F348" s="32" t="s">
        <v>357</v>
      </c>
      <c r="O348" s="3"/>
      <c r="P348" s="3"/>
      <c r="Q348" s="3"/>
      <c r="R348" s="15"/>
      <c r="S348" s="15"/>
      <c r="T348" s="15"/>
      <c r="U348" s="328"/>
      <c r="V348" s="99" t="str">
        <f ca="1">INDIRECT("lista!G" &amp;Table4[[#This Row],[ID]]+1)</f>
        <v/>
      </c>
      <c r="W348" s="99" t="str" cm="1">
        <f t="array" aca="1" ref="W348" ca="1">INDIRECT("lista!H" &amp;Table4[[#This Row],[ID]]+1)</f>
        <v/>
      </c>
      <c r="X348" s="99" t="str" cm="1">
        <f t="array" aca="1" ref="X348" ca="1">INDIRECT("lista!I" &amp;Table4[[#This Row],[ID]]+1)</f>
        <v/>
      </c>
      <c r="Y348" s="99" t="str" cm="1">
        <f t="array" aca="1" ref="Y348" ca="1">INDIRECT("lista!J" &amp;Table4[[#This Row],[ID]]+1)</f>
        <v/>
      </c>
      <c r="Z348" s="99" t="str" cm="1">
        <f t="array" aca="1" ref="Z348" ca="1">INDIRECT("lista!K" &amp;Table4[[#This Row],[ID]]+1)</f>
        <v/>
      </c>
      <c r="AA348" s="99" t="str" cm="1">
        <f t="array" aca="1" ref="AA348" ca="1">INDIRECT("lista!L" &amp;Table4[[#This Row],[ID]]+1)</f>
        <v/>
      </c>
      <c r="AB348" s="99" t="str" cm="1">
        <f t="array" aca="1" ref="AB348" ca="1">INDIRECT("lista!M" &amp;Table4[[#This Row],[ID]]+1)</f>
        <v/>
      </c>
      <c r="AC348" s="99" t="str" cm="1">
        <f t="array" aca="1" ref="AC348" ca="1">INDIRECT("lista!N" &amp;Table4[[#This Row],[ID]]+1)</f>
        <v/>
      </c>
      <c r="AD348" s="99" t="str" cm="1">
        <f t="array" aca="1" ref="AD348" ca="1">INDIRECT("lista!O" &amp;Table4[[#This Row],[ID]]+1)</f>
        <v/>
      </c>
      <c r="AE348" s="99" t="str" cm="1">
        <f t="array" aca="1" ref="AE348" ca="1">INDIRECT("lista!P" &amp;Table4[[#This Row],[ID]]+1)</f>
        <v/>
      </c>
      <c r="AF348" s="99" t="str" cm="1">
        <f t="array" aca="1" ref="AF348" ca="1">INDIRECT("lista!Q" &amp;Table4[[#This Row],[ID]]+1)</f>
        <v/>
      </c>
    </row>
    <row r="349" spans="1:32" x14ac:dyDescent="0.3">
      <c r="A349" s="99">
        <v>346</v>
      </c>
      <c r="B349" s="41" t="s">
        <v>89</v>
      </c>
      <c r="C349" s="30" t="s">
        <v>1153</v>
      </c>
      <c r="D349" s="41" t="s">
        <v>42</v>
      </c>
      <c r="E349" s="40" t="s">
        <v>58</v>
      </c>
      <c r="F349" s="32">
        <v>44516</v>
      </c>
      <c r="O349" s="3"/>
      <c r="P349" s="3"/>
      <c r="Q349" s="3"/>
      <c r="R349" s="15"/>
      <c r="S349" s="15"/>
      <c r="T349" s="15"/>
      <c r="U349" s="328"/>
      <c r="V349" s="99" t="str">
        <f ca="1">INDIRECT("lista!G" &amp;Table4[[#This Row],[ID]]+1)</f>
        <v/>
      </c>
      <c r="W349" s="99" t="str" cm="1">
        <f t="array" aca="1" ref="W349" ca="1">INDIRECT("lista!H" &amp;Table4[[#This Row],[ID]]+1)</f>
        <v/>
      </c>
      <c r="X349" s="99" t="str" cm="1">
        <f t="array" aca="1" ref="X349" ca="1">INDIRECT("lista!I" &amp;Table4[[#This Row],[ID]]+1)</f>
        <v/>
      </c>
      <c r="Y349" s="99" t="str" cm="1">
        <f t="array" aca="1" ref="Y349" ca="1">INDIRECT("lista!J" &amp;Table4[[#This Row],[ID]]+1)</f>
        <v/>
      </c>
      <c r="Z349" s="99" t="str" cm="1">
        <f t="array" aca="1" ref="Z349" ca="1">INDIRECT("lista!K" &amp;Table4[[#This Row],[ID]]+1)</f>
        <v/>
      </c>
      <c r="AA349" s="99" t="str" cm="1">
        <f t="array" aca="1" ref="AA349" ca="1">INDIRECT("lista!L" &amp;Table4[[#This Row],[ID]]+1)</f>
        <v/>
      </c>
      <c r="AB349" s="99" t="str" cm="1">
        <f t="array" aca="1" ref="AB349" ca="1">INDIRECT("lista!M" &amp;Table4[[#This Row],[ID]]+1)</f>
        <v/>
      </c>
      <c r="AC349" s="99" t="str" cm="1">
        <f t="array" aca="1" ref="AC349" ca="1">INDIRECT("lista!N" &amp;Table4[[#This Row],[ID]]+1)</f>
        <v/>
      </c>
      <c r="AD349" s="99" t="str" cm="1">
        <f t="array" aca="1" ref="AD349" ca="1">INDIRECT("lista!O" &amp;Table4[[#This Row],[ID]]+1)</f>
        <v/>
      </c>
      <c r="AE349" s="99" t="str" cm="1">
        <f t="array" aca="1" ref="AE349" ca="1">INDIRECT("lista!P" &amp;Table4[[#This Row],[ID]]+1)</f>
        <v/>
      </c>
      <c r="AF349" s="99" t="str" cm="1">
        <f t="array" aca="1" ref="AF349" ca="1">INDIRECT("lista!Q" &amp;Table4[[#This Row],[ID]]+1)</f>
        <v/>
      </c>
    </row>
    <row r="350" spans="1:32" x14ac:dyDescent="0.3">
      <c r="A350" s="99">
        <v>347</v>
      </c>
      <c r="B350" s="29" t="s">
        <v>321</v>
      </c>
      <c r="C350" s="30" t="s">
        <v>1331</v>
      </c>
      <c r="D350" s="29" t="s">
        <v>53</v>
      </c>
      <c r="E350" s="31" t="s">
        <v>105</v>
      </c>
      <c r="F350" s="32" t="s">
        <v>358</v>
      </c>
      <c r="O350" s="3"/>
      <c r="P350" s="3"/>
      <c r="Q350" s="3"/>
      <c r="R350" s="15"/>
      <c r="S350" s="15"/>
      <c r="T350" s="15"/>
      <c r="U350" s="328"/>
      <c r="V350" s="99" t="str">
        <f ca="1">INDIRECT("lista!G" &amp;Table4[[#This Row],[ID]]+1)</f>
        <v/>
      </c>
      <c r="W350" s="99" t="str" cm="1">
        <f t="array" aca="1" ref="W350" ca="1">INDIRECT("lista!H" &amp;Table4[[#This Row],[ID]]+1)</f>
        <v/>
      </c>
      <c r="X350" s="99" t="str" cm="1">
        <f t="array" aca="1" ref="X350" ca="1">INDIRECT("lista!I" &amp;Table4[[#This Row],[ID]]+1)</f>
        <v/>
      </c>
      <c r="Y350" s="99" t="str" cm="1">
        <f t="array" aca="1" ref="Y350" ca="1">INDIRECT("lista!J" &amp;Table4[[#This Row],[ID]]+1)</f>
        <v/>
      </c>
      <c r="Z350" s="99" t="str" cm="1">
        <f t="array" aca="1" ref="Z350" ca="1">INDIRECT("lista!K" &amp;Table4[[#This Row],[ID]]+1)</f>
        <v/>
      </c>
      <c r="AA350" s="99" t="str" cm="1">
        <f t="array" aca="1" ref="AA350" ca="1">INDIRECT("lista!L" &amp;Table4[[#This Row],[ID]]+1)</f>
        <v/>
      </c>
      <c r="AB350" s="99" t="str" cm="1">
        <f t="array" aca="1" ref="AB350" ca="1">INDIRECT("lista!M" &amp;Table4[[#This Row],[ID]]+1)</f>
        <v/>
      </c>
      <c r="AC350" s="99" t="str" cm="1">
        <f t="array" aca="1" ref="AC350" ca="1">INDIRECT("lista!N" &amp;Table4[[#This Row],[ID]]+1)</f>
        <v/>
      </c>
      <c r="AD350" s="99" t="str" cm="1">
        <f t="array" aca="1" ref="AD350" ca="1">INDIRECT("lista!O" &amp;Table4[[#This Row],[ID]]+1)</f>
        <v/>
      </c>
      <c r="AE350" s="99" t="str" cm="1">
        <f t="array" aca="1" ref="AE350" ca="1">INDIRECT("lista!P" &amp;Table4[[#This Row],[ID]]+1)</f>
        <v/>
      </c>
      <c r="AF350" s="99" t="str" cm="1">
        <f t="array" aca="1" ref="AF350" ca="1">INDIRECT("lista!Q" &amp;Table4[[#This Row],[ID]]+1)</f>
        <v/>
      </c>
    </row>
    <row r="351" spans="1:32" x14ac:dyDescent="0.3">
      <c r="A351" s="99">
        <v>348</v>
      </c>
      <c r="B351" s="29" t="s">
        <v>331</v>
      </c>
      <c r="C351" s="30" t="s">
        <v>1383</v>
      </c>
      <c r="D351" s="29" t="s">
        <v>53</v>
      </c>
      <c r="E351" s="31" t="s">
        <v>95</v>
      </c>
      <c r="F351" s="32" t="s">
        <v>359</v>
      </c>
      <c r="O351" s="3"/>
      <c r="P351" s="3"/>
      <c r="Q351" s="3"/>
      <c r="R351" s="15"/>
      <c r="S351" s="15"/>
      <c r="T351" s="15"/>
      <c r="U351" s="328"/>
      <c r="V351" s="99" t="str">
        <f ca="1">INDIRECT("lista!G" &amp;Table4[[#This Row],[ID]]+1)</f>
        <v/>
      </c>
      <c r="W351" s="99" t="str" cm="1">
        <f t="array" aca="1" ref="W351" ca="1">INDIRECT("lista!H" &amp;Table4[[#This Row],[ID]]+1)</f>
        <v/>
      </c>
      <c r="X351" s="99" t="str" cm="1">
        <f t="array" aca="1" ref="X351" ca="1">INDIRECT("lista!I" &amp;Table4[[#This Row],[ID]]+1)</f>
        <v/>
      </c>
      <c r="Y351" s="99" t="str" cm="1">
        <f t="array" aca="1" ref="Y351" ca="1">INDIRECT("lista!J" &amp;Table4[[#This Row],[ID]]+1)</f>
        <v/>
      </c>
      <c r="Z351" s="99" t="str" cm="1">
        <f t="array" aca="1" ref="Z351" ca="1">INDIRECT("lista!K" &amp;Table4[[#This Row],[ID]]+1)</f>
        <v/>
      </c>
      <c r="AA351" s="99" t="str" cm="1">
        <f t="array" aca="1" ref="AA351" ca="1">INDIRECT("lista!L" &amp;Table4[[#This Row],[ID]]+1)</f>
        <v/>
      </c>
      <c r="AB351" s="99" t="str" cm="1">
        <f t="array" aca="1" ref="AB351" ca="1">INDIRECT("lista!M" &amp;Table4[[#This Row],[ID]]+1)</f>
        <v/>
      </c>
      <c r="AC351" s="99" t="str" cm="1">
        <f t="array" aca="1" ref="AC351" ca="1">INDIRECT("lista!N" &amp;Table4[[#This Row],[ID]]+1)</f>
        <v/>
      </c>
      <c r="AD351" s="99" t="str" cm="1">
        <f t="array" aca="1" ref="AD351" ca="1">INDIRECT("lista!O" &amp;Table4[[#This Row],[ID]]+1)</f>
        <v/>
      </c>
      <c r="AE351" s="99" t="str" cm="1">
        <f t="array" aca="1" ref="AE351" ca="1">INDIRECT("lista!P" &amp;Table4[[#This Row],[ID]]+1)</f>
        <v/>
      </c>
      <c r="AF351" s="99" t="str" cm="1">
        <f t="array" aca="1" ref="AF351" ca="1">INDIRECT("lista!Q" &amp;Table4[[#This Row],[ID]]+1)</f>
        <v/>
      </c>
    </row>
    <row r="352" spans="1:32" x14ac:dyDescent="0.3">
      <c r="A352" s="99">
        <v>349</v>
      </c>
      <c r="B352" s="29" t="s">
        <v>333</v>
      </c>
      <c r="C352" s="30" t="s">
        <v>1384</v>
      </c>
      <c r="D352" s="29" t="s">
        <v>53</v>
      </c>
      <c r="E352" s="31" t="s">
        <v>95</v>
      </c>
      <c r="F352" s="32" t="s">
        <v>359</v>
      </c>
      <c r="O352" s="3"/>
      <c r="P352" s="3"/>
      <c r="Q352" s="3"/>
      <c r="R352" s="15"/>
      <c r="S352" s="15"/>
      <c r="T352" s="15"/>
      <c r="U352" s="328"/>
      <c r="V352" s="99" t="str">
        <f ca="1">INDIRECT("lista!G" &amp;Table4[[#This Row],[ID]]+1)</f>
        <v/>
      </c>
      <c r="W352" s="99" t="str" cm="1">
        <f t="array" aca="1" ref="W352" ca="1">INDIRECT("lista!H" &amp;Table4[[#This Row],[ID]]+1)</f>
        <v/>
      </c>
      <c r="X352" s="99" t="str" cm="1">
        <f t="array" aca="1" ref="X352" ca="1">INDIRECT("lista!I" &amp;Table4[[#This Row],[ID]]+1)</f>
        <v/>
      </c>
      <c r="Y352" s="99" t="str" cm="1">
        <f t="array" aca="1" ref="Y352" ca="1">INDIRECT("lista!J" &amp;Table4[[#This Row],[ID]]+1)</f>
        <v/>
      </c>
      <c r="Z352" s="99" t="str" cm="1">
        <f t="array" aca="1" ref="Z352" ca="1">INDIRECT("lista!K" &amp;Table4[[#This Row],[ID]]+1)</f>
        <v/>
      </c>
      <c r="AA352" s="99" t="str" cm="1">
        <f t="array" aca="1" ref="AA352" ca="1">INDIRECT("lista!L" &amp;Table4[[#This Row],[ID]]+1)</f>
        <v/>
      </c>
      <c r="AB352" s="99" t="str" cm="1">
        <f t="array" aca="1" ref="AB352" ca="1">INDIRECT("lista!M" &amp;Table4[[#This Row],[ID]]+1)</f>
        <v/>
      </c>
      <c r="AC352" s="99" t="str" cm="1">
        <f t="array" aca="1" ref="AC352" ca="1">INDIRECT("lista!N" &amp;Table4[[#This Row],[ID]]+1)</f>
        <v/>
      </c>
      <c r="AD352" s="99" t="str" cm="1">
        <f t="array" aca="1" ref="AD352" ca="1">INDIRECT("lista!O" &amp;Table4[[#This Row],[ID]]+1)</f>
        <v/>
      </c>
      <c r="AE352" s="99" t="str" cm="1">
        <f t="array" aca="1" ref="AE352" ca="1">INDIRECT("lista!P" &amp;Table4[[#This Row],[ID]]+1)</f>
        <v/>
      </c>
      <c r="AF352" s="99" t="str" cm="1">
        <f t="array" aca="1" ref="AF352" ca="1">INDIRECT("lista!Q" &amp;Table4[[#This Row],[ID]]+1)</f>
        <v/>
      </c>
    </row>
    <row r="353" spans="1:32" x14ac:dyDescent="0.3">
      <c r="A353" s="99">
        <v>350</v>
      </c>
      <c r="B353" s="33" t="s">
        <v>314</v>
      </c>
      <c r="C353" s="34" t="s">
        <v>1339</v>
      </c>
      <c r="D353" s="35" t="s">
        <v>53</v>
      </c>
      <c r="E353" s="31" t="s">
        <v>119</v>
      </c>
      <c r="F353" s="32" t="s">
        <v>360</v>
      </c>
      <c r="O353" s="3"/>
      <c r="P353" s="3"/>
      <c r="Q353" s="3"/>
      <c r="R353" s="15"/>
      <c r="S353" s="15"/>
      <c r="T353" s="15"/>
      <c r="U353" s="328"/>
      <c r="V353" s="99" t="str">
        <f ca="1">INDIRECT("lista!G" &amp;Table4[[#This Row],[ID]]+1)</f>
        <v/>
      </c>
      <c r="W353" s="99" t="str" cm="1">
        <f t="array" aca="1" ref="W353" ca="1">INDIRECT("lista!H" &amp;Table4[[#This Row],[ID]]+1)</f>
        <v/>
      </c>
      <c r="X353" s="99" t="str" cm="1">
        <f t="array" aca="1" ref="X353" ca="1">INDIRECT("lista!I" &amp;Table4[[#This Row],[ID]]+1)</f>
        <v/>
      </c>
      <c r="Y353" s="99" t="str" cm="1">
        <f t="array" aca="1" ref="Y353" ca="1">INDIRECT("lista!J" &amp;Table4[[#This Row],[ID]]+1)</f>
        <v/>
      </c>
      <c r="Z353" s="99" t="str" cm="1">
        <f t="array" aca="1" ref="Z353" ca="1">INDIRECT("lista!K" &amp;Table4[[#This Row],[ID]]+1)</f>
        <v/>
      </c>
      <c r="AA353" s="99" t="str" cm="1">
        <f t="array" aca="1" ref="AA353" ca="1">INDIRECT("lista!L" &amp;Table4[[#This Row],[ID]]+1)</f>
        <v/>
      </c>
      <c r="AB353" s="99" t="str" cm="1">
        <f t="array" aca="1" ref="AB353" ca="1">INDIRECT("lista!M" &amp;Table4[[#This Row],[ID]]+1)</f>
        <v/>
      </c>
      <c r="AC353" s="99" t="str" cm="1">
        <f t="array" aca="1" ref="AC353" ca="1">INDIRECT("lista!N" &amp;Table4[[#This Row],[ID]]+1)</f>
        <v/>
      </c>
      <c r="AD353" s="99" t="str" cm="1">
        <f t="array" aca="1" ref="AD353" ca="1">INDIRECT("lista!O" &amp;Table4[[#This Row],[ID]]+1)</f>
        <v/>
      </c>
      <c r="AE353" s="99" t="str" cm="1">
        <f t="array" aca="1" ref="AE353" ca="1">INDIRECT("lista!P" &amp;Table4[[#This Row],[ID]]+1)</f>
        <v/>
      </c>
      <c r="AF353" s="99" t="str" cm="1">
        <f t="array" aca="1" ref="AF353" ca="1">INDIRECT("lista!Q" &amp;Table4[[#This Row],[ID]]+1)</f>
        <v/>
      </c>
    </row>
    <row r="354" spans="1:32" x14ac:dyDescent="0.3">
      <c r="A354" s="99">
        <v>351</v>
      </c>
      <c r="B354" s="33" t="s">
        <v>310</v>
      </c>
      <c r="C354" s="34" t="s">
        <v>1382</v>
      </c>
      <c r="D354" s="35" t="s">
        <v>116</v>
      </c>
      <c r="E354" s="31" t="s">
        <v>36</v>
      </c>
      <c r="F354" s="32" t="s">
        <v>360</v>
      </c>
      <c r="O354" s="3"/>
      <c r="P354" s="3"/>
      <c r="Q354" s="3"/>
      <c r="R354" s="15"/>
      <c r="S354" s="15"/>
      <c r="T354" s="15"/>
      <c r="U354" s="328"/>
      <c r="V354" s="99" t="str">
        <f ca="1">INDIRECT("lista!G" &amp;Table4[[#This Row],[ID]]+1)</f>
        <v/>
      </c>
      <c r="W354" s="99" t="str" cm="1">
        <f t="array" aca="1" ref="W354" ca="1">INDIRECT("lista!H" &amp;Table4[[#This Row],[ID]]+1)</f>
        <v/>
      </c>
      <c r="X354" s="99" t="str" cm="1">
        <f t="array" aca="1" ref="X354" ca="1">INDIRECT("lista!I" &amp;Table4[[#This Row],[ID]]+1)</f>
        <v/>
      </c>
      <c r="Y354" s="99" t="str" cm="1">
        <f t="array" aca="1" ref="Y354" ca="1">INDIRECT("lista!J" &amp;Table4[[#This Row],[ID]]+1)</f>
        <v/>
      </c>
      <c r="Z354" s="99" t="str" cm="1">
        <f t="array" aca="1" ref="Z354" ca="1">INDIRECT("lista!K" &amp;Table4[[#This Row],[ID]]+1)</f>
        <v/>
      </c>
      <c r="AA354" s="99" t="str" cm="1">
        <f t="array" aca="1" ref="AA354" ca="1">INDIRECT("lista!L" &amp;Table4[[#This Row],[ID]]+1)</f>
        <v/>
      </c>
      <c r="AB354" s="99" t="str" cm="1">
        <f t="array" aca="1" ref="AB354" ca="1">INDIRECT("lista!M" &amp;Table4[[#This Row],[ID]]+1)</f>
        <v/>
      </c>
      <c r="AC354" s="99" t="str" cm="1">
        <f t="array" aca="1" ref="AC354" ca="1">INDIRECT("lista!N" &amp;Table4[[#This Row],[ID]]+1)</f>
        <v/>
      </c>
      <c r="AD354" s="99" t="str" cm="1">
        <f t="array" aca="1" ref="AD354" ca="1">INDIRECT("lista!O" &amp;Table4[[#This Row],[ID]]+1)</f>
        <v/>
      </c>
      <c r="AE354" s="99" t="str" cm="1">
        <f t="array" aca="1" ref="AE354" ca="1">INDIRECT("lista!P" &amp;Table4[[#This Row],[ID]]+1)</f>
        <v/>
      </c>
      <c r="AF354" s="99" t="str" cm="1">
        <f t="array" aca="1" ref="AF354" ca="1">INDIRECT("lista!Q" &amp;Table4[[#This Row],[ID]]+1)</f>
        <v/>
      </c>
    </row>
    <row r="355" spans="1:32" x14ac:dyDescent="0.3">
      <c r="A355" s="99">
        <v>352</v>
      </c>
      <c r="B355" s="33" t="s">
        <v>317</v>
      </c>
      <c r="C355" s="36" t="s">
        <v>318</v>
      </c>
      <c r="D355" s="35" t="s">
        <v>35</v>
      </c>
      <c r="E355" s="31" t="s">
        <v>119</v>
      </c>
      <c r="F355" s="37" t="s">
        <v>361</v>
      </c>
      <c r="O355" s="3"/>
      <c r="P355" s="3"/>
      <c r="Q355" s="3"/>
      <c r="R355" s="15"/>
      <c r="S355" s="15"/>
      <c r="T355" s="15"/>
      <c r="U355" s="328"/>
      <c r="V355" s="99" t="str">
        <f ca="1">INDIRECT("lista!G" &amp;Table4[[#This Row],[ID]]+1)</f>
        <v/>
      </c>
      <c r="W355" s="99" t="str" cm="1">
        <f t="array" aca="1" ref="W355" ca="1">INDIRECT("lista!H" &amp;Table4[[#This Row],[ID]]+1)</f>
        <v/>
      </c>
      <c r="X355" s="99" t="str" cm="1">
        <f t="array" aca="1" ref="X355" ca="1">INDIRECT("lista!I" &amp;Table4[[#This Row],[ID]]+1)</f>
        <v/>
      </c>
      <c r="Y355" s="99" t="str" cm="1">
        <f t="array" aca="1" ref="Y355" ca="1">INDIRECT("lista!J" &amp;Table4[[#This Row],[ID]]+1)</f>
        <v/>
      </c>
      <c r="Z355" s="99" t="str" cm="1">
        <f t="array" aca="1" ref="Z355" ca="1">INDIRECT("lista!K" &amp;Table4[[#This Row],[ID]]+1)</f>
        <v/>
      </c>
      <c r="AA355" s="99" t="str" cm="1">
        <f t="array" aca="1" ref="AA355" ca="1">INDIRECT("lista!L" &amp;Table4[[#This Row],[ID]]+1)</f>
        <v/>
      </c>
      <c r="AB355" s="99" t="str" cm="1">
        <f t="array" aca="1" ref="AB355" ca="1">INDIRECT("lista!M" &amp;Table4[[#This Row],[ID]]+1)</f>
        <v/>
      </c>
      <c r="AC355" s="99" t="str" cm="1">
        <f t="array" aca="1" ref="AC355" ca="1">INDIRECT("lista!N" &amp;Table4[[#This Row],[ID]]+1)</f>
        <v/>
      </c>
      <c r="AD355" s="99" t="str" cm="1">
        <f t="array" aca="1" ref="AD355" ca="1">INDIRECT("lista!O" &amp;Table4[[#This Row],[ID]]+1)</f>
        <v/>
      </c>
      <c r="AE355" s="99" t="str" cm="1">
        <f t="array" aca="1" ref="AE355" ca="1">INDIRECT("lista!P" &amp;Table4[[#This Row],[ID]]+1)</f>
        <v/>
      </c>
      <c r="AF355" s="99" t="str" cm="1">
        <f t="array" aca="1" ref="AF355" ca="1">INDIRECT("lista!Q" &amp;Table4[[#This Row],[ID]]+1)</f>
        <v/>
      </c>
    </row>
    <row r="356" spans="1:32" x14ac:dyDescent="0.3">
      <c r="A356" s="99">
        <v>353</v>
      </c>
      <c r="B356" s="33" t="s">
        <v>314</v>
      </c>
      <c r="C356" s="34" t="s">
        <v>1339</v>
      </c>
      <c r="D356" s="35" t="s">
        <v>53</v>
      </c>
      <c r="E356" s="31" t="s">
        <v>36</v>
      </c>
      <c r="F356" s="32" t="s">
        <v>362</v>
      </c>
      <c r="O356" s="3"/>
      <c r="P356" s="3"/>
      <c r="Q356" s="3"/>
      <c r="R356" s="15"/>
      <c r="S356" s="15"/>
      <c r="T356" s="15"/>
      <c r="U356" s="328"/>
      <c r="V356" s="99" t="str">
        <f ca="1">INDIRECT("lista!G" &amp;Table4[[#This Row],[ID]]+1)</f>
        <v/>
      </c>
      <c r="W356" s="99" t="str" cm="1">
        <f t="array" aca="1" ref="W356" ca="1">INDIRECT("lista!H" &amp;Table4[[#This Row],[ID]]+1)</f>
        <v/>
      </c>
      <c r="X356" s="99" t="str" cm="1">
        <f t="array" aca="1" ref="X356" ca="1">INDIRECT("lista!I" &amp;Table4[[#This Row],[ID]]+1)</f>
        <v/>
      </c>
      <c r="Y356" s="99" t="str" cm="1">
        <f t="array" aca="1" ref="Y356" ca="1">INDIRECT("lista!J" &amp;Table4[[#This Row],[ID]]+1)</f>
        <v/>
      </c>
      <c r="Z356" s="99" t="str" cm="1">
        <f t="array" aca="1" ref="Z356" ca="1">INDIRECT("lista!K" &amp;Table4[[#This Row],[ID]]+1)</f>
        <v/>
      </c>
      <c r="AA356" s="99" t="str" cm="1">
        <f t="array" aca="1" ref="AA356" ca="1">INDIRECT("lista!L" &amp;Table4[[#This Row],[ID]]+1)</f>
        <v/>
      </c>
      <c r="AB356" s="99" t="str" cm="1">
        <f t="array" aca="1" ref="AB356" ca="1">INDIRECT("lista!M" &amp;Table4[[#This Row],[ID]]+1)</f>
        <v/>
      </c>
      <c r="AC356" s="99" t="str" cm="1">
        <f t="array" aca="1" ref="AC356" ca="1">INDIRECT("lista!N" &amp;Table4[[#This Row],[ID]]+1)</f>
        <v/>
      </c>
      <c r="AD356" s="99" t="str" cm="1">
        <f t="array" aca="1" ref="AD356" ca="1">INDIRECT("lista!O" &amp;Table4[[#This Row],[ID]]+1)</f>
        <v/>
      </c>
      <c r="AE356" s="99" t="str" cm="1">
        <f t="array" aca="1" ref="AE356" ca="1">INDIRECT("lista!P" &amp;Table4[[#This Row],[ID]]+1)</f>
        <v/>
      </c>
      <c r="AF356" s="99" t="str" cm="1">
        <f t="array" aca="1" ref="AF356" ca="1">INDIRECT("lista!Q" &amp;Table4[[#This Row],[ID]]+1)</f>
        <v/>
      </c>
    </row>
    <row r="357" spans="1:32" x14ac:dyDescent="0.3">
      <c r="A357" s="99">
        <v>354</v>
      </c>
      <c r="B357" s="38" t="s">
        <v>363</v>
      </c>
      <c r="C357" s="34" t="s">
        <v>1468</v>
      </c>
      <c r="D357" s="39" t="s">
        <v>53</v>
      </c>
      <c r="E357" s="40" t="s">
        <v>77</v>
      </c>
      <c r="F357" s="32">
        <v>44502</v>
      </c>
      <c r="O357" s="3"/>
      <c r="P357" s="3"/>
      <c r="Q357" s="3"/>
      <c r="R357" s="15"/>
      <c r="S357" s="15"/>
      <c r="T357" s="15"/>
      <c r="U357" s="328"/>
      <c r="V357" s="99" t="s">
        <v>65</v>
      </c>
      <c r="W357" s="99" t="s">
        <v>65</v>
      </c>
      <c r="X357" s="99" t="s">
        <v>65</v>
      </c>
      <c r="Y357" s="99" t="s">
        <v>65</v>
      </c>
      <c r="Z357" s="99" t="str" cm="1">
        <f t="array" aca="1" ref="Z357" ca="1">INDIRECT("lista!K" &amp;Table4[[#This Row],[ID]]+1)</f>
        <v/>
      </c>
      <c r="AA357" s="99" t="str" cm="1">
        <f t="array" aca="1" ref="AA357" ca="1">INDIRECT("lista!L" &amp;Table4[[#This Row],[ID]]+1)</f>
        <v/>
      </c>
      <c r="AB357" s="99" t="str" cm="1">
        <f t="array" aca="1" ref="AB357" ca="1">INDIRECT("lista!M" &amp;Table4[[#This Row],[ID]]+1)</f>
        <v/>
      </c>
      <c r="AC357" s="99" t="str" cm="1">
        <f t="array" aca="1" ref="AC357" ca="1">INDIRECT("lista!N" &amp;Table4[[#This Row],[ID]]+1)</f>
        <v/>
      </c>
      <c r="AD357" s="99" t="str" cm="1">
        <f t="array" aca="1" ref="AD357" ca="1">INDIRECT("lista!O" &amp;Table4[[#This Row],[ID]]+1)</f>
        <v/>
      </c>
      <c r="AE357" s="99" t="str" cm="1">
        <f t="array" aca="1" ref="AE357" ca="1">INDIRECT("lista!P" &amp;Table4[[#This Row],[ID]]+1)</f>
        <v/>
      </c>
      <c r="AF357" s="99" t="str" cm="1">
        <f t="array" aca="1" ref="AF357" ca="1">INDIRECT("lista!Q" &amp;Table4[[#This Row],[ID]]+1)</f>
        <v/>
      </c>
    </row>
    <row r="358" spans="1:32" x14ac:dyDescent="0.3">
      <c r="A358" s="99">
        <v>355</v>
      </c>
      <c r="B358" s="33" t="s">
        <v>321</v>
      </c>
      <c r="C358" s="34" t="s">
        <v>1331</v>
      </c>
      <c r="D358" s="35" t="s">
        <v>53</v>
      </c>
      <c r="E358" s="31" t="s">
        <v>119</v>
      </c>
      <c r="F358" s="32" t="s">
        <v>364</v>
      </c>
      <c r="O358" s="3"/>
      <c r="P358" s="3"/>
      <c r="Q358" s="3"/>
      <c r="R358" s="15"/>
      <c r="S358" s="15"/>
      <c r="T358" s="15"/>
      <c r="U358" s="328"/>
      <c r="V358" s="99" t="str">
        <f ca="1">INDIRECT("lista!G" &amp;Table4[[#This Row],[ID]]+1)</f>
        <v/>
      </c>
      <c r="W358" s="99" t="str" cm="1">
        <f t="array" aca="1" ref="W358" ca="1">INDIRECT("lista!H" &amp;Table4[[#This Row],[ID]]+1)</f>
        <v/>
      </c>
      <c r="X358" s="99" t="str" cm="1">
        <f t="array" aca="1" ref="X358" ca="1">INDIRECT("lista!I" &amp;Table4[[#This Row],[ID]]+1)</f>
        <v/>
      </c>
      <c r="Y358" s="99" t="str" cm="1">
        <f t="array" aca="1" ref="Y358" ca="1">INDIRECT("lista!J" &amp;Table4[[#This Row],[ID]]+1)</f>
        <v/>
      </c>
      <c r="Z358" s="99" t="str" cm="1">
        <f t="array" aca="1" ref="Z358" ca="1">INDIRECT("lista!K" &amp;Table4[[#This Row],[ID]]+1)</f>
        <v/>
      </c>
      <c r="AA358" s="99" t="str" cm="1">
        <f t="array" aca="1" ref="AA358" ca="1">INDIRECT("lista!L" &amp;Table4[[#This Row],[ID]]+1)</f>
        <v/>
      </c>
      <c r="AB358" s="99" t="str" cm="1">
        <f t="array" aca="1" ref="AB358" ca="1">INDIRECT("lista!M" &amp;Table4[[#This Row],[ID]]+1)</f>
        <v/>
      </c>
      <c r="AC358" s="99" t="str" cm="1">
        <f t="array" aca="1" ref="AC358" ca="1">INDIRECT("lista!N" &amp;Table4[[#This Row],[ID]]+1)</f>
        <v/>
      </c>
      <c r="AD358" s="99" t="str" cm="1">
        <f t="array" aca="1" ref="AD358" ca="1">INDIRECT("lista!O" &amp;Table4[[#This Row],[ID]]+1)</f>
        <v/>
      </c>
      <c r="AE358" s="99" t="str" cm="1">
        <f t="array" aca="1" ref="AE358" ca="1">INDIRECT("lista!P" &amp;Table4[[#This Row],[ID]]+1)</f>
        <v/>
      </c>
      <c r="AF358" s="99" t="str" cm="1">
        <f t="array" aca="1" ref="AF358" ca="1">INDIRECT("lista!Q" &amp;Table4[[#This Row],[ID]]+1)</f>
        <v/>
      </c>
    </row>
    <row r="359" spans="1:32" x14ac:dyDescent="0.3">
      <c r="A359" s="99">
        <v>356</v>
      </c>
      <c r="B359" s="33" t="s">
        <v>339</v>
      </c>
      <c r="C359" s="34" t="s">
        <v>1446</v>
      </c>
      <c r="D359" s="35" t="s">
        <v>116</v>
      </c>
      <c r="E359" s="31" t="s">
        <v>95</v>
      </c>
      <c r="F359" s="32" t="s">
        <v>365</v>
      </c>
      <c r="O359" s="3"/>
      <c r="P359" s="3"/>
      <c r="Q359" s="3"/>
      <c r="R359" s="15"/>
      <c r="S359" s="15"/>
      <c r="T359" s="15"/>
      <c r="U359" s="328"/>
      <c r="V359" s="99" t="str">
        <f ca="1">INDIRECT("lista!G" &amp;Table4[[#This Row],[ID]]+1)</f>
        <v/>
      </c>
      <c r="W359" s="99" t="str" cm="1">
        <f t="array" aca="1" ref="W359" ca="1">INDIRECT("lista!H" &amp;Table4[[#This Row],[ID]]+1)</f>
        <v/>
      </c>
      <c r="X359" s="99" t="str" cm="1">
        <f t="array" aca="1" ref="X359" ca="1">INDIRECT("lista!I" &amp;Table4[[#This Row],[ID]]+1)</f>
        <v/>
      </c>
      <c r="Y359" s="99" t="str" cm="1">
        <f t="array" aca="1" ref="Y359" ca="1">INDIRECT("lista!J" &amp;Table4[[#This Row],[ID]]+1)</f>
        <v/>
      </c>
      <c r="Z359" s="99" t="str" cm="1">
        <f t="array" aca="1" ref="Z359" ca="1">INDIRECT("lista!K" &amp;Table4[[#This Row],[ID]]+1)</f>
        <v/>
      </c>
      <c r="AA359" s="99" t="str" cm="1">
        <f t="array" aca="1" ref="AA359" ca="1">INDIRECT("lista!L" &amp;Table4[[#This Row],[ID]]+1)</f>
        <v/>
      </c>
      <c r="AB359" s="99" t="str" cm="1">
        <f t="array" aca="1" ref="AB359" ca="1">INDIRECT("lista!M" &amp;Table4[[#This Row],[ID]]+1)</f>
        <v/>
      </c>
      <c r="AC359" s="99" t="str" cm="1">
        <f t="array" aca="1" ref="AC359" ca="1">INDIRECT("lista!N" &amp;Table4[[#This Row],[ID]]+1)</f>
        <v/>
      </c>
      <c r="AD359" s="99" t="str" cm="1">
        <f t="array" aca="1" ref="AD359" ca="1">INDIRECT("lista!O" &amp;Table4[[#This Row],[ID]]+1)</f>
        <v/>
      </c>
      <c r="AE359" s="99" t="str" cm="1">
        <f t="array" aca="1" ref="AE359" ca="1">INDIRECT("lista!P" &amp;Table4[[#This Row],[ID]]+1)</f>
        <v/>
      </c>
      <c r="AF359" s="99" t="str" cm="1">
        <f t="array" aca="1" ref="AF359" ca="1">INDIRECT("lista!Q" &amp;Table4[[#This Row],[ID]]+1)</f>
        <v/>
      </c>
    </row>
    <row r="360" spans="1:32" x14ac:dyDescent="0.3">
      <c r="A360" s="99">
        <v>357</v>
      </c>
      <c r="B360" s="33" t="s">
        <v>317</v>
      </c>
      <c r="C360" s="34" t="s">
        <v>318</v>
      </c>
      <c r="D360" s="35" t="s">
        <v>35</v>
      </c>
      <c r="E360" s="31" t="s">
        <v>36</v>
      </c>
      <c r="F360" s="32" t="s">
        <v>366</v>
      </c>
      <c r="O360" s="3"/>
      <c r="P360" s="3"/>
      <c r="Q360" s="3"/>
      <c r="R360" s="15"/>
      <c r="S360" s="15"/>
      <c r="T360" s="15"/>
      <c r="U360" s="328"/>
      <c r="V360" s="99" t="str">
        <f ca="1">INDIRECT("lista!G" &amp;Table4[[#This Row],[ID]]+1)</f>
        <v/>
      </c>
      <c r="W360" s="99" t="str" cm="1">
        <f t="array" aca="1" ref="W360" ca="1">INDIRECT("lista!H" &amp;Table4[[#This Row],[ID]]+1)</f>
        <v/>
      </c>
      <c r="X360" s="99" t="str" cm="1">
        <f t="array" aca="1" ref="X360" ca="1">INDIRECT("lista!I" &amp;Table4[[#This Row],[ID]]+1)</f>
        <v/>
      </c>
      <c r="Y360" s="99" t="str" cm="1">
        <f t="array" aca="1" ref="Y360" ca="1">INDIRECT("lista!J" &amp;Table4[[#This Row],[ID]]+1)</f>
        <v/>
      </c>
      <c r="Z360" s="99" t="str" cm="1">
        <f t="array" aca="1" ref="Z360" ca="1">INDIRECT("lista!K" &amp;Table4[[#This Row],[ID]]+1)</f>
        <v/>
      </c>
      <c r="AA360" s="99" t="str" cm="1">
        <f t="array" aca="1" ref="AA360" ca="1">INDIRECT("lista!L" &amp;Table4[[#This Row],[ID]]+1)</f>
        <v/>
      </c>
      <c r="AB360" s="99" t="str" cm="1">
        <f t="array" aca="1" ref="AB360" ca="1">INDIRECT("lista!M" &amp;Table4[[#This Row],[ID]]+1)</f>
        <v/>
      </c>
      <c r="AC360" s="99" t="str" cm="1">
        <f t="array" aca="1" ref="AC360" ca="1">INDIRECT("lista!N" &amp;Table4[[#This Row],[ID]]+1)</f>
        <v/>
      </c>
      <c r="AD360" s="99" t="str" cm="1">
        <f t="array" aca="1" ref="AD360" ca="1">INDIRECT("lista!O" &amp;Table4[[#This Row],[ID]]+1)</f>
        <v/>
      </c>
      <c r="AE360" s="99" t="str" cm="1">
        <f t="array" aca="1" ref="AE360" ca="1">INDIRECT("lista!P" &amp;Table4[[#This Row],[ID]]+1)</f>
        <v/>
      </c>
      <c r="AF360" s="99" t="str" cm="1">
        <f t="array" aca="1" ref="AF360" ca="1">INDIRECT("lista!Q" &amp;Table4[[#This Row],[ID]]+1)</f>
        <v/>
      </c>
    </row>
    <row r="361" spans="1:32" x14ac:dyDescent="0.3">
      <c r="A361" s="99">
        <v>358</v>
      </c>
      <c r="B361" s="33" t="s">
        <v>321</v>
      </c>
      <c r="C361" s="34" t="s">
        <v>1331</v>
      </c>
      <c r="D361" s="35" t="s">
        <v>53</v>
      </c>
      <c r="E361" s="31" t="s">
        <v>36</v>
      </c>
      <c r="F361" s="32" t="s">
        <v>367</v>
      </c>
      <c r="O361" s="3"/>
      <c r="P361" s="3"/>
      <c r="Q361" s="3"/>
      <c r="R361" s="15"/>
      <c r="S361" s="15"/>
      <c r="T361" s="15"/>
      <c r="U361" s="328"/>
      <c r="V361" s="99" t="str">
        <f ca="1">INDIRECT("lista!G" &amp;Table4[[#This Row],[ID]]+1)</f>
        <v/>
      </c>
      <c r="W361" s="99" t="str" cm="1">
        <f t="array" aca="1" ref="W361" ca="1">INDIRECT("lista!H" &amp;Table4[[#This Row],[ID]]+1)</f>
        <v/>
      </c>
      <c r="X361" s="99" t="str" cm="1">
        <f t="array" aca="1" ref="X361" ca="1">INDIRECT("lista!I" &amp;Table4[[#This Row],[ID]]+1)</f>
        <v/>
      </c>
      <c r="Y361" s="99" t="str" cm="1">
        <f t="array" aca="1" ref="Y361" ca="1">INDIRECT("lista!J" &amp;Table4[[#This Row],[ID]]+1)</f>
        <v/>
      </c>
      <c r="Z361" s="99" t="str" cm="1">
        <f t="array" aca="1" ref="Z361" ca="1">INDIRECT("lista!K" &amp;Table4[[#This Row],[ID]]+1)</f>
        <v/>
      </c>
      <c r="AA361" s="99" t="str" cm="1">
        <f t="array" aca="1" ref="AA361" ca="1">INDIRECT("lista!L" &amp;Table4[[#This Row],[ID]]+1)</f>
        <v/>
      </c>
      <c r="AB361" s="99" t="str" cm="1">
        <f t="array" aca="1" ref="AB361" ca="1">INDIRECT("lista!M" &amp;Table4[[#This Row],[ID]]+1)</f>
        <v/>
      </c>
      <c r="AC361" s="99" t="str" cm="1">
        <f t="array" aca="1" ref="AC361" ca="1">INDIRECT("lista!N" &amp;Table4[[#This Row],[ID]]+1)</f>
        <v/>
      </c>
      <c r="AD361" s="99" t="str" cm="1">
        <f t="array" aca="1" ref="AD361" ca="1">INDIRECT("lista!O" &amp;Table4[[#This Row],[ID]]+1)</f>
        <v/>
      </c>
      <c r="AE361" s="99" t="str" cm="1">
        <f t="array" aca="1" ref="AE361" ca="1">INDIRECT("lista!P" &amp;Table4[[#This Row],[ID]]+1)</f>
        <v/>
      </c>
      <c r="AF361" s="99" t="str" cm="1">
        <f t="array" aca="1" ref="AF361" ca="1">INDIRECT("lista!Q" &amp;Table4[[#This Row],[ID]]+1)</f>
        <v/>
      </c>
    </row>
    <row r="362" spans="1:32" x14ac:dyDescent="0.3">
      <c r="A362" s="99">
        <v>359</v>
      </c>
      <c r="B362" s="33" t="s">
        <v>346</v>
      </c>
      <c r="C362" s="34" t="s">
        <v>1196</v>
      </c>
      <c r="D362" s="35" t="s">
        <v>53</v>
      </c>
      <c r="E362" s="31" t="s">
        <v>95</v>
      </c>
      <c r="F362" s="32" t="s">
        <v>368</v>
      </c>
      <c r="O362" s="3"/>
      <c r="P362" s="3"/>
      <c r="Q362" s="3"/>
      <c r="R362" s="15"/>
      <c r="S362" s="15"/>
      <c r="T362" s="15"/>
      <c r="U362" s="328"/>
      <c r="V362" s="99" t="str">
        <f ca="1">INDIRECT("lista!G" &amp;Table4[[#This Row],[ID]]+1)</f>
        <v/>
      </c>
      <c r="W362" s="99" t="str" cm="1">
        <f t="array" aca="1" ref="W362" ca="1">INDIRECT("lista!H" &amp;Table4[[#This Row],[ID]]+1)</f>
        <v/>
      </c>
      <c r="X362" s="99" t="str" cm="1">
        <f t="array" aca="1" ref="X362" ca="1">INDIRECT("lista!I" &amp;Table4[[#This Row],[ID]]+1)</f>
        <v/>
      </c>
      <c r="Y362" s="99" t="str" cm="1">
        <f t="array" aca="1" ref="Y362" ca="1">INDIRECT("lista!J" &amp;Table4[[#This Row],[ID]]+1)</f>
        <v/>
      </c>
      <c r="Z362" s="99" t="str" cm="1">
        <f t="array" aca="1" ref="Z362" ca="1">INDIRECT("lista!K" &amp;Table4[[#This Row],[ID]]+1)</f>
        <v/>
      </c>
      <c r="AA362" s="99" t="str" cm="1">
        <f t="array" aca="1" ref="AA362" ca="1">INDIRECT("lista!L" &amp;Table4[[#This Row],[ID]]+1)</f>
        <v/>
      </c>
      <c r="AB362" s="99" t="str" cm="1">
        <f t="array" aca="1" ref="AB362" ca="1">INDIRECT("lista!M" &amp;Table4[[#This Row],[ID]]+1)</f>
        <v/>
      </c>
      <c r="AC362" s="99" t="str" cm="1">
        <f t="array" aca="1" ref="AC362" ca="1">INDIRECT("lista!N" &amp;Table4[[#This Row],[ID]]+1)</f>
        <v/>
      </c>
      <c r="AD362" s="99" t="str" cm="1">
        <f t="array" aca="1" ref="AD362" ca="1">INDIRECT("lista!O" &amp;Table4[[#This Row],[ID]]+1)</f>
        <v/>
      </c>
      <c r="AE362" s="99" t="str" cm="1">
        <f t="array" aca="1" ref="AE362" ca="1">INDIRECT("lista!P" &amp;Table4[[#This Row],[ID]]+1)</f>
        <v/>
      </c>
      <c r="AF362" s="99" t="str" cm="1">
        <f t="array" aca="1" ref="AF362" ca="1">INDIRECT("lista!Q" &amp;Table4[[#This Row],[ID]]+1)</f>
        <v/>
      </c>
    </row>
    <row r="363" spans="1:32" x14ac:dyDescent="0.3">
      <c r="A363" s="99">
        <v>360</v>
      </c>
      <c r="B363" s="33" t="s">
        <v>348</v>
      </c>
      <c r="C363" s="34" t="s">
        <v>1354</v>
      </c>
      <c r="D363" s="35" t="s">
        <v>116</v>
      </c>
      <c r="E363" s="31" t="s">
        <v>95</v>
      </c>
      <c r="F363" s="32" t="s">
        <v>368</v>
      </c>
      <c r="O363" s="3"/>
      <c r="P363" s="3"/>
      <c r="Q363" s="3"/>
      <c r="R363" s="15"/>
      <c r="S363" s="15"/>
      <c r="T363" s="15"/>
      <c r="U363" s="328"/>
      <c r="V363" s="99" t="str">
        <f ca="1">INDIRECT("lista!G" &amp;Table4[[#This Row],[ID]]+1)</f>
        <v/>
      </c>
      <c r="W363" s="99" t="str" cm="1">
        <f t="array" aca="1" ref="W363" ca="1">INDIRECT("lista!H" &amp;Table4[[#This Row],[ID]]+1)</f>
        <v/>
      </c>
      <c r="X363" s="99" t="str" cm="1">
        <f t="array" aca="1" ref="X363" ca="1">INDIRECT("lista!I" &amp;Table4[[#This Row],[ID]]+1)</f>
        <v/>
      </c>
      <c r="Y363" s="99" t="str" cm="1">
        <f t="array" aca="1" ref="Y363" ca="1">INDIRECT("lista!J" &amp;Table4[[#This Row],[ID]]+1)</f>
        <v/>
      </c>
      <c r="Z363" s="99" t="str" cm="1">
        <f t="array" aca="1" ref="Z363" ca="1">INDIRECT("lista!K" &amp;Table4[[#This Row],[ID]]+1)</f>
        <v/>
      </c>
      <c r="AA363" s="99" t="str" cm="1">
        <f t="array" aca="1" ref="AA363" ca="1">INDIRECT("lista!L" &amp;Table4[[#This Row],[ID]]+1)</f>
        <v/>
      </c>
      <c r="AB363" s="99" t="str" cm="1">
        <f t="array" aca="1" ref="AB363" ca="1">INDIRECT("lista!M" &amp;Table4[[#This Row],[ID]]+1)</f>
        <v/>
      </c>
      <c r="AC363" s="99" t="str" cm="1">
        <f t="array" aca="1" ref="AC363" ca="1">INDIRECT("lista!N" &amp;Table4[[#This Row],[ID]]+1)</f>
        <v/>
      </c>
      <c r="AD363" s="99" t="str" cm="1">
        <f t="array" aca="1" ref="AD363" ca="1">INDIRECT("lista!O" &amp;Table4[[#This Row],[ID]]+1)</f>
        <v/>
      </c>
      <c r="AE363" s="99" t="str" cm="1">
        <f t="array" aca="1" ref="AE363" ca="1">INDIRECT("lista!P" &amp;Table4[[#This Row],[ID]]+1)</f>
        <v/>
      </c>
      <c r="AF363" s="99" t="str" cm="1">
        <f t="array" aca="1" ref="AF363" ca="1">INDIRECT("lista!Q" &amp;Table4[[#This Row],[ID]]+1)</f>
        <v/>
      </c>
    </row>
    <row r="364" spans="1:32" x14ac:dyDescent="0.3">
      <c r="A364" s="99">
        <v>361</v>
      </c>
      <c r="B364" s="33" t="s">
        <v>349</v>
      </c>
      <c r="C364" s="34" t="s">
        <v>1355</v>
      </c>
      <c r="D364" s="35" t="s">
        <v>116</v>
      </c>
      <c r="E364" s="31" t="s">
        <v>95</v>
      </c>
      <c r="F364" s="32" t="s">
        <v>368</v>
      </c>
      <c r="O364" s="3"/>
      <c r="P364" s="3"/>
      <c r="Q364" s="3"/>
      <c r="R364" s="15"/>
      <c r="S364" s="15"/>
      <c r="T364" s="15"/>
      <c r="U364" s="328"/>
      <c r="V364" s="99" t="str">
        <f ca="1">INDIRECT("lista!G" &amp;Table4[[#This Row],[ID]]+1)</f>
        <v/>
      </c>
      <c r="W364" s="99" t="str" cm="1">
        <f t="array" aca="1" ref="W364" ca="1">INDIRECT("lista!H" &amp;Table4[[#This Row],[ID]]+1)</f>
        <v/>
      </c>
      <c r="X364" s="99" t="str" cm="1">
        <f t="array" aca="1" ref="X364" ca="1">INDIRECT("lista!I" &amp;Table4[[#This Row],[ID]]+1)</f>
        <v/>
      </c>
      <c r="Y364" s="99" t="str" cm="1">
        <f t="array" aca="1" ref="Y364" ca="1">INDIRECT("lista!J" &amp;Table4[[#This Row],[ID]]+1)</f>
        <v/>
      </c>
      <c r="Z364" s="99" t="str" cm="1">
        <f t="array" aca="1" ref="Z364" ca="1">INDIRECT("lista!K" &amp;Table4[[#This Row],[ID]]+1)</f>
        <v/>
      </c>
      <c r="AA364" s="99" t="str" cm="1">
        <f t="array" aca="1" ref="AA364" ca="1">INDIRECT("lista!L" &amp;Table4[[#This Row],[ID]]+1)</f>
        <v/>
      </c>
      <c r="AB364" s="99" t="str" cm="1">
        <f t="array" aca="1" ref="AB364" ca="1">INDIRECT("lista!M" &amp;Table4[[#This Row],[ID]]+1)</f>
        <v/>
      </c>
      <c r="AC364" s="99" t="str" cm="1">
        <f t="array" aca="1" ref="AC364" ca="1">INDIRECT("lista!N" &amp;Table4[[#This Row],[ID]]+1)</f>
        <v/>
      </c>
      <c r="AD364" s="99" t="str" cm="1">
        <f t="array" aca="1" ref="AD364" ca="1">INDIRECT("lista!O" &amp;Table4[[#This Row],[ID]]+1)</f>
        <v/>
      </c>
      <c r="AE364" s="99" t="str" cm="1">
        <f t="array" aca="1" ref="AE364" ca="1">INDIRECT("lista!P" &amp;Table4[[#This Row],[ID]]+1)</f>
        <v/>
      </c>
      <c r="AF364" s="99" t="str" cm="1">
        <f t="array" aca="1" ref="AF364" ca="1">INDIRECT("lista!Q" &amp;Table4[[#This Row],[ID]]+1)</f>
        <v/>
      </c>
    </row>
    <row r="365" spans="1:32" x14ac:dyDescent="0.3">
      <c r="A365" s="99">
        <v>362</v>
      </c>
      <c r="B365" s="33" t="s">
        <v>369</v>
      </c>
      <c r="C365" s="34" t="s">
        <v>1146</v>
      </c>
      <c r="D365" s="35" t="s">
        <v>61</v>
      </c>
      <c r="E365" s="31" t="s">
        <v>77</v>
      </c>
      <c r="F365" s="32" t="s">
        <v>368</v>
      </c>
      <c r="O365" s="3"/>
      <c r="P365" s="3"/>
      <c r="Q365" s="3"/>
      <c r="R365" s="15"/>
      <c r="S365" s="15"/>
      <c r="T365" s="15"/>
      <c r="U365" s="328"/>
      <c r="V365" s="99" t="s">
        <v>65</v>
      </c>
      <c r="W365" s="99" t="s">
        <v>65</v>
      </c>
      <c r="X365" s="99" t="str" cm="1">
        <f t="array" aca="1" ref="X365" ca="1">INDIRECT("lista!I" &amp;Table4[[#This Row],[ID]]+1)</f>
        <v/>
      </c>
      <c r="Y365" s="99" t="s">
        <v>65</v>
      </c>
      <c r="Z365" s="99" t="str" cm="1">
        <f t="array" aca="1" ref="Z365" ca="1">INDIRECT("lista!K" &amp;Table4[[#This Row],[ID]]+1)</f>
        <v/>
      </c>
      <c r="AA365" s="99" t="str" cm="1">
        <f t="array" aca="1" ref="AA365" ca="1">INDIRECT("lista!L" &amp;Table4[[#This Row],[ID]]+1)</f>
        <v/>
      </c>
      <c r="AB365" s="99" t="str" cm="1">
        <f t="array" aca="1" ref="AB365" ca="1">INDIRECT("lista!M" &amp;Table4[[#This Row],[ID]]+1)</f>
        <v/>
      </c>
      <c r="AC365" s="99" t="str" cm="1">
        <f t="array" aca="1" ref="AC365" ca="1">INDIRECT("lista!N" &amp;Table4[[#This Row],[ID]]+1)</f>
        <v/>
      </c>
      <c r="AD365" s="99" t="str" cm="1">
        <f t="array" aca="1" ref="AD365" ca="1">INDIRECT("lista!O" &amp;Table4[[#This Row],[ID]]+1)</f>
        <v/>
      </c>
      <c r="AE365" s="99" t="str" cm="1">
        <f t="array" aca="1" ref="AE365" ca="1">INDIRECT("lista!P" &amp;Table4[[#This Row],[ID]]+1)</f>
        <v/>
      </c>
      <c r="AF365" s="99" t="str" cm="1">
        <f t="array" aca="1" ref="AF365" ca="1">INDIRECT("lista!Q" &amp;Table4[[#This Row],[ID]]+1)</f>
        <v/>
      </c>
    </row>
    <row r="366" spans="1:32" x14ac:dyDescent="0.3">
      <c r="A366" s="99">
        <v>363</v>
      </c>
      <c r="B366" s="33" t="s">
        <v>331</v>
      </c>
      <c r="C366" s="34" t="s">
        <v>1383</v>
      </c>
      <c r="D366" s="35" t="s">
        <v>53</v>
      </c>
      <c r="E366" s="31" t="s">
        <v>105</v>
      </c>
      <c r="F366" s="32" t="s">
        <v>370</v>
      </c>
      <c r="O366" s="3"/>
      <c r="P366" s="3"/>
      <c r="Q366" s="3"/>
      <c r="R366" s="15"/>
      <c r="S366" s="15"/>
      <c r="T366" s="15"/>
      <c r="U366" s="328"/>
      <c r="V366" s="99" t="str">
        <f ca="1">INDIRECT("lista!G" &amp;Table4[[#This Row],[ID]]+1)</f>
        <v/>
      </c>
      <c r="W366" s="99" t="str" cm="1">
        <f t="array" aca="1" ref="W366" ca="1">INDIRECT("lista!H" &amp;Table4[[#This Row],[ID]]+1)</f>
        <v/>
      </c>
      <c r="X366" s="99" t="str" cm="1">
        <f t="array" aca="1" ref="X366" ca="1">INDIRECT("lista!I" &amp;Table4[[#This Row],[ID]]+1)</f>
        <v/>
      </c>
      <c r="Y366" s="99" t="str" cm="1">
        <f t="array" aca="1" ref="Y366" ca="1">INDIRECT("lista!J" &amp;Table4[[#This Row],[ID]]+1)</f>
        <v/>
      </c>
      <c r="Z366" s="99" t="str" cm="1">
        <f t="array" aca="1" ref="Z366" ca="1">INDIRECT("lista!K" &amp;Table4[[#This Row],[ID]]+1)</f>
        <v/>
      </c>
      <c r="AA366" s="99" t="str" cm="1">
        <f t="array" aca="1" ref="AA366" ca="1">INDIRECT("lista!L" &amp;Table4[[#This Row],[ID]]+1)</f>
        <v/>
      </c>
      <c r="AB366" s="99" t="str" cm="1">
        <f t="array" aca="1" ref="AB366" ca="1">INDIRECT("lista!M" &amp;Table4[[#This Row],[ID]]+1)</f>
        <v/>
      </c>
      <c r="AC366" s="99" t="str" cm="1">
        <f t="array" aca="1" ref="AC366" ca="1">INDIRECT("lista!N" &amp;Table4[[#This Row],[ID]]+1)</f>
        <v/>
      </c>
      <c r="AD366" s="99" t="str" cm="1">
        <f t="array" aca="1" ref="AD366" ca="1">INDIRECT("lista!O" &amp;Table4[[#This Row],[ID]]+1)</f>
        <v/>
      </c>
      <c r="AE366" s="99" t="str" cm="1">
        <f t="array" aca="1" ref="AE366" ca="1">INDIRECT("lista!P" &amp;Table4[[#This Row],[ID]]+1)</f>
        <v/>
      </c>
      <c r="AF366" s="99" t="str" cm="1">
        <f t="array" aca="1" ref="AF366" ca="1">INDIRECT("lista!Q" &amp;Table4[[#This Row],[ID]]+1)</f>
        <v/>
      </c>
    </row>
    <row r="367" spans="1:32" x14ac:dyDescent="0.3">
      <c r="A367" s="99">
        <v>364</v>
      </c>
      <c r="B367" s="33" t="s">
        <v>333</v>
      </c>
      <c r="C367" s="34" t="s">
        <v>1384</v>
      </c>
      <c r="D367" s="35" t="s">
        <v>53</v>
      </c>
      <c r="E367" s="31" t="s">
        <v>105</v>
      </c>
      <c r="F367" s="32" t="s">
        <v>370</v>
      </c>
      <c r="O367" s="3"/>
      <c r="P367" s="3"/>
      <c r="Q367" s="3"/>
      <c r="R367" s="15"/>
      <c r="S367" s="15"/>
      <c r="T367" s="15"/>
      <c r="U367" s="328"/>
      <c r="V367" s="99" t="str">
        <f ca="1">INDIRECT("lista!G" &amp;Table4[[#This Row],[ID]]+1)</f>
        <v/>
      </c>
      <c r="W367" s="99" t="str" cm="1">
        <f t="array" aca="1" ref="W367" ca="1">INDIRECT("lista!H" &amp;Table4[[#This Row],[ID]]+1)</f>
        <v/>
      </c>
      <c r="X367" s="99" t="str" cm="1">
        <f t="array" aca="1" ref="X367" ca="1">INDIRECT("lista!I" &amp;Table4[[#This Row],[ID]]+1)</f>
        <v/>
      </c>
      <c r="Y367" s="99" t="str" cm="1">
        <f t="array" aca="1" ref="Y367" ca="1">INDIRECT("lista!J" &amp;Table4[[#This Row],[ID]]+1)</f>
        <v/>
      </c>
      <c r="Z367" s="99" t="str" cm="1">
        <f t="array" aca="1" ref="Z367" ca="1">INDIRECT("lista!K" &amp;Table4[[#This Row],[ID]]+1)</f>
        <v/>
      </c>
      <c r="AA367" s="99" t="str" cm="1">
        <f t="array" aca="1" ref="AA367" ca="1">INDIRECT("lista!L" &amp;Table4[[#This Row],[ID]]+1)</f>
        <v/>
      </c>
      <c r="AB367" s="99" t="str" cm="1">
        <f t="array" aca="1" ref="AB367" ca="1">INDIRECT("lista!M" &amp;Table4[[#This Row],[ID]]+1)</f>
        <v/>
      </c>
      <c r="AC367" s="99" t="str" cm="1">
        <f t="array" aca="1" ref="AC367" ca="1">INDIRECT("lista!N" &amp;Table4[[#This Row],[ID]]+1)</f>
        <v/>
      </c>
      <c r="AD367" s="99" t="str" cm="1">
        <f t="array" aca="1" ref="AD367" ca="1">INDIRECT("lista!O" &amp;Table4[[#This Row],[ID]]+1)</f>
        <v/>
      </c>
      <c r="AE367" s="99" t="str" cm="1">
        <f t="array" aca="1" ref="AE367" ca="1">INDIRECT("lista!P" &amp;Table4[[#This Row],[ID]]+1)</f>
        <v/>
      </c>
      <c r="AF367" s="99" t="str" cm="1">
        <f t="array" aca="1" ref="AF367" ca="1">INDIRECT("lista!Q" &amp;Table4[[#This Row],[ID]]+1)</f>
        <v/>
      </c>
    </row>
    <row r="368" spans="1:32" x14ac:dyDescent="0.3">
      <c r="A368" s="99">
        <v>365</v>
      </c>
      <c r="B368" s="41" t="s">
        <v>67</v>
      </c>
      <c r="C368" s="30" t="s">
        <v>1145</v>
      </c>
      <c r="D368" s="41" t="s">
        <v>42</v>
      </c>
      <c r="E368" s="40" t="s">
        <v>70</v>
      </c>
      <c r="F368" s="32">
        <v>44489</v>
      </c>
      <c r="O368" s="3"/>
      <c r="P368" s="3"/>
      <c r="Q368" s="3"/>
      <c r="R368" s="15"/>
      <c r="S368" s="15"/>
      <c r="T368" s="15"/>
      <c r="U368" s="328"/>
      <c r="V368" s="99" t="s">
        <v>65</v>
      </c>
      <c r="W368" s="99" t="s">
        <v>65</v>
      </c>
      <c r="X368" s="99" t="s">
        <v>65</v>
      </c>
      <c r="Y368" s="99" t="str" cm="1">
        <f t="array" aca="1" ref="Y368" ca="1">INDIRECT("lista!J" &amp;Table4[[#This Row],[ID]]+1)</f>
        <v/>
      </c>
      <c r="Z368" s="99" t="str" cm="1">
        <f t="array" aca="1" ref="Z368" ca="1">INDIRECT("lista!K" &amp;Table4[[#This Row],[ID]]+1)</f>
        <v/>
      </c>
      <c r="AA368" s="99" t="str" cm="1">
        <f t="array" aca="1" ref="AA368" ca="1">INDIRECT("lista!L" &amp;Table4[[#This Row],[ID]]+1)</f>
        <v/>
      </c>
      <c r="AB368" s="99" t="str" cm="1">
        <f t="array" aca="1" ref="AB368" ca="1">INDIRECT("lista!M" &amp;Table4[[#This Row],[ID]]+1)</f>
        <v/>
      </c>
      <c r="AC368" s="99" t="str" cm="1">
        <f t="array" aca="1" ref="AC368" ca="1">INDIRECT("lista!N" &amp;Table4[[#This Row],[ID]]+1)</f>
        <v/>
      </c>
      <c r="AD368" s="99" t="str" cm="1">
        <f t="array" aca="1" ref="AD368" ca="1">INDIRECT("lista!O" &amp;Table4[[#This Row],[ID]]+1)</f>
        <v/>
      </c>
      <c r="AE368" s="99" t="str" cm="1">
        <f t="array" aca="1" ref="AE368" ca="1">INDIRECT("lista!P" &amp;Table4[[#This Row],[ID]]+1)</f>
        <v/>
      </c>
      <c r="AF368" s="99" t="str" cm="1">
        <f t="array" aca="1" ref="AF368" ca="1">INDIRECT("lista!Q" &amp;Table4[[#This Row],[ID]]+1)</f>
        <v/>
      </c>
    </row>
    <row r="369" spans="1:32" x14ac:dyDescent="0.3">
      <c r="A369" s="99">
        <v>366</v>
      </c>
      <c r="B369" s="29" t="s">
        <v>352</v>
      </c>
      <c r="C369" s="30" t="s">
        <v>1145</v>
      </c>
      <c r="D369" s="29" t="s">
        <v>35</v>
      </c>
      <c r="E369" s="31" t="s">
        <v>95</v>
      </c>
      <c r="F369" s="32" t="s">
        <v>371</v>
      </c>
      <c r="O369" s="3"/>
      <c r="P369" s="3"/>
      <c r="Q369" s="3"/>
      <c r="R369" s="15"/>
      <c r="S369" s="15"/>
      <c r="T369" s="15"/>
      <c r="U369" s="328"/>
      <c r="V369" s="99" t="str">
        <f ca="1">INDIRECT("lista!G" &amp;Table4[[#This Row],[ID]]+1)</f>
        <v/>
      </c>
      <c r="W369" s="99" t="str" cm="1">
        <f t="array" aca="1" ref="W369" ca="1">INDIRECT("lista!H" &amp;Table4[[#This Row],[ID]]+1)</f>
        <v/>
      </c>
      <c r="X369" s="99" t="str" cm="1">
        <f t="array" aca="1" ref="X369" ca="1">INDIRECT("lista!I" &amp;Table4[[#This Row],[ID]]+1)</f>
        <v/>
      </c>
      <c r="Y369" s="99" t="str" cm="1">
        <f t="array" aca="1" ref="Y369" ca="1">INDIRECT("lista!J" &amp;Table4[[#This Row],[ID]]+1)</f>
        <v/>
      </c>
      <c r="Z369" s="99" t="str" cm="1">
        <f t="array" aca="1" ref="Z369" ca="1">INDIRECT("lista!K" &amp;Table4[[#This Row],[ID]]+1)</f>
        <v/>
      </c>
      <c r="AA369" s="99" t="str" cm="1">
        <f t="array" aca="1" ref="AA369" ca="1">INDIRECT("lista!L" &amp;Table4[[#This Row],[ID]]+1)</f>
        <v/>
      </c>
      <c r="AB369" s="99" t="str" cm="1">
        <f t="array" aca="1" ref="AB369" ca="1">INDIRECT("lista!M" &amp;Table4[[#This Row],[ID]]+1)</f>
        <v/>
      </c>
      <c r="AC369" s="99" t="str" cm="1">
        <f t="array" aca="1" ref="AC369" ca="1">INDIRECT("lista!N" &amp;Table4[[#This Row],[ID]]+1)</f>
        <v/>
      </c>
      <c r="AD369" s="99" t="str" cm="1">
        <f t="array" aca="1" ref="AD369" ca="1">INDIRECT("lista!O" &amp;Table4[[#This Row],[ID]]+1)</f>
        <v/>
      </c>
      <c r="AE369" s="99" t="str" cm="1">
        <f t="array" aca="1" ref="AE369" ca="1">INDIRECT("lista!P" &amp;Table4[[#This Row],[ID]]+1)</f>
        <v/>
      </c>
      <c r="AF369" s="99" t="str" cm="1">
        <f t="array" aca="1" ref="AF369" ca="1">INDIRECT("lista!Q" &amp;Table4[[#This Row],[ID]]+1)</f>
        <v/>
      </c>
    </row>
    <row r="370" spans="1:32" x14ac:dyDescent="0.3">
      <c r="A370" s="99">
        <v>367</v>
      </c>
      <c r="B370" s="41" t="s">
        <v>101</v>
      </c>
      <c r="C370" s="30" t="s">
        <v>1157</v>
      </c>
      <c r="D370" s="41" t="s">
        <v>80</v>
      </c>
      <c r="E370" s="40" t="s">
        <v>58</v>
      </c>
      <c r="F370" s="32">
        <v>44484</v>
      </c>
      <c r="O370" s="3"/>
      <c r="P370" s="3"/>
      <c r="Q370" s="3"/>
      <c r="R370" s="15"/>
      <c r="S370" s="15"/>
      <c r="T370" s="15"/>
      <c r="U370" s="328"/>
      <c r="V370" s="99" t="str">
        <f ca="1">INDIRECT("lista!G" &amp;Table4[[#This Row],[ID]]+1)</f>
        <v/>
      </c>
      <c r="W370" s="99" t="str" cm="1">
        <f t="array" aca="1" ref="W370" ca="1">INDIRECT("lista!H" &amp;Table4[[#This Row],[ID]]+1)</f>
        <v/>
      </c>
      <c r="X370" s="99" t="str" cm="1">
        <f t="array" aca="1" ref="X370" ca="1">INDIRECT("lista!I" &amp;Table4[[#This Row],[ID]]+1)</f>
        <v/>
      </c>
      <c r="Y370" s="99" t="str" cm="1">
        <f t="array" aca="1" ref="Y370" ca="1">INDIRECT("lista!J" &amp;Table4[[#This Row],[ID]]+1)</f>
        <v/>
      </c>
      <c r="Z370" s="99" t="str" cm="1">
        <f t="array" aca="1" ref="Z370" ca="1">INDIRECT("lista!K" &amp;Table4[[#This Row],[ID]]+1)</f>
        <v/>
      </c>
      <c r="AA370" s="99" t="str" cm="1">
        <f t="array" aca="1" ref="AA370" ca="1">INDIRECT("lista!L" &amp;Table4[[#This Row],[ID]]+1)</f>
        <v/>
      </c>
      <c r="AB370" s="99" t="str" cm="1">
        <f t="array" aca="1" ref="AB370" ca="1">INDIRECT("lista!M" &amp;Table4[[#This Row],[ID]]+1)</f>
        <v/>
      </c>
      <c r="AC370" s="99" t="str" cm="1">
        <f t="array" aca="1" ref="AC370" ca="1">INDIRECT("lista!N" &amp;Table4[[#This Row],[ID]]+1)</f>
        <v/>
      </c>
      <c r="AD370" s="99" t="str" cm="1">
        <f t="array" aca="1" ref="AD370" ca="1">INDIRECT("lista!O" &amp;Table4[[#This Row],[ID]]+1)</f>
        <v/>
      </c>
      <c r="AE370" s="99" t="str" cm="1">
        <f t="array" aca="1" ref="AE370" ca="1">INDIRECT("lista!P" &amp;Table4[[#This Row],[ID]]+1)</f>
        <v/>
      </c>
      <c r="AF370" s="99" t="str" cm="1">
        <f t="array" aca="1" ref="AF370" ca="1">INDIRECT("lista!Q" &amp;Table4[[#This Row],[ID]]+1)</f>
        <v/>
      </c>
    </row>
    <row r="371" spans="1:32" x14ac:dyDescent="0.3">
      <c r="A371" s="99">
        <v>368</v>
      </c>
      <c r="B371" s="41" t="s">
        <v>102</v>
      </c>
      <c r="C371" s="30" t="s">
        <v>1158</v>
      </c>
      <c r="D371" s="41" t="s">
        <v>80</v>
      </c>
      <c r="E371" s="40" t="s">
        <v>58</v>
      </c>
      <c r="F371" s="32">
        <v>44484</v>
      </c>
      <c r="O371" s="3"/>
      <c r="P371" s="3"/>
      <c r="Q371" s="3"/>
      <c r="R371" s="15"/>
      <c r="S371" s="15"/>
      <c r="T371" s="15"/>
      <c r="U371" s="328"/>
      <c r="V371" s="99" t="str">
        <f ca="1">INDIRECT("lista!G" &amp;Table4[[#This Row],[ID]]+1)</f>
        <v/>
      </c>
      <c r="W371" s="99" t="str" cm="1">
        <f t="array" aca="1" ref="W371" ca="1">INDIRECT("lista!H" &amp;Table4[[#This Row],[ID]]+1)</f>
        <v/>
      </c>
      <c r="X371" s="99" t="str" cm="1">
        <f t="array" aca="1" ref="X371" ca="1">INDIRECT("lista!I" &amp;Table4[[#This Row],[ID]]+1)</f>
        <v/>
      </c>
      <c r="Y371" s="99" t="str" cm="1">
        <f t="array" aca="1" ref="Y371" ca="1">INDIRECT("lista!J" &amp;Table4[[#This Row],[ID]]+1)</f>
        <v/>
      </c>
      <c r="Z371" s="99" t="str" cm="1">
        <f t="array" aca="1" ref="Z371" ca="1">INDIRECT("lista!K" &amp;Table4[[#This Row],[ID]]+1)</f>
        <v/>
      </c>
      <c r="AA371" s="99" t="str" cm="1">
        <f t="array" aca="1" ref="AA371" ca="1">INDIRECT("lista!L" &amp;Table4[[#This Row],[ID]]+1)</f>
        <v/>
      </c>
      <c r="AB371" s="99" t="str" cm="1">
        <f t="array" aca="1" ref="AB371" ca="1">INDIRECT("lista!M" &amp;Table4[[#This Row],[ID]]+1)</f>
        <v/>
      </c>
      <c r="AC371" s="99" t="str" cm="1">
        <f t="array" aca="1" ref="AC371" ca="1">INDIRECT("lista!N" &amp;Table4[[#This Row],[ID]]+1)</f>
        <v/>
      </c>
      <c r="AD371" s="99" t="str" cm="1">
        <f t="array" aca="1" ref="AD371" ca="1">INDIRECT("lista!O" &amp;Table4[[#This Row],[ID]]+1)</f>
        <v/>
      </c>
      <c r="AE371" s="99" t="str" cm="1">
        <f t="array" aca="1" ref="AE371" ca="1">INDIRECT("lista!P" &amp;Table4[[#This Row],[ID]]+1)</f>
        <v/>
      </c>
      <c r="AF371" s="99" t="str" cm="1">
        <f t="array" aca="1" ref="AF371" ca="1">INDIRECT("lista!Q" &amp;Table4[[#This Row],[ID]]+1)</f>
        <v/>
      </c>
    </row>
    <row r="372" spans="1:32" x14ac:dyDescent="0.3">
      <c r="A372" s="99">
        <v>369</v>
      </c>
      <c r="B372" s="38" t="s">
        <v>372</v>
      </c>
      <c r="C372" s="34" t="s">
        <v>1198</v>
      </c>
      <c r="D372" s="39" t="s">
        <v>53</v>
      </c>
      <c r="E372" s="40" t="s">
        <v>77</v>
      </c>
      <c r="F372" s="32">
        <v>44481</v>
      </c>
      <c r="O372" s="3"/>
      <c r="P372" s="3"/>
      <c r="Q372" s="3"/>
      <c r="R372" s="15"/>
      <c r="S372" s="15"/>
      <c r="T372" s="15"/>
      <c r="U372" s="328"/>
      <c r="V372" s="99" t="s">
        <v>65</v>
      </c>
      <c r="W372" s="99" t="s">
        <v>65</v>
      </c>
      <c r="X372" s="99" t="s">
        <v>65</v>
      </c>
      <c r="Y372" s="99" t="s">
        <v>65</v>
      </c>
      <c r="Z372" s="99" t="str" cm="1">
        <f t="array" aca="1" ref="Z372" ca="1">INDIRECT("lista!K" &amp;Table4[[#This Row],[ID]]+1)</f>
        <v/>
      </c>
      <c r="AA372" s="99" t="str" cm="1">
        <f t="array" aca="1" ref="AA372" ca="1">INDIRECT("lista!L" &amp;Table4[[#This Row],[ID]]+1)</f>
        <v/>
      </c>
      <c r="AB372" s="99" t="str" cm="1">
        <f t="array" aca="1" ref="AB372" ca="1">INDIRECT("lista!M" &amp;Table4[[#This Row],[ID]]+1)</f>
        <v/>
      </c>
      <c r="AC372" s="99" t="str" cm="1">
        <f t="array" aca="1" ref="AC372" ca="1">INDIRECT("lista!N" &amp;Table4[[#This Row],[ID]]+1)</f>
        <v/>
      </c>
      <c r="AD372" s="99" t="str" cm="1">
        <f t="array" aca="1" ref="AD372" ca="1">INDIRECT("lista!O" &amp;Table4[[#This Row],[ID]]+1)</f>
        <v/>
      </c>
      <c r="AE372" s="99" t="str" cm="1">
        <f t="array" aca="1" ref="AE372" ca="1">INDIRECT("lista!P" &amp;Table4[[#This Row],[ID]]+1)</f>
        <v/>
      </c>
      <c r="AF372" s="99" t="str" cm="1">
        <f t="array" aca="1" ref="AF372" ca="1">INDIRECT("lista!Q" &amp;Table4[[#This Row],[ID]]+1)</f>
        <v/>
      </c>
    </row>
    <row r="373" spans="1:32" x14ac:dyDescent="0.3">
      <c r="A373" s="99">
        <v>370</v>
      </c>
      <c r="B373" s="41" t="s">
        <v>64</v>
      </c>
      <c r="C373" s="30" t="s">
        <v>1143</v>
      </c>
      <c r="D373" s="41" t="s">
        <v>42</v>
      </c>
      <c r="E373" s="40" t="s">
        <v>74</v>
      </c>
      <c r="F373" s="32">
        <v>44481</v>
      </c>
      <c r="O373" s="3"/>
      <c r="P373" s="3"/>
      <c r="Q373" s="3"/>
      <c r="R373" s="15"/>
      <c r="S373" s="15"/>
      <c r="T373" s="15"/>
      <c r="U373" s="328"/>
      <c r="V373" s="99" t="str">
        <f ca="1">INDIRECT("lista!G" &amp;Table4[[#This Row],[ID]]+1)</f>
        <v/>
      </c>
      <c r="W373" s="99" t="str" cm="1">
        <f t="array" aca="1" ref="W373" ca="1">INDIRECT("lista!H" &amp;Table4[[#This Row],[ID]]+1)</f>
        <v/>
      </c>
      <c r="X373" s="99" t="str" cm="1">
        <f t="array" aca="1" ref="X373" ca="1">INDIRECT("lista!I" &amp;Table4[[#This Row],[ID]]+1)</f>
        <v/>
      </c>
      <c r="Y373" s="99" t="str" cm="1">
        <f t="array" aca="1" ref="Y373" ca="1">INDIRECT("lista!J" &amp;Table4[[#This Row],[ID]]+1)</f>
        <v/>
      </c>
      <c r="Z373" s="99" t="str" cm="1">
        <f t="array" aca="1" ref="Z373" ca="1">INDIRECT("lista!K" &amp;Table4[[#This Row],[ID]]+1)</f>
        <v/>
      </c>
      <c r="AA373" s="99" t="str" cm="1">
        <f t="array" aca="1" ref="AA373" ca="1">INDIRECT("lista!L" &amp;Table4[[#This Row],[ID]]+1)</f>
        <v/>
      </c>
      <c r="AB373" s="99" t="str" cm="1">
        <f t="array" aca="1" ref="AB373" ca="1">INDIRECT("lista!M" &amp;Table4[[#This Row],[ID]]+1)</f>
        <v/>
      </c>
      <c r="AC373" s="99" t="str" cm="1">
        <f t="array" aca="1" ref="AC373" ca="1">INDIRECT("lista!N" &amp;Table4[[#This Row],[ID]]+1)</f>
        <v/>
      </c>
      <c r="AD373" s="99" t="str" cm="1">
        <f t="array" aca="1" ref="AD373" ca="1">INDIRECT("lista!O" &amp;Table4[[#This Row],[ID]]+1)</f>
        <v/>
      </c>
      <c r="AE373" s="99" t="str" cm="1">
        <f t="array" aca="1" ref="AE373" ca="1">INDIRECT("lista!P" &amp;Table4[[#This Row],[ID]]+1)</f>
        <v/>
      </c>
      <c r="AF373" s="99" t="str" cm="1">
        <f t="array" aca="1" ref="AF373" ca="1">INDIRECT("lista!Q" &amp;Table4[[#This Row],[ID]]+1)</f>
        <v/>
      </c>
    </row>
    <row r="374" spans="1:32" x14ac:dyDescent="0.3">
      <c r="A374" s="99">
        <v>371</v>
      </c>
      <c r="B374" s="41" t="s">
        <v>66</v>
      </c>
      <c r="C374" s="30" t="s">
        <v>1144</v>
      </c>
      <c r="D374" s="41" t="s">
        <v>42</v>
      </c>
      <c r="E374" s="40" t="s">
        <v>74</v>
      </c>
      <c r="F374" s="32">
        <v>44481</v>
      </c>
      <c r="O374" s="3"/>
      <c r="P374" s="3"/>
      <c r="Q374" s="3"/>
      <c r="R374" s="15"/>
      <c r="S374" s="15"/>
      <c r="T374" s="15"/>
      <c r="U374" s="328"/>
      <c r="V374" s="99" t="str">
        <f ca="1">INDIRECT("lista!G" &amp;Table4[[#This Row],[ID]]+1)</f>
        <v/>
      </c>
      <c r="W374" s="99" t="str" cm="1">
        <f t="array" aca="1" ref="W374" ca="1">INDIRECT("lista!H" &amp;Table4[[#This Row],[ID]]+1)</f>
        <v/>
      </c>
      <c r="X374" s="99" t="str" cm="1">
        <f t="array" aca="1" ref="X374" ca="1">INDIRECT("lista!I" &amp;Table4[[#This Row],[ID]]+1)</f>
        <v/>
      </c>
      <c r="Y374" s="99" t="str" cm="1">
        <f t="array" aca="1" ref="Y374" ca="1">INDIRECT("lista!J" &amp;Table4[[#This Row],[ID]]+1)</f>
        <v/>
      </c>
      <c r="Z374" s="99" t="str" cm="1">
        <f t="array" aca="1" ref="Z374" ca="1">INDIRECT("lista!K" &amp;Table4[[#This Row],[ID]]+1)</f>
        <v/>
      </c>
      <c r="AA374" s="99" t="str" cm="1">
        <f t="array" aca="1" ref="AA374" ca="1">INDIRECT("lista!L" &amp;Table4[[#This Row],[ID]]+1)</f>
        <v/>
      </c>
      <c r="AB374" s="99" t="str" cm="1">
        <f t="array" aca="1" ref="AB374" ca="1">INDIRECT("lista!M" &amp;Table4[[#This Row],[ID]]+1)</f>
        <v/>
      </c>
      <c r="AC374" s="99" t="str" cm="1">
        <f t="array" aca="1" ref="AC374" ca="1">INDIRECT("lista!N" &amp;Table4[[#This Row],[ID]]+1)</f>
        <v/>
      </c>
      <c r="AD374" s="99" t="str" cm="1">
        <f t="array" aca="1" ref="AD374" ca="1">INDIRECT("lista!O" &amp;Table4[[#This Row],[ID]]+1)</f>
        <v/>
      </c>
      <c r="AE374" s="99" t="str" cm="1">
        <f t="array" aca="1" ref="AE374" ca="1">INDIRECT("lista!P" &amp;Table4[[#This Row],[ID]]+1)</f>
        <v/>
      </c>
      <c r="AF374" s="99" t="str" cm="1">
        <f t="array" aca="1" ref="AF374" ca="1">INDIRECT("lista!Q" &amp;Table4[[#This Row],[ID]]+1)</f>
        <v/>
      </c>
    </row>
    <row r="375" spans="1:32" x14ac:dyDescent="0.3">
      <c r="A375" s="99">
        <v>372</v>
      </c>
      <c r="B375" s="29" t="s">
        <v>60</v>
      </c>
      <c r="C375" s="30" t="s">
        <v>1142</v>
      </c>
      <c r="D375" s="29" t="s">
        <v>61</v>
      </c>
      <c r="E375" s="31" t="s">
        <v>77</v>
      </c>
      <c r="F375" s="32" t="s">
        <v>373</v>
      </c>
      <c r="O375" s="3"/>
      <c r="P375" s="3"/>
      <c r="Q375" s="3"/>
      <c r="R375" s="15"/>
      <c r="S375" s="15"/>
      <c r="T375" s="15"/>
      <c r="U375" s="328"/>
      <c r="V375" s="99" t="str">
        <f ca="1">INDIRECT("lista!G" &amp;Table4[[#This Row],[ID]]+1)</f>
        <v/>
      </c>
      <c r="W375" s="99" t="str" cm="1">
        <f t="array" aca="1" ref="W375" ca="1">INDIRECT("lista!H" &amp;Table4[[#This Row],[ID]]+1)</f>
        <v/>
      </c>
      <c r="X375" s="99" t="str" cm="1">
        <f t="array" aca="1" ref="X375" ca="1">INDIRECT("lista!I" &amp;Table4[[#This Row],[ID]]+1)</f>
        <v/>
      </c>
      <c r="Y375" s="99" t="str" cm="1">
        <f t="array" aca="1" ref="Y375" ca="1">INDIRECT("lista!J" &amp;Table4[[#This Row],[ID]]+1)</f>
        <v/>
      </c>
      <c r="Z375" s="99" t="str" cm="1">
        <f t="array" aca="1" ref="Z375" ca="1">INDIRECT("lista!K" &amp;Table4[[#This Row],[ID]]+1)</f>
        <v/>
      </c>
      <c r="AA375" s="99" t="str" cm="1">
        <f t="array" aca="1" ref="AA375" ca="1">INDIRECT("lista!L" &amp;Table4[[#This Row],[ID]]+1)</f>
        <v/>
      </c>
      <c r="AB375" s="99" t="str" cm="1">
        <f t="array" aca="1" ref="AB375" ca="1">INDIRECT("lista!M" &amp;Table4[[#This Row],[ID]]+1)</f>
        <v/>
      </c>
      <c r="AC375" s="99" t="str" cm="1">
        <f t="array" aca="1" ref="AC375" ca="1">INDIRECT("lista!N" &amp;Table4[[#This Row],[ID]]+1)</f>
        <v/>
      </c>
      <c r="AD375" s="99" t="str" cm="1">
        <f t="array" aca="1" ref="AD375" ca="1">INDIRECT("lista!O" &amp;Table4[[#This Row],[ID]]+1)</f>
        <v/>
      </c>
      <c r="AE375" s="99" t="str" cm="1">
        <f t="array" aca="1" ref="AE375" ca="1">INDIRECT("lista!P" &amp;Table4[[#This Row],[ID]]+1)</f>
        <v/>
      </c>
      <c r="AF375" s="99" t="str" cm="1">
        <f t="array" aca="1" ref="AF375" ca="1">INDIRECT("lista!Q" &amp;Table4[[#This Row],[ID]]+1)</f>
        <v/>
      </c>
    </row>
    <row r="376" spans="1:32" x14ac:dyDescent="0.3">
      <c r="A376" s="99">
        <v>373</v>
      </c>
      <c r="B376" s="29" t="s">
        <v>374</v>
      </c>
      <c r="C376" s="30" t="s">
        <v>1358</v>
      </c>
      <c r="D376" s="29" t="s">
        <v>61</v>
      </c>
      <c r="E376" s="31" t="s">
        <v>77</v>
      </c>
      <c r="F376" s="32" t="s">
        <v>373</v>
      </c>
      <c r="O376" s="3"/>
      <c r="P376" s="3"/>
      <c r="Q376" s="3"/>
      <c r="R376" s="15"/>
      <c r="S376" s="15"/>
      <c r="T376" s="15"/>
      <c r="U376" s="328"/>
      <c r="V376" s="99" t="s">
        <v>63</v>
      </c>
      <c r="W376" s="99" t="s">
        <v>63</v>
      </c>
      <c r="X376" s="99" t="s">
        <v>63</v>
      </c>
      <c r="Y376" s="99" t="s">
        <v>63</v>
      </c>
      <c r="Z376" s="99" t="str" cm="1">
        <f t="array" aca="1" ref="Z376" ca="1">INDIRECT("lista!K" &amp;Table4[[#This Row],[ID]]+1)</f>
        <v/>
      </c>
      <c r="AA376" s="99" t="str" cm="1">
        <f t="array" aca="1" ref="AA376" ca="1">INDIRECT("lista!L" &amp;Table4[[#This Row],[ID]]+1)</f>
        <v/>
      </c>
      <c r="AB376" s="99" t="str" cm="1">
        <f t="array" aca="1" ref="AB376" ca="1">INDIRECT("lista!M" &amp;Table4[[#This Row],[ID]]+1)</f>
        <v/>
      </c>
      <c r="AC376" s="99" t="str" cm="1">
        <f t="array" aca="1" ref="AC376" ca="1">INDIRECT("lista!N" &amp;Table4[[#This Row],[ID]]+1)</f>
        <v/>
      </c>
      <c r="AD376" s="99" t="str" cm="1">
        <f t="array" aca="1" ref="AD376" ca="1">INDIRECT("lista!O" &amp;Table4[[#This Row],[ID]]+1)</f>
        <v/>
      </c>
      <c r="AE376" s="99" t="str" cm="1">
        <f t="array" aca="1" ref="AE376" ca="1">INDIRECT("lista!P" &amp;Table4[[#This Row],[ID]]+1)</f>
        <v/>
      </c>
      <c r="AF376" s="99" t="str" cm="1">
        <f t="array" aca="1" ref="AF376" ca="1">INDIRECT("lista!Q" &amp;Table4[[#This Row],[ID]]+1)</f>
        <v/>
      </c>
    </row>
    <row r="377" spans="1:32" x14ac:dyDescent="0.3">
      <c r="A377" s="99">
        <v>374</v>
      </c>
      <c r="B377" s="29" t="s">
        <v>339</v>
      </c>
      <c r="C377" s="30" t="s">
        <v>1446</v>
      </c>
      <c r="D377" s="29" t="s">
        <v>116</v>
      </c>
      <c r="E377" s="31" t="s">
        <v>105</v>
      </c>
      <c r="F377" s="32" t="s">
        <v>375</v>
      </c>
      <c r="O377" s="3"/>
      <c r="P377" s="3"/>
      <c r="Q377" s="3"/>
      <c r="R377" s="15"/>
      <c r="S377" s="15"/>
      <c r="T377" s="15"/>
      <c r="U377" s="328"/>
      <c r="V377" s="99" t="str">
        <f ca="1">INDIRECT("lista!G" &amp;Table4[[#This Row],[ID]]+1)</f>
        <v/>
      </c>
      <c r="W377" s="99" t="str" cm="1">
        <f t="array" aca="1" ref="W377" ca="1">INDIRECT("lista!H" &amp;Table4[[#This Row],[ID]]+1)</f>
        <v/>
      </c>
      <c r="X377" s="99" t="str" cm="1">
        <f t="array" aca="1" ref="X377" ca="1">INDIRECT("lista!I" &amp;Table4[[#This Row],[ID]]+1)</f>
        <v/>
      </c>
      <c r="Y377" s="99" t="str" cm="1">
        <f t="array" aca="1" ref="Y377" ca="1">INDIRECT("lista!J" &amp;Table4[[#This Row],[ID]]+1)</f>
        <v/>
      </c>
      <c r="Z377" s="99" t="str" cm="1">
        <f t="array" aca="1" ref="Z377" ca="1">INDIRECT("lista!K" &amp;Table4[[#This Row],[ID]]+1)</f>
        <v/>
      </c>
      <c r="AA377" s="99" t="str" cm="1">
        <f t="array" aca="1" ref="AA377" ca="1">INDIRECT("lista!L" &amp;Table4[[#This Row],[ID]]+1)</f>
        <v/>
      </c>
      <c r="AB377" s="99" t="str" cm="1">
        <f t="array" aca="1" ref="AB377" ca="1">INDIRECT("lista!M" &amp;Table4[[#This Row],[ID]]+1)</f>
        <v/>
      </c>
      <c r="AC377" s="99" t="str" cm="1">
        <f t="array" aca="1" ref="AC377" ca="1">INDIRECT("lista!N" &amp;Table4[[#This Row],[ID]]+1)</f>
        <v/>
      </c>
      <c r="AD377" s="99" t="str" cm="1">
        <f t="array" aca="1" ref="AD377" ca="1">INDIRECT("lista!O" &amp;Table4[[#This Row],[ID]]+1)</f>
        <v/>
      </c>
      <c r="AE377" s="99" t="str" cm="1">
        <f t="array" aca="1" ref="AE377" ca="1">INDIRECT("lista!P" &amp;Table4[[#This Row],[ID]]+1)</f>
        <v/>
      </c>
      <c r="AF377" s="99" t="str" cm="1">
        <f t="array" aca="1" ref="AF377" ca="1">INDIRECT("lista!Q" &amp;Table4[[#This Row],[ID]]+1)</f>
        <v/>
      </c>
    </row>
    <row r="378" spans="1:32" x14ac:dyDescent="0.3">
      <c r="A378" s="99">
        <v>375</v>
      </c>
      <c r="B378" s="41" t="s">
        <v>69</v>
      </c>
      <c r="C378" s="30" t="s">
        <v>1146</v>
      </c>
      <c r="D378" s="41" t="s">
        <v>35</v>
      </c>
      <c r="E378" s="40" t="s">
        <v>70</v>
      </c>
      <c r="F378" s="32">
        <v>44476</v>
      </c>
      <c r="O378" s="3"/>
      <c r="P378" s="3"/>
      <c r="Q378" s="3"/>
      <c r="R378" s="15"/>
      <c r="S378" s="15"/>
      <c r="T378" s="15"/>
      <c r="U378" s="328"/>
      <c r="V378" s="99" t="str">
        <f ca="1">INDIRECT("lista!G" &amp;Table4[[#This Row],[ID]]+1)</f>
        <v/>
      </c>
      <c r="W378" s="99" t="str" cm="1">
        <f t="array" aca="1" ref="W378" ca="1">INDIRECT("lista!H" &amp;Table4[[#This Row],[ID]]+1)</f>
        <v/>
      </c>
      <c r="X378" s="99" t="str" cm="1">
        <f t="array" aca="1" ref="X378" ca="1">INDIRECT("lista!I" &amp;Table4[[#This Row],[ID]]+1)</f>
        <v/>
      </c>
      <c r="Y378" s="99" t="str" cm="1">
        <f t="array" aca="1" ref="Y378" ca="1">INDIRECT("lista!J" &amp;Table4[[#This Row],[ID]]+1)</f>
        <v/>
      </c>
      <c r="Z378" s="99" t="str" cm="1">
        <f t="array" aca="1" ref="Z378" ca="1">INDIRECT("lista!K" &amp;Table4[[#This Row],[ID]]+1)</f>
        <v/>
      </c>
      <c r="AA378" s="99" t="str" cm="1">
        <f t="array" aca="1" ref="AA378" ca="1">INDIRECT("lista!L" &amp;Table4[[#This Row],[ID]]+1)</f>
        <v/>
      </c>
      <c r="AB378" s="99" t="str" cm="1">
        <f t="array" aca="1" ref="AB378" ca="1">INDIRECT("lista!M" &amp;Table4[[#This Row],[ID]]+1)</f>
        <v/>
      </c>
      <c r="AC378" s="99" t="str" cm="1">
        <f t="array" aca="1" ref="AC378" ca="1">INDIRECT("lista!N" &amp;Table4[[#This Row],[ID]]+1)</f>
        <v/>
      </c>
      <c r="AD378" s="99" t="str" cm="1">
        <f t="array" aca="1" ref="AD378" ca="1">INDIRECT("lista!O" &amp;Table4[[#This Row],[ID]]+1)</f>
        <v/>
      </c>
      <c r="AE378" s="99" t="str" cm="1">
        <f t="array" aca="1" ref="AE378" ca="1">INDIRECT("lista!P" &amp;Table4[[#This Row],[ID]]+1)</f>
        <v/>
      </c>
      <c r="AF378" s="99" t="str" cm="1">
        <f t="array" aca="1" ref="AF378" ca="1">INDIRECT("lista!Q" &amp;Table4[[#This Row],[ID]]+1)</f>
        <v/>
      </c>
    </row>
    <row r="379" spans="1:32" x14ac:dyDescent="0.3">
      <c r="A379" s="99">
        <v>376</v>
      </c>
      <c r="B379" s="41" t="s">
        <v>376</v>
      </c>
      <c r="C379" s="34" t="s">
        <v>1477</v>
      </c>
      <c r="D379" s="41" t="s">
        <v>116</v>
      </c>
      <c r="E379" s="40" t="s">
        <v>77</v>
      </c>
      <c r="F379" s="32">
        <v>44473</v>
      </c>
      <c r="O379" s="3"/>
      <c r="P379" s="3"/>
      <c r="Q379" s="3"/>
      <c r="R379" s="15"/>
      <c r="S379" s="15"/>
      <c r="T379" s="15"/>
      <c r="U379" s="328"/>
      <c r="V379" s="99" t="s">
        <v>65</v>
      </c>
      <c r="W379" s="99" t="s">
        <v>65</v>
      </c>
      <c r="X379" s="99" t="s">
        <v>65</v>
      </c>
      <c r="Y379" s="99" t="s">
        <v>65</v>
      </c>
      <c r="Z379" s="99" t="str" cm="1">
        <f t="array" aca="1" ref="Z379" ca="1">INDIRECT("lista!K" &amp;Table4[[#This Row],[ID]]+1)</f>
        <v/>
      </c>
      <c r="AA379" s="99" t="str" cm="1">
        <f t="array" aca="1" ref="AA379" ca="1">INDIRECT("lista!L" &amp;Table4[[#This Row],[ID]]+1)</f>
        <v/>
      </c>
      <c r="AB379" s="99" t="str" cm="1">
        <f t="array" aca="1" ref="AB379" ca="1">INDIRECT("lista!M" &amp;Table4[[#This Row],[ID]]+1)</f>
        <v/>
      </c>
      <c r="AC379" s="99" t="str" cm="1">
        <f t="array" aca="1" ref="AC379" ca="1">INDIRECT("lista!N" &amp;Table4[[#This Row],[ID]]+1)</f>
        <v/>
      </c>
      <c r="AD379" s="99" t="str" cm="1">
        <f t="array" aca="1" ref="AD379" ca="1">INDIRECT("lista!O" &amp;Table4[[#This Row],[ID]]+1)</f>
        <v/>
      </c>
      <c r="AE379" s="99" t="str" cm="1">
        <f t="array" aca="1" ref="AE379" ca="1">INDIRECT("lista!P" &amp;Table4[[#This Row],[ID]]+1)</f>
        <v/>
      </c>
      <c r="AF379" s="99" t="str" cm="1">
        <f t="array" aca="1" ref="AF379" ca="1">INDIRECT("lista!Q" &amp;Table4[[#This Row],[ID]]+1)</f>
        <v/>
      </c>
    </row>
    <row r="380" spans="1:32" x14ac:dyDescent="0.3">
      <c r="A380" s="99">
        <v>377</v>
      </c>
      <c r="B380" s="29" t="s">
        <v>346</v>
      </c>
      <c r="C380" s="34" t="s">
        <v>1196</v>
      </c>
      <c r="D380" s="29" t="s">
        <v>53</v>
      </c>
      <c r="E380" s="31" t="s">
        <v>105</v>
      </c>
      <c r="F380" s="32" t="s">
        <v>377</v>
      </c>
      <c r="O380" s="3"/>
      <c r="P380" s="3"/>
      <c r="Q380" s="3"/>
      <c r="R380" s="15"/>
      <c r="S380" s="15"/>
      <c r="T380" s="15"/>
      <c r="U380" s="328"/>
      <c r="V380" s="99" t="str">
        <f ca="1">INDIRECT("lista!G" &amp;Table4[[#This Row],[ID]]+1)</f>
        <v/>
      </c>
      <c r="W380" s="99" t="str" cm="1">
        <f t="array" aca="1" ref="W380" ca="1">INDIRECT("lista!H" &amp;Table4[[#This Row],[ID]]+1)</f>
        <v/>
      </c>
      <c r="X380" s="99" t="str" cm="1">
        <f t="array" aca="1" ref="X380" ca="1">INDIRECT("lista!I" &amp;Table4[[#This Row],[ID]]+1)</f>
        <v/>
      </c>
      <c r="Y380" s="99" t="str" cm="1">
        <f t="array" aca="1" ref="Y380" ca="1">INDIRECT("lista!J" &amp;Table4[[#This Row],[ID]]+1)</f>
        <v/>
      </c>
      <c r="Z380" s="99" t="str" cm="1">
        <f t="array" aca="1" ref="Z380" ca="1">INDIRECT("lista!K" &amp;Table4[[#This Row],[ID]]+1)</f>
        <v/>
      </c>
      <c r="AA380" s="99" t="str" cm="1">
        <f t="array" aca="1" ref="AA380" ca="1">INDIRECT("lista!L" &amp;Table4[[#This Row],[ID]]+1)</f>
        <v/>
      </c>
      <c r="AB380" s="99" t="str" cm="1">
        <f t="array" aca="1" ref="AB380" ca="1">INDIRECT("lista!M" &amp;Table4[[#This Row],[ID]]+1)</f>
        <v/>
      </c>
      <c r="AC380" s="99" t="str" cm="1">
        <f t="array" aca="1" ref="AC380" ca="1">INDIRECT("lista!N" &amp;Table4[[#This Row],[ID]]+1)</f>
        <v/>
      </c>
      <c r="AD380" s="99" t="str" cm="1">
        <f t="array" aca="1" ref="AD380" ca="1">INDIRECT("lista!O" &amp;Table4[[#This Row],[ID]]+1)</f>
        <v/>
      </c>
      <c r="AE380" s="99" t="str" cm="1">
        <f t="array" aca="1" ref="AE380" ca="1">INDIRECT("lista!P" &amp;Table4[[#This Row],[ID]]+1)</f>
        <v/>
      </c>
      <c r="AF380" s="99" t="str" cm="1">
        <f t="array" aca="1" ref="AF380" ca="1">INDIRECT("lista!Q" &amp;Table4[[#This Row],[ID]]+1)</f>
        <v/>
      </c>
    </row>
    <row r="381" spans="1:32" x14ac:dyDescent="0.3">
      <c r="A381" s="99">
        <v>378</v>
      </c>
      <c r="B381" s="29" t="s">
        <v>348</v>
      </c>
      <c r="C381" s="34" t="s">
        <v>1354</v>
      </c>
      <c r="D381" s="29" t="s">
        <v>116</v>
      </c>
      <c r="E381" s="31" t="s">
        <v>105</v>
      </c>
      <c r="F381" s="32" t="s">
        <v>377</v>
      </c>
      <c r="O381" s="3"/>
      <c r="P381" s="3"/>
      <c r="Q381" s="3"/>
      <c r="R381" s="15"/>
      <c r="S381" s="15"/>
      <c r="T381" s="15"/>
      <c r="U381" s="328"/>
      <c r="V381" s="99" t="str">
        <f ca="1">INDIRECT("lista!G" &amp;Table4[[#This Row],[ID]]+1)</f>
        <v/>
      </c>
      <c r="W381" s="99" t="str" cm="1">
        <f t="array" aca="1" ref="W381" ca="1">INDIRECT("lista!H" &amp;Table4[[#This Row],[ID]]+1)</f>
        <v/>
      </c>
      <c r="X381" s="99" t="str" cm="1">
        <f t="array" aca="1" ref="X381" ca="1">INDIRECT("lista!I" &amp;Table4[[#This Row],[ID]]+1)</f>
        <v/>
      </c>
      <c r="Y381" s="99" t="str" cm="1">
        <f t="array" aca="1" ref="Y381" ca="1">INDIRECT("lista!J" &amp;Table4[[#This Row],[ID]]+1)</f>
        <v/>
      </c>
      <c r="Z381" s="99" t="str" cm="1">
        <f t="array" aca="1" ref="Z381" ca="1">INDIRECT("lista!K" &amp;Table4[[#This Row],[ID]]+1)</f>
        <v/>
      </c>
      <c r="AA381" s="99" t="str" cm="1">
        <f t="array" aca="1" ref="AA381" ca="1">INDIRECT("lista!L" &amp;Table4[[#This Row],[ID]]+1)</f>
        <v/>
      </c>
      <c r="AB381" s="99" t="str" cm="1">
        <f t="array" aca="1" ref="AB381" ca="1">INDIRECT("lista!M" &amp;Table4[[#This Row],[ID]]+1)</f>
        <v/>
      </c>
      <c r="AC381" s="99" t="str" cm="1">
        <f t="array" aca="1" ref="AC381" ca="1">INDIRECT("lista!N" &amp;Table4[[#This Row],[ID]]+1)</f>
        <v/>
      </c>
      <c r="AD381" s="99" t="str" cm="1">
        <f t="array" aca="1" ref="AD381" ca="1">INDIRECT("lista!O" &amp;Table4[[#This Row],[ID]]+1)</f>
        <v/>
      </c>
      <c r="AE381" s="99" t="str" cm="1">
        <f t="array" aca="1" ref="AE381" ca="1">INDIRECT("lista!P" &amp;Table4[[#This Row],[ID]]+1)</f>
        <v/>
      </c>
      <c r="AF381" s="99" t="str" cm="1">
        <f t="array" aca="1" ref="AF381" ca="1">INDIRECT("lista!Q" &amp;Table4[[#This Row],[ID]]+1)</f>
        <v/>
      </c>
    </row>
    <row r="382" spans="1:32" x14ac:dyDescent="0.3">
      <c r="A382" s="99">
        <v>379</v>
      </c>
      <c r="B382" s="29" t="s">
        <v>349</v>
      </c>
      <c r="C382" s="34" t="s">
        <v>1355</v>
      </c>
      <c r="D382" s="29" t="s">
        <v>116</v>
      </c>
      <c r="E382" s="31" t="s">
        <v>105</v>
      </c>
      <c r="F382" s="32" t="s">
        <v>377</v>
      </c>
      <c r="O382" s="3"/>
      <c r="P382" s="3"/>
      <c r="Q382" s="3"/>
      <c r="R382" s="15"/>
      <c r="S382" s="15"/>
      <c r="T382" s="15"/>
      <c r="U382" s="328"/>
      <c r="V382" s="99" t="s">
        <v>65</v>
      </c>
      <c r="W382" s="99" t="str" cm="1">
        <f t="array" aca="1" ref="W382" ca="1">INDIRECT("lista!H" &amp;Table4[[#This Row],[ID]]+1)</f>
        <v/>
      </c>
      <c r="X382" s="99" t="str" cm="1">
        <f t="array" aca="1" ref="X382" ca="1">INDIRECT("lista!I" &amp;Table4[[#This Row],[ID]]+1)</f>
        <v/>
      </c>
      <c r="Y382" s="99" t="str" cm="1">
        <f t="array" aca="1" ref="Y382" ca="1">INDIRECT("lista!J" &amp;Table4[[#This Row],[ID]]+1)</f>
        <v/>
      </c>
      <c r="Z382" s="99" t="str" cm="1">
        <f t="array" aca="1" ref="Z382" ca="1">INDIRECT("lista!K" &amp;Table4[[#This Row],[ID]]+1)</f>
        <v/>
      </c>
      <c r="AA382" s="99" t="str" cm="1">
        <f t="array" aca="1" ref="AA382" ca="1">INDIRECT("lista!L" &amp;Table4[[#This Row],[ID]]+1)</f>
        <v/>
      </c>
      <c r="AB382" s="99" t="str" cm="1">
        <f t="array" aca="1" ref="AB382" ca="1">INDIRECT("lista!M" &amp;Table4[[#This Row],[ID]]+1)</f>
        <v/>
      </c>
      <c r="AC382" s="99" t="str" cm="1">
        <f t="array" aca="1" ref="AC382" ca="1">INDIRECT("lista!N" &amp;Table4[[#This Row],[ID]]+1)</f>
        <v/>
      </c>
      <c r="AD382" s="99" t="str" cm="1">
        <f t="array" aca="1" ref="AD382" ca="1">INDIRECT("lista!O" &amp;Table4[[#This Row],[ID]]+1)</f>
        <v/>
      </c>
      <c r="AE382" s="99" t="str" cm="1">
        <f t="array" aca="1" ref="AE382" ca="1">INDIRECT("lista!P" &amp;Table4[[#This Row],[ID]]+1)</f>
        <v/>
      </c>
      <c r="AF382" s="99" t="str" cm="1">
        <f t="array" aca="1" ref="AF382" ca="1">INDIRECT("lista!Q" &amp;Table4[[#This Row],[ID]]+1)</f>
        <v/>
      </c>
    </row>
    <row r="383" spans="1:32" x14ac:dyDescent="0.3">
      <c r="A383" s="99">
        <v>380</v>
      </c>
      <c r="B383" s="41" t="s">
        <v>109</v>
      </c>
      <c r="C383" s="30" t="s">
        <v>1160</v>
      </c>
      <c r="D383" s="41" t="s">
        <v>80</v>
      </c>
      <c r="E383" s="40" t="s">
        <v>206</v>
      </c>
      <c r="F383" s="32">
        <v>44469</v>
      </c>
      <c r="O383" s="3"/>
      <c r="P383" s="3"/>
      <c r="Q383" s="3"/>
      <c r="R383" s="15"/>
      <c r="S383" s="15"/>
      <c r="T383" s="15"/>
      <c r="U383" s="328"/>
      <c r="V383" s="99" t="str">
        <f ca="1">INDIRECT("lista!G" &amp;Table4[[#This Row],[ID]]+1)</f>
        <v/>
      </c>
      <c r="W383" s="99" t="str" cm="1">
        <f t="array" aca="1" ref="W383" ca="1">INDIRECT("lista!H" &amp;Table4[[#This Row],[ID]]+1)</f>
        <v/>
      </c>
      <c r="X383" s="99" t="str" cm="1">
        <f t="array" aca="1" ref="X383" ca="1">INDIRECT("lista!I" &amp;Table4[[#This Row],[ID]]+1)</f>
        <v/>
      </c>
      <c r="Y383" s="99" t="str" cm="1">
        <f t="array" aca="1" ref="Y383" ca="1">INDIRECT("lista!J" &amp;Table4[[#This Row],[ID]]+1)</f>
        <v/>
      </c>
      <c r="Z383" s="99" t="str" cm="1">
        <f t="array" aca="1" ref="Z383" ca="1">INDIRECT("lista!K" &amp;Table4[[#This Row],[ID]]+1)</f>
        <v/>
      </c>
      <c r="AA383" s="99" t="str" cm="1">
        <f t="array" aca="1" ref="AA383" ca="1">INDIRECT("lista!L" &amp;Table4[[#This Row],[ID]]+1)</f>
        <v/>
      </c>
      <c r="AB383" s="99" t="str" cm="1">
        <f t="array" aca="1" ref="AB383" ca="1">INDIRECT("lista!M" &amp;Table4[[#This Row],[ID]]+1)</f>
        <v/>
      </c>
      <c r="AC383" s="99" t="str" cm="1">
        <f t="array" aca="1" ref="AC383" ca="1">INDIRECT("lista!N" &amp;Table4[[#This Row],[ID]]+1)</f>
        <v/>
      </c>
      <c r="AD383" s="99" t="str" cm="1">
        <f t="array" aca="1" ref="AD383" ca="1">INDIRECT("lista!O" &amp;Table4[[#This Row],[ID]]+1)</f>
        <v/>
      </c>
      <c r="AE383" s="99" t="str" cm="1">
        <f t="array" aca="1" ref="AE383" ca="1">INDIRECT("lista!P" &amp;Table4[[#This Row],[ID]]+1)</f>
        <v/>
      </c>
      <c r="AF383" s="99" t="str" cm="1">
        <f t="array" aca="1" ref="AF383" ca="1">INDIRECT("lista!Q" &amp;Table4[[#This Row],[ID]]+1)</f>
        <v/>
      </c>
    </row>
    <row r="384" spans="1:32" x14ac:dyDescent="0.3">
      <c r="A384" s="99">
        <v>381</v>
      </c>
      <c r="B384" s="41" t="s">
        <v>108</v>
      </c>
      <c r="C384" s="30" t="s">
        <v>1159</v>
      </c>
      <c r="D384" s="41" t="s">
        <v>80</v>
      </c>
      <c r="E384" s="40" t="s">
        <v>206</v>
      </c>
      <c r="F384" s="32">
        <v>44469</v>
      </c>
      <c r="O384" s="3"/>
      <c r="P384" s="3"/>
      <c r="Q384" s="3"/>
      <c r="R384" s="15"/>
      <c r="S384" s="15"/>
      <c r="T384" s="15"/>
      <c r="U384" s="328"/>
      <c r="V384" s="99" t="str">
        <f ca="1">INDIRECT("lista!G" &amp;Table4[[#This Row],[ID]]+1)</f>
        <v/>
      </c>
      <c r="W384" s="99" t="str" cm="1">
        <f t="array" aca="1" ref="W384" ca="1">INDIRECT("lista!H" &amp;Table4[[#This Row],[ID]]+1)</f>
        <v/>
      </c>
      <c r="X384" s="99" t="str" cm="1">
        <f t="array" aca="1" ref="X384" ca="1">INDIRECT("lista!I" &amp;Table4[[#This Row],[ID]]+1)</f>
        <v/>
      </c>
      <c r="Y384" s="99" t="str" cm="1">
        <f t="array" aca="1" ref="Y384" ca="1">INDIRECT("lista!J" &amp;Table4[[#This Row],[ID]]+1)</f>
        <v/>
      </c>
      <c r="Z384" s="99" t="str" cm="1">
        <f t="array" aca="1" ref="Z384" ca="1">INDIRECT("lista!K" &amp;Table4[[#This Row],[ID]]+1)</f>
        <v/>
      </c>
      <c r="AA384" s="99" t="str" cm="1">
        <f t="array" aca="1" ref="AA384" ca="1">INDIRECT("lista!L" &amp;Table4[[#This Row],[ID]]+1)</f>
        <v/>
      </c>
      <c r="AB384" s="99" t="str" cm="1">
        <f t="array" aca="1" ref="AB384" ca="1">INDIRECT("lista!M" &amp;Table4[[#This Row],[ID]]+1)</f>
        <v/>
      </c>
      <c r="AC384" s="99" t="str" cm="1">
        <f t="array" aca="1" ref="AC384" ca="1">INDIRECT("lista!N" &amp;Table4[[#This Row],[ID]]+1)</f>
        <v/>
      </c>
      <c r="AD384" s="99" t="str" cm="1">
        <f t="array" aca="1" ref="AD384" ca="1">INDIRECT("lista!O" &amp;Table4[[#This Row],[ID]]+1)</f>
        <v/>
      </c>
      <c r="AE384" s="99" t="str" cm="1">
        <f t="array" aca="1" ref="AE384" ca="1">INDIRECT("lista!P" &amp;Table4[[#This Row],[ID]]+1)</f>
        <v/>
      </c>
      <c r="AF384" s="99" t="str" cm="1">
        <f t="array" aca="1" ref="AF384" ca="1">INDIRECT("lista!Q" &amp;Table4[[#This Row],[ID]]+1)</f>
        <v/>
      </c>
    </row>
    <row r="385" spans="1:32" x14ac:dyDescent="0.3">
      <c r="A385" s="99">
        <v>382</v>
      </c>
      <c r="B385" s="29" t="s">
        <v>331</v>
      </c>
      <c r="C385" s="30" t="s">
        <v>1383</v>
      </c>
      <c r="D385" s="29" t="s">
        <v>53</v>
      </c>
      <c r="E385" s="31" t="s">
        <v>36</v>
      </c>
      <c r="F385" s="32" t="s">
        <v>378</v>
      </c>
      <c r="O385" s="3"/>
      <c r="P385" s="3"/>
      <c r="Q385" s="3"/>
      <c r="R385" s="15"/>
      <c r="S385" s="15"/>
      <c r="T385" s="15"/>
      <c r="U385" s="328"/>
      <c r="V385" s="99" t="str">
        <f ca="1">INDIRECT("lista!G" &amp;Table4[[#This Row],[ID]]+1)</f>
        <v/>
      </c>
      <c r="W385" s="99" t="str" cm="1">
        <f t="array" aca="1" ref="W385" ca="1">INDIRECT("lista!H" &amp;Table4[[#This Row],[ID]]+1)</f>
        <v/>
      </c>
      <c r="X385" s="99" t="str" cm="1">
        <f t="array" aca="1" ref="X385" ca="1">INDIRECT("lista!I" &amp;Table4[[#This Row],[ID]]+1)</f>
        <v/>
      </c>
      <c r="Y385" s="99" t="str" cm="1">
        <f t="array" aca="1" ref="Y385" ca="1">INDIRECT("lista!J" &amp;Table4[[#This Row],[ID]]+1)</f>
        <v/>
      </c>
      <c r="Z385" s="99" t="str" cm="1">
        <f t="array" aca="1" ref="Z385" ca="1">INDIRECT("lista!K" &amp;Table4[[#This Row],[ID]]+1)</f>
        <v/>
      </c>
      <c r="AA385" s="99" t="str" cm="1">
        <f t="array" aca="1" ref="AA385" ca="1">INDIRECT("lista!L" &amp;Table4[[#This Row],[ID]]+1)</f>
        <v/>
      </c>
      <c r="AB385" s="99" t="str" cm="1">
        <f t="array" aca="1" ref="AB385" ca="1">INDIRECT("lista!M" &amp;Table4[[#This Row],[ID]]+1)</f>
        <v/>
      </c>
      <c r="AC385" s="99" t="str" cm="1">
        <f t="array" aca="1" ref="AC385" ca="1">INDIRECT("lista!N" &amp;Table4[[#This Row],[ID]]+1)</f>
        <v/>
      </c>
      <c r="AD385" s="99" t="str" cm="1">
        <f t="array" aca="1" ref="AD385" ca="1">INDIRECT("lista!O" &amp;Table4[[#This Row],[ID]]+1)</f>
        <v/>
      </c>
      <c r="AE385" s="99" t="str" cm="1">
        <f t="array" aca="1" ref="AE385" ca="1">INDIRECT("lista!P" &amp;Table4[[#This Row],[ID]]+1)</f>
        <v/>
      </c>
      <c r="AF385" s="99" t="str" cm="1">
        <f t="array" aca="1" ref="AF385" ca="1">INDIRECT("lista!Q" &amp;Table4[[#This Row],[ID]]+1)</f>
        <v/>
      </c>
    </row>
    <row r="386" spans="1:32" x14ac:dyDescent="0.3">
      <c r="A386" s="99">
        <v>383</v>
      </c>
      <c r="B386" s="29" t="s">
        <v>333</v>
      </c>
      <c r="C386" s="30" t="s">
        <v>1384</v>
      </c>
      <c r="D386" s="29" t="s">
        <v>53</v>
      </c>
      <c r="E386" s="31" t="s">
        <v>36</v>
      </c>
      <c r="F386" s="32" t="s">
        <v>378</v>
      </c>
      <c r="O386" s="3"/>
      <c r="P386" s="3"/>
      <c r="Q386" s="3"/>
      <c r="R386" s="15"/>
      <c r="S386" s="15"/>
      <c r="T386" s="15"/>
      <c r="U386" s="328"/>
      <c r="V386" s="99" t="str">
        <f ca="1">INDIRECT("lista!G" &amp;Table4[[#This Row],[ID]]+1)</f>
        <v/>
      </c>
      <c r="W386" s="99" t="str" cm="1">
        <f t="array" aca="1" ref="W386" ca="1">INDIRECT("lista!H" &amp;Table4[[#This Row],[ID]]+1)</f>
        <v/>
      </c>
      <c r="X386" s="99" t="str" cm="1">
        <f t="array" aca="1" ref="X386" ca="1">INDIRECT("lista!I" &amp;Table4[[#This Row],[ID]]+1)</f>
        <v/>
      </c>
      <c r="Y386" s="99" t="str" cm="1">
        <f t="array" aca="1" ref="Y386" ca="1">INDIRECT("lista!J" &amp;Table4[[#This Row],[ID]]+1)</f>
        <v/>
      </c>
      <c r="Z386" s="99" t="str" cm="1">
        <f t="array" aca="1" ref="Z386" ca="1">INDIRECT("lista!K" &amp;Table4[[#This Row],[ID]]+1)</f>
        <v/>
      </c>
      <c r="AA386" s="99" t="str" cm="1">
        <f t="array" aca="1" ref="AA386" ca="1">INDIRECT("lista!L" &amp;Table4[[#This Row],[ID]]+1)</f>
        <v/>
      </c>
      <c r="AB386" s="99" t="str" cm="1">
        <f t="array" aca="1" ref="AB386" ca="1">INDIRECT("lista!M" &amp;Table4[[#This Row],[ID]]+1)</f>
        <v/>
      </c>
      <c r="AC386" s="99" t="str" cm="1">
        <f t="array" aca="1" ref="AC386" ca="1">INDIRECT("lista!N" &amp;Table4[[#This Row],[ID]]+1)</f>
        <v/>
      </c>
      <c r="AD386" s="99" t="str" cm="1">
        <f t="array" aca="1" ref="AD386" ca="1">INDIRECT("lista!O" &amp;Table4[[#This Row],[ID]]+1)</f>
        <v/>
      </c>
      <c r="AE386" s="99" t="str" cm="1">
        <f t="array" aca="1" ref="AE386" ca="1">INDIRECT("lista!P" &amp;Table4[[#This Row],[ID]]+1)</f>
        <v/>
      </c>
      <c r="AF386" s="99" t="str" cm="1">
        <f t="array" aca="1" ref="AF386" ca="1">INDIRECT("lista!Q" &amp;Table4[[#This Row],[ID]]+1)</f>
        <v/>
      </c>
    </row>
    <row r="387" spans="1:32" x14ac:dyDescent="0.3">
      <c r="A387" s="99">
        <v>384</v>
      </c>
      <c r="B387" s="29" t="s">
        <v>352</v>
      </c>
      <c r="C387" s="30" t="s">
        <v>1145</v>
      </c>
      <c r="D387" s="29" t="s">
        <v>35</v>
      </c>
      <c r="E387" s="31" t="s">
        <v>105</v>
      </c>
      <c r="F387" s="32" t="s">
        <v>379</v>
      </c>
      <c r="O387" s="3"/>
      <c r="P387" s="3"/>
      <c r="Q387" s="3"/>
      <c r="R387" s="15"/>
      <c r="S387" s="15"/>
      <c r="T387" s="15"/>
      <c r="U387" s="328"/>
      <c r="V387" s="99" t="str">
        <f ca="1">INDIRECT("lista!G" &amp;Table4[[#This Row],[ID]]+1)</f>
        <v/>
      </c>
      <c r="W387" s="99" t="str" cm="1">
        <f t="array" aca="1" ref="W387" ca="1">INDIRECT("lista!H" &amp;Table4[[#This Row],[ID]]+1)</f>
        <v/>
      </c>
      <c r="X387" s="99" t="str" cm="1">
        <f t="array" aca="1" ref="X387" ca="1">INDIRECT("lista!I" &amp;Table4[[#This Row],[ID]]+1)</f>
        <v/>
      </c>
      <c r="Y387" s="99" t="str" cm="1">
        <f t="array" aca="1" ref="Y387" ca="1">INDIRECT("lista!J" &amp;Table4[[#This Row],[ID]]+1)</f>
        <v/>
      </c>
      <c r="Z387" s="99" t="str" cm="1">
        <f t="array" aca="1" ref="Z387" ca="1">INDIRECT("lista!K" &amp;Table4[[#This Row],[ID]]+1)</f>
        <v/>
      </c>
      <c r="AA387" s="99" t="str" cm="1">
        <f t="array" aca="1" ref="AA387" ca="1">INDIRECT("lista!L" &amp;Table4[[#This Row],[ID]]+1)</f>
        <v/>
      </c>
      <c r="AB387" s="99" t="str" cm="1">
        <f t="array" aca="1" ref="AB387" ca="1">INDIRECT("lista!M" &amp;Table4[[#This Row],[ID]]+1)</f>
        <v/>
      </c>
      <c r="AC387" s="99" t="str" cm="1">
        <f t="array" aca="1" ref="AC387" ca="1">INDIRECT("lista!N" &amp;Table4[[#This Row],[ID]]+1)</f>
        <v/>
      </c>
      <c r="AD387" s="99" t="str" cm="1">
        <f t="array" aca="1" ref="AD387" ca="1">INDIRECT("lista!O" &amp;Table4[[#This Row],[ID]]+1)</f>
        <v/>
      </c>
      <c r="AE387" s="99" t="str" cm="1">
        <f t="array" aca="1" ref="AE387" ca="1">INDIRECT("lista!P" &amp;Table4[[#This Row],[ID]]+1)</f>
        <v/>
      </c>
      <c r="AF387" s="99" t="str" cm="1">
        <f t="array" aca="1" ref="AF387" ca="1">INDIRECT("lista!Q" &amp;Table4[[#This Row],[ID]]+1)</f>
        <v/>
      </c>
    </row>
    <row r="388" spans="1:32" x14ac:dyDescent="0.3">
      <c r="A388" s="99">
        <v>385</v>
      </c>
      <c r="B388" s="33" t="s">
        <v>339</v>
      </c>
      <c r="C388" s="34" t="s">
        <v>1446</v>
      </c>
      <c r="D388" s="35" t="s">
        <v>116</v>
      </c>
      <c r="E388" s="31" t="s">
        <v>119</v>
      </c>
      <c r="F388" s="32" t="s">
        <v>380</v>
      </c>
      <c r="O388" s="3"/>
      <c r="P388" s="3"/>
      <c r="Q388" s="3"/>
      <c r="R388" s="15"/>
      <c r="S388" s="15"/>
      <c r="T388" s="15"/>
      <c r="U388" s="328"/>
      <c r="V388" s="99" t="str">
        <f ca="1">INDIRECT("lista!G" &amp;Table4[[#This Row],[ID]]+1)</f>
        <v/>
      </c>
      <c r="W388" s="99" t="str" cm="1">
        <f t="array" aca="1" ref="W388" ca="1">INDIRECT("lista!H" &amp;Table4[[#This Row],[ID]]+1)</f>
        <v/>
      </c>
      <c r="X388" s="99" t="str" cm="1">
        <f t="array" aca="1" ref="X388" ca="1">INDIRECT("lista!I" &amp;Table4[[#This Row],[ID]]+1)</f>
        <v/>
      </c>
      <c r="Y388" s="99" t="str" cm="1">
        <f t="array" aca="1" ref="Y388" ca="1">INDIRECT("lista!J" &amp;Table4[[#This Row],[ID]]+1)</f>
        <v/>
      </c>
      <c r="Z388" s="99" t="str" cm="1">
        <f t="array" aca="1" ref="Z388" ca="1">INDIRECT("lista!K" &amp;Table4[[#This Row],[ID]]+1)</f>
        <v/>
      </c>
      <c r="AA388" s="99" t="str" cm="1">
        <f t="array" aca="1" ref="AA388" ca="1">INDIRECT("lista!L" &amp;Table4[[#This Row],[ID]]+1)</f>
        <v/>
      </c>
      <c r="AB388" s="99" t="str" cm="1">
        <f t="array" aca="1" ref="AB388" ca="1">INDIRECT("lista!M" &amp;Table4[[#This Row],[ID]]+1)</f>
        <v/>
      </c>
      <c r="AC388" s="99" t="str" cm="1">
        <f t="array" aca="1" ref="AC388" ca="1">INDIRECT("lista!N" &amp;Table4[[#This Row],[ID]]+1)</f>
        <v/>
      </c>
      <c r="AD388" s="99" t="str" cm="1">
        <f t="array" aca="1" ref="AD388" ca="1">INDIRECT("lista!O" &amp;Table4[[#This Row],[ID]]+1)</f>
        <v/>
      </c>
      <c r="AE388" s="99" t="str" cm="1">
        <f t="array" aca="1" ref="AE388" ca="1">INDIRECT("lista!P" &amp;Table4[[#This Row],[ID]]+1)</f>
        <v/>
      </c>
      <c r="AF388" s="99" t="str" cm="1">
        <f t="array" aca="1" ref="AF388" ca="1">INDIRECT("lista!Q" &amp;Table4[[#This Row],[ID]]+1)</f>
        <v/>
      </c>
    </row>
    <row r="389" spans="1:32" x14ac:dyDescent="0.3">
      <c r="A389" s="99">
        <v>386</v>
      </c>
      <c r="B389" s="38" t="s">
        <v>381</v>
      </c>
      <c r="C389" s="34" t="s">
        <v>1385</v>
      </c>
      <c r="D389" s="39" t="s">
        <v>116</v>
      </c>
      <c r="E389" s="40" t="s">
        <v>77</v>
      </c>
      <c r="F389" s="32">
        <v>44462</v>
      </c>
      <c r="O389" s="3"/>
      <c r="P389" s="3"/>
      <c r="Q389" s="3"/>
      <c r="R389" s="15"/>
      <c r="S389" s="15"/>
      <c r="T389" s="15"/>
      <c r="U389" s="328"/>
      <c r="V389" s="99" t="s">
        <v>65</v>
      </c>
      <c r="W389" s="99" t="s">
        <v>65</v>
      </c>
      <c r="X389" s="99" t="s">
        <v>65</v>
      </c>
      <c r="Y389" s="99" t="s">
        <v>65</v>
      </c>
      <c r="Z389" s="99" t="str" cm="1">
        <f t="array" aca="1" ref="Z389" ca="1">INDIRECT("lista!K" &amp;Table4[[#This Row],[ID]]+1)</f>
        <v/>
      </c>
      <c r="AA389" s="99" t="str" cm="1">
        <f t="array" aca="1" ref="AA389" ca="1">INDIRECT("lista!L" &amp;Table4[[#This Row],[ID]]+1)</f>
        <v/>
      </c>
      <c r="AB389" s="99" t="str" cm="1">
        <f t="array" aca="1" ref="AB389" ca="1">INDIRECT("lista!M" &amp;Table4[[#This Row],[ID]]+1)</f>
        <v/>
      </c>
      <c r="AC389" s="99" t="str" cm="1">
        <f t="array" aca="1" ref="AC389" ca="1">INDIRECT("lista!N" &amp;Table4[[#This Row],[ID]]+1)</f>
        <v/>
      </c>
      <c r="AD389" s="99" t="str" cm="1">
        <f t="array" aca="1" ref="AD389" ca="1">INDIRECT("lista!O" &amp;Table4[[#This Row],[ID]]+1)</f>
        <v/>
      </c>
      <c r="AE389" s="99" t="str" cm="1">
        <f t="array" aca="1" ref="AE389" ca="1">INDIRECT("lista!P" &amp;Table4[[#This Row],[ID]]+1)</f>
        <v/>
      </c>
      <c r="AF389" s="99" t="str" cm="1">
        <f t="array" aca="1" ref="AF389" ca="1">INDIRECT("lista!Q" &amp;Table4[[#This Row],[ID]]+1)</f>
        <v/>
      </c>
    </row>
    <row r="390" spans="1:32" x14ac:dyDescent="0.3">
      <c r="A390" s="99">
        <v>387</v>
      </c>
      <c r="B390" s="38" t="s">
        <v>382</v>
      </c>
      <c r="C390" s="34" t="s">
        <v>1385</v>
      </c>
      <c r="D390" s="39" t="s">
        <v>116</v>
      </c>
      <c r="E390" s="40" t="s">
        <v>77</v>
      </c>
      <c r="F390" s="32">
        <v>44462</v>
      </c>
      <c r="O390" s="3"/>
      <c r="P390" s="3"/>
      <c r="Q390" s="3"/>
      <c r="R390" s="15"/>
      <c r="S390" s="15"/>
      <c r="T390" s="15"/>
      <c r="U390" s="328"/>
      <c r="V390" s="99" t="s">
        <v>65</v>
      </c>
      <c r="W390" s="99" t="s">
        <v>65</v>
      </c>
      <c r="X390" s="99" t="s">
        <v>65</v>
      </c>
      <c r="Y390" s="99" t="s">
        <v>65</v>
      </c>
      <c r="Z390" s="99"/>
      <c r="AA390" s="99" t="str" cm="1">
        <f t="array" aca="1" ref="AA390" ca="1">INDIRECT("lista!L" &amp;Table4[[#This Row],[ID]]+1)</f>
        <v/>
      </c>
      <c r="AB390" s="99" t="str" cm="1">
        <f t="array" aca="1" ref="AB390" ca="1">INDIRECT("lista!M" &amp;Table4[[#This Row],[ID]]+1)</f>
        <v/>
      </c>
      <c r="AC390" s="99" t="str" cm="1">
        <f t="array" aca="1" ref="AC390" ca="1">INDIRECT("lista!N" &amp;Table4[[#This Row],[ID]]+1)</f>
        <v/>
      </c>
      <c r="AD390" s="99" t="str" cm="1">
        <f t="array" aca="1" ref="AD390" ca="1">INDIRECT("lista!O" &amp;Table4[[#This Row],[ID]]+1)</f>
        <v/>
      </c>
      <c r="AE390" s="99" t="str" cm="1">
        <f t="array" aca="1" ref="AE390" ca="1">INDIRECT("lista!P" &amp;Table4[[#This Row],[ID]]+1)</f>
        <v/>
      </c>
      <c r="AF390" s="99" t="str" cm="1">
        <f t="array" aca="1" ref="AF390" ca="1">INDIRECT("lista!Q" &amp;Table4[[#This Row],[ID]]+1)</f>
        <v/>
      </c>
    </row>
    <row r="391" spans="1:32" x14ac:dyDescent="0.3">
      <c r="A391" s="99">
        <v>388</v>
      </c>
      <c r="B391" s="38" t="s">
        <v>383</v>
      </c>
      <c r="C391" s="34" t="s">
        <v>1293</v>
      </c>
      <c r="D391" s="39" t="s">
        <v>53</v>
      </c>
      <c r="E391" s="40" t="s">
        <v>77</v>
      </c>
      <c r="F391" s="32">
        <v>44462</v>
      </c>
      <c r="O391" s="3"/>
      <c r="P391" s="3"/>
      <c r="Q391" s="3"/>
      <c r="R391" s="15"/>
      <c r="S391" s="15"/>
      <c r="T391" s="15"/>
      <c r="U391" s="328"/>
      <c r="V391" s="99" t="str">
        <f ca="1">INDIRECT("lista!G" &amp;Table4[[#This Row],[ID]]+1)</f>
        <v/>
      </c>
      <c r="W391" s="99" t="str" cm="1">
        <f t="array" aca="1" ref="W391" ca="1">INDIRECT("lista!H" &amp;Table4[[#This Row],[ID]]+1)</f>
        <v/>
      </c>
      <c r="X391" s="99" t="s">
        <v>65</v>
      </c>
      <c r="Y391" s="99" t="s">
        <v>65</v>
      </c>
      <c r="Z391" s="99" t="str" cm="1">
        <f t="array" aca="1" ref="Z391" ca="1">INDIRECT("lista!K" &amp;Table4[[#This Row],[ID]]+1)</f>
        <v/>
      </c>
      <c r="AA391" s="99" t="str" cm="1">
        <f t="array" aca="1" ref="AA391" ca="1">INDIRECT("lista!L" &amp;Table4[[#This Row],[ID]]+1)</f>
        <v/>
      </c>
      <c r="AB391" s="99" t="str" cm="1">
        <f t="array" aca="1" ref="AB391" ca="1">INDIRECT("lista!M" &amp;Table4[[#This Row],[ID]]+1)</f>
        <v/>
      </c>
      <c r="AC391" s="99" t="str" cm="1">
        <f t="array" aca="1" ref="AC391" ca="1">INDIRECT("lista!N" &amp;Table4[[#This Row],[ID]]+1)</f>
        <v/>
      </c>
      <c r="AD391" s="99" t="str" cm="1">
        <f t="array" aca="1" ref="AD391" ca="1">INDIRECT("lista!O" &amp;Table4[[#This Row],[ID]]+1)</f>
        <v/>
      </c>
      <c r="AE391" s="99" t="str" cm="1">
        <f t="array" aca="1" ref="AE391" ca="1">INDIRECT("lista!P" &amp;Table4[[#This Row],[ID]]+1)</f>
        <v/>
      </c>
      <c r="AF391" s="99" t="str" cm="1">
        <f t="array" aca="1" ref="AF391" ca="1">INDIRECT("lista!Q" &amp;Table4[[#This Row],[ID]]+1)</f>
        <v/>
      </c>
    </row>
    <row r="392" spans="1:32" x14ac:dyDescent="0.3">
      <c r="A392" s="99">
        <v>389</v>
      </c>
      <c r="B392" s="38" t="s">
        <v>384</v>
      </c>
      <c r="C392" s="34" t="s">
        <v>385</v>
      </c>
      <c r="D392" s="39" t="s">
        <v>61</v>
      </c>
      <c r="E392" s="40" t="s">
        <v>77</v>
      </c>
      <c r="F392" s="32">
        <v>44461</v>
      </c>
      <c r="O392" s="3"/>
      <c r="P392" s="3"/>
      <c r="Q392" s="3"/>
      <c r="R392" s="15"/>
      <c r="S392" s="15"/>
      <c r="T392" s="15"/>
      <c r="U392" s="328"/>
      <c r="V392" s="99" t="s">
        <v>65</v>
      </c>
      <c r="W392" s="99" t="s">
        <v>65</v>
      </c>
      <c r="X392" s="99" t="s">
        <v>65</v>
      </c>
      <c r="Y392" s="99" t="s">
        <v>65</v>
      </c>
      <c r="Z392" s="99" t="str" cm="1">
        <f t="array" aca="1" ref="Z392" ca="1">INDIRECT("lista!K" &amp;Table4[[#This Row],[ID]]+1)</f>
        <v/>
      </c>
      <c r="AA392" s="99" t="str" cm="1">
        <f t="array" aca="1" ref="AA392" ca="1">INDIRECT("lista!L" &amp;Table4[[#This Row],[ID]]+1)</f>
        <v/>
      </c>
      <c r="AB392" s="99" t="str" cm="1">
        <f t="array" aca="1" ref="AB392" ca="1">INDIRECT("lista!M" &amp;Table4[[#This Row],[ID]]+1)</f>
        <v/>
      </c>
      <c r="AC392" s="99" t="str" cm="1">
        <f t="array" aca="1" ref="AC392" ca="1">INDIRECT("lista!N" &amp;Table4[[#This Row],[ID]]+1)</f>
        <v/>
      </c>
      <c r="AD392" s="99" t="str" cm="1">
        <f t="array" aca="1" ref="AD392" ca="1">INDIRECT("lista!O" &amp;Table4[[#This Row],[ID]]+1)</f>
        <v/>
      </c>
      <c r="AE392" s="99" t="str" cm="1">
        <f t="array" aca="1" ref="AE392" ca="1">INDIRECT("lista!P" &amp;Table4[[#This Row],[ID]]+1)</f>
        <v/>
      </c>
      <c r="AF392" s="99" t="str" cm="1">
        <f t="array" aca="1" ref="AF392" ca="1">INDIRECT("lista!Q" &amp;Table4[[#This Row],[ID]]+1)</f>
        <v/>
      </c>
    </row>
    <row r="393" spans="1:32" x14ac:dyDescent="0.3">
      <c r="A393" s="99">
        <v>390</v>
      </c>
      <c r="B393" s="38" t="s">
        <v>363</v>
      </c>
      <c r="C393" s="34" t="s">
        <v>1468</v>
      </c>
      <c r="D393" s="39" t="s">
        <v>53</v>
      </c>
      <c r="E393" s="40" t="s">
        <v>95</v>
      </c>
      <c r="F393" s="32">
        <v>44460</v>
      </c>
      <c r="O393" s="3"/>
      <c r="P393" s="3"/>
      <c r="Q393" s="3"/>
      <c r="R393" s="15"/>
      <c r="S393" s="15"/>
      <c r="T393" s="15"/>
      <c r="U393" s="328"/>
      <c r="V393" s="99" t="str">
        <f ca="1">INDIRECT("lista!G" &amp;Table4[[#This Row],[ID]]+1)</f>
        <v/>
      </c>
      <c r="W393" s="99" t="str" cm="1">
        <f t="array" aca="1" ref="W393" ca="1">INDIRECT("lista!H" &amp;Table4[[#This Row],[ID]]+1)</f>
        <v/>
      </c>
      <c r="X393" s="99" t="str" cm="1">
        <f t="array" aca="1" ref="X393" ca="1">INDIRECT("lista!I" &amp;Table4[[#This Row],[ID]]+1)</f>
        <v/>
      </c>
      <c r="Y393" s="99" t="str" cm="1">
        <f t="array" aca="1" ref="Y393" ca="1">INDIRECT("lista!J" &amp;Table4[[#This Row],[ID]]+1)</f>
        <v/>
      </c>
      <c r="Z393" s="99" t="str" cm="1">
        <f t="array" aca="1" ref="Z393" ca="1">INDIRECT("lista!K" &amp;Table4[[#This Row],[ID]]+1)</f>
        <v/>
      </c>
      <c r="AA393" s="99" t="str" cm="1">
        <f t="array" aca="1" ref="AA393" ca="1">INDIRECT("lista!L" &amp;Table4[[#This Row],[ID]]+1)</f>
        <v/>
      </c>
      <c r="AB393" s="99" t="str" cm="1">
        <f t="array" aca="1" ref="AB393" ca="1">INDIRECT("lista!M" &amp;Table4[[#This Row],[ID]]+1)</f>
        <v/>
      </c>
      <c r="AC393" s="99" t="str" cm="1">
        <f t="array" aca="1" ref="AC393" ca="1">INDIRECT("lista!N" &amp;Table4[[#This Row],[ID]]+1)</f>
        <v/>
      </c>
      <c r="AD393" s="99" t="str" cm="1">
        <f t="array" aca="1" ref="AD393" ca="1">INDIRECT("lista!O" &amp;Table4[[#This Row],[ID]]+1)</f>
        <v/>
      </c>
      <c r="AE393" s="99" t="str" cm="1">
        <f t="array" aca="1" ref="AE393" ca="1">INDIRECT("lista!P" &amp;Table4[[#This Row],[ID]]+1)</f>
        <v/>
      </c>
      <c r="AF393" s="99" t="str" cm="1">
        <f t="array" aca="1" ref="AF393" ca="1">INDIRECT("lista!Q" &amp;Table4[[#This Row],[ID]]+1)</f>
        <v/>
      </c>
    </row>
    <row r="394" spans="1:32" x14ac:dyDescent="0.3">
      <c r="A394" s="99">
        <v>391</v>
      </c>
      <c r="B394" s="33" t="s">
        <v>346</v>
      </c>
      <c r="C394" s="34" t="s">
        <v>1196</v>
      </c>
      <c r="D394" s="35" t="s">
        <v>53</v>
      </c>
      <c r="E394" s="31" t="s">
        <v>119</v>
      </c>
      <c r="F394" s="32" t="s">
        <v>386</v>
      </c>
      <c r="O394" s="3"/>
      <c r="P394" s="3"/>
      <c r="Q394" s="3"/>
      <c r="R394" s="15"/>
      <c r="S394" s="15"/>
      <c r="T394" s="15"/>
      <c r="U394" s="328"/>
      <c r="V394" s="99" t="str">
        <f ca="1">INDIRECT("lista!G" &amp;Table4[[#This Row],[ID]]+1)</f>
        <v/>
      </c>
      <c r="W394" s="99" t="str" cm="1">
        <f t="array" aca="1" ref="W394" ca="1">INDIRECT("lista!H" &amp;Table4[[#This Row],[ID]]+1)</f>
        <v/>
      </c>
      <c r="X394" s="99" t="str" cm="1">
        <f t="array" aca="1" ref="X394" ca="1">INDIRECT("lista!I" &amp;Table4[[#This Row],[ID]]+1)</f>
        <v/>
      </c>
      <c r="Y394" s="99" t="str" cm="1">
        <f t="array" aca="1" ref="Y394" ca="1">INDIRECT("lista!J" &amp;Table4[[#This Row],[ID]]+1)</f>
        <v/>
      </c>
      <c r="Z394" s="99" t="str" cm="1">
        <f t="array" aca="1" ref="Z394" ca="1">INDIRECT("lista!K" &amp;Table4[[#This Row],[ID]]+1)</f>
        <v/>
      </c>
      <c r="AA394" s="99" t="str" cm="1">
        <f t="array" aca="1" ref="AA394" ca="1">INDIRECT("lista!L" &amp;Table4[[#This Row],[ID]]+1)</f>
        <v/>
      </c>
      <c r="AB394" s="99" t="str" cm="1">
        <f t="array" aca="1" ref="AB394" ca="1">INDIRECT("lista!M" &amp;Table4[[#This Row],[ID]]+1)</f>
        <v/>
      </c>
      <c r="AC394" s="99" t="str" cm="1">
        <f t="array" aca="1" ref="AC394" ca="1">INDIRECT("lista!N" &amp;Table4[[#This Row],[ID]]+1)</f>
        <v/>
      </c>
      <c r="AD394" s="99" t="str" cm="1">
        <f t="array" aca="1" ref="AD394" ca="1">INDIRECT("lista!O" &amp;Table4[[#This Row],[ID]]+1)</f>
        <v/>
      </c>
      <c r="AE394" s="99" t="str" cm="1">
        <f t="array" aca="1" ref="AE394" ca="1">INDIRECT("lista!P" &amp;Table4[[#This Row],[ID]]+1)</f>
        <v/>
      </c>
      <c r="AF394" s="99" t="str" cm="1">
        <f t="array" aca="1" ref="AF394" ca="1">INDIRECT("lista!Q" &amp;Table4[[#This Row],[ID]]+1)</f>
        <v/>
      </c>
    </row>
    <row r="395" spans="1:32" x14ac:dyDescent="0.3">
      <c r="A395" s="99">
        <v>392</v>
      </c>
      <c r="B395" s="33" t="s">
        <v>348</v>
      </c>
      <c r="C395" s="34" t="s">
        <v>1354</v>
      </c>
      <c r="D395" s="35" t="s">
        <v>116</v>
      </c>
      <c r="E395" s="31" t="s">
        <v>119</v>
      </c>
      <c r="F395" s="32" t="s">
        <v>386</v>
      </c>
      <c r="O395" s="3"/>
      <c r="P395" s="3"/>
      <c r="Q395" s="3"/>
      <c r="R395" s="15"/>
      <c r="S395" s="15"/>
      <c r="T395" s="15"/>
      <c r="U395" s="328"/>
      <c r="V395" s="99" t="str">
        <f ca="1">INDIRECT("lista!G" &amp;Table4[[#This Row],[ID]]+1)</f>
        <v/>
      </c>
      <c r="W395" s="99" t="str" cm="1">
        <f t="array" aca="1" ref="W395" ca="1">INDIRECT("lista!H" &amp;Table4[[#This Row],[ID]]+1)</f>
        <v/>
      </c>
      <c r="X395" s="99" t="str" cm="1">
        <f t="array" aca="1" ref="X395" ca="1">INDIRECT("lista!I" &amp;Table4[[#This Row],[ID]]+1)</f>
        <v/>
      </c>
      <c r="Y395" s="99" t="str" cm="1">
        <f t="array" aca="1" ref="Y395" ca="1">INDIRECT("lista!J" &amp;Table4[[#This Row],[ID]]+1)</f>
        <v/>
      </c>
      <c r="Z395" s="99" t="str" cm="1">
        <f t="array" aca="1" ref="Z395" ca="1">INDIRECT("lista!K" &amp;Table4[[#This Row],[ID]]+1)</f>
        <v/>
      </c>
      <c r="AA395" s="99" t="str" cm="1">
        <f t="array" aca="1" ref="AA395" ca="1">INDIRECT("lista!L" &amp;Table4[[#This Row],[ID]]+1)</f>
        <v/>
      </c>
      <c r="AB395" s="99" t="str" cm="1">
        <f t="array" aca="1" ref="AB395" ca="1">INDIRECT("lista!M" &amp;Table4[[#This Row],[ID]]+1)</f>
        <v/>
      </c>
      <c r="AC395" s="99" t="str" cm="1">
        <f t="array" aca="1" ref="AC395" ca="1">INDIRECT("lista!N" &amp;Table4[[#This Row],[ID]]+1)</f>
        <v/>
      </c>
      <c r="AD395" s="99" t="str" cm="1">
        <f t="array" aca="1" ref="AD395" ca="1">INDIRECT("lista!O" &amp;Table4[[#This Row],[ID]]+1)</f>
        <v/>
      </c>
      <c r="AE395" s="99" t="str" cm="1">
        <f t="array" aca="1" ref="AE395" ca="1">INDIRECT("lista!P" &amp;Table4[[#This Row],[ID]]+1)</f>
        <v/>
      </c>
      <c r="AF395" s="99" t="str" cm="1">
        <f t="array" aca="1" ref="AF395" ca="1">INDIRECT("lista!Q" &amp;Table4[[#This Row],[ID]]+1)</f>
        <v/>
      </c>
    </row>
    <row r="396" spans="1:32" x14ac:dyDescent="0.3">
      <c r="A396" s="99">
        <v>393</v>
      </c>
      <c r="B396" s="33" t="s">
        <v>349</v>
      </c>
      <c r="C396" s="34" t="s">
        <v>1355</v>
      </c>
      <c r="D396" s="35" t="s">
        <v>116</v>
      </c>
      <c r="E396" s="31" t="s">
        <v>119</v>
      </c>
      <c r="F396" s="32" t="s">
        <v>386</v>
      </c>
      <c r="O396" s="3"/>
      <c r="P396" s="3"/>
      <c r="Q396" s="3"/>
      <c r="R396" s="15"/>
      <c r="S396" s="15"/>
      <c r="T396" s="15"/>
      <c r="U396" s="328"/>
      <c r="V396" s="99" t="str">
        <f ca="1">INDIRECT("lista!G" &amp;Table4[[#This Row],[ID]]+1)</f>
        <v/>
      </c>
      <c r="W396" s="99" t="str" cm="1">
        <f t="array" aca="1" ref="W396" ca="1">INDIRECT("lista!H" &amp;Table4[[#This Row],[ID]]+1)</f>
        <v/>
      </c>
      <c r="X396" s="99" t="str" cm="1">
        <f t="array" aca="1" ref="X396" ca="1">INDIRECT("lista!I" &amp;Table4[[#This Row],[ID]]+1)</f>
        <v/>
      </c>
      <c r="Y396" s="99" t="str" cm="1">
        <f t="array" aca="1" ref="Y396" ca="1">INDIRECT("lista!J" &amp;Table4[[#This Row],[ID]]+1)</f>
        <v/>
      </c>
      <c r="Z396" s="99" t="str" cm="1">
        <f t="array" aca="1" ref="Z396" ca="1">INDIRECT("lista!K" &amp;Table4[[#This Row],[ID]]+1)</f>
        <v/>
      </c>
      <c r="AA396" s="99" t="str" cm="1">
        <f t="array" aca="1" ref="AA396" ca="1">INDIRECT("lista!L" &amp;Table4[[#This Row],[ID]]+1)</f>
        <v/>
      </c>
      <c r="AB396" s="99" t="str" cm="1">
        <f t="array" aca="1" ref="AB396" ca="1">INDIRECT("lista!M" &amp;Table4[[#This Row],[ID]]+1)</f>
        <v/>
      </c>
      <c r="AC396" s="99" t="str" cm="1">
        <f t="array" aca="1" ref="AC396" ca="1">INDIRECT("lista!N" &amp;Table4[[#This Row],[ID]]+1)</f>
        <v/>
      </c>
      <c r="AD396" s="99" t="str" cm="1">
        <f t="array" aca="1" ref="AD396" ca="1">INDIRECT("lista!O" &amp;Table4[[#This Row],[ID]]+1)</f>
        <v/>
      </c>
      <c r="AE396" s="99" t="str" cm="1">
        <f t="array" aca="1" ref="AE396" ca="1">INDIRECT("lista!P" &amp;Table4[[#This Row],[ID]]+1)</f>
        <v/>
      </c>
      <c r="AF396" s="99" t="str" cm="1">
        <f t="array" aca="1" ref="AF396" ca="1">INDIRECT("lista!Q" &amp;Table4[[#This Row],[ID]]+1)</f>
        <v/>
      </c>
    </row>
    <row r="397" spans="1:32" x14ac:dyDescent="0.3">
      <c r="A397" s="99">
        <v>394</v>
      </c>
      <c r="B397" s="33" t="s">
        <v>339</v>
      </c>
      <c r="C397" s="34" t="s">
        <v>1446</v>
      </c>
      <c r="D397" s="35" t="s">
        <v>116</v>
      </c>
      <c r="E397" s="31" t="s">
        <v>36</v>
      </c>
      <c r="F397" s="32">
        <v>44456</v>
      </c>
      <c r="O397" s="3"/>
      <c r="P397" s="3"/>
      <c r="Q397" s="3"/>
      <c r="R397" s="15"/>
      <c r="S397" s="15"/>
      <c r="T397" s="15"/>
      <c r="U397" s="328"/>
      <c r="V397" s="99" t="str">
        <f ca="1">INDIRECT("lista!G" &amp;Table4[[#This Row],[ID]]+1)</f>
        <v/>
      </c>
      <c r="W397" s="99" t="str" cm="1">
        <f t="array" aca="1" ref="W397" ca="1">INDIRECT("lista!H" &amp;Table4[[#This Row],[ID]]+1)</f>
        <v/>
      </c>
      <c r="X397" s="99" t="str" cm="1">
        <f t="array" aca="1" ref="X397" ca="1">INDIRECT("lista!I" &amp;Table4[[#This Row],[ID]]+1)</f>
        <v/>
      </c>
      <c r="Y397" s="99" t="str" cm="1">
        <f t="array" aca="1" ref="Y397" ca="1">INDIRECT("lista!J" &amp;Table4[[#This Row],[ID]]+1)</f>
        <v/>
      </c>
      <c r="Z397" s="99" t="str" cm="1">
        <f t="array" aca="1" ref="Z397" ca="1">INDIRECT("lista!K" &amp;Table4[[#This Row],[ID]]+1)</f>
        <v/>
      </c>
      <c r="AA397" s="99" t="str" cm="1">
        <f t="array" aca="1" ref="AA397" ca="1">INDIRECT("lista!L" &amp;Table4[[#This Row],[ID]]+1)</f>
        <v/>
      </c>
      <c r="AB397" s="99" t="str" cm="1">
        <f t="array" aca="1" ref="AB397" ca="1">INDIRECT("lista!M" &amp;Table4[[#This Row],[ID]]+1)</f>
        <v/>
      </c>
      <c r="AC397" s="99" t="str" cm="1">
        <f t="array" aca="1" ref="AC397" ca="1">INDIRECT("lista!N" &amp;Table4[[#This Row],[ID]]+1)</f>
        <v/>
      </c>
      <c r="AD397" s="99" t="str" cm="1">
        <f t="array" aca="1" ref="AD397" ca="1">INDIRECT("lista!O" &amp;Table4[[#This Row],[ID]]+1)</f>
        <v/>
      </c>
      <c r="AE397" s="99" t="str" cm="1">
        <f t="array" aca="1" ref="AE397" ca="1">INDIRECT("lista!P" &amp;Table4[[#This Row],[ID]]+1)</f>
        <v/>
      </c>
      <c r="AF397" s="99" t="str" cm="1">
        <f t="array" aca="1" ref="AF397" ca="1">INDIRECT("lista!Q" &amp;Table4[[#This Row],[ID]]+1)</f>
        <v/>
      </c>
    </row>
    <row r="398" spans="1:32" x14ac:dyDescent="0.3">
      <c r="A398" s="99">
        <v>395</v>
      </c>
      <c r="B398" s="38" t="s">
        <v>387</v>
      </c>
      <c r="C398" s="34" t="s">
        <v>1386</v>
      </c>
      <c r="D398" s="39" t="s">
        <v>53</v>
      </c>
      <c r="E398" s="40" t="s">
        <v>77</v>
      </c>
      <c r="F398" s="32">
        <v>44456</v>
      </c>
      <c r="O398" s="3"/>
      <c r="P398" s="3"/>
      <c r="Q398" s="3"/>
      <c r="R398" s="15"/>
      <c r="S398" s="15"/>
      <c r="T398" s="15"/>
      <c r="U398" s="328"/>
      <c r="V398" s="99" t="s">
        <v>65</v>
      </c>
      <c r="W398" s="99" t="s">
        <v>65</v>
      </c>
      <c r="X398" s="99" t="s">
        <v>65</v>
      </c>
      <c r="Y398" s="99" t="s">
        <v>65</v>
      </c>
      <c r="Z398" s="99" t="str" cm="1">
        <f t="array" aca="1" ref="Z398" ca="1">INDIRECT("lista!K" &amp;Table4[[#This Row],[ID]]+1)</f>
        <v/>
      </c>
      <c r="AA398" s="99" t="str" cm="1">
        <f t="array" aca="1" ref="AA398" ca="1">INDIRECT("lista!L" &amp;Table4[[#This Row],[ID]]+1)</f>
        <v/>
      </c>
      <c r="AB398" s="99" t="str" cm="1">
        <f t="array" aca="1" ref="AB398" ca="1">INDIRECT("lista!M" &amp;Table4[[#This Row],[ID]]+1)</f>
        <v/>
      </c>
      <c r="AC398" s="99" t="str" cm="1">
        <f t="array" aca="1" ref="AC398" ca="1">INDIRECT("lista!N" &amp;Table4[[#This Row],[ID]]+1)</f>
        <v/>
      </c>
      <c r="AD398" s="99" t="str" cm="1">
        <f t="array" aca="1" ref="AD398" ca="1">INDIRECT("lista!O" &amp;Table4[[#This Row],[ID]]+1)</f>
        <v/>
      </c>
      <c r="AE398" s="99" t="str" cm="1">
        <f t="array" aca="1" ref="AE398" ca="1">INDIRECT("lista!P" &amp;Table4[[#This Row],[ID]]+1)</f>
        <v/>
      </c>
      <c r="AF398" s="99" t="str" cm="1">
        <f t="array" aca="1" ref="AF398" ca="1">INDIRECT("lista!Q" &amp;Table4[[#This Row],[ID]]+1)</f>
        <v/>
      </c>
    </row>
    <row r="399" spans="1:32" x14ac:dyDescent="0.3">
      <c r="A399" s="99">
        <v>396</v>
      </c>
      <c r="B399" s="38" t="s">
        <v>388</v>
      </c>
      <c r="C399" s="34" t="s">
        <v>1386</v>
      </c>
      <c r="D399" s="39" t="s">
        <v>53</v>
      </c>
      <c r="E399" s="40" t="s">
        <v>77</v>
      </c>
      <c r="F399" s="32">
        <v>44456</v>
      </c>
      <c r="O399" s="3"/>
      <c r="P399" s="3"/>
      <c r="Q399" s="3"/>
      <c r="R399" s="15"/>
      <c r="S399" s="15"/>
      <c r="T399" s="15"/>
      <c r="U399" s="328"/>
      <c r="V399" s="99" t="s">
        <v>65</v>
      </c>
      <c r="W399" s="99" t="s">
        <v>65</v>
      </c>
      <c r="X399" s="99" t="s">
        <v>65</v>
      </c>
      <c r="Y399" s="99" t="s">
        <v>65</v>
      </c>
      <c r="Z399" s="99" t="str" cm="1">
        <f t="array" aca="1" ref="Z399" ca="1">INDIRECT("lista!K" &amp;Table4[[#This Row],[ID]]+1)</f>
        <v/>
      </c>
      <c r="AA399" s="99" t="str" cm="1">
        <f t="array" aca="1" ref="AA399" ca="1">INDIRECT("lista!L" &amp;Table4[[#This Row],[ID]]+1)</f>
        <v/>
      </c>
      <c r="AB399" s="99" t="str" cm="1">
        <f t="array" aca="1" ref="AB399" ca="1">INDIRECT("lista!M" &amp;Table4[[#This Row],[ID]]+1)</f>
        <v/>
      </c>
      <c r="AC399" s="99" t="str" cm="1">
        <f t="array" aca="1" ref="AC399" ca="1">INDIRECT("lista!N" &amp;Table4[[#This Row],[ID]]+1)</f>
        <v/>
      </c>
      <c r="AD399" s="99" t="str" cm="1">
        <f t="array" aca="1" ref="AD399" ca="1">INDIRECT("lista!O" &amp;Table4[[#This Row],[ID]]+1)</f>
        <v/>
      </c>
      <c r="AE399" s="99" t="str" cm="1">
        <f t="array" aca="1" ref="AE399" ca="1">INDIRECT("lista!P" &amp;Table4[[#This Row],[ID]]+1)</f>
        <v/>
      </c>
      <c r="AF399" s="99" t="str" cm="1">
        <f t="array" aca="1" ref="AF399" ca="1">INDIRECT("lista!Q" &amp;Table4[[#This Row],[ID]]+1)</f>
        <v/>
      </c>
    </row>
    <row r="400" spans="1:32" x14ac:dyDescent="0.3">
      <c r="A400" s="99">
        <v>397</v>
      </c>
      <c r="B400" s="29" t="s">
        <v>352</v>
      </c>
      <c r="C400" s="42" t="s">
        <v>1145</v>
      </c>
      <c r="D400" s="29" t="s">
        <v>35</v>
      </c>
      <c r="E400" s="31" t="s">
        <v>119</v>
      </c>
      <c r="F400" s="37" t="s">
        <v>389</v>
      </c>
      <c r="O400" s="3"/>
      <c r="P400" s="3"/>
      <c r="Q400" s="3"/>
      <c r="R400" s="15"/>
      <c r="S400" s="15"/>
      <c r="T400" s="15"/>
      <c r="U400" s="328"/>
      <c r="V400" s="99" t="str">
        <f ca="1">INDIRECT("lista!G" &amp;Table4[[#This Row],[ID]]+1)</f>
        <v/>
      </c>
      <c r="W400" s="99" t="str" cm="1">
        <f t="array" aca="1" ref="W400" ca="1">INDIRECT("lista!H" &amp;Table4[[#This Row],[ID]]+1)</f>
        <v/>
      </c>
      <c r="X400" s="99" t="str" cm="1">
        <f t="array" aca="1" ref="X400" ca="1">INDIRECT("lista!I" &amp;Table4[[#This Row],[ID]]+1)</f>
        <v/>
      </c>
      <c r="Y400" s="99" t="str" cm="1">
        <f t="array" aca="1" ref="Y400" ca="1">INDIRECT("lista!J" &amp;Table4[[#This Row],[ID]]+1)</f>
        <v/>
      </c>
      <c r="Z400" s="99" t="str" cm="1">
        <f t="array" aca="1" ref="Z400" ca="1">INDIRECT("lista!K" &amp;Table4[[#This Row],[ID]]+1)</f>
        <v/>
      </c>
      <c r="AA400" s="99" t="str" cm="1">
        <f t="array" aca="1" ref="AA400" ca="1">INDIRECT("lista!L" &amp;Table4[[#This Row],[ID]]+1)</f>
        <v/>
      </c>
      <c r="AB400" s="99" t="str" cm="1">
        <f t="array" aca="1" ref="AB400" ca="1">INDIRECT("lista!M" &amp;Table4[[#This Row],[ID]]+1)</f>
        <v/>
      </c>
      <c r="AC400" s="99" t="str" cm="1">
        <f t="array" aca="1" ref="AC400" ca="1">INDIRECT("lista!N" &amp;Table4[[#This Row],[ID]]+1)</f>
        <v/>
      </c>
      <c r="AD400" s="99" t="str" cm="1">
        <f t="array" aca="1" ref="AD400" ca="1">INDIRECT("lista!O" &amp;Table4[[#This Row],[ID]]+1)</f>
        <v/>
      </c>
      <c r="AE400" s="99" t="str" cm="1">
        <f t="array" aca="1" ref="AE400" ca="1">INDIRECT("lista!P" &amp;Table4[[#This Row],[ID]]+1)</f>
        <v/>
      </c>
      <c r="AF400" s="99" t="str" cm="1">
        <f t="array" aca="1" ref="AF400" ca="1">INDIRECT("lista!Q" &amp;Table4[[#This Row],[ID]]+1)</f>
        <v/>
      </c>
    </row>
    <row r="401" spans="1:32" x14ac:dyDescent="0.3">
      <c r="A401" s="99">
        <v>398</v>
      </c>
      <c r="B401" s="41" t="s">
        <v>131</v>
      </c>
      <c r="C401" s="43" t="s">
        <v>1521</v>
      </c>
      <c r="D401" s="41" t="s">
        <v>42</v>
      </c>
      <c r="E401" s="40" t="s">
        <v>58</v>
      </c>
      <c r="F401" s="37">
        <v>44452</v>
      </c>
      <c r="O401" s="3"/>
      <c r="P401" s="3"/>
      <c r="Q401" s="3"/>
      <c r="R401" s="15"/>
      <c r="S401" s="15"/>
      <c r="T401" s="15"/>
      <c r="U401" s="328"/>
      <c r="V401" s="99" t="str">
        <f ca="1">INDIRECT("lista!G" &amp;Table4[[#This Row],[ID]]+1)</f>
        <v/>
      </c>
      <c r="W401" s="99" t="str" cm="1">
        <f t="array" aca="1" ref="W401" ca="1">INDIRECT("lista!H" &amp;Table4[[#This Row],[ID]]+1)</f>
        <v/>
      </c>
      <c r="X401" s="99" t="str" cm="1">
        <f t="array" aca="1" ref="X401" ca="1">INDIRECT("lista!I" &amp;Table4[[#This Row],[ID]]+1)</f>
        <v/>
      </c>
      <c r="Y401" s="99" t="str" cm="1">
        <f t="array" aca="1" ref="Y401" ca="1">INDIRECT("lista!J" &amp;Table4[[#This Row],[ID]]+1)</f>
        <v/>
      </c>
      <c r="Z401" s="99" t="str" cm="1">
        <f t="array" aca="1" ref="Z401" ca="1">INDIRECT("lista!K" &amp;Table4[[#This Row],[ID]]+1)</f>
        <v/>
      </c>
      <c r="AA401" s="99" t="str" cm="1">
        <f t="array" aca="1" ref="AA401" ca="1">INDIRECT("lista!L" &amp;Table4[[#This Row],[ID]]+1)</f>
        <v/>
      </c>
      <c r="AB401" s="99" t="str" cm="1">
        <f t="array" aca="1" ref="AB401" ca="1">INDIRECT("lista!M" &amp;Table4[[#This Row],[ID]]+1)</f>
        <v/>
      </c>
      <c r="AC401" s="99" t="str" cm="1">
        <f t="array" aca="1" ref="AC401" ca="1">INDIRECT("lista!N" &amp;Table4[[#This Row],[ID]]+1)</f>
        <v/>
      </c>
      <c r="AD401" s="99" t="str" cm="1">
        <f t="array" aca="1" ref="AD401" ca="1">INDIRECT("lista!O" &amp;Table4[[#This Row],[ID]]+1)</f>
        <v/>
      </c>
      <c r="AE401" s="99" t="str" cm="1">
        <f t="array" aca="1" ref="AE401" ca="1">INDIRECT("lista!P" &amp;Table4[[#This Row],[ID]]+1)</f>
        <v/>
      </c>
      <c r="AF401" s="99" t="str" cm="1">
        <f t="array" aca="1" ref="AF401" ca="1">INDIRECT("lista!Q" &amp;Table4[[#This Row],[ID]]+1)</f>
        <v/>
      </c>
    </row>
    <row r="402" spans="1:32" x14ac:dyDescent="0.3">
      <c r="A402" s="99">
        <v>399</v>
      </c>
      <c r="B402" s="29" t="s">
        <v>346</v>
      </c>
      <c r="C402" s="43" t="s">
        <v>1196</v>
      </c>
      <c r="D402" s="29" t="s">
        <v>53</v>
      </c>
      <c r="E402" s="31" t="s">
        <v>36</v>
      </c>
      <c r="F402" s="37" t="s">
        <v>389</v>
      </c>
      <c r="O402" s="3"/>
      <c r="P402" s="3"/>
      <c r="Q402" s="3"/>
      <c r="R402" s="15"/>
      <c r="S402" s="15"/>
      <c r="T402" s="15"/>
      <c r="U402" s="328"/>
      <c r="V402" s="99" t="str">
        <f ca="1">INDIRECT("lista!G" &amp;Table4[[#This Row],[ID]]+1)</f>
        <v/>
      </c>
      <c r="W402" s="99" t="str" cm="1">
        <f t="array" aca="1" ref="W402" ca="1">INDIRECT("lista!H" &amp;Table4[[#This Row],[ID]]+1)</f>
        <v/>
      </c>
      <c r="X402" s="99" t="str" cm="1">
        <f t="array" aca="1" ref="X402" ca="1">INDIRECT("lista!I" &amp;Table4[[#This Row],[ID]]+1)</f>
        <v/>
      </c>
      <c r="Y402" s="99" t="str" cm="1">
        <f t="array" aca="1" ref="Y402" ca="1">INDIRECT("lista!J" &amp;Table4[[#This Row],[ID]]+1)</f>
        <v/>
      </c>
      <c r="Z402" s="99" t="str" cm="1">
        <f t="array" aca="1" ref="Z402" ca="1">INDIRECT("lista!K" &amp;Table4[[#This Row],[ID]]+1)</f>
        <v/>
      </c>
      <c r="AA402" s="99" t="str" cm="1">
        <f t="array" aca="1" ref="AA402" ca="1">INDIRECT("lista!L" &amp;Table4[[#This Row],[ID]]+1)</f>
        <v/>
      </c>
      <c r="AB402" s="99" t="str" cm="1">
        <f t="array" aca="1" ref="AB402" ca="1">INDIRECT("lista!M" &amp;Table4[[#This Row],[ID]]+1)</f>
        <v/>
      </c>
      <c r="AC402" s="99" t="str" cm="1">
        <f t="array" aca="1" ref="AC402" ca="1">INDIRECT("lista!N" &amp;Table4[[#This Row],[ID]]+1)</f>
        <v/>
      </c>
      <c r="AD402" s="99" t="str" cm="1">
        <f t="array" aca="1" ref="AD402" ca="1">INDIRECT("lista!O" &amp;Table4[[#This Row],[ID]]+1)</f>
        <v/>
      </c>
      <c r="AE402" s="99" t="str" cm="1">
        <f t="array" aca="1" ref="AE402" ca="1">INDIRECT("lista!P" &amp;Table4[[#This Row],[ID]]+1)</f>
        <v/>
      </c>
      <c r="AF402" s="99" t="str" cm="1">
        <f t="array" aca="1" ref="AF402" ca="1">INDIRECT("lista!Q" &amp;Table4[[#This Row],[ID]]+1)</f>
        <v/>
      </c>
    </row>
    <row r="403" spans="1:32" x14ac:dyDescent="0.3">
      <c r="A403" s="99">
        <v>400</v>
      </c>
      <c r="B403" s="29" t="s">
        <v>348</v>
      </c>
      <c r="C403" s="43" t="s">
        <v>1354</v>
      </c>
      <c r="D403" s="29" t="s">
        <v>116</v>
      </c>
      <c r="E403" s="31" t="s">
        <v>36</v>
      </c>
      <c r="F403" s="37" t="s">
        <v>389</v>
      </c>
      <c r="O403" s="3"/>
      <c r="P403" s="3"/>
      <c r="Q403" s="3"/>
      <c r="R403" s="15"/>
      <c r="S403" s="15"/>
      <c r="T403" s="15"/>
      <c r="U403" s="328"/>
      <c r="V403" s="99" t="str">
        <f ca="1">INDIRECT("lista!G" &amp;Table4[[#This Row],[ID]]+1)</f>
        <v/>
      </c>
      <c r="W403" s="99" t="str" cm="1">
        <f t="array" aca="1" ref="W403" ca="1">INDIRECT("lista!H" &amp;Table4[[#This Row],[ID]]+1)</f>
        <v/>
      </c>
      <c r="X403" s="99" t="str" cm="1">
        <f t="array" aca="1" ref="X403" ca="1">INDIRECT("lista!I" &amp;Table4[[#This Row],[ID]]+1)</f>
        <v/>
      </c>
      <c r="Y403" s="99" t="str" cm="1">
        <f t="array" aca="1" ref="Y403" ca="1">INDIRECT("lista!J" &amp;Table4[[#This Row],[ID]]+1)</f>
        <v/>
      </c>
      <c r="Z403" s="99" t="str" cm="1">
        <f t="array" aca="1" ref="Z403" ca="1">INDIRECT("lista!K" &amp;Table4[[#This Row],[ID]]+1)</f>
        <v/>
      </c>
      <c r="AA403" s="99" t="str" cm="1">
        <f t="array" aca="1" ref="AA403" ca="1">INDIRECT("lista!L" &amp;Table4[[#This Row],[ID]]+1)</f>
        <v/>
      </c>
      <c r="AB403" s="99" t="str" cm="1">
        <f t="array" aca="1" ref="AB403" ca="1">INDIRECT("lista!M" &amp;Table4[[#This Row],[ID]]+1)</f>
        <v/>
      </c>
      <c r="AC403" s="99" t="str" cm="1">
        <f t="array" aca="1" ref="AC403" ca="1">INDIRECT("lista!N" &amp;Table4[[#This Row],[ID]]+1)</f>
        <v/>
      </c>
      <c r="AD403" s="99" t="str" cm="1">
        <f t="array" aca="1" ref="AD403" ca="1">INDIRECT("lista!O" &amp;Table4[[#This Row],[ID]]+1)</f>
        <v/>
      </c>
      <c r="AE403" s="99" t="str" cm="1">
        <f t="array" aca="1" ref="AE403" ca="1">INDIRECT("lista!P" &amp;Table4[[#This Row],[ID]]+1)</f>
        <v/>
      </c>
      <c r="AF403" s="99" t="str" cm="1">
        <f t="array" aca="1" ref="AF403" ca="1">INDIRECT("lista!Q" &amp;Table4[[#This Row],[ID]]+1)</f>
        <v/>
      </c>
    </row>
    <row r="404" spans="1:32" x14ac:dyDescent="0.3">
      <c r="A404" s="99">
        <v>401</v>
      </c>
      <c r="B404" s="29" t="s">
        <v>349</v>
      </c>
      <c r="C404" s="43" t="s">
        <v>1355</v>
      </c>
      <c r="D404" s="29" t="s">
        <v>116</v>
      </c>
      <c r="E404" s="31" t="s">
        <v>36</v>
      </c>
      <c r="F404" s="37" t="s">
        <v>389</v>
      </c>
      <c r="O404" s="3"/>
      <c r="P404" s="3"/>
      <c r="Q404" s="3"/>
      <c r="R404" s="15"/>
      <c r="S404" s="15"/>
      <c r="T404" s="15"/>
      <c r="U404" s="328"/>
      <c r="V404" s="99" t="str">
        <f ca="1">INDIRECT("lista!G" &amp;Table4[[#This Row],[ID]]+1)</f>
        <v/>
      </c>
      <c r="W404" s="99" t="str" cm="1">
        <f t="array" aca="1" ref="W404" ca="1">INDIRECT("lista!H" &amp;Table4[[#This Row],[ID]]+1)</f>
        <v/>
      </c>
      <c r="X404" s="99" t="str" cm="1">
        <f t="array" aca="1" ref="X404" ca="1">INDIRECT("lista!I" &amp;Table4[[#This Row],[ID]]+1)</f>
        <v/>
      </c>
      <c r="Y404" s="99" t="str" cm="1">
        <f t="array" aca="1" ref="Y404" ca="1">INDIRECT("lista!J" &amp;Table4[[#This Row],[ID]]+1)</f>
        <v/>
      </c>
      <c r="Z404" s="99" t="str" cm="1">
        <f t="array" aca="1" ref="Z404" ca="1">INDIRECT("lista!K" &amp;Table4[[#This Row],[ID]]+1)</f>
        <v/>
      </c>
      <c r="AA404" s="99" t="str" cm="1">
        <f t="array" aca="1" ref="AA404" ca="1">INDIRECT("lista!L" &amp;Table4[[#This Row],[ID]]+1)</f>
        <v/>
      </c>
      <c r="AB404" s="99" t="str" cm="1">
        <f t="array" aca="1" ref="AB404" ca="1">INDIRECT("lista!M" &amp;Table4[[#This Row],[ID]]+1)</f>
        <v/>
      </c>
      <c r="AC404" s="99" t="str" cm="1">
        <f t="array" aca="1" ref="AC404" ca="1">INDIRECT("lista!N" &amp;Table4[[#This Row],[ID]]+1)</f>
        <v/>
      </c>
      <c r="AD404" s="99" t="str" cm="1">
        <f t="array" aca="1" ref="AD404" ca="1">INDIRECT("lista!O" &amp;Table4[[#This Row],[ID]]+1)</f>
        <v/>
      </c>
      <c r="AE404" s="99" t="str" cm="1">
        <f t="array" aca="1" ref="AE404" ca="1">INDIRECT("lista!P" &amp;Table4[[#This Row],[ID]]+1)</f>
        <v/>
      </c>
      <c r="AF404" s="99" t="str" cm="1">
        <f t="array" aca="1" ref="AF404" ca="1">INDIRECT("lista!Q" &amp;Table4[[#This Row],[ID]]+1)</f>
        <v/>
      </c>
    </row>
    <row r="405" spans="1:32" x14ac:dyDescent="0.3">
      <c r="A405" s="99">
        <v>402</v>
      </c>
      <c r="B405" s="41" t="s">
        <v>390</v>
      </c>
      <c r="C405" s="43" t="s">
        <v>1294</v>
      </c>
      <c r="D405" s="41" t="s">
        <v>80</v>
      </c>
      <c r="E405" s="40" t="s">
        <v>39</v>
      </c>
      <c r="F405" s="37">
        <v>44448</v>
      </c>
      <c r="O405" s="3"/>
      <c r="P405" s="3"/>
      <c r="Q405" s="3"/>
      <c r="R405" s="15"/>
      <c r="S405" s="15"/>
      <c r="T405" s="15"/>
      <c r="U405" s="328"/>
      <c r="V405" s="99" t="str">
        <f ca="1">INDIRECT("lista!G" &amp;Table4[[#This Row],[ID]]+1)</f>
        <v/>
      </c>
      <c r="W405" s="99" t="str" cm="1">
        <f t="array" aca="1" ref="W405" ca="1">INDIRECT("lista!H" &amp;Table4[[#This Row],[ID]]+1)</f>
        <v/>
      </c>
      <c r="X405" s="99" t="s">
        <v>65</v>
      </c>
      <c r="Y405" s="99" t="s">
        <v>65</v>
      </c>
      <c r="Z405" s="99" t="str" cm="1">
        <f t="array" aca="1" ref="Z405" ca="1">INDIRECT("lista!K" &amp;Table4[[#This Row],[ID]]+1)</f>
        <v/>
      </c>
      <c r="AA405" s="99" t="str" cm="1">
        <f t="array" aca="1" ref="AA405" ca="1">INDIRECT("lista!L" &amp;Table4[[#This Row],[ID]]+1)</f>
        <v/>
      </c>
      <c r="AB405" s="99" t="str" cm="1">
        <f t="array" aca="1" ref="AB405" ca="1">INDIRECT("lista!M" &amp;Table4[[#This Row],[ID]]+1)</f>
        <v/>
      </c>
      <c r="AC405" s="99" t="s">
        <v>65</v>
      </c>
      <c r="AD405" s="99" t="str" cm="1">
        <f t="array" aca="1" ref="AD405" ca="1">INDIRECT("lista!O" &amp;Table4[[#This Row],[ID]]+1)</f>
        <v/>
      </c>
      <c r="AE405" s="99" t="str" cm="1">
        <f t="array" aca="1" ref="AE405" ca="1">INDIRECT("lista!P" &amp;Table4[[#This Row],[ID]]+1)</f>
        <v/>
      </c>
      <c r="AF405" s="99" t="str" cm="1">
        <f t="array" aca="1" ref="AF405" ca="1">INDIRECT("lista!Q" &amp;Table4[[#This Row],[ID]]+1)</f>
        <v/>
      </c>
    </row>
    <row r="406" spans="1:32" x14ac:dyDescent="0.3">
      <c r="A406" s="99">
        <v>403</v>
      </c>
      <c r="B406" s="23" t="s">
        <v>391</v>
      </c>
      <c r="C406" s="24" t="s">
        <v>1203</v>
      </c>
      <c r="D406" s="23" t="s">
        <v>80</v>
      </c>
      <c r="E406" s="25" t="s">
        <v>206</v>
      </c>
      <c r="F406" s="26">
        <v>44446</v>
      </c>
      <c r="O406" s="3"/>
      <c r="P406" s="3"/>
      <c r="Q406" s="3"/>
      <c r="R406" s="15"/>
      <c r="S406" s="15"/>
      <c r="T406" s="15"/>
      <c r="U406" s="328"/>
      <c r="V406" s="99" t="s">
        <v>65</v>
      </c>
      <c r="W406" s="99" t="s">
        <v>65</v>
      </c>
      <c r="X406" s="99" t="s">
        <v>65</v>
      </c>
      <c r="Y406" s="99" t="s">
        <v>65</v>
      </c>
      <c r="Z406" s="99" t="str" cm="1">
        <f t="array" aca="1" ref="Z406" ca="1">INDIRECT("lista!K" &amp;Table4[[#This Row],[ID]]+1)</f>
        <v/>
      </c>
      <c r="AA406" s="99" t="str" cm="1">
        <f t="array" aca="1" ref="AA406" ca="1">INDIRECT("lista!L" &amp;Table4[[#This Row],[ID]]+1)</f>
        <v/>
      </c>
      <c r="AB406" s="99" t="str" cm="1">
        <f t="array" aca="1" ref="AB406" ca="1">INDIRECT("lista!M" &amp;Table4[[#This Row],[ID]]+1)</f>
        <v/>
      </c>
      <c r="AC406" s="99" t="str" cm="1">
        <f t="array" aca="1" ref="AC406" ca="1">INDIRECT("lista!N" &amp;Table4[[#This Row],[ID]]+1)</f>
        <v/>
      </c>
      <c r="AD406" s="99" t="s">
        <v>65</v>
      </c>
      <c r="AE406" s="99" t="str" cm="1">
        <f t="array" aca="1" ref="AE406" ca="1">INDIRECT("lista!P" &amp;Table4[[#This Row],[ID]]+1)</f>
        <v/>
      </c>
      <c r="AF406" s="99" t="str" cm="1">
        <f t="array" aca="1" ref="AF406" ca="1">INDIRECT("lista!Q" &amp;Table4[[#This Row],[ID]]+1)</f>
        <v/>
      </c>
    </row>
    <row r="407" spans="1:32" x14ac:dyDescent="0.3">
      <c r="A407" s="99">
        <v>404</v>
      </c>
      <c r="B407" s="29" t="s">
        <v>352</v>
      </c>
      <c r="C407" s="30" t="s">
        <v>1145</v>
      </c>
      <c r="D407" s="29" t="s">
        <v>35</v>
      </c>
      <c r="E407" s="31" t="s">
        <v>36</v>
      </c>
      <c r="F407" s="32" t="s">
        <v>392</v>
      </c>
      <c r="O407" s="3"/>
      <c r="P407" s="3"/>
      <c r="Q407" s="3"/>
      <c r="R407" s="15"/>
      <c r="S407" s="15"/>
      <c r="T407" s="15"/>
      <c r="U407" s="328"/>
      <c r="V407" s="99" t="str">
        <f ca="1">INDIRECT("lista!G" &amp;Table4[[#This Row],[ID]]+1)</f>
        <v/>
      </c>
      <c r="W407" s="99" t="str" cm="1">
        <f t="array" aca="1" ref="W407" ca="1">INDIRECT("lista!H" &amp;Table4[[#This Row],[ID]]+1)</f>
        <v/>
      </c>
      <c r="X407" s="99" t="str" cm="1">
        <f t="array" aca="1" ref="X407" ca="1">INDIRECT("lista!I" &amp;Table4[[#This Row],[ID]]+1)</f>
        <v/>
      </c>
      <c r="Y407" s="99" t="str" cm="1">
        <f t="array" aca="1" ref="Y407" ca="1">INDIRECT("lista!J" &amp;Table4[[#This Row],[ID]]+1)</f>
        <v/>
      </c>
      <c r="Z407" s="99" t="str" cm="1">
        <f t="array" aca="1" ref="Z407" ca="1">INDIRECT("lista!K" &amp;Table4[[#This Row],[ID]]+1)</f>
        <v/>
      </c>
      <c r="AA407" s="99" t="str" cm="1">
        <f t="array" aca="1" ref="AA407" ca="1">INDIRECT("lista!L" &amp;Table4[[#This Row],[ID]]+1)</f>
        <v/>
      </c>
      <c r="AB407" s="99" t="str" cm="1">
        <f t="array" aca="1" ref="AB407" ca="1">INDIRECT("lista!M" &amp;Table4[[#This Row],[ID]]+1)</f>
        <v/>
      </c>
      <c r="AC407" s="99" t="str" cm="1">
        <f t="array" aca="1" ref="AC407" ca="1">INDIRECT("lista!N" &amp;Table4[[#This Row],[ID]]+1)</f>
        <v/>
      </c>
      <c r="AD407" s="99" t="str" cm="1">
        <f t="array" aca="1" ref="AD407" ca="1">INDIRECT("lista!O" &amp;Table4[[#This Row],[ID]]+1)</f>
        <v/>
      </c>
      <c r="AE407" s="99" t="str" cm="1">
        <f t="array" aca="1" ref="AE407" ca="1">INDIRECT("lista!P" &amp;Table4[[#This Row],[ID]]+1)</f>
        <v/>
      </c>
      <c r="AF407" s="99" t="str" cm="1">
        <f t="array" aca="1" ref="AF407" ca="1">INDIRECT("lista!Q" &amp;Table4[[#This Row],[ID]]+1)</f>
        <v/>
      </c>
    </row>
    <row r="408" spans="1:32" x14ac:dyDescent="0.3">
      <c r="A408" s="99">
        <v>405</v>
      </c>
      <c r="B408" s="38" t="s">
        <v>372</v>
      </c>
      <c r="C408" s="34" t="s">
        <v>1198</v>
      </c>
      <c r="D408" s="39" t="s">
        <v>53</v>
      </c>
      <c r="E408" s="40" t="s">
        <v>95</v>
      </c>
      <c r="F408" s="32">
        <v>44439</v>
      </c>
      <c r="O408" s="3"/>
      <c r="P408" s="3"/>
      <c r="Q408" s="3"/>
      <c r="R408" s="15"/>
      <c r="S408" s="15"/>
      <c r="T408" s="15"/>
      <c r="U408" s="328"/>
      <c r="V408" s="99" t="str">
        <f ca="1">INDIRECT("lista!G" &amp;Table4[[#This Row],[ID]]+1)</f>
        <v/>
      </c>
      <c r="W408" s="99" t="str" cm="1">
        <f t="array" aca="1" ref="W408" ca="1">INDIRECT("lista!H" &amp;Table4[[#This Row],[ID]]+1)</f>
        <v/>
      </c>
      <c r="X408" s="99" t="str" cm="1">
        <f t="array" aca="1" ref="X408" ca="1">INDIRECT("lista!I" &amp;Table4[[#This Row],[ID]]+1)</f>
        <v/>
      </c>
      <c r="Y408" s="99" t="str" cm="1">
        <f t="array" aca="1" ref="Y408" ca="1">INDIRECT("lista!J" &amp;Table4[[#This Row],[ID]]+1)</f>
        <v/>
      </c>
      <c r="Z408" s="99" t="str" cm="1">
        <f t="array" aca="1" ref="Z408" ca="1">INDIRECT("lista!K" &amp;Table4[[#This Row],[ID]]+1)</f>
        <v/>
      </c>
      <c r="AA408" s="99" t="str" cm="1">
        <f t="array" aca="1" ref="AA408" ca="1">INDIRECT("lista!L" &amp;Table4[[#This Row],[ID]]+1)</f>
        <v/>
      </c>
      <c r="AB408" s="99" t="str" cm="1">
        <f t="array" aca="1" ref="AB408" ca="1">INDIRECT("lista!M" &amp;Table4[[#This Row],[ID]]+1)</f>
        <v/>
      </c>
      <c r="AC408" s="99" t="str" cm="1">
        <f t="array" aca="1" ref="AC408" ca="1">INDIRECT("lista!N" &amp;Table4[[#This Row],[ID]]+1)</f>
        <v/>
      </c>
      <c r="AD408" s="99" t="str" cm="1">
        <f t="array" aca="1" ref="AD408" ca="1">INDIRECT("lista!O" &amp;Table4[[#This Row],[ID]]+1)</f>
        <v/>
      </c>
      <c r="AE408" s="99" t="str" cm="1">
        <f t="array" aca="1" ref="AE408" ca="1">INDIRECT("lista!P" &amp;Table4[[#This Row],[ID]]+1)</f>
        <v/>
      </c>
      <c r="AF408" s="99" t="str" cm="1">
        <f t="array" aca="1" ref="AF408" ca="1">INDIRECT("lista!Q" &amp;Table4[[#This Row],[ID]]+1)</f>
        <v/>
      </c>
    </row>
    <row r="409" spans="1:32" x14ac:dyDescent="0.3">
      <c r="A409" s="99">
        <v>406</v>
      </c>
      <c r="B409" s="41" t="s">
        <v>64</v>
      </c>
      <c r="C409" s="30" t="s">
        <v>1143</v>
      </c>
      <c r="D409" s="41" t="s">
        <v>42</v>
      </c>
      <c r="E409" s="40" t="s">
        <v>77</v>
      </c>
      <c r="F409" s="32">
        <v>44439</v>
      </c>
      <c r="O409" s="3"/>
      <c r="P409" s="3"/>
      <c r="Q409" s="3"/>
      <c r="R409" s="15"/>
      <c r="S409" s="15"/>
      <c r="T409" s="15"/>
      <c r="U409" s="328"/>
      <c r="V409" s="99" t="str">
        <f ca="1">INDIRECT("lista!G" &amp;Table4[[#This Row],[ID]]+1)</f>
        <v/>
      </c>
      <c r="W409" s="99" t="str" cm="1">
        <f t="array" aca="1" ref="W409" ca="1">INDIRECT("lista!H" &amp;Table4[[#This Row],[ID]]+1)</f>
        <v/>
      </c>
      <c r="X409" s="99" t="str" cm="1">
        <f t="array" aca="1" ref="X409" ca="1">INDIRECT("lista!I" &amp;Table4[[#This Row],[ID]]+1)</f>
        <v/>
      </c>
      <c r="Y409" s="99" t="str" cm="1">
        <f t="array" aca="1" ref="Y409" ca="1">INDIRECT("lista!J" &amp;Table4[[#This Row],[ID]]+1)</f>
        <v/>
      </c>
      <c r="Z409" s="99" t="str" cm="1">
        <f t="array" aca="1" ref="Z409" ca="1">INDIRECT("lista!K" &amp;Table4[[#This Row],[ID]]+1)</f>
        <v/>
      </c>
      <c r="AA409" s="99" t="str" cm="1">
        <f t="array" aca="1" ref="AA409" ca="1">INDIRECT("lista!L" &amp;Table4[[#This Row],[ID]]+1)</f>
        <v/>
      </c>
      <c r="AB409" s="99" t="str" cm="1">
        <f t="array" aca="1" ref="AB409" ca="1">INDIRECT("lista!M" &amp;Table4[[#This Row],[ID]]+1)</f>
        <v/>
      </c>
      <c r="AC409" s="99" t="str" cm="1">
        <f t="array" aca="1" ref="AC409" ca="1">INDIRECT("lista!N" &amp;Table4[[#This Row],[ID]]+1)</f>
        <v/>
      </c>
      <c r="AD409" s="99" t="str" cm="1">
        <f t="array" aca="1" ref="AD409" ca="1">INDIRECT("lista!O" &amp;Table4[[#This Row],[ID]]+1)</f>
        <v/>
      </c>
      <c r="AE409" s="99" t="str" cm="1">
        <f t="array" aca="1" ref="AE409" ca="1">INDIRECT("lista!P" &amp;Table4[[#This Row],[ID]]+1)</f>
        <v/>
      </c>
      <c r="AF409" s="99" t="str" cm="1">
        <f t="array" aca="1" ref="AF409" ca="1">INDIRECT("lista!Q" &amp;Table4[[#This Row],[ID]]+1)</f>
        <v/>
      </c>
    </row>
    <row r="410" spans="1:32" x14ac:dyDescent="0.3">
      <c r="A410" s="99">
        <v>407</v>
      </c>
      <c r="B410" s="38" t="s">
        <v>363</v>
      </c>
      <c r="C410" s="34" t="s">
        <v>1468</v>
      </c>
      <c r="D410" s="39" t="s">
        <v>53</v>
      </c>
      <c r="E410" s="40" t="s">
        <v>105</v>
      </c>
      <c r="F410" s="32">
        <v>44439</v>
      </c>
      <c r="O410" s="3"/>
      <c r="P410" s="3"/>
      <c r="Q410" s="3"/>
      <c r="R410" s="15"/>
      <c r="S410" s="15"/>
      <c r="T410" s="15"/>
      <c r="U410" s="328"/>
      <c r="V410" s="99" t="str">
        <f ca="1">INDIRECT("lista!G" &amp;Table4[[#This Row],[ID]]+1)</f>
        <v/>
      </c>
      <c r="W410" s="99" t="str" cm="1">
        <f t="array" aca="1" ref="W410" ca="1">INDIRECT("lista!H" &amp;Table4[[#This Row],[ID]]+1)</f>
        <v/>
      </c>
      <c r="X410" s="99" t="str" cm="1">
        <f t="array" aca="1" ref="X410" ca="1">INDIRECT("lista!I" &amp;Table4[[#This Row],[ID]]+1)</f>
        <v/>
      </c>
      <c r="Y410" s="99" t="str" cm="1">
        <f t="array" aca="1" ref="Y410" ca="1">INDIRECT("lista!J" &amp;Table4[[#This Row],[ID]]+1)</f>
        <v/>
      </c>
      <c r="Z410" s="99" t="str" cm="1">
        <f t="array" aca="1" ref="Z410" ca="1">INDIRECT("lista!K" &amp;Table4[[#This Row],[ID]]+1)</f>
        <v/>
      </c>
      <c r="AA410" s="99" t="str" cm="1">
        <f t="array" aca="1" ref="AA410" ca="1">INDIRECT("lista!L" &amp;Table4[[#This Row],[ID]]+1)</f>
        <v/>
      </c>
      <c r="AB410" s="99" t="str" cm="1">
        <f t="array" aca="1" ref="AB410" ca="1">INDIRECT("lista!M" &amp;Table4[[#This Row],[ID]]+1)</f>
        <v/>
      </c>
      <c r="AC410" s="99" t="str" cm="1">
        <f t="array" aca="1" ref="AC410" ca="1">INDIRECT("lista!N" &amp;Table4[[#This Row],[ID]]+1)</f>
        <v/>
      </c>
      <c r="AD410" s="99" t="str" cm="1">
        <f t="array" aca="1" ref="AD410" ca="1">INDIRECT("lista!O" &amp;Table4[[#This Row],[ID]]+1)</f>
        <v/>
      </c>
      <c r="AE410" s="99" t="str" cm="1">
        <f t="array" aca="1" ref="AE410" ca="1">INDIRECT("lista!P" &amp;Table4[[#This Row],[ID]]+1)</f>
        <v/>
      </c>
      <c r="AF410" s="99" t="str" cm="1">
        <f t="array" aca="1" ref="AF410" ca="1">INDIRECT("lista!Q" &amp;Table4[[#This Row],[ID]]+1)</f>
        <v/>
      </c>
    </row>
    <row r="411" spans="1:32" x14ac:dyDescent="0.3">
      <c r="A411" s="99">
        <v>408</v>
      </c>
      <c r="B411" s="41" t="s">
        <v>66</v>
      </c>
      <c r="C411" s="30" t="s">
        <v>1144</v>
      </c>
      <c r="D411" s="41" t="s">
        <v>42</v>
      </c>
      <c r="E411" s="40" t="s">
        <v>77</v>
      </c>
      <c r="F411" s="32">
        <v>44439</v>
      </c>
      <c r="O411" s="3"/>
      <c r="P411" s="3"/>
      <c r="Q411" s="3"/>
      <c r="R411" s="15"/>
      <c r="S411" s="15"/>
      <c r="T411" s="15"/>
      <c r="U411" s="328"/>
      <c r="V411" s="99" t="str">
        <f ca="1">INDIRECT("lista!G" &amp;Table4[[#This Row],[ID]]+1)</f>
        <v/>
      </c>
      <c r="W411" s="99" t="str" cm="1">
        <f t="array" aca="1" ref="W411" ca="1">INDIRECT("lista!H" &amp;Table4[[#This Row],[ID]]+1)</f>
        <v/>
      </c>
      <c r="X411" s="99" t="str" cm="1">
        <f t="array" aca="1" ref="X411" ca="1">INDIRECT("lista!I" &amp;Table4[[#This Row],[ID]]+1)</f>
        <v/>
      </c>
      <c r="Y411" s="99" t="str" cm="1">
        <f t="array" aca="1" ref="Y411" ca="1">INDIRECT("lista!J" &amp;Table4[[#This Row],[ID]]+1)</f>
        <v/>
      </c>
      <c r="Z411" s="99" t="str" cm="1">
        <f t="array" aca="1" ref="Z411" ca="1">INDIRECT("lista!K" &amp;Table4[[#This Row],[ID]]+1)</f>
        <v/>
      </c>
      <c r="AA411" s="99" t="str" cm="1">
        <f t="array" aca="1" ref="AA411" ca="1">INDIRECT("lista!L" &amp;Table4[[#This Row],[ID]]+1)</f>
        <v/>
      </c>
      <c r="AB411" s="99" t="str" cm="1">
        <f t="array" aca="1" ref="AB411" ca="1">INDIRECT("lista!M" &amp;Table4[[#This Row],[ID]]+1)</f>
        <v/>
      </c>
      <c r="AC411" s="99" t="str" cm="1">
        <f t="array" aca="1" ref="AC411" ca="1">INDIRECT("lista!N" &amp;Table4[[#This Row],[ID]]+1)</f>
        <v/>
      </c>
      <c r="AD411" s="99" t="str" cm="1">
        <f t="array" aca="1" ref="AD411" ca="1">INDIRECT("lista!O" &amp;Table4[[#This Row],[ID]]+1)</f>
        <v/>
      </c>
      <c r="AE411" s="99" t="str" cm="1">
        <f t="array" aca="1" ref="AE411" ca="1">INDIRECT("lista!P" &amp;Table4[[#This Row],[ID]]+1)</f>
        <v/>
      </c>
      <c r="AF411" s="99" t="str" cm="1">
        <f t="array" aca="1" ref="AF411" ca="1">INDIRECT("lista!Q" &amp;Table4[[#This Row],[ID]]+1)</f>
        <v/>
      </c>
    </row>
    <row r="412" spans="1:32" x14ac:dyDescent="0.3">
      <c r="A412" s="99">
        <v>409</v>
      </c>
      <c r="B412" s="29" t="s">
        <v>60</v>
      </c>
      <c r="C412" s="30" t="s">
        <v>1142</v>
      </c>
      <c r="D412" s="29" t="s">
        <v>61</v>
      </c>
      <c r="E412" s="31" t="s">
        <v>95</v>
      </c>
      <c r="F412" s="32" t="s">
        <v>393</v>
      </c>
      <c r="O412" s="3"/>
      <c r="P412" s="3"/>
      <c r="Q412" s="3"/>
      <c r="R412" s="15"/>
      <c r="S412" s="15"/>
      <c r="T412" s="15"/>
      <c r="U412" s="328"/>
      <c r="V412" s="99" t="str">
        <f ca="1">INDIRECT("lista!G" &amp;Table4[[#This Row],[ID]]+1)</f>
        <v/>
      </c>
      <c r="W412" s="99" t="str" cm="1">
        <f t="array" aca="1" ref="W412" ca="1">INDIRECT("lista!H" &amp;Table4[[#This Row],[ID]]+1)</f>
        <v/>
      </c>
      <c r="X412" s="99" t="str" cm="1">
        <f t="array" aca="1" ref="X412" ca="1">INDIRECT("lista!I" &amp;Table4[[#This Row],[ID]]+1)</f>
        <v/>
      </c>
      <c r="Y412" s="99" t="str" cm="1">
        <f t="array" aca="1" ref="Y412" ca="1">INDIRECT("lista!J" &amp;Table4[[#This Row],[ID]]+1)</f>
        <v/>
      </c>
      <c r="Z412" s="99" t="str" cm="1">
        <f t="array" aca="1" ref="Z412" ca="1">INDIRECT("lista!K" &amp;Table4[[#This Row],[ID]]+1)</f>
        <v/>
      </c>
      <c r="AA412" s="99" t="str" cm="1">
        <f t="array" aca="1" ref="AA412" ca="1">INDIRECT("lista!L" &amp;Table4[[#This Row],[ID]]+1)</f>
        <v/>
      </c>
      <c r="AB412" s="99" t="str" cm="1">
        <f t="array" aca="1" ref="AB412" ca="1">INDIRECT("lista!M" &amp;Table4[[#This Row],[ID]]+1)</f>
        <v/>
      </c>
      <c r="AC412" s="99" t="str" cm="1">
        <f t="array" aca="1" ref="AC412" ca="1">INDIRECT("lista!N" &amp;Table4[[#This Row],[ID]]+1)</f>
        <v/>
      </c>
      <c r="AD412" s="99" t="str" cm="1">
        <f t="array" aca="1" ref="AD412" ca="1">INDIRECT("lista!O" &amp;Table4[[#This Row],[ID]]+1)</f>
        <v/>
      </c>
      <c r="AE412" s="99" t="str" cm="1">
        <f t="array" aca="1" ref="AE412" ca="1">INDIRECT("lista!P" &amp;Table4[[#This Row],[ID]]+1)</f>
        <v/>
      </c>
      <c r="AF412" s="99" t="str" cm="1">
        <f t="array" aca="1" ref="AF412" ca="1">INDIRECT("lista!Q" &amp;Table4[[#This Row],[ID]]+1)</f>
        <v/>
      </c>
    </row>
    <row r="413" spans="1:32" x14ac:dyDescent="0.3">
      <c r="A413" s="99">
        <v>410</v>
      </c>
      <c r="B413" s="29" t="s">
        <v>374</v>
      </c>
      <c r="C413" s="30" t="s">
        <v>1358</v>
      </c>
      <c r="D413" s="29" t="s">
        <v>61</v>
      </c>
      <c r="E413" s="31" t="s">
        <v>95</v>
      </c>
      <c r="F413" s="32" t="s">
        <v>393</v>
      </c>
      <c r="O413" s="3"/>
      <c r="P413" s="3"/>
      <c r="Q413" s="3"/>
      <c r="R413" s="15"/>
      <c r="S413" s="15"/>
      <c r="T413" s="15"/>
      <c r="U413" s="328"/>
      <c r="V413" s="99" t="str">
        <f ca="1">INDIRECT("lista!G" &amp;Table4[[#This Row],[ID]]+1)</f>
        <v/>
      </c>
      <c r="W413" s="99" t="str" cm="1">
        <f t="array" aca="1" ref="W413" ca="1">INDIRECT("lista!H" &amp;Table4[[#This Row],[ID]]+1)</f>
        <v/>
      </c>
      <c r="X413" s="99" t="str" cm="1">
        <f t="array" aca="1" ref="X413" ca="1">INDIRECT("lista!I" &amp;Table4[[#This Row],[ID]]+1)</f>
        <v/>
      </c>
      <c r="Y413" s="99" t="str" cm="1">
        <f t="array" aca="1" ref="Y413" ca="1">INDIRECT("lista!J" &amp;Table4[[#This Row],[ID]]+1)</f>
        <v/>
      </c>
      <c r="Z413" s="99" t="str" cm="1">
        <f t="array" aca="1" ref="Z413" ca="1">INDIRECT("lista!K" &amp;Table4[[#This Row],[ID]]+1)</f>
        <v/>
      </c>
      <c r="AA413" s="99" t="str" cm="1">
        <f t="array" aca="1" ref="AA413" ca="1">INDIRECT("lista!L" &amp;Table4[[#This Row],[ID]]+1)</f>
        <v/>
      </c>
      <c r="AB413" s="99" t="str" cm="1">
        <f t="array" aca="1" ref="AB413" ca="1">INDIRECT("lista!M" &amp;Table4[[#This Row],[ID]]+1)</f>
        <v/>
      </c>
      <c r="AC413" s="99" t="str" cm="1">
        <f t="array" aca="1" ref="AC413" ca="1">INDIRECT("lista!N" &amp;Table4[[#This Row],[ID]]+1)</f>
        <v/>
      </c>
      <c r="AD413" s="99" t="str" cm="1">
        <f t="array" aca="1" ref="AD413" ca="1">INDIRECT("lista!O" &amp;Table4[[#This Row],[ID]]+1)</f>
        <v/>
      </c>
      <c r="AE413" s="99" t="str" cm="1">
        <f t="array" aca="1" ref="AE413" ca="1">INDIRECT("lista!P" &amp;Table4[[#This Row],[ID]]+1)</f>
        <v/>
      </c>
      <c r="AF413" s="99" t="str" cm="1">
        <f t="array" aca="1" ref="AF413" ca="1">INDIRECT("lista!Q" &amp;Table4[[#This Row],[ID]]+1)</f>
        <v/>
      </c>
    </row>
    <row r="414" spans="1:32" x14ac:dyDescent="0.3">
      <c r="A414" s="99">
        <v>411</v>
      </c>
      <c r="B414" s="41" t="s">
        <v>67</v>
      </c>
      <c r="C414" s="30" t="s">
        <v>1145</v>
      </c>
      <c r="D414" s="41" t="s">
        <v>42</v>
      </c>
      <c r="E414" s="40" t="s">
        <v>74</v>
      </c>
      <c r="F414" s="32">
        <v>44433</v>
      </c>
      <c r="O414" s="3"/>
      <c r="P414" s="3"/>
      <c r="Q414" s="3"/>
      <c r="R414" s="15"/>
      <c r="S414" s="15"/>
      <c r="T414" s="15"/>
      <c r="U414" s="328"/>
      <c r="V414" s="99" t="str">
        <f ca="1">INDIRECT("lista!G" &amp;Table4[[#This Row],[ID]]+1)</f>
        <v/>
      </c>
      <c r="W414" s="99" t="str" cm="1">
        <f t="array" aca="1" ref="W414" ca="1">INDIRECT("lista!H" &amp;Table4[[#This Row],[ID]]+1)</f>
        <v/>
      </c>
      <c r="X414" s="99" t="str" cm="1">
        <f t="array" aca="1" ref="X414" ca="1">INDIRECT("lista!I" &amp;Table4[[#This Row],[ID]]+1)</f>
        <v/>
      </c>
      <c r="Y414" s="99" t="str" cm="1">
        <f t="array" aca="1" ref="Y414" ca="1">INDIRECT("lista!J" &amp;Table4[[#This Row],[ID]]+1)</f>
        <v/>
      </c>
      <c r="Z414" s="99" t="str" cm="1">
        <f t="array" aca="1" ref="Z414" ca="1">INDIRECT("lista!K" &amp;Table4[[#This Row],[ID]]+1)</f>
        <v/>
      </c>
      <c r="AA414" s="99" t="str" cm="1">
        <f t="array" aca="1" ref="AA414" ca="1">INDIRECT("lista!L" &amp;Table4[[#This Row],[ID]]+1)</f>
        <v/>
      </c>
      <c r="AB414" s="99" t="str" cm="1">
        <f t="array" aca="1" ref="AB414" ca="1">INDIRECT("lista!M" &amp;Table4[[#This Row],[ID]]+1)</f>
        <v/>
      </c>
      <c r="AC414" s="99" t="str" cm="1">
        <f t="array" aca="1" ref="AC414" ca="1">INDIRECT("lista!N" &amp;Table4[[#This Row],[ID]]+1)</f>
        <v/>
      </c>
      <c r="AD414" s="99" t="str" cm="1">
        <f t="array" aca="1" ref="AD414" ca="1">INDIRECT("lista!O" &amp;Table4[[#This Row],[ID]]+1)</f>
        <v/>
      </c>
      <c r="AE414" s="99" t="str" cm="1">
        <f t="array" aca="1" ref="AE414" ca="1">INDIRECT("lista!P" &amp;Table4[[#This Row],[ID]]+1)</f>
        <v/>
      </c>
      <c r="AF414" s="99" t="str" cm="1">
        <f t="array" aca="1" ref="AF414" ca="1">INDIRECT("lista!Q" &amp;Table4[[#This Row],[ID]]+1)</f>
        <v/>
      </c>
    </row>
    <row r="415" spans="1:32" x14ac:dyDescent="0.3">
      <c r="A415" s="99">
        <v>412</v>
      </c>
      <c r="B415" s="41" t="s">
        <v>376</v>
      </c>
      <c r="C415" s="30" t="s">
        <v>1477</v>
      </c>
      <c r="D415" s="41" t="s">
        <v>116</v>
      </c>
      <c r="E415" s="40" t="s">
        <v>95</v>
      </c>
      <c r="F415" s="32">
        <v>44431</v>
      </c>
      <c r="O415" s="3"/>
      <c r="P415" s="3"/>
      <c r="Q415" s="3"/>
      <c r="R415" s="15"/>
      <c r="S415" s="15"/>
      <c r="T415" s="15"/>
      <c r="U415" s="328"/>
      <c r="V415" s="99" t="str">
        <f ca="1">INDIRECT("lista!G" &amp;Table4[[#This Row],[ID]]+1)</f>
        <v/>
      </c>
      <c r="W415" s="99" t="str" cm="1">
        <f t="array" aca="1" ref="W415" ca="1">INDIRECT("lista!H" &amp;Table4[[#This Row],[ID]]+1)</f>
        <v/>
      </c>
      <c r="X415" s="99" t="str" cm="1">
        <f t="array" aca="1" ref="X415" ca="1">INDIRECT("lista!I" &amp;Table4[[#This Row],[ID]]+1)</f>
        <v/>
      </c>
      <c r="Y415" s="99" t="str" cm="1">
        <f t="array" aca="1" ref="Y415" ca="1">INDIRECT("lista!J" &amp;Table4[[#This Row],[ID]]+1)</f>
        <v/>
      </c>
      <c r="Z415" s="99" t="str" cm="1">
        <f t="array" aca="1" ref="Z415" ca="1">INDIRECT("lista!K" &amp;Table4[[#This Row],[ID]]+1)</f>
        <v/>
      </c>
      <c r="AA415" s="99" t="str" cm="1">
        <f t="array" aca="1" ref="AA415" ca="1">INDIRECT("lista!L" &amp;Table4[[#This Row],[ID]]+1)</f>
        <v/>
      </c>
      <c r="AB415" s="99" t="str" cm="1">
        <f t="array" aca="1" ref="AB415" ca="1">INDIRECT("lista!M" &amp;Table4[[#This Row],[ID]]+1)</f>
        <v/>
      </c>
      <c r="AC415" s="99" t="str" cm="1">
        <f t="array" aca="1" ref="AC415" ca="1">INDIRECT("lista!N" &amp;Table4[[#This Row],[ID]]+1)</f>
        <v/>
      </c>
      <c r="AD415" s="99" t="str" cm="1">
        <f t="array" aca="1" ref="AD415" ca="1">INDIRECT("lista!O" &amp;Table4[[#This Row],[ID]]+1)</f>
        <v/>
      </c>
      <c r="AE415" s="99" t="str" cm="1">
        <f t="array" aca="1" ref="AE415" ca="1">INDIRECT("lista!P" &amp;Table4[[#This Row],[ID]]+1)</f>
        <v/>
      </c>
      <c r="AF415" s="99" t="str" cm="1">
        <f t="array" aca="1" ref="AF415" ca="1">INDIRECT("lista!Q" &amp;Table4[[#This Row],[ID]]+1)</f>
        <v/>
      </c>
    </row>
    <row r="416" spans="1:32" x14ac:dyDescent="0.3">
      <c r="A416" s="99">
        <v>413</v>
      </c>
      <c r="B416" s="41" t="s">
        <v>394</v>
      </c>
      <c r="C416" s="30" t="s">
        <v>395</v>
      </c>
      <c r="D416" s="41" t="s">
        <v>116</v>
      </c>
      <c r="E416" s="40" t="s">
        <v>77</v>
      </c>
      <c r="F416" s="32">
        <v>44431</v>
      </c>
      <c r="O416" s="3"/>
      <c r="P416" s="3"/>
      <c r="Q416" s="3"/>
      <c r="R416" s="15"/>
      <c r="S416" s="15"/>
      <c r="T416" s="15"/>
      <c r="U416" s="328"/>
      <c r="V416" s="99" t="s">
        <v>65</v>
      </c>
      <c r="W416" s="99" t="s">
        <v>65</v>
      </c>
      <c r="X416" s="99" t="s">
        <v>65</v>
      </c>
      <c r="Y416" s="99" t="s">
        <v>65</v>
      </c>
      <c r="Z416" s="99" t="str" cm="1">
        <f t="array" aca="1" ref="Z416" ca="1">INDIRECT("lista!K" &amp;Table4[[#This Row],[ID]]+1)</f>
        <v/>
      </c>
      <c r="AA416" s="99" t="str" cm="1">
        <f t="array" aca="1" ref="AA416" ca="1">INDIRECT("lista!L" &amp;Table4[[#This Row],[ID]]+1)</f>
        <v/>
      </c>
      <c r="AB416" s="99" t="str" cm="1">
        <f t="array" aca="1" ref="AB416" ca="1">INDIRECT("lista!M" &amp;Table4[[#This Row],[ID]]+1)</f>
        <v/>
      </c>
      <c r="AC416" s="99" t="str" cm="1">
        <f t="array" aca="1" ref="AC416" ca="1">INDIRECT("lista!N" &amp;Table4[[#This Row],[ID]]+1)</f>
        <v/>
      </c>
      <c r="AD416" s="99" t="str" cm="1">
        <f t="array" aca="1" ref="AD416" ca="1">INDIRECT("lista!O" &amp;Table4[[#This Row],[ID]]+1)</f>
        <v/>
      </c>
      <c r="AE416" s="99" t="str" cm="1">
        <f t="array" aca="1" ref="AE416" ca="1">INDIRECT("lista!P" &amp;Table4[[#This Row],[ID]]+1)</f>
        <v/>
      </c>
      <c r="AF416" s="99" t="str" cm="1">
        <f t="array" aca="1" ref="AF416" ca="1">INDIRECT("lista!Q" &amp;Table4[[#This Row],[ID]]+1)</f>
        <v/>
      </c>
    </row>
    <row r="417" spans="1:32" x14ac:dyDescent="0.3">
      <c r="A417" s="99">
        <v>414</v>
      </c>
      <c r="B417" s="41" t="s">
        <v>396</v>
      </c>
      <c r="C417" s="30" t="s">
        <v>1468</v>
      </c>
      <c r="D417" s="41" t="s">
        <v>53</v>
      </c>
      <c r="E417" s="40" t="s">
        <v>77</v>
      </c>
      <c r="F417" s="32">
        <v>44431</v>
      </c>
      <c r="O417" s="3"/>
      <c r="P417" s="3"/>
      <c r="Q417" s="3"/>
      <c r="R417" s="15"/>
      <c r="S417" s="15"/>
      <c r="T417" s="15"/>
      <c r="U417" s="328"/>
      <c r="V417" s="99" t="s">
        <v>65</v>
      </c>
      <c r="W417" s="99" t="s">
        <v>65</v>
      </c>
      <c r="X417" s="99" t="s">
        <v>65</v>
      </c>
      <c r="Y417" s="99" t="s">
        <v>65</v>
      </c>
      <c r="Z417" s="99" t="str" cm="1">
        <f t="array" aca="1" ref="Z417" ca="1">INDIRECT("lista!K" &amp;Table4[[#This Row],[ID]]+1)</f>
        <v/>
      </c>
      <c r="AA417" s="99" t="str" cm="1">
        <f t="array" aca="1" ref="AA417" ca="1">INDIRECT("lista!L" &amp;Table4[[#This Row],[ID]]+1)</f>
        <v/>
      </c>
      <c r="AB417" s="99" t="str" cm="1">
        <f t="array" aca="1" ref="AB417" ca="1">INDIRECT("lista!M" &amp;Table4[[#This Row],[ID]]+1)</f>
        <v/>
      </c>
      <c r="AC417" s="99" t="str" cm="1">
        <f t="array" aca="1" ref="AC417" ca="1">INDIRECT("lista!N" &amp;Table4[[#This Row],[ID]]+1)</f>
        <v/>
      </c>
      <c r="AD417" s="99" t="str" cm="1">
        <f t="array" aca="1" ref="AD417" ca="1">INDIRECT("lista!O" &amp;Table4[[#This Row],[ID]]+1)</f>
        <v/>
      </c>
      <c r="AE417" s="99" t="str" cm="1">
        <f t="array" aca="1" ref="AE417" ca="1">INDIRECT("lista!P" &amp;Table4[[#This Row],[ID]]+1)</f>
        <v/>
      </c>
      <c r="AF417" s="99" t="str" cm="1">
        <f t="array" aca="1" ref="AF417" ca="1">INDIRECT("lista!Q" &amp;Table4[[#This Row],[ID]]+1)</f>
        <v/>
      </c>
    </row>
    <row r="418" spans="1:32" x14ac:dyDescent="0.3">
      <c r="A418" s="99">
        <v>415</v>
      </c>
      <c r="B418" s="29" t="s">
        <v>369</v>
      </c>
      <c r="C418" s="30" t="s">
        <v>1146</v>
      </c>
      <c r="D418" s="29" t="s">
        <v>61</v>
      </c>
      <c r="E418" s="31" t="s">
        <v>105</v>
      </c>
      <c r="F418" s="32" t="s">
        <v>397</v>
      </c>
      <c r="O418" s="3"/>
      <c r="P418" s="3"/>
      <c r="Q418" s="3"/>
      <c r="R418" s="15"/>
      <c r="S418" s="15"/>
      <c r="T418" s="15"/>
      <c r="U418" s="328"/>
      <c r="V418" s="99" t="str">
        <f ca="1">INDIRECT("lista!G" &amp;Table4[[#This Row],[ID]]+1)</f>
        <v/>
      </c>
      <c r="W418" s="99" t="str" cm="1">
        <f t="array" aca="1" ref="W418" ca="1">INDIRECT("lista!H" &amp;Table4[[#This Row],[ID]]+1)</f>
        <v/>
      </c>
      <c r="X418" s="99" t="str" cm="1">
        <f t="array" aca="1" ref="X418" ca="1">INDIRECT("lista!I" &amp;Table4[[#This Row],[ID]]+1)</f>
        <v/>
      </c>
      <c r="Y418" s="99" t="str" cm="1">
        <f t="array" aca="1" ref="Y418" ca="1">INDIRECT("lista!J" &amp;Table4[[#This Row],[ID]]+1)</f>
        <v/>
      </c>
      <c r="Z418" s="99" t="str" cm="1">
        <f t="array" aca="1" ref="Z418" ca="1">INDIRECT("lista!K" &amp;Table4[[#This Row],[ID]]+1)</f>
        <v/>
      </c>
      <c r="AA418" s="99" t="str" cm="1">
        <f t="array" aca="1" ref="AA418" ca="1">INDIRECT("lista!L" &amp;Table4[[#This Row],[ID]]+1)</f>
        <v/>
      </c>
      <c r="AB418" s="99" t="str" cm="1">
        <f t="array" aca="1" ref="AB418" ca="1">INDIRECT("lista!M" &amp;Table4[[#This Row],[ID]]+1)</f>
        <v/>
      </c>
      <c r="AC418" s="99" t="str" cm="1">
        <f t="array" aca="1" ref="AC418" ca="1">INDIRECT("lista!N" &amp;Table4[[#This Row],[ID]]+1)</f>
        <v/>
      </c>
      <c r="AD418" s="99" t="str" cm="1">
        <f t="array" aca="1" ref="AD418" ca="1">INDIRECT("lista!O" &amp;Table4[[#This Row],[ID]]+1)</f>
        <v/>
      </c>
      <c r="AE418" s="99" t="str" cm="1">
        <f t="array" aca="1" ref="AE418" ca="1">INDIRECT("lista!P" &amp;Table4[[#This Row],[ID]]+1)</f>
        <v/>
      </c>
      <c r="AF418" s="99" t="str" cm="1">
        <f t="array" aca="1" ref="AF418" ca="1">INDIRECT("lista!Q" &amp;Table4[[#This Row],[ID]]+1)</f>
        <v/>
      </c>
    </row>
    <row r="419" spans="1:32" x14ac:dyDescent="0.3">
      <c r="A419" s="99">
        <v>416</v>
      </c>
      <c r="B419" s="23" t="s">
        <v>155</v>
      </c>
      <c r="C419" s="24" t="s">
        <v>1379</v>
      </c>
      <c r="D419" s="23" t="s">
        <v>80</v>
      </c>
      <c r="E419" s="25" t="s">
        <v>206</v>
      </c>
      <c r="F419" s="26">
        <v>44428</v>
      </c>
      <c r="O419" s="3"/>
      <c r="P419" s="3"/>
      <c r="Q419" s="3"/>
      <c r="R419" s="15"/>
      <c r="S419" s="15"/>
      <c r="T419" s="15"/>
      <c r="U419" s="328" t="s">
        <v>398</v>
      </c>
      <c r="V419" s="99" t="str">
        <f ca="1">INDIRECT("lista!G" &amp;Table4[[#This Row],[ID]]+1)</f>
        <v/>
      </c>
      <c r="W419" s="99" t="str" cm="1">
        <f t="array" aca="1" ref="W419" ca="1">INDIRECT("lista!H" &amp;Table4[[#This Row],[ID]]+1)</f>
        <v/>
      </c>
      <c r="X419" s="99" t="str" cm="1">
        <f t="array" aca="1" ref="X419" ca="1">INDIRECT("lista!I" &amp;Table4[[#This Row],[ID]]+1)</f>
        <v/>
      </c>
      <c r="Y419" s="99" t="str" cm="1">
        <f t="array" aca="1" ref="Y419" ca="1">INDIRECT("lista!J" &amp;Table4[[#This Row],[ID]]+1)</f>
        <v/>
      </c>
      <c r="Z419" s="99" t="str" cm="1">
        <f t="array" aca="1" ref="Z419" ca="1">INDIRECT("lista!K" &amp;Table4[[#This Row],[ID]]+1)</f>
        <v/>
      </c>
      <c r="AA419" s="99" t="str" cm="1">
        <f t="array" aca="1" ref="AA419" ca="1">INDIRECT("lista!L" &amp;Table4[[#This Row],[ID]]+1)</f>
        <v/>
      </c>
      <c r="AB419" s="99" t="str" cm="1">
        <f t="array" aca="1" ref="AB419" ca="1">INDIRECT("lista!M" &amp;Table4[[#This Row],[ID]]+1)</f>
        <v/>
      </c>
      <c r="AC419" s="99" t="str" cm="1">
        <f t="array" aca="1" ref="AC419" ca="1">INDIRECT("lista!N" &amp;Table4[[#This Row],[ID]]+1)</f>
        <v/>
      </c>
      <c r="AD419" s="99" t="str" cm="1">
        <f t="array" aca="1" ref="AD419" ca="1">INDIRECT("lista!O" &amp;Table4[[#This Row],[ID]]+1)</f>
        <v/>
      </c>
      <c r="AE419" s="99" t="str" cm="1">
        <f t="array" aca="1" ref="AE419" ca="1">INDIRECT("lista!P" &amp;Table4[[#This Row],[ID]]+1)</f>
        <v/>
      </c>
      <c r="AF419" s="99" t="str" cm="1">
        <f t="array" aca="1" ref="AF419" ca="1">INDIRECT("lista!Q" &amp;Table4[[#This Row],[ID]]+1)</f>
        <v/>
      </c>
    </row>
    <row r="420" spans="1:32" x14ac:dyDescent="0.3">
      <c r="A420" s="99">
        <v>417</v>
      </c>
      <c r="B420" s="38" t="s">
        <v>363</v>
      </c>
      <c r="C420" s="34" t="s">
        <v>1468</v>
      </c>
      <c r="D420" s="39" t="s">
        <v>53</v>
      </c>
      <c r="E420" s="40" t="s">
        <v>119</v>
      </c>
      <c r="F420" s="32">
        <v>44425</v>
      </c>
      <c r="O420" s="3"/>
      <c r="P420" s="3"/>
      <c r="Q420" s="3"/>
      <c r="R420" s="15"/>
      <c r="S420" s="15"/>
      <c r="T420" s="15"/>
      <c r="U420" s="328"/>
      <c r="V420" s="99" t="str">
        <f ca="1">INDIRECT("lista!G" &amp;Table4[[#This Row],[ID]]+1)</f>
        <v/>
      </c>
      <c r="W420" s="99" t="str" cm="1">
        <f t="array" aca="1" ref="W420" ca="1">INDIRECT("lista!H" &amp;Table4[[#This Row],[ID]]+1)</f>
        <v/>
      </c>
      <c r="X420" s="99" t="str" cm="1">
        <f t="array" aca="1" ref="X420" ca="1">INDIRECT("lista!I" &amp;Table4[[#This Row],[ID]]+1)</f>
        <v/>
      </c>
      <c r="Y420" s="99" t="str" cm="1">
        <f t="array" aca="1" ref="Y420" ca="1">INDIRECT("lista!J" &amp;Table4[[#This Row],[ID]]+1)</f>
        <v/>
      </c>
      <c r="Z420" s="99" t="str" cm="1">
        <f t="array" aca="1" ref="Z420" ca="1">INDIRECT("lista!K" &amp;Table4[[#This Row],[ID]]+1)</f>
        <v/>
      </c>
      <c r="AA420" s="99" t="str" cm="1">
        <f t="array" aca="1" ref="AA420" ca="1">INDIRECT("lista!L" &amp;Table4[[#This Row],[ID]]+1)</f>
        <v/>
      </c>
      <c r="AB420" s="99" t="str" cm="1">
        <f t="array" aca="1" ref="AB420" ca="1">INDIRECT("lista!M" &amp;Table4[[#This Row],[ID]]+1)</f>
        <v/>
      </c>
      <c r="AC420" s="99" t="str" cm="1">
        <f t="array" aca="1" ref="AC420" ca="1">INDIRECT("lista!N" &amp;Table4[[#This Row],[ID]]+1)</f>
        <v/>
      </c>
      <c r="AD420" s="99" t="str" cm="1">
        <f t="array" aca="1" ref="AD420" ca="1">INDIRECT("lista!O" &amp;Table4[[#This Row],[ID]]+1)</f>
        <v/>
      </c>
      <c r="AE420" s="99" t="str" cm="1">
        <f t="array" aca="1" ref="AE420" ca="1">INDIRECT("lista!P" &amp;Table4[[#This Row],[ID]]+1)</f>
        <v/>
      </c>
      <c r="AF420" s="99" t="str" cm="1">
        <f t="array" aca="1" ref="AF420" ca="1">INDIRECT("lista!Q" &amp;Table4[[#This Row],[ID]]+1)</f>
        <v/>
      </c>
    </row>
    <row r="421" spans="1:32" x14ac:dyDescent="0.3">
      <c r="A421" s="99">
        <v>418</v>
      </c>
      <c r="B421" s="41" t="s">
        <v>399</v>
      </c>
      <c r="C421" s="44" t="s">
        <v>1154</v>
      </c>
      <c r="D421" s="41" t="s">
        <v>116</v>
      </c>
      <c r="E421" s="41" t="s">
        <v>77</v>
      </c>
      <c r="F421" s="45">
        <v>44424</v>
      </c>
      <c r="O421" s="3"/>
      <c r="P421" s="3"/>
      <c r="Q421" s="3"/>
      <c r="R421" s="15"/>
      <c r="S421" s="15"/>
      <c r="T421" s="15"/>
      <c r="U421" s="327"/>
      <c r="V421" s="99" t="str">
        <f ca="1">INDIRECT("lista!G" &amp;Table4[[#This Row],[ID]]+1)</f>
        <v/>
      </c>
      <c r="W421" s="99" t="s">
        <v>65</v>
      </c>
      <c r="X421" s="99" t="str" cm="1">
        <f t="array" aca="1" ref="X421" ca="1">INDIRECT("lista!I" &amp;Table4[[#This Row],[ID]]+1)</f>
        <v/>
      </c>
      <c r="Y421" s="99" t="s">
        <v>65</v>
      </c>
      <c r="Z421" s="99" t="str" cm="1">
        <f t="array" aca="1" ref="Z421" ca="1">INDIRECT("lista!K" &amp;Table4[[#This Row],[ID]]+1)</f>
        <v/>
      </c>
      <c r="AA421" s="99" t="str" cm="1">
        <f t="array" aca="1" ref="AA421" ca="1">INDIRECT("lista!L" &amp;Table4[[#This Row],[ID]]+1)</f>
        <v/>
      </c>
      <c r="AB421" s="99" t="str" cm="1">
        <f t="array" aca="1" ref="AB421" ca="1">INDIRECT("lista!M" &amp;Table4[[#This Row],[ID]]+1)</f>
        <v/>
      </c>
      <c r="AC421" s="99" t="str" cm="1">
        <f t="array" aca="1" ref="AC421" ca="1">INDIRECT("lista!N" &amp;Table4[[#This Row],[ID]]+1)</f>
        <v/>
      </c>
      <c r="AD421" s="99" t="str" cm="1">
        <f t="array" aca="1" ref="AD421" ca="1">INDIRECT("lista!O" &amp;Table4[[#This Row],[ID]]+1)</f>
        <v/>
      </c>
      <c r="AE421" s="99" t="str" cm="1">
        <f t="array" aca="1" ref="AE421" ca="1">INDIRECT("lista!P" &amp;Table4[[#This Row],[ID]]+1)</f>
        <v/>
      </c>
      <c r="AF421" s="99" t="str" cm="1">
        <f t="array" aca="1" ref="AF421" ca="1">INDIRECT("lista!Q" &amp;Table4[[#This Row],[ID]]+1)</f>
        <v/>
      </c>
    </row>
    <row r="422" spans="1:32" x14ac:dyDescent="0.3">
      <c r="A422" s="99">
        <v>419</v>
      </c>
      <c r="B422" s="38" t="s">
        <v>381</v>
      </c>
      <c r="C422" s="34" t="s">
        <v>1385</v>
      </c>
      <c r="D422" s="39" t="s">
        <v>116</v>
      </c>
      <c r="E422" s="41" t="s">
        <v>95</v>
      </c>
      <c r="F422" s="45">
        <v>44420</v>
      </c>
      <c r="O422" s="3"/>
      <c r="P422" s="3"/>
      <c r="Q422" s="3"/>
      <c r="R422" s="15"/>
      <c r="S422" s="15"/>
      <c r="T422" s="15"/>
      <c r="U422" s="327"/>
      <c r="V422" s="99" t="str">
        <f ca="1">INDIRECT("lista!G" &amp;Table4[[#This Row],[ID]]+1)</f>
        <v/>
      </c>
      <c r="W422" s="99" t="str" cm="1">
        <f t="array" aca="1" ref="W422" ca="1">INDIRECT("lista!H" &amp;Table4[[#This Row],[ID]]+1)</f>
        <v/>
      </c>
      <c r="X422" s="99" t="str" cm="1">
        <f t="array" aca="1" ref="X422" ca="1">INDIRECT("lista!I" &amp;Table4[[#This Row],[ID]]+1)</f>
        <v/>
      </c>
      <c r="Y422" s="99" t="str" cm="1">
        <f t="array" aca="1" ref="Y422" ca="1">INDIRECT("lista!J" &amp;Table4[[#This Row],[ID]]+1)</f>
        <v/>
      </c>
      <c r="Z422" s="99" t="str" cm="1">
        <f t="array" aca="1" ref="Z422" ca="1">INDIRECT("lista!K" &amp;Table4[[#This Row],[ID]]+1)</f>
        <v/>
      </c>
      <c r="AA422" s="99" t="str" cm="1">
        <f t="array" aca="1" ref="AA422" ca="1">INDIRECT("lista!L" &amp;Table4[[#This Row],[ID]]+1)</f>
        <v/>
      </c>
      <c r="AB422" s="99" t="str" cm="1">
        <f t="array" aca="1" ref="AB422" ca="1">INDIRECT("lista!M" &amp;Table4[[#This Row],[ID]]+1)</f>
        <v/>
      </c>
      <c r="AC422" s="99" t="str" cm="1">
        <f t="array" aca="1" ref="AC422" ca="1">INDIRECT("lista!N" &amp;Table4[[#This Row],[ID]]+1)</f>
        <v/>
      </c>
      <c r="AD422" s="99" t="str" cm="1">
        <f t="array" aca="1" ref="AD422" ca="1">INDIRECT("lista!O" &amp;Table4[[#This Row],[ID]]+1)</f>
        <v/>
      </c>
      <c r="AE422" s="99" t="str" cm="1">
        <f t="array" aca="1" ref="AE422" ca="1">INDIRECT("lista!P" &amp;Table4[[#This Row],[ID]]+1)</f>
        <v/>
      </c>
      <c r="AF422" s="99" t="str" cm="1">
        <f t="array" aca="1" ref="AF422" ca="1">INDIRECT("lista!Q" &amp;Table4[[#This Row],[ID]]+1)</f>
        <v/>
      </c>
    </row>
    <row r="423" spans="1:32" x14ac:dyDescent="0.3">
      <c r="A423" s="99">
        <v>420</v>
      </c>
      <c r="B423" s="38" t="s">
        <v>382</v>
      </c>
      <c r="C423" s="34" t="s">
        <v>1385</v>
      </c>
      <c r="D423" s="39" t="s">
        <v>116</v>
      </c>
      <c r="E423" s="41" t="s">
        <v>95</v>
      </c>
      <c r="F423" s="45">
        <v>44420</v>
      </c>
      <c r="O423" s="3"/>
      <c r="P423" s="3"/>
      <c r="Q423" s="3"/>
      <c r="R423" s="15"/>
      <c r="S423" s="15"/>
      <c r="T423" s="15"/>
      <c r="U423" s="327"/>
      <c r="V423" s="99" t="str">
        <f ca="1">INDIRECT("lista!G" &amp;Table4[[#This Row],[ID]]+1)</f>
        <v/>
      </c>
      <c r="W423" s="99" t="str" cm="1">
        <f t="array" aca="1" ref="W423" ca="1">INDIRECT("lista!H" &amp;Table4[[#This Row],[ID]]+1)</f>
        <v/>
      </c>
      <c r="X423" s="99" t="str" cm="1">
        <f t="array" aca="1" ref="X423" ca="1">INDIRECT("lista!I" &amp;Table4[[#This Row],[ID]]+1)</f>
        <v/>
      </c>
      <c r="Y423" s="99" t="str" cm="1">
        <f t="array" aca="1" ref="Y423" ca="1">INDIRECT("lista!J" &amp;Table4[[#This Row],[ID]]+1)</f>
        <v/>
      </c>
      <c r="Z423" s="99" t="str" cm="1">
        <f t="array" aca="1" ref="Z423" ca="1">INDIRECT("lista!K" &amp;Table4[[#This Row],[ID]]+1)</f>
        <v/>
      </c>
      <c r="AA423" s="99" t="str" cm="1">
        <f t="array" aca="1" ref="AA423" ca="1">INDIRECT("lista!L" &amp;Table4[[#This Row],[ID]]+1)</f>
        <v/>
      </c>
      <c r="AB423" s="99" t="str" cm="1">
        <f t="array" aca="1" ref="AB423" ca="1">INDIRECT("lista!M" &amp;Table4[[#This Row],[ID]]+1)</f>
        <v/>
      </c>
      <c r="AC423" s="99" t="str" cm="1">
        <f t="array" aca="1" ref="AC423" ca="1">INDIRECT("lista!N" &amp;Table4[[#This Row],[ID]]+1)</f>
        <v/>
      </c>
      <c r="AD423" s="99" t="str" cm="1">
        <f t="array" aca="1" ref="AD423" ca="1">INDIRECT("lista!O" &amp;Table4[[#This Row],[ID]]+1)</f>
        <v/>
      </c>
      <c r="AE423" s="99" t="str" cm="1">
        <f t="array" aca="1" ref="AE423" ca="1">INDIRECT("lista!P" &amp;Table4[[#This Row],[ID]]+1)</f>
        <v/>
      </c>
      <c r="AF423" s="99" t="str" cm="1">
        <f t="array" aca="1" ref="AF423" ca="1">INDIRECT("lista!Q" &amp;Table4[[#This Row],[ID]]+1)</f>
        <v/>
      </c>
    </row>
    <row r="424" spans="1:32" x14ac:dyDescent="0.3">
      <c r="A424" s="99">
        <v>421</v>
      </c>
      <c r="B424" s="38" t="s">
        <v>383</v>
      </c>
      <c r="C424" s="34" t="s">
        <v>1293</v>
      </c>
      <c r="D424" s="39" t="s">
        <v>53</v>
      </c>
      <c r="E424" s="41" t="s">
        <v>95</v>
      </c>
      <c r="F424" s="45">
        <v>44420</v>
      </c>
      <c r="O424" s="3"/>
      <c r="P424" s="3"/>
      <c r="Q424" s="3"/>
      <c r="R424" s="15"/>
      <c r="S424" s="15"/>
      <c r="T424" s="15"/>
      <c r="U424" s="327"/>
      <c r="V424" s="99" t="str">
        <f ca="1">INDIRECT("lista!G" &amp;Table4[[#This Row],[ID]]+1)</f>
        <v/>
      </c>
      <c r="W424" s="99" t="str" cm="1">
        <f t="array" aca="1" ref="W424" ca="1">INDIRECT("lista!H" &amp;Table4[[#This Row],[ID]]+1)</f>
        <v/>
      </c>
      <c r="X424" s="99" t="str" cm="1">
        <f t="array" aca="1" ref="X424" ca="1">INDIRECT("lista!I" &amp;Table4[[#This Row],[ID]]+1)</f>
        <v/>
      </c>
      <c r="Y424" s="99" t="str" cm="1">
        <f t="array" aca="1" ref="Y424" ca="1">INDIRECT("lista!J" &amp;Table4[[#This Row],[ID]]+1)</f>
        <v/>
      </c>
      <c r="Z424" s="99" t="str" cm="1">
        <f t="array" aca="1" ref="Z424" ca="1">INDIRECT("lista!K" &amp;Table4[[#This Row],[ID]]+1)</f>
        <v/>
      </c>
      <c r="AA424" s="99" t="str" cm="1">
        <f t="array" aca="1" ref="AA424" ca="1">INDIRECT("lista!L" &amp;Table4[[#This Row],[ID]]+1)</f>
        <v/>
      </c>
      <c r="AB424" s="99" t="str" cm="1">
        <f t="array" aca="1" ref="AB424" ca="1">INDIRECT("lista!M" &amp;Table4[[#This Row],[ID]]+1)</f>
        <v/>
      </c>
      <c r="AC424" s="99" t="str" cm="1">
        <f t="array" aca="1" ref="AC424" ca="1">INDIRECT("lista!N" &amp;Table4[[#This Row],[ID]]+1)</f>
        <v/>
      </c>
      <c r="AD424" s="99" t="str" cm="1">
        <f t="array" aca="1" ref="AD424" ca="1">INDIRECT("lista!O" &amp;Table4[[#This Row],[ID]]+1)</f>
        <v/>
      </c>
      <c r="AE424" s="99" t="str" cm="1">
        <f t="array" aca="1" ref="AE424" ca="1">INDIRECT("lista!P" &amp;Table4[[#This Row],[ID]]+1)</f>
        <v/>
      </c>
      <c r="AF424" s="99" t="str" cm="1">
        <f t="array" aca="1" ref="AF424" ca="1">INDIRECT("lista!Q" &amp;Table4[[#This Row],[ID]]+1)</f>
        <v/>
      </c>
    </row>
    <row r="425" spans="1:32" x14ac:dyDescent="0.3">
      <c r="A425" s="99">
        <v>422</v>
      </c>
      <c r="B425" s="41" t="s">
        <v>69</v>
      </c>
      <c r="C425" s="30" t="s">
        <v>1146</v>
      </c>
      <c r="D425" s="41" t="s">
        <v>35</v>
      </c>
      <c r="E425" s="40" t="s">
        <v>74</v>
      </c>
      <c r="F425" s="32">
        <v>44420</v>
      </c>
      <c r="O425" s="3"/>
      <c r="P425" s="3"/>
      <c r="Q425" s="3"/>
      <c r="R425" s="15"/>
      <c r="S425" s="15"/>
      <c r="T425" s="15"/>
      <c r="U425" s="328"/>
      <c r="V425" s="99" t="str">
        <f ca="1">INDIRECT("lista!G" &amp;Table4[[#This Row],[ID]]+1)</f>
        <v/>
      </c>
      <c r="W425" s="99" t="str" cm="1">
        <f t="array" aca="1" ref="W425" ca="1">INDIRECT("lista!H" &amp;Table4[[#This Row],[ID]]+1)</f>
        <v/>
      </c>
      <c r="X425" s="99" t="str" cm="1">
        <f t="array" aca="1" ref="X425" ca="1">INDIRECT("lista!I" &amp;Table4[[#This Row],[ID]]+1)</f>
        <v/>
      </c>
      <c r="Y425" s="99" t="str" cm="1">
        <f t="array" aca="1" ref="Y425" ca="1">INDIRECT("lista!J" &amp;Table4[[#This Row],[ID]]+1)</f>
        <v/>
      </c>
      <c r="Z425" s="99" t="str" cm="1">
        <f t="array" aca="1" ref="Z425" ca="1">INDIRECT("lista!K" &amp;Table4[[#This Row],[ID]]+1)</f>
        <v/>
      </c>
      <c r="AA425" s="99" t="str" cm="1">
        <f t="array" aca="1" ref="AA425" ca="1">INDIRECT("lista!L" &amp;Table4[[#This Row],[ID]]+1)</f>
        <v/>
      </c>
      <c r="AB425" s="99" t="str" cm="1">
        <f t="array" aca="1" ref="AB425" ca="1">INDIRECT("lista!M" &amp;Table4[[#This Row],[ID]]+1)</f>
        <v/>
      </c>
      <c r="AC425" s="99" t="str" cm="1">
        <f t="array" aca="1" ref="AC425" ca="1">INDIRECT("lista!N" &amp;Table4[[#This Row],[ID]]+1)</f>
        <v/>
      </c>
      <c r="AD425" s="99" t="str" cm="1">
        <f t="array" aca="1" ref="AD425" ca="1">INDIRECT("lista!O" &amp;Table4[[#This Row],[ID]]+1)</f>
        <v/>
      </c>
      <c r="AE425" s="99" t="str" cm="1">
        <f t="array" aca="1" ref="AE425" ca="1">INDIRECT("lista!P" &amp;Table4[[#This Row],[ID]]+1)</f>
        <v/>
      </c>
      <c r="AF425" s="99" t="str" cm="1">
        <f t="array" aca="1" ref="AF425" ca="1">INDIRECT("lista!Q" &amp;Table4[[#This Row],[ID]]+1)</f>
        <v/>
      </c>
    </row>
    <row r="426" spans="1:32" x14ac:dyDescent="0.3">
      <c r="A426" s="99">
        <v>423</v>
      </c>
      <c r="B426" s="38" t="s">
        <v>384</v>
      </c>
      <c r="C426" s="34" t="s">
        <v>385</v>
      </c>
      <c r="D426" s="39" t="s">
        <v>61</v>
      </c>
      <c r="E426" s="40" t="s">
        <v>95</v>
      </c>
      <c r="F426" s="32">
        <v>44419</v>
      </c>
      <c r="O426" s="3"/>
      <c r="P426" s="3"/>
      <c r="Q426" s="3"/>
      <c r="R426" s="15"/>
      <c r="S426" s="15"/>
      <c r="T426" s="15"/>
      <c r="U426" s="328"/>
      <c r="V426" s="99" t="str">
        <f ca="1">INDIRECT("lista!G" &amp;Table4[[#This Row],[ID]]+1)</f>
        <v/>
      </c>
      <c r="W426" s="99" t="str" cm="1">
        <f t="array" aca="1" ref="W426" ca="1">INDIRECT("lista!H" &amp;Table4[[#This Row],[ID]]+1)</f>
        <v/>
      </c>
      <c r="X426" s="99" t="str" cm="1">
        <f t="array" aca="1" ref="X426" ca="1">INDIRECT("lista!I" &amp;Table4[[#This Row],[ID]]+1)</f>
        <v/>
      </c>
      <c r="Y426" s="99" t="str" cm="1">
        <f t="array" aca="1" ref="Y426" ca="1">INDIRECT("lista!J" &amp;Table4[[#This Row],[ID]]+1)</f>
        <v/>
      </c>
      <c r="Z426" s="99" t="str" cm="1">
        <f t="array" aca="1" ref="Z426" ca="1">INDIRECT("lista!K" &amp;Table4[[#This Row],[ID]]+1)</f>
        <v/>
      </c>
      <c r="AA426" s="99" t="str" cm="1">
        <f t="array" aca="1" ref="AA426" ca="1">INDIRECT("lista!L" &amp;Table4[[#This Row],[ID]]+1)</f>
        <v/>
      </c>
      <c r="AB426" s="99" t="str" cm="1">
        <f t="array" aca="1" ref="AB426" ca="1">INDIRECT("lista!M" &amp;Table4[[#This Row],[ID]]+1)</f>
        <v/>
      </c>
      <c r="AC426" s="99" t="str" cm="1">
        <f t="array" aca="1" ref="AC426" ca="1">INDIRECT("lista!N" &amp;Table4[[#This Row],[ID]]+1)</f>
        <v/>
      </c>
      <c r="AD426" s="99" t="str" cm="1">
        <f t="array" aca="1" ref="AD426" ca="1">INDIRECT("lista!O" &amp;Table4[[#This Row],[ID]]+1)</f>
        <v/>
      </c>
      <c r="AE426" s="99" t="str" cm="1">
        <f t="array" aca="1" ref="AE426" ca="1">INDIRECT("lista!P" &amp;Table4[[#This Row],[ID]]+1)</f>
        <v/>
      </c>
      <c r="AF426" s="99" t="str" cm="1">
        <f t="array" aca="1" ref="AF426" ca="1">INDIRECT("lista!Q" &amp;Table4[[#This Row],[ID]]+1)</f>
        <v/>
      </c>
    </row>
    <row r="427" spans="1:32" x14ac:dyDescent="0.3">
      <c r="A427" s="99">
        <v>424</v>
      </c>
      <c r="B427" s="38" t="s">
        <v>363</v>
      </c>
      <c r="C427" s="34" t="s">
        <v>1468</v>
      </c>
      <c r="D427" s="39" t="s">
        <v>53</v>
      </c>
      <c r="E427" s="40" t="s">
        <v>36</v>
      </c>
      <c r="F427" s="32">
        <v>44418</v>
      </c>
      <c r="O427" s="3"/>
      <c r="P427" s="3"/>
      <c r="Q427" s="3"/>
      <c r="R427" s="15"/>
      <c r="S427" s="15"/>
      <c r="T427" s="15"/>
      <c r="U427" s="328"/>
      <c r="V427" s="99" t="str">
        <f ca="1">INDIRECT("lista!G" &amp;Table4[[#This Row],[ID]]+1)</f>
        <v/>
      </c>
      <c r="W427" s="99" t="str" cm="1">
        <f t="array" aca="1" ref="W427" ca="1">INDIRECT("lista!H" &amp;Table4[[#This Row],[ID]]+1)</f>
        <v/>
      </c>
      <c r="X427" s="99" t="str" cm="1">
        <f t="array" aca="1" ref="X427" ca="1">INDIRECT("lista!I" &amp;Table4[[#This Row],[ID]]+1)</f>
        <v/>
      </c>
      <c r="Y427" s="99" t="str" cm="1">
        <f t="array" aca="1" ref="Y427" ca="1">INDIRECT("lista!J" &amp;Table4[[#This Row],[ID]]+1)</f>
        <v/>
      </c>
      <c r="Z427" s="99" t="str" cm="1">
        <f t="array" aca="1" ref="Z427" ca="1">INDIRECT("lista!K" &amp;Table4[[#This Row],[ID]]+1)</f>
        <v/>
      </c>
      <c r="AA427" s="99" t="str" cm="1">
        <f t="array" aca="1" ref="AA427" ca="1">INDIRECT("lista!L" &amp;Table4[[#This Row],[ID]]+1)</f>
        <v/>
      </c>
      <c r="AB427" s="99" t="str" cm="1">
        <f t="array" aca="1" ref="AB427" ca="1">INDIRECT("lista!M" &amp;Table4[[#This Row],[ID]]+1)</f>
        <v/>
      </c>
      <c r="AC427" s="99" t="str" cm="1">
        <f t="array" aca="1" ref="AC427" ca="1">INDIRECT("lista!N" &amp;Table4[[#This Row],[ID]]+1)</f>
        <v/>
      </c>
      <c r="AD427" s="99" t="str" cm="1">
        <f t="array" aca="1" ref="AD427" ca="1">INDIRECT("lista!O" &amp;Table4[[#This Row],[ID]]+1)</f>
        <v/>
      </c>
      <c r="AE427" s="99" t="str" cm="1">
        <f t="array" aca="1" ref="AE427" ca="1">INDIRECT("lista!P" &amp;Table4[[#This Row],[ID]]+1)</f>
        <v/>
      </c>
      <c r="AF427" s="99" t="str" cm="1">
        <f t="array" aca="1" ref="AF427" ca="1">INDIRECT("lista!Q" &amp;Table4[[#This Row],[ID]]+1)</f>
        <v/>
      </c>
    </row>
    <row r="428" spans="1:32" x14ac:dyDescent="0.3">
      <c r="A428" s="99">
        <v>425</v>
      </c>
      <c r="B428" s="38" t="s">
        <v>372</v>
      </c>
      <c r="C428" s="34" t="s">
        <v>1198</v>
      </c>
      <c r="D428" s="39" t="s">
        <v>53</v>
      </c>
      <c r="E428" s="40" t="s">
        <v>105</v>
      </c>
      <c r="F428" s="32">
        <v>44418</v>
      </c>
      <c r="O428" s="3"/>
      <c r="P428" s="3"/>
      <c r="Q428" s="3"/>
      <c r="R428" s="15"/>
      <c r="S428" s="15"/>
      <c r="T428" s="15"/>
      <c r="U428" s="328"/>
      <c r="V428" s="99" t="str">
        <f ca="1">INDIRECT("lista!G" &amp;Table4[[#This Row],[ID]]+1)</f>
        <v/>
      </c>
      <c r="W428" s="99" t="str" cm="1">
        <f t="array" aca="1" ref="W428" ca="1">INDIRECT("lista!H" &amp;Table4[[#This Row],[ID]]+1)</f>
        <v/>
      </c>
      <c r="X428" s="99" t="str" cm="1">
        <f t="array" aca="1" ref="X428" ca="1">INDIRECT("lista!I" &amp;Table4[[#This Row],[ID]]+1)</f>
        <v/>
      </c>
      <c r="Y428" s="99" t="str" cm="1">
        <f t="array" aca="1" ref="Y428" ca="1">INDIRECT("lista!J" &amp;Table4[[#This Row],[ID]]+1)</f>
        <v/>
      </c>
      <c r="Z428" s="99" t="str" cm="1">
        <f t="array" aca="1" ref="Z428" ca="1">INDIRECT("lista!K" &amp;Table4[[#This Row],[ID]]+1)</f>
        <v/>
      </c>
      <c r="AA428" s="99" t="str" cm="1">
        <f t="array" aca="1" ref="AA428" ca="1">INDIRECT("lista!L" &amp;Table4[[#This Row],[ID]]+1)</f>
        <v/>
      </c>
      <c r="AB428" s="99" t="str" cm="1">
        <f t="array" aca="1" ref="AB428" ca="1">INDIRECT("lista!M" &amp;Table4[[#This Row],[ID]]+1)</f>
        <v/>
      </c>
      <c r="AC428" s="99" t="str" cm="1">
        <f t="array" aca="1" ref="AC428" ca="1">INDIRECT("lista!N" &amp;Table4[[#This Row],[ID]]+1)</f>
        <v/>
      </c>
      <c r="AD428" s="99" t="str" cm="1">
        <f t="array" aca="1" ref="AD428" ca="1">INDIRECT("lista!O" &amp;Table4[[#This Row],[ID]]+1)</f>
        <v/>
      </c>
      <c r="AE428" s="99" t="str" cm="1">
        <f t="array" aca="1" ref="AE428" ca="1">INDIRECT("lista!P" &amp;Table4[[#This Row],[ID]]+1)</f>
        <v/>
      </c>
      <c r="AF428" s="99" t="str" cm="1">
        <f t="array" aca="1" ref="AF428" ca="1">INDIRECT("lista!Q" &amp;Table4[[#This Row],[ID]]+1)</f>
        <v/>
      </c>
    </row>
    <row r="429" spans="1:32" x14ac:dyDescent="0.3">
      <c r="A429" s="99">
        <v>426</v>
      </c>
      <c r="B429" s="33" t="s">
        <v>60</v>
      </c>
      <c r="C429" s="34" t="s">
        <v>1142</v>
      </c>
      <c r="D429" s="35" t="s">
        <v>61</v>
      </c>
      <c r="E429" s="31" t="s">
        <v>105</v>
      </c>
      <c r="F429" s="32" t="s">
        <v>400</v>
      </c>
      <c r="O429" s="3"/>
      <c r="P429" s="3"/>
      <c r="Q429" s="3"/>
      <c r="R429" s="15"/>
      <c r="S429" s="15"/>
      <c r="T429" s="15"/>
      <c r="U429" s="328"/>
      <c r="V429" s="99" t="str">
        <f ca="1">INDIRECT("lista!G" &amp;Table4[[#This Row],[ID]]+1)</f>
        <v/>
      </c>
      <c r="W429" s="99" t="str" cm="1">
        <f t="array" aca="1" ref="W429" ca="1">INDIRECT("lista!H" &amp;Table4[[#This Row],[ID]]+1)</f>
        <v/>
      </c>
      <c r="X429" s="99" t="str" cm="1">
        <f t="array" aca="1" ref="X429" ca="1">INDIRECT("lista!I" &amp;Table4[[#This Row],[ID]]+1)</f>
        <v/>
      </c>
      <c r="Y429" s="99" t="str" cm="1">
        <f t="array" aca="1" ref="Y429" ca="1">INDIRECT("lista!J" &amp;Table4[[#This Row],[ID]]+1)</f>
        <v/>
      </c>
      <c r="Z429" s="99" t="str" cm="1">
        <f t="array" aca="1" ref="Z429" ca="1">INDIRECT("lista!K" &amp;Table4[[#This Row],[ID]]+1)</f>
        <v/>
      </c>
      <c r="AA429" s="99" t="str" cm="1">
        <f t="array" aca="1" ref="AA429" ca="1">INDIRECT("lista!L" &amp;Table4[[#This Row],[ID]]+1)</f>
        <v/>
      </c>
      <c r="AB429" s="99" t="str" cm="1">
        <f t="array" aca="1" ref="AB429" ca="1">INDIRECT("lista!M" &amp;Table4[[#This Row],[ID]]+1)</f>
        <v/>
      </c>
      <c r="AC429" s="99" t="str" cm="1">
        <f t="array" aca="1" ref="AC429" ca="1">INDIRECT("lista!N" &amp;Table4[[#This Row],[ID]]+1)</f>
        <v/>
      </c>
      <c r="AD429" s="99" t="str" cm="1">
        <f t="array" aca="1" ref="AD429" ca="1">INDIRECT("lista!O" &amp;Table4[[#This Row],[ID]]+1)</f>
        <v/>
      </c>
      <c r="AE429" s="99" t="str" cm="1">
        <f t="array" aca="1" ref="AE429" ca="1">INDIRECT("lista!P" &amp;Table4[[#This Row],[ID]]+1)</f>
        <v/>
      </c>
      <c r="AF429" s="99" t="str" cm="1">
        <f t="array" aca="1" ref="AF429" ca="1">INDIRECT("lista!Q" &amp;Table4[[#This Row],[ID]]+1)</f>
        <v/>
      </c>
    </row>
    <row r="430" spans="1:32" x14ac:dyDescent="0.3">
      <c r="A430" s="99">
        <v>427</v>
      </c>
      <c r="B430" s="33" t="s">
        <v>374</v>
      </c>
      <c r="C430" s="34" t="s">
        <v>1358</v>
      </c>
      <c r="D430" s="35" t="s">
        <v>61</v>
      </c>
      <c r="E430" s="31" t="s">
        <v>105</v>
      </c>
      <c r="F430" s="32" t="s">
        <v>400</v>
      </c>
      <c r="O430" s="3"/>
      <c r="P430" s="3"/>
      <c r="Q430" s="3"/>
      <c r="R430" s="15"/>
      <c r="S430" s="15"/>
      <c r="T430" s="15"/>
      <c r="U430" s="328"/>
      <c r="V430" s="99" t="str">
        <f ca="1">INDIRECT("lista!G" &amp;Table4[[#This Row],[ID]]+1)</f>
        <v/>
      </c>
      <c r="W430" s="99" t="str" cm="1">
        <f t="array" aca="1" ref="W430" ca="1">INDIRECT("lista!H" &amp;Table4[[#This Row],[ID]]+1)</f>
        <v/>
      </c>
      <c r="X430" s="99" t="str" cm="1">
        <f t="array" aca="1" ref="X430" ca="1">INDIRECT("lista!I" &amp;Table4[[#This Row],[ID]]+1)</f>
        <v/>
      </c>
      <c r="Y430" s="99" t="str" cm="1">
        <f t="array" aca="1" ref="Y430" ca="1">INDIRECT("lista!J" &amp;Table4[[#This Row],[ID]]+1)</f>
        <v/>
      </c>
      <c r="Z430" s="99" t="str" cm="1">
        <f t="array" aca="1" ref="Z430" ca="1">INDIRECT("lista!K" &amp;Table4[[#This Row],[ID]]+1)</f>
        <v/>
      </c>
      <c r="AA430" s="99" t="str" cm="1">
        <f t="array" aca="1" ref="AA430" ca="1">INDIRECT("lista!L" &amp;Table4[[#This Row],[ID]]+1)</f>
        <v/>
      </c>
      <c r="AB430" s="99" t="str" cm="1">
        <f t="array" aca="1" ref="AB430" ca="1">INDIRECT("lista!M" &amp;Table4[[#This Row],[ID]]+1)</f>
        <v/>
      </c>
      <c r="AC430" s="99" t="str" cm="1">
        <f t="array" aca="1" ref="AC430" ca="1">INDIRECT("lista!N" &amp;Table4[[#This Row],[ID]]+1)</f>
        <v/>
      </c>
      <c r="AD430" s="99" t="str" cm="1">
        <f t="array" aca="1" ref="AD430" ca="1">INDIRECT("lista!O" &amp;Table4[[#This Row],[ID]]+1)</f>
        <v/>
      </c>
      <c r="AE430" s="99" t="str" cm="1">
        <f t="array" aca="1" ref="AE430" ca="1">INDIRECT("lista!P" &amp;Table4[[#This Row],[ID]]+1)</f>
        <v/>
      </c>
      <c r="AF430" s="99" t="str" cm="1">
        <f t="array" aca="1" ref="AF430" ca="1">INDIRECT("lista!Q" &amp;Table4[[#This Row],[ID]]+1)</f>
        <v/>
      </c>
    </row>
    <row r="431" spans="1:32" x14ac:dyDescent="0.3">
      <c r="A431" s="99">
        <v>428</v>
      </c>
      <c r="B431" s="33" t="s">
        <v>369</v>
      </c>
      <c r="C431" s="34" t="s">
        <v>1146</v>
      </c>
      <c r="D431" s="35" t="s">
        <v>61</v>
      </c>
      <c r="E431" s="31" t="s">
        <v>119</v>
      </c>
      <c r="F431" s="32" t="s">
        <v>401</v>
      </c>
      <c r="O431" s="3"/>
      <c r="P431" s="3"/>
      <c r="Q431" s="3"/>
      <c r="R431" s="15"/>
      <c r="S431" s="15"/>
      <c r="T431" s="15"/>
      <c r="U431" s="328"/>
      <c r="V431" s="99" t="str">
        <f ca="1">INDIRECT("lista!G" &amp;Table4[[#This Row],[ID]]+1)</f>
        <v/>
      </c>
      <c r="W431" s="99" t="str" cm="1">
        <f t="array" aca="1" ref="W431" ca="1">INDIRECT("lista!H" &amp;Table4[[#This Row],[ID]]+1)</f>
        <v/>
      </c>
      <c r="X431" s="99" t="str" cm="1">
        <f t="array" aca="1" ref="X431" ca="1">INDIRECT("lista!I" &amp;Table4[[#This Row],[ID]]+1)</f>
        <v/>
      </c>
      <c r="Y431" s="99" t="str" cm="1">
        <f t="array" aca="1" ref="Y431" ca="1">INDIRECT("lista!J" &amp;Table4[[#This Row],[ID]]+1)</f>
        <v/>
      </c>
      <c r="Z431" s="99" t="str" cm="1">
        <f t="array" aca="1" ref="Z431" ca="1">INDIRECT("lista!K" &amp;Table4[[#This Row],[ID]]+1)</f>
        <v/>
      </c>
      <c r="AA431" s="99" t="str" cm="1">
        <f t="array" aca="1" ref="AA431" ca="1">INDIRECT("lista!L" &amp;Table4[[#This Row],[ID]]+1)</f>
        <v/>
      </c>
      <c r="AB431" s="99" t="str" cm="1">
        <f t="array" aca="1" ref="AB431" ca="1">INDIRECT("lista!M" &amp;Table4[[#This Row],[ID]]+1)</f>
        <v/>
      </c>
      <c r="AC431" s="99" t="str" cm="1">
        <f t="array" aca="1" ref="AC431" ca="1">INDIRECT("lista!N" &amp;Table4[[#This Row],[ID]]+1)</f>
        <v/>
      </c>
      <c r="AD431" s="99" t="str" cm="1">
        <f t="array" aca="1" ref="AD431" ca="1">INDIRECT("lista!O" &amp;Table4[[#This Row],[ID]]+1)</f>
        <v/>
      </c>
      <c r="AE431" s="99" t="str" cm="1">
        <f t="array" aca="1" ref="AE431" ca="1">INDIRECT("lista!P" &amp;Table4[[#This Row],[ID]]+1)</f>
        <v/>
      </c>
      <c r="AF431" s="99" t="str" cm="1">
        <f t="array" aca="1" ref="AF431" ca="1">INDIRECT("lista!Q" &amp;Table4[[#This Row],[ID]]+1)</f>
        <v/>
      </c>
    </row>
    <row r="432" spans="1:32" x14ac:dyDescent="0.3">
      <c r="A432" s="99">
        <v>429</v>
      </c>
      <c r="B432" s="38" t="s">
        <v>387</v>
      </c>
      <c r="C432" s="34" t="s">
        <v>1386</v>
      </c>
      <c r="D432" s="39" t="s">
        <v>53</v>
      </c>
      <c r="E432" s="40" t="s">
        <v>95</v>
      </c>
      <c r="F432" s="32">
        <v>44414</v>
      </c>
      <c r="O432" s="3"/>
      <c r="P432" s="3"/>
      <c r="Q432" s="3"/>
      <c r="R432" s="15"/>
      <c r="S432" s="15"/>
      <c r="T432" s="15"/>
      <c r="U432" s="328"/>
      <c r="V432" s="99" t="str">
        <f ca="1">INDIRECT("lista!G" &amp;Table4[[#This Row],[ID]]+1)</f>
        <v/>
      </c>
      <c r="W432" s="99" t="str" cm="1">
        <f t="array" aca="1" ref="W432" ca="1">INDIRECT("lista!H" &amp;Table4[[#This Row],[ID]]+1)</f>
        <v/>
      </c>
      <c r="X432" s="99" t="str" cm="1">
        <f t="array" aca="1" ref="X432" ca="1">INDIRECT("lista!I" &amp;Table4[[#This Row],[ID]]+1)</f>
        <v/>
      </c>
      <c r="Y432" s="99" t="str" cm="1">
        <f t="array" aca="1" ref="Y432" ca="1">INDIRECT("lista!J" &amp;Table4[[#This Row],[ID]]+1)</f>
        <v/>
      </c>
      <c r="Z432" s="99" t="str" cm="1">
        <f t="array" aca="1" ref="Z432" ca="1">INDIRECT("lista!K" &amp;Table4[[#This Row],[ID]]+1)</f>
        <v/>
      </c>
      <c r="AA432" s="99" t="str" cm="1">
        <f t="array" aca="1" ref="AA432" ca="1">INDIRECT("lista!L" &amp;Table4[[#This Row],[ID]]+1)</f>
        <v/>
      </c>
      <c r="AB432" s="99" t="str" cm="1">
        <f t="array" aca="1" ref="AB432" ca="1">INDIRECT("lista!M" &amp;Table4[[#This Row],[ID]]+1)</f>
        <v/>
      </c>
      <c r="AC432" s="99" t="str" cm="1">
        <f t="array" aca="1" ref="AC432" ca="1">INDIRECT("lista!N" &amp;Table4[[#This Row],[ID]]+1)</f>
        <v/>
      </c>
      <c r="AD432" s="99" t="str" cm="1">
        <f t="array" aca="1" ref="AD432" ca="1">INDIRECT("lista!O" &amp;Table4[[#This Row],[ID]]+1)</f>
        <v/>
      </c>
      <c r="AE432" s="99" t="str" cm="1">
        <f t="array" aca="1" ref="AE432" ca="1">INDIRECT("lista!P" &amp;Table4[[#This Row],[ID]]+1)</f>
        <v/>
      </c>
      <c r="AF432" s="99" t="str" cm="1">
        <f t="array" aca="1" ref="AF432" ca="1">INDIRECT("lista!Q" &amp;Table4[[#This Row],[ID]]+1)</f>
        <v/>
      </c>
    </row>
    <row r="433" spans="1:32" x14ac:dyDescent="0.3">
      <c r="A433" s="99">
        <v>430</v>
      </c>
      <c r="B433" s="38" t="s">
        <v>388</v>
      </c>
      <c r="C433" s="34" t="s">
        <v>1386</v>
      </c>
      <c r="D433" s="39" t="s">
        <v>53</v>
      </c>
      <c r="E433" s="40" t="s">
        <v>95</v>
      </c>
      <c r="F433" s="32">
        <v>44414</v>
      </c>
      <c r="O433" s="3"/>
      <c r="P433" s="3"/>
      <c r="Q433" s="3"/>
      <c r="R433" s="15"/>
      <c r="S433" s="15"/>
      <c r="T433" s="15"/>
      <c r="U433" s="328"/>
      <c r="V433" s="99" t="str">
        <f ca="1">INDIRECT("lista!G" &amp;Table4[[#This Row],[ID]]+1)</f>
        <v/>
      </c>
      <c r="W433" s="99" t="str" cm="1">
        <f t="array" aca="1" ref="W433" ca="1">INDIRECT("lista!H" &amp;Table4[[#This Row],[ID]]+1)</f>
        <v/>
      </c>
      <c r="X433" s="99" t="str" cm="1">
        <f t="array" aca="1" ref="X433" ca="1">INDIRECT("lista!I" &amp;Table4[[#This Row],[ID]]+1)</f>
        <v/>
      </c>
      <c r="Y433" s="99" t="str" cm="1">
        <f t="array" aca="1" ref="Y433" ca="1">INDIRECT("lista!J" &amp;Table4[[#This Row],[ID]]+1)</f>
        <v/>
      </c>
      <c r="Z433" s="99" t="str" cm="1">
        <f t="array" aca="1" ref="Z433" ca="1">INDIRECT("lista!K" &amp;Table4[[#This Row],[ID]]+1)</f>
        <v/>
      </c>
      <c r="AA433" s="99" t="str" cm="1">
        <f t="array" aca="1" ref="AA433" ca="1">INDIRECT("lista!L" &amp;Table4[[#This Row],[ID]]+1)</f>
        <v/>
      </c>
      <c r="AB433" s="99" t="str" cm="1">
        <f t="array" aca="1" ref="AB433" ca="1">INDIRECT("lista!M" &amp;Table4[[#This Row],[ID]]+1)</f>
        <v/>
      </c>
      <c r="AC433" s="99" t="str" cm="1">
        <f t="array" aca="1" ref="AC433" ca="1">INDIRECT("lista!N" &amp;Table4[[#This Row],[ID]]+1)</f>
        <v/>
      </c>
      <c r="AD433" s="99" t="str" cm="1">
        <f t="array" aca="1" ref="AD433" ca="1">INDIRECT("lista!O" &amp;Table4[[#This Row],[ID]]+1)</f>
        <v/>
      </c>
      <c r="AE433" s="99" t="str" cm="1">
        <f t="array" aca="1" ref="AE433" ca="1">INDIRECT("lista!P" &amp;Table4[[#This Row],[ID]]+1)</f>
        <v/>
      </c>
      <c r="AF433" s="99" t="str" cm="1">
        <f t="array" aca="1" ref="AF433" ca="1">INDIRECT("lista!Q" &amp;Table4[[#This Row],[ID]]+1)</f>
        <v/>
      </c>
    </row>
    <row r="434" spans="1:32" x14ac:dyDescent="0.3">
      <c r="A434" s="99">
        <v>431</v>
      </c>
      <c r="B434" s="38" t="s">
        <v>402</v>
      </c>
      <c r="C434" s="34" t="s">
        <v>1469</v>
      </c>
      <c r="D434" s="39" t="s">
        <v>53</v>
      </c>
      <c r="E434" s="40" t="s">
        <v>77</v>
      </c>
      <c r="F434" s="32">
        <v>44414</v>
      </c>
      <c r="O434" s="3"/>
      <c r="P434" s="3"/>
      <c r="Q434" s="3"/>
      <c r="R434" s="15"/>
      <c r="S434" s="15"/>
      <c r="T434" s="15"/>
      <c r="U434" s="328"/>
      <c r="V434" s="99" t="str">
        <f ca="1">INDIRECT("lista!G" &amp;Table4[[#This Row],[ID]]+1)</f>
        <v/>
      </c>
      <c r="W434" s="99" t="s">
        <v>65</v>
      </c>
      <c r="X434" s="99" t="s">
        <v>65</v>
      </c>
      <c r="Y434" s="99" t="s">
        <v>65</v>
      </c>
      <c r="Z434" s="99" t="str" cm="1">
        <f t="array" aca="1" ref="Z434" ca="1">INDIRECT("lista!K" &amp;Table4[[#This Row],[ID]]+1)</f>
        <v/>
      </c>
      <c r="AA434" s="99" t="str" cm="1">
        <f t="array" aca="1" ref="AA434" ca="1">INDIRECT("lista!L" &amp;Table4[[#This Row],[ID]]+1)</f>
        <v/>
      </c>
      <c r="AB434" s="99" t="str" cm="1">
        <f t="array" aca="1" ref="AB434" ca="1">INDIRECT("lista!M" &amp;Table4[[#This Row],[ID]]+1)</f>
        <v/>
      </c>
      <c r="AC434" s="99" t="str" cm="1">
        <f t="array" aca="1" ref="AC434" ca="1">INDIRECT("lista!N" &amp;Table4[[#This Row],[ID]]+1)</f>
        <v/>
      </c>
      <c r="AD434" s="99" t="str" cm="1">
        <f t="array" aca="1" ref="AD434" ca="1">INDIRECT("lista!O" &amp;Table4[[#This Row],[ID]]+1)</f>
        <v/>
      </c>
      <c r="AE434" s="99" t="str" cm="1">
        <f t="array" aca="1" ref="AE434" ca="1">INDIRECT("lista!P" &amp;Table4[[#This Row],[ID]]+1)</f>
        <v/>
      </c>
      <c r="AF434" s="99" t="str" cm="1">
        <f t="array" aca="1" ref="AF434" ca="1">INDIRECT("lista!Q" &amp;Table4[[#This Row],[ID]]+1)</f>
        <v/>
      </c>
    </row>
    <row r="435" spans="1:32" x14ac:dyDescent="0.3">
      <c r="A435" s="99">
        <v>432</v>
      </c>
      <c r="B435" s="38" t="s">
        <v>403</v>
      </c>
      <c r="C435" s="34" t="s">
        <v>1470</v>
      </c>
      <c r="D435" s="39" t="s">
        <v>53</v>
      </c>
      <c r="E435" s="40" t="s">
        <v>77</v>
      </c>
      <c r="F435" s="32">
        <v>44414</v>
      </c>
      <c r="O435" s="3"/>
      <c r="P435" s="3"/>
      <c r="Q435" s="3"/>
      <c r="R435" s="15"/>
      <c r="S435" s="15"/>
      <c r="T435" s="15"/>
      <c r="U435" s="328"/>
      <c r="V435" s="99" t="str">
        <f ca="1">INDIRECT("lista!G" &amp;Table4[[#This Row],[ID]]+1)</f>
        <v/>
      </c>
      <c r="W435" s="99" t="s">
        <v>65</v>
      </c>
      <c r="X435" s="99" t="s">
        <v>65</v>
      </c>
      <c r="Y435" s="99" t="s">
        <v>65</v>
      </c>
      <c r="Z435" s="99" t="str" cm="1">
        <f t="array" aca="1" ref="Z435" ca="1">INDIRECT("lista!K" &amp;Table4[[#This Row],[ID]]+1)</f>
        <v/>
      </c>
      <c r="AA435" s="99" t="str" cm="1">
        <f t="array" aca="1" ref="AA435" ca="1">INDIRECT("lista!L" &amp;Table4[[#This Row],[ID]]+1)</f>
        <v/>
      </c>
      <c r="AB435" s="99" t="str" cm="1">
        <f t="array" aca="1" ref="AB435" ca="1">INDIRECT("lista!M" &amp;Table4[[#This Row],[ID]]+1)</f>
        <v/>
      </c>
      <c r="AC435" s="99" t="str" cm="1">
        <f t="array" aca="1" ref="AC435" ca="1">INDIRECT("lista!N" &amp;Table4[[#This Row],[ID]]+1)</f>
        <v/>
      </c>
      <c r="AD435" s="99" t="str" cm="1">
        <f t="array" aca="1" ref="AD435" ca="1">INDIRECT("lista!O" &amp;Table4[[#This Row],[ID]]+1)</f>
        <v/>
      </c>
      <c r="AE435" s="99" t="str" cm="1">
        <f t="array" aca="1" ref="AE435" ca="1">INDIRECT("lista!P" &amp;Table4[[#This Row],[ID]]+1)</f>
        <v/>
      </c>
      <c r="AF435" s="99" t="str" cm="1">
        <f t="array" aca="1" ref="AF435" ca="1">INDIRECT("lista!Q" &amp;Table4[[#This Row],[ID]]+1)</f>
        <v/>
      </c>
    </row>
    <row r="436" spans="1:32" x14ac:dyDescent="0.3">
      <c r="A436" s="99">
        <v>433</v>
      </c>
      <c r="B436" s="38" t="s">
        <v>404</v>
      </c>
      <c r="C436" s="34" t="s">
        <v>1471</v>
      </c>
      <c r="D436" s="39" t="s">
        <v>53</v>
      </c>
      <c r="E436" s="40" t="s">
        <v>77</v>
      </c>
      <c r="F436" s="32">
        <v>44414</v>
      </c>
      <c r="O436" s="3"/>
      <c r="P436" s="3"/>
      <c r="Q436" s="3"/>
      <c r="R436" s="15"/>
      <c r="S436" s="15"/>
      <c r="T436" s="15"/>
      <c r="U436" s="328"/>
      <c r="V436" s="99" t="str">
        <f ca="1">INDIRECT("lista!G" &amp;Table4[[#This Row],[ID]]+1)</f>
        <v/>
      </c>
      <c r="W436" s="99" t="s">
        <v>65</v>
      </c>
      <c r="X436" s="99" t="s">
        <v>65</v>
      </c>
      <c r="Y436" s="99" t="s">
        <v>65</v>
      </c>
      <c r="Z436" s="99" t="str" cm="1">
        <f t="array" aca="1" ref="Z436" ca="1">INDIRECT("lista!K" &amp;Table4[[#This Row],[ID]]+1)</f>
        <v/>
      </c>
      <c r="AA436" s="99" t="str" cm="1">
        <f t="array" aca="1" ref="AA436" ca="1">INDIRECT("lista!L" &amp;Table4[[#This Row],[ID]]+1)</f>
        <v/>
      </c>
      <c r="AB436" s="99" t="str" cm="1">
        <f t="array" aca="1" ref="AB436" ca="1">INDIRECT("lista!M" &amp;Table4[[#This Row],[ID]]+1)</f>
        <v/>
      </c>
      <c r="AC436" s="99" t="str" cm="1">
        <f t="array" aca="1" ref="AC436" ca="1">INDIRECT("lista!N" &amp;Table4[[#This Row],[ID]]+1)</f>
        <v/>
      </c>
      <c r="AD436" s="99" t="str" cm="1">
        <f t="array" aca="1" ref="AD436" ca="1">INDIRECT("lista!O" &amp;Table4[[#This Row],[ID]]+1)</f>
        <v/>
      </c>
      <c r="AE436" s="99" t="str" cm="1">
        <f t="array" aca="1" ref="AE436" ca="1">INDIRECT("lista!P" &amp;Table4[[#This Row],[ID]]+1)</f>
        <v/>
      </c>
      <c r="AF436" s="99" t="str" cm="1">
        <f t="array" aca="1" ref="AF436" ca="1">INDIRECT("lista!Q" &amp;Table4[[#This Row],[ID]]+1)</f>
        <v/>
      </c>
    </row>
    <row r="437" spans="1:32" x14ac:dyDescent="0.3">
      <c r="A437" s="99">
        <v>434</v>
      </c>
      <c r="B437" s="38" t="s">
        <v>376</v>
      </c>
      <c r="C437" s="34" t="s">
        <v>1477</v>
      </c>
      <c r="D437" s="39" t="s">
        <v>116</v>
      </c>
      <c r="E437" s="40" t="s">
        <v>105</v>
      </c>
      <c r="F437" s="32">
        <v>44410</v>
      </c>
      <c r="O437" s="3"/>
      <c r="P437" s="3"/>
      <c r="Q437" s="3"/>
      <c r="R437" s="15"/>
      <c r="S437" s="15"/>
      <c r="T437" s="15"/>
      <c r="U437" s="328"/>
      <c r="V437" s="99" t="str">
        <f ca="1">INDIRECT("lista!G" &amp;Table4[[#This Row],[ID]]+1)</f>
        <v/>
      </c>
      <c r="W437" s="99" t="str" cm="1">
        <f t="array" aca="1" ref="W437" ca="1">INDIRECT("lista!H" &amp;Table4[[#This Row],[ID]]+1)</f>
        <v/>
      </c>
      <c r="X437" s="99" t="str" cm="1">
        <f t="array" aca="1" ref="X437" ca="1">INDIRECT("lista!I" &amp;Table4[[#This Row],[ID]]+1)</f>
        <v/>
      </c>
      <c r="Y437" s="99" t="str" cm="1">
        <f t="array" aca="1" ref="Y437" ca="1">INDIRECT("lista!J" &amp;Table4[[#This Row],[ID]]+1)</f>
        <v/>
      </c>
      <c r="Z437" s="99" t="str" cm="1">
        <f t="array" aca="1" ref="Z437" ca="1">INDIRECT("lista!K" &amp;Table4[[#This Row],[ID]]+1)</f>
        <v/>
      </c>
      <c r="AA437" s="99" t="str" cm="1">
        <f t="array" aca="1" ref="AA437" ca="1">INDIRECT("lista!L" &amp;Table4[[#This Row],[ID]]+1)</f>
        <v/>
      </c>
      <c r="AB437" s="99" t="str" cm="1">
        <f t="array" aca="1" ref="AB437" ca="1">INDIRECT("lista!M" &amp;Table4[[#This Row],[ID]]+1)</f>
        <v/>
      </c>
      <c r="AC437" s="99" t="str" cm="1">
        <f t="array" aca="1" ref="AC437" ca="1">INDIRECT("lista!N" &amp;Table4[[#This Row],[ID]]+1)</f>
        <v/>
      </c>
      <c r="AD437" s="99" t="str" cm="1">
        <f t="array" aca="1" ref="AD437" ca="1">INDIRECT("lista!O" &amp;Table4[[#This Row],[ID]]+1)</f>
        <v/>
      </c>
      <c r="AE437" s="99" t="str" cm="1">
        <f t="array" aca="1" ref="AE437" ca="1">INDIRECT("lista!P" &amp;Table4[[#This Row],[ID]]+1)</f>
        <v/>
      </c>
      <c r="AF437" s="99" t="str" cm="1">
        <f t="array" aca="1" ref="AF437" ca="1">INDIRECT("lista!Q" &amp;Table4[[#This Row],[ID]]+1)</f>
        <v/>
      </c>
    </row>
    <row r="438" spans="1:32" x14ac:dyDescent="0.3">
      <c r="A438" s="99">
        <v>435</v>
      </c>
      <c r="B438" s="23" t="s">
        <v>343</v>
      </c>
      <c r="C438" s="24" t="s">
        <v>1292</v>
      </c>
      <c r="D438" s="23" t="s">
        <v>80</v>
      </c>
      <c r="E438" s="25" t="s">
        <v>206</v>
      </c>
      <c r="F438" s="26">
        <v>44411</v>
      </c>
      <c r="O438" s="3"/>
      <c r="P438" s="3"/>
      <c r="Q438" s="3"/>
      <c r="R438" s="15"/>
      <c r="S438" s="15"/>
      <c r="T438" s="15"/>
      <c r="U438" s="328"/>
      <c r="V438" s="99" t="str">
        <f ca="1">INDIRECT("lista!G" &amp;Table4[[#This Row],[ID]]+1)</f>
        <v/>
      </c>
      <c r="W438" s="99" t="str" cm="1">
        <f t="array" aca="1" ref="W438" ca="1">INDIRECT("lista!H" &amp;Table4[[#This Row],[ID]]+1)</f>
        <v/>
      </c>
      <c r="X438" s="99" t="str" cm="1">
        <f t="array" aca="1" ref="X438" ca="1">INDIRECT("lista!I" &amp;Table4[[#This Row],[ID]]+1)</f>
        <v/>
      </c>
      <c r="Y438" s="99" t="str" cm="1">
        <f t="array" aca="1" ref="Y438" ca="1">INDIRECT("lista!J" &amp;Table4[[#This Row],[ID]]+1)</f>
        <v/>
      </c>
      <c r="Z438" s="99" t="str" cm="1">
        <f t="array" aca="1" ref="Z438" ca="1">INDIRECT("lista!K" &amp;Table4[[#This Row],[ID]]+1)</f>
        <v/>
      </c>
      <c r="AA438" s="99" t="str" cm="1">
        <f t="array" aca="1" ref="AA438" ca="1">INDIRECT("lista!L" &amp;Table4[[#This Row],[ID]]+1)</f>
        <v/>
      </c>
      <c r="AB438" s="99" t="str" cm="1">
        <f t="array" aca="1" ref="AB438" ca="1">INDIRECT("lista!M" &amp;Table4[[#This Row],[ID]]+1)</f>
        <v/>
      </c>
      <c r="AC438" s="99" t="str" cm="1">
        <f t="array" aca="1" ref="AC438" ca="1">INDIRECT("lista!N" &amp;Table4[[#This Row],[ID]]+1)</f>
        <v/>
      </c>
      <c r="AD438" s="99" t="str" cm="1">
        <f t="array" aca="1" ref="AD438" ca="1">INDIRECT("lista!O" &amp;Table4[[#This Row],[ID]]+1)</f>
        <v/>
      </c>
      <c r="AE438" s="99" t="str" cm="1">
        <f t="array" aca="1" ref="AE438" ca="1">INDIRECT("lista!P" &amp;Table4[[#This Row],[ID]]+1)</f>
        <v/>
      </c>
      <c r="AF438" s="99" t="str" cm="1">
        <f t="array" aca="1" ref="AF438" ca="1">INDIRECT("lista!Q" &amp;Table4[[#This Row],[ID]]+1)</f>
        <v/>
      </c>
    </row>
    <row r="439" spans="1:32" x14ac:dyDescent="0.3">
      <c r="A439" s="99">
        <v>436</v>
      </c>
      <c r="B439" s="29" t="s">
        <v>369</v>
      </c>
      <c r="C439" s="30" t="s">
        <v>1146</v>
      </c>
      <c r="D439" s="29" t="s">
        <v>61</v>
      </c>
      <c r="E439" s="31" t="s">
        <v>36</v>
      </c>
      <c r="F439" s="32" t="s">
        <v>405</v>
      </c>
      <c r="O439" s="3"/>
      <c r="P439" s="3"/>
      <c r="Q439" s="3"/>
      <c r="R439" s="15"/>
      <c r="S439" s="15"/>
      <c r="T439" s="15"/>
      <c r="U439" s="328"/>
      <c r="V439" s="99" t="str">
        <f ca="1">INDIRECT("lista!G" &amp;Table4[[#This Row],[ID]]+1)</f>
        <v/>
      </c>
      <c r="W439" s="99" t="str" cm="1">
        <f t="array" aca="1" ref="W439" ca="1">INDIRECT("lista!H" &amp;Table4[[#This Row],[ID]]+1)</f>
        <v/>
      </c>
      <c r="X439" s="99" t="str" cm="1">
        <f t="array" aca="1" ref="X439" ca="1">INDIRECT("lista!I" &amp;Table4[[#This Row],[ID]]+1)</f>
        <v/>
      </c>
      <c r="Y439" s="99" t="str" cm="1">
        <f t="array" aca="1" ref="Y439" ca="1">INDIRECT("lista!J" &amp;Table4[[#This Row],[ID]]+1)</f>
        <v/>
      </c>
      <c r="Z439" s="99" t="str" cm="1">
        <f t="array" aca="1" ref="Z439" ca="1">INDIRECT("lista!K" &amp;Table4[[#This Row],[ID]]+1)</f>
        <v/>
      </c>
      <c r="AA439" s="99" t="str" cm="1">
        <f t="array" aca="1" ref="AA439" ca="1">INDIRECT("lista!L" &amp;Table4[[#This Row],[ID]]+1)</f>
        <v/>
      </c>
      <c r="AB439" s="99" t="str" cm="1">
        <f t="array" aca="1" ref="AB439" ca="1">INDIRECT("lista!M" &amp;Table4[[#This Row],[ID]]+1)</f>
        <v/>
      </c>
      <c r="AC439" s="99" t="str" cm="1">
        <f t="array" aca="1" ref="AC439" ca="1">INDIRECT("lista!N" &amp;Table4[[#This Row],[ID]]+1)</f>
        <v/>
      </c>
      <c r="AD439" s="99" t="str" cm="1">
        <f t="array" aca="1" ref="AD439" ca="1">INDIRECT("lista!O" &amp;Table4[[#This Row],[ID]]+1)</f>
        <v/>
      </c>
      <c r="AE439" s="99" t="str" cm="1">
        <f t="array" aca="1" ref="AE439" ca="1">INDIRECT("lista!P" &amp;Table4[[#This Row],[ID]]+1)</f>
        <v/>
      </c>
      <c r="AF439" s="99" t="str" cm="1">
        <f t="array" aca="1" ref="AF439" ca="1">INDIRECT("lista!Q" &amp;Table4[[#This Row],[ID]]+1)</f>
        <v/>
      </c>
    </row>
    <row r="440" spans="1:32" x14ac:dyDescent="0.3">
      <c r="A440" s="99">
        <v>437</v>
      </c>
      <c r="B440" s="41" t="s">
        <v>406</v>
      </c>
      <c r="C440" s="30" t="s">
        <v>1472</v>
      </c>
      <c r="D440" s="41" t="s">
        <v>53</v>
      </c>
      <c r="E440" s="40" t="s">
        <v>77</v>
      </c>
      <c r="F440" s="32">
        <v>44405</v>
      </c>
      <c r="O440" s="3"/>
      <c r="P440" s="3"/>
      <c r="Q440" s="3"/>
      <c r="R440" s="15"/>
      <c r="S440" s="15"/>
      <c r="T440" s="15"/>
      <c r="U440" s="328"/>
      <c r="V440" s="99" t="str">
        <f ca="1">INDIRECT("lista!G" &amp;Table4[[#This Row],[ID]]+1)</f>
        <v/>
      </c>
      <c r="W440" s="99" t="s">
        <v>65</v>
      </c>
      <c r="X440" s="99" t="str" cm="1">
        <f t="array" aca="1" ref="X440" ca="1">INDIRECT("lista!I" &amp;Table4[[#This Row],[ID]]+1)</f>
        <v/>
      </c>
      <c r="Y440" s="99" t="s">
        <v>65</v>
      </c>
      <c r="Z440" s="99" t="str" cm="1">
        <f t="array" aca="1" ref="Z440" ca="1">INDIRECT("lista!K" &amp;Table4[[#This Row],[ID]]+1)</f>
        <v/>
      </c>
      <c r="AA440" s="99" t="str" cm="1">
        <f t="array" aca="1" ref="AA440" ca="1">INDIRECT("lista!L" &amp;Table4[[#This Row],[ID]]+1)</f>
        <v/>
      </c>
      <c r="AB440" s="99" t="str" cm="1">
        <f t="array" aca="1" ref="AB440" ca="1">INDIRECT("lista!M" &amp;Table4[[#This Row],[ID]]+1)</f>
        <v/>
      </c>
      <c r="AC440" s="99" t="str" cm="1">
        <f t="array" aca="1" ref="AC440" ca="1">INDIRECT("lista!N" &amp;Table4[[#This Row],[ID]]+1)</f>
        <v/>
      </c>
      <c r="AD440" s="99" t="str" cm="1">
        <f t="array" aca="1" ref="AD440" ca="1">INDIRECT("lista!O" &amp;Table4[[#This Row],[ID]]+1)</f>
        <v/>
      </c>
      <c r="AE440" s="99" t="str" cm="1">
        <f t="array" aca="1" ref="AE440" ca="1">INDIRECT("lista!P" &amp;Table4[[#This Row],[ID]]+1)</f>
        <v/>
      </c>
      <c r="AF440" s="99" t="str" cm="1">
        <f t="array" aca="1" ref="AF440" ca="1">INDIRECT("lista!Q" &amp;Table4[[#This Row],[ID]]+1)</f>
        <v/>
      </c>
    </row>
    <row r="441" spans="1:32" x14ac:dyDescent="0.3">
      <c r="A441" s="99">
        <v>438</v>
      </c>
      <c r="B441" s="41" t="s">
        <v>407</v>
      </c>
      <c r="C441" s="30" t="s">
        <v>1295</v>
      </c>
      <c r="D441" s="41" t="s">
        <v>53</v>
      </c>
      <c r="E441" s="40" t="s">
        <v>77</v>
      </c>
      <c r="F441" s="32">
        <v>44405</v>
      </c>
      <c r="O441" s="3"/>
      <c r="P441" s="3"/>
      <c r="Q441" s="3"/>
      <c r="R441" s="15"/>
      <c r="S441" s="15"/>
      <c r="T441" s="15"/>
      <c r="U441" s="328"/>
      <c r="V441" s="99" t="s">
        <v>65</v>
      </c>
      <c r="W441" s="99" t="s">
        <v>65</v>
      </c>
      <c r="X441" s="99" t="s">
        <v>65</v>
      </c>
      <c r="Y441" s="99" t="s">
        <v>65</v>
      </c>
      <c r="Z441" s="99" t="str" cm="1">
        <f t="array" aca="1" ref="Z441" ca="1">INDIRECT("lista!K" &amp;Table4[[#This Row],[ID]]+1)</f>
        <v/>
      </c>
      <c r="AA441" s="99" t="str" cm="1">
        <f t="array" aca="1" ref="AA441" ca="1">INDIRECT("lista!L" &amp;Table4[[#This Row],[ID]]+1)</f>
        <v/>
      </c>
      <c r="AB441" s="99" t="str" cm="1">
        <f t="array" aca="1" ref="AB441" ca="1">INDIRECT("lista!M" &amp;Table4[[#This Row],[ID]]+1)</f>
        <v/>
      </c>
      <c r="AC441" s="99" t="str" cm="1">
        <f t="array" aca="1" ref="AC441" ca="1">INDIRECT("lista!N" &amp;Table4[[#This Row],[ID]]+1)</f>
        <v/>
      </c>
      <c r="AD441" s="99" t="str" cm="1">
        <f t="array" aca="1" ref="AD441" ca="1">INDIRECT("lista!O" &amp;Table4[[#This Row],[ID]]+1)</f>
        <v/>
      </c>
      <c r="AE441" s="99" t="str" cm="1">
        <f t="array" aca="1" ref="AE441" ca="1">INDIRECT("lista!P" &amp;Table4[[#This Row],[ID]]+1)</f>
        <v/>
      </c>
      <c r="AF441" s="99" t="str" cm="1">
        <f t="array" aca="1" ref="AF441" ca="1">INDIRECT("lista!Q" &amp;Table4[[#This Row],[ID]]+1)</f>
        <v/>
      </c>
    </row>
    <row r="442" spans="1:32" x14ac:dyDescent="0.3">
      <c r="A442" s="99">
        <v>439</v>
      </c>
      <c r="B442" s="38" t="s">
        <v>372</v>
      </c>
      <c r="C442" s="34" t="s">
        <v>1198</v>
      </c>
      <c r="D442" s="39" t="s">
        <v>53</v>
      </c>
      <c r="E442" s="46" t="s">
        <v>119</v>
      </c>
      <c r="F442" s="32">
        <v>44404</v>
      </c>
      <c r="O442" s="3"/>
      <c r="P442" s="3"/>
      <c r="Q442" s="3"/>
      <c r="R442" s="15"/>
      <c r="S442" s="15"/>
      <c r="T442" s="15"/>
      <c r="U442" s="328"/>
      <c r="V442" s="99" t="str">
        <f ca="1">INDIRECT("lista!G" &amp;Table4[[#This Row],[ID]]+1)</f>
        <v/>
      </c>
      <c r="W442" s="99" t="str" cm="1">
        <f t="array" aca="1" ref="W442" ca="1">INDIRECT("lista!H" &amp;Table4[[#This Row],[ID]]+1)</f>
        <v/>
      </c>
      <c r="X442" s="99" t="str" cm="1">
        <f t="array" aca="1" ref="X442" ca="1">INDIRECT("lista!I" &amp;Table4[[#This Row],[ID]]+1)</f>
        <v/>
      </c>
      <c r="Y442" s="99" t="str" cm="1">
        <f t="array" aca="1" ref="Y442" ca="1">INDIRECT("lista!J" &amp;Table4[[#This Row],[ID]]+1)</f>
        <v/>
      </c>
      <c r="Z442" s="99" t="str" cm="1">
        <f t="array" aca="1" ref="Z442" ca="1">INDIRECT("lista!K" &amp;Table4[[#This Row],[ID]]+1)</f>
        <v/>
      </c>
      <c r="AA442" s="99" t="str" cm="1">
        <f t="array" aca="1" ref="AA442" ca="1">INDIRECT("lista!L" &amp;Table4[[#This Row],[ID]]+1)</f>
        <v/>
      </c>
      <c r="AB442" s="99" t="str" cm="1">
        <f t="array" aca="1" ref="AB442" ca="1">INDIRECT("lista!M" &amp;Table4[[#This Row],[ID]]+1)</f>
        <v/>
      </c>
      <c r="AC442" s="99" t="str" cm="1">
        <f t="array" aca="1" ref="AC442" ca="1">INDIRECT("lista!N" &amp;Table4[[#This Row],[ID]]+1)</f>
        <v/>
      </c>
      <c r="AD442" s="99" t="str" cm="1">
        <f t="array" aca="1" ref="AD442" ca="1">INDIRECT("lista!O" &amp;Table4[[#This Row],[ID]]+1)</f>
        <v/>
      </c>
      <c r="AE442" s="99" t="str" cm="1">
        <f t="array" aca="1" ref="AE442" ca="1">INDIRECT("lista!P" &amp;Table4[[#This Row],[ID]]+1)</f>
        <v/>
      </c>
      <c r="AF442" s="99" t="str" cm="1">
        <f t="array" aca="1" ref="AF442" ca="1">INDIRECT("lista!Q" &amp;Table4[[#This Row],[ID]]+1)</f>
        <v/>
      </c>
    </row>
    <row r="443" spans="1:32" x14ac:dyDescent="0.3">
      <c r="A443" s="99">
        <v>440</v>
      </c>
      <c r="B443" s="33" t="s">
        <v>60</v>
      </c>
      <c r="C443" s="34" t="s">
        <v>1142</v>
      </c>
      <c r="D443" s="35" t="s">
        <v>61</v>
      </c>
      <c r="E443" s="47" t="s">
        <v>119</v>
      </c>
      <c r="F443" s="32" t="s">
        <v>408</v>
      </c>
      <c r="O443" s="3"/>
      <c r="P443" s="3"/>
      <c r="Q443" s="3"/>
      <c r="R443" s="15"/>
      <c r="S443" s="15"/>
      <c r="T443" s="15"/>
      <c r="U443" s="328"/>
      <c r="V443" s="99" t="str">
        <f ca="1">INDIRECT("lista!G" &amp;Table4[[#This Row],[ID]]+1)</f>
        <v/>
      </c>
      <c r="W443" s="99" t="str" cm="1">
        <f t="array" aca="1" ref="W443" ca="1">INDIRECT("lista!H" &amp;Table4[[#This Row],[ID]]+1)</f>
        <v/>
      </c>
      <c r="X443" s="99" t="str" cm="1">
        <f t="array" aca="1" ref="X443" ca="1">INDIRECT("lista!I" &amp;Table4[[#This Row],[ID]]+1)</f>
        <v/>
      </c>
      <c r="Y443" s="99" t="str" cm="1">
        <f t="array" aca="1" ref="Y443" ca="1">INDIRECT("lista!J" &amp;Table4[[#This Row],[ID]]+1)</f>
        <v/>
      </c>
      <c r="Z443" s="99" t="str" cm="1">
        <f t="array" aca="1" ref="Z443" ca="1">INDIRECT("lista!K" &amp;Table4[[#This Row],[ID]]+1)</f>
        <v/>
      </c>
      <c r="AA443" s="99" t="str" cm="1">
        <f t="array" aca="1" ref="AA443" ca="1">INDIRECT("lista!L" &amp;Table4[[#This Row],[ID]]+1)</f>
        <v/>
      </c>
      <c r="AB443" s="99" t="str" cm="1">
        <f t="array" aca="1" ref="AB443" ca="1">INDIRECT("lista!M" &amp;Table4[[#This Row],[ID]]+1)</f>
        <v/>
      </c>
      <c r="AC443" s="99" t="str" cm="1">
        <f t="array" aca="1" ref="AC443" ca="1">INDIRECT("lista!N" &amp;Table4[[#This Row],[ID]]+1)</f>
        <v/>
      </c>
      <c r="AD443" s="99" t="str" cm="1">
        <f t="array" aca="1" ref="AD443" ca="1">INDIRECT("lista!O" &amp;Table4[[#This Row],[ID]]+1)</f>
        <v/>
      </c>
      <c r="AE443" s="99" t="str" cm="1">
        <f t="array" aca="1" ref="AE443" ca="1">INDIRECT("lista!P" &amp;Table4[[#This Row],[ID]]+1)</f>
        <v/>
      </c>
      <c r="AF443" s="99" t="str" cm="1">
        <f t="array" aca="1" ref="AF443" ca="1">INDIRECT("lista!Q" &amp;Table4[[#This Row],[ID]]+1)</f>
        <v/>
      </c>
    </row>
    <row r="444" spans="1:32" x14ac:dyDescent="0.3">
      <c r="A444" s="99">
        <v>441</v>
      </c>
      <c r="B444" s="33" t="s">
        <v>374</v>
      </c>
      <c r="C444" s="34" t="s">
        <v>1358</v>
      </c>
      <c r="D444" s="35" t="s">
        <v>61</v>
      </c>
      <c r="E444" s="47" t="s">
        <v>119</v>
      </c>
      <c r="F444" s="32" t="s">
        <v>408</v>
      </c>
      <c r="O444" s="3"/>
      <c r="P444" s="3"/>
      <c r="Q444" s="3"/>
      <c r="R444" s="15"/>
      <c r="S444" s="15"/>
      <c r="T444" s="15"/>
      <c r="U444" s="328"/>
      <c r="V444" s="99" t="str">
        <f ca="1">INDIRECT("lista!G" &amp;Table4[[#This Row],[ID]]+1)</f>
        <v/>
      </c>
      <c r="W444" s="99" t="str" cm="1">
        <f t="array" aca="1" ref="W444" ca="1">INDIRECT("lista!H" &amp;Table4[[#This Row],[ID]]+1)</f>
        <v/>
      </c>
      <c r="X444" s="99" t="str" cm="1">
        <f t="array" aca="1" ref="X444" ca="1">INDIRECT("lista!I" &amp;Table4[[#This Row],[ID]]+1)</f>
        <v/>
      </c>
      <c r="Y444" s="99" t="str" cm="1">
        <f t="array" aca="1" ref="Y444" ca="1">INDIRECT("lista!J" &amp;Table4[[#This Row],[ID]]+1)</f>
        <v/>
      </c>
      <c r="Z444" s="99" t="str" cm="1">
        <f t="array" aca="1" ref="Z444" ca="1">INDIRECT("lista!K" &amp;Table4[[#This Row],[ID]]+1)</f>
        <v/>
      </c>
      <c r="AA444" s="99" t="str" cm="1">
        <f t="array" aca="1" ref="AA444" ca="1">INDIRECT("lista!L" &amp;Table4[[#This Row],[ID]]+1)</f>
        <v/>
      </c>
      <c r="AB444" s="99" t="str" cm="1">
        <f t="array" aca="1" ref="AB444" ca="1">INDIRECT("lista!M" &amp;Table4[[#This Row],[ID]]+1)</f>
        <v/>
      </c>
      <c r="AC444" s="99" t="str" cm="1">
        <f t="array" aca="1" ref="AC444" ca="1">INDIRECT("lista!N" &amp;Table4[[#This Row],[ID]]+1)</f>
        <v/>
      </c>
      <c r="AD444" s="99" t="str" cm="1">
        <f t="array" aca="1" ref="AD444" ca="1">INDIRECT("lista!O" &amp;Table4[[#This Row],[ID]]+1)</f>
        <v/>
      </c>
      <c r="AE444" s="99" t="str" cm="1">
        <f t="array" aca="1" ref="AE444" ca="1">INDIRECT("lista!P" &amp;Table4[[#This Row],[ID]]+1)</f>
        <v/>
      </c>
      <c r="AF444" s="99" t="str" cm="1">
        <f t="array" aca="1" ref="AF444" ca="1">INDIRECT("lista!Q" &amp;Table4[[#This Row],[ID]]+1)</f>
        <v/>
      </c>
    </row>
    <row r="445" spans="1:32" ht="14.1" customHeight="1" x14ac:dyDescent="0.3">
      <c r="A445" s="99">
        <v>442</v>
      </c>
      <c r="B445" s="38" t="s">
        <v>381</v>
      </c>
      <c r="C445" s="34" t="s">
        <v>1385</v>
      </c>
      <c r="D445" s="39" t="s">
        <v>116</v>
      </c>
      <c r="E445" s="46" t="s">
        <v>105</v>
      </c>
      <c r="F445" s="32">
        <v>44399</v>
      </c>
      <c r="O445" s="3"/>
      <c r="P445" s="3"/>
      <c r="Q445" s="3"/>
      <c r="R445" s="15"/>
      <c r="S445" s="15"/>
      <c r="T445" s="15"/>
      <c r="U445" s="328"/>
      <c r="V445" s="99" t="str">
        <f ca="1">INDIRECT("lista!G" &amp;Table4[[#This Row],[ID]]+1)</f>
        <v/>
      </c>
      <c r="W445" s="99" t="str" cm="1">
        <f t="array" aca="1" ref="W445" ca="1">INDIRECT("lista!H" &amp;Table4[[#This Row],[ID]]+1)</f>
        <v/>
      </c>
      <c r="X445" s="99" t="str" cm="1">
        <f t="array" aca="1" ref="X445" ca="1">INDIRECT("lista!I" &amp;Table4[[#This Row],[ID]]+1)</f>
        <v/>
      </c>
      <c r="Y445" s="99" t="str" cm="1">
        <f t="array" aca="1" ref="Y445" ca="1">INDIRECT("lista!J" &amp;Table4[[#This Row],[ID]]+1)</f>
        <v/>
      </c>
      <c r="Z445" s="99" t="str" cm="1">
        <f t="array" aca="1" ref="Z445" ca="1">INDIRECT("lista!K" &amp;Table4[[#This Row],[ID]]+1)</f>
        <v/>
      </c>
      <c r="AA445" s="99" t="str" cm="1">
        <f t="array" aca="1" ref="AA445" ca="1">INDIRECT("lista!L" &amp;Table4[[#This Row],[ID]]+1)</f>
        <v/>
      </c>
      <c r="AB445" s="99" t="str" cm="1">
        <f t="array" aca="1" ref="AB445" ca="1">INDIRECT("lista!M" &amp;Table4[[#This Row],[ID]]+1)</f>
        <v/>
      </c>
      <c r="AC445" s="99" t="str" cm="1">
        <f t="array" aca="1" ref="AC445" ca="1">INDIRECT("lista!N" &amp;Table4[[#This Row],[ID]]+1)</f>
        <v/>
      </c>
      <c r="AD445" s="99" t="str" cm="1">
        <f t="array" aca="1" ref="AD445" ca="1">INDIRECT("lista!O" &amp;Table4[[#This Row],[ID]]+1)</f>
        <v/>
      </c>
      <c r="AE445" s="99" t="str" cm="1">
        <f t="array" aca="1" ref="AE445" ca="1">INDIRECT("lista!P" &amp;Table4[[#This Row],[ID]]+1)</f>
        <v/>
      </c>
      <c r="AF445" s="99" t="str" cm="1">
        <f t="array" aca="1" ref="AF445" ca="1">INDIRECT("lista!Q" &amp;Table4[[#This Row],[ID]]+1)</f>
        <v/>
      </c>
    </row>
    <row r="446" spans="1:32" x14ac:dyDescent="0.3">
      <c r="A446" s="99">
        <v>443</v>
      </c>
      <c r="B446" s="38" t="s">
        <v>382</v>
      </c>
      <c r="C446" s="34" t="s">
        <v>1385</v>
      </c>
      <c r="D446" s="39" t="s">
        <v>116</v>
      </c>
      <c r="E446" s="46" t="s">
        <v>105</v>
      </c>
      <c r="F446" s="32">
        <v>44399</v>
      </c>
      <c r="O446" s="3"/>
      <c r="P446" s="3"/>
      <c r="Q446" s="3"/>
      <c r="R446" s="15"/>
      <c r="S446" s="15"/>
      <c r="T446" s="15"/>
      <c r="U446" s="328"/>
      <c r="V446" s="99" t="str">
        <f ca="1">INDIRECT("lista!G" &amp;Table4[[#This Row],[ID]]+1)</f>
        <v/>
      </c>
      <c r="W446" s="99" t="str" cm="1">
        <f t="array" aca="1" ref="W446" ca="1">INDIRECT("lista!H" &amp;Table4[[#This Row],[ID]]+1)</f>
        <v/>
      </c>
      <c r="X446" s="99" t="str" cm="1">
        <f t="array" aca="1" ref="X446" ca="1">INDIRECT("lista!I" &amp;Table4[[#This Row],[ID]]+1)</f>
        <v/>
      </c>
      <c r="Y446" s="99" t="str" cm="1">
        <f t="array" aca="1" ref="Y446" ca="1">INDIRECT("lista!J" &amp;Table4[[#This Row],[ID]]+1)</f>
        <v/>
      </c>
      <c r="Z446" s="99" t="str" cm="1">
        <f t="array" aca="1" ref="Z446" ca="1">INDIRECT("lista!K" &amp;Table4[[#This Row],[ID]]+1)</f>
        <v/>
      </c>
      <c r="AA446" s="99" t="str" cm="1">
        <f t="array" aca="1" ref="AA446" ca="1">INDIRECT("lista!L" &amp;Table4[[#This Row],[ID]]+1)</f>
        <v/>
      </c>
      <c r="AB446" s="99" t="str" cm="1">
        <f t="array" aca="1" ref="AB446" ca="1">INDIRECT("lista!M" &amp;Table4[[#This Row],[ID]]+1)</f>
        <v/>
      </c>
      <c r="AC446" s="99" t="str" cm="1">
        <f t="array" aca="1" ref="AC446" ca="1">INDIRECT("lista!N" &amp;Table4[[#This Row],[ID]]+1)</f>
        <v/>
      </c>
      <c r="AD446" s="99" t="str" cm="1">
        <f t="array" aca="1" ref="AD446" ca="1">INDIRECT("lista!O" &amp;Table4[[#This Row],[ID]]+1)</f>
        <v/>
      </c>
      <c r="AE446" s="99" t="str" cm="1">
        <f t="array" aca="1" ref="AE446" ca="1">INDIRECT("lista!P" &amp;Table4[[#This Row],[ID]]+1)</f>
        <v/>
      </c>
      <c r="AF446" s="99" t="str" cm="1">
        <f t="array" aca="1" ref="AF446" ca="1">INDIRECT("lista!Q" &amp;Table4[[#This Row],[ID]]+1)</f>
        <v/>
      </c>
    </row>
    <row r="447" spans="1:32" x14ac:dyDescent="0.3">
      <c r="A447" s="99">
        <v>444</v>
      </c>
      <c r="B447" s="33" t="s">
        <v>384</v>
      </c>
      <c r="C447" s="34" t="s">
        <v>385</v>
      </c>
      <c r="D447" s="35" t="s">
        <v>61</v>
      </c>
      <c r="E447" s="47" t="s">
        <v>105</v>
      </c>
      <c r="F447" s="32" t="s">
        <v>409</v>
      </c>
      <c r="O447" s="3"/>
      <c r="P447" s="3"/>
      <c r="Q447" s="3"/>
      <c r="R447" s="15"/>
      <c r="S447" s="15"/>
      <c r="T447" s="15"/>
      <c r="U447" s="328"/>
      <c r="V447" s="99" t="str">
        <f ca="1">INDIRECT("lista!G" &amp;Table4[[#This Row],[ID]]+1)</f>
        <v/>
      </c>
      <c r="W447" s="99" t="str" cm="1">
        <f t="array" aca="1" ref="W447" ca="1">INDIRECT("lista!H" &amp;Table4[[#This Row],[ID]]+1)</f>
        <v/>
      </c>
      <c r="X447" s="99" t="str" cm="1">
        <f t="array" aca="1" ref="X447" ca="1">INDIRECT("lista!I" &amp;Table4[[#This Row],[ID]]+1)</f>
        <v/>
      </c>
      <c r="Y447" s="99" t="str" cm="1">
        <f t="array" aca="1" ref="Y447" ca="1">INDIRECT("lista!J" &amp;Table4[[#This Row],[ID]]+1)</f>
        <v/>
      </c>
      <c r="Z447" s="99" t="str" cm="1">
        <f t="array" aca="1" ref="Z447" ca="1">INDIRECT("lista!K" &amp;Table4[[#This Row],[ID]]+1)</f>
        <v/>
      </c>
      <c r="AA447" s="99" t="str" cm="1">
        <f t="array" aca="1" ref="AA447" ca="1">INDIRECT("lista!L" &amp;Table4[[#This Row],[ID]]+1)</f>
        <v/>
      </c>
      <c r="AB447" s="99" t="str" cm="1">
        <f t="array" aca="1" ref="AB447" ca="1">INDIRECT("lista!M" &amp;Table4[[#This Row],[ID]]+1)</f>
        <v/>
      </c>
      <c r="AC447" s="99" t="str" cm="1">
        <f t="array" aca="1" ref="AC447" ca="1">INDIRECT("lista!N" &amp;Table4[[#This Row],[ID]]+1)</f>
        <v/>
      </c>
      <c r="AD447" s="99" t="str" cm="1">
        <f t="array" aca="1" ref="AD447" ca="1">INDIRECT("lista!O" &amp;Table4[[#This Row],[ID]]+1)</f>
        <v/>
      </c>
      <c r="AE447" s="99" t="str" cm="1">
        <f t="array" aca="1" ref="AE447" ca="1">INDIRECT("lista!P" &amp;Table4[[#This Row],[ID]]+1)</f>
        <v/>
      </c>
      <c r="AF447" s="99" t="str" cm="1">
        <f t="array" aca="1" ref="AF447" ca="1">INDIRECT("lista!Q" &amp;Table4[[#This Row],[ID]]+1)</f>
        <v/>
      </c>
    </row>
    <row r="448" spans="1:32" x14ac:dyDescent="0.3">
      <c r="A448" s="99">
        <v>445</v>
      </c>
      <c r="B448" s="38" t="s">
        <v>372</v>
      </c>
      <c r="C448" s="34" t="s">
        <v>1198</v>
      </c>
      <c r="D448" s="39" t="s">
        <v>53</v>
      </c>
      <c r="E448" s="46" t="s">
        <v>36</v>
      </c>
      <c r="F448" s="32">
        <v>44397</v>
      </c>
      <c r="O448" s="3"/>
      <c r="P448" s="3"/>
      <c r="Q448" s="3"/>
      <c r="R448" s="15"/>
      <c r="S448" s="15"/>
      <c r="T448" s="15"/>
      <c r="U448" s="328"/>
      <c r="V448" s="99" t="str">
        <f ca="1">INDIRECT("lista!G" &amp;Table4[[#This Row],[ID]]+1)</f>
        <v/>
      </c>
      <c r="W448" s="99" t="str" cm="1">
        <f t="array" aca="1" ref="W448" ca="1">INDIRECT("lista!H" &amp;Table4[[#This Row],[ID]]+1)</f>
        <v/>
      </c>
      <c r="X448" s="99" t="str" cm="1">
        <f t="array" aca="1" ref="X448" ca="1">INDIRECT("lista!I" &amp;Table4[[#This Row],[ID]]+1)</f>
        <v/>
      </c>
      <c r="Y448" s="99" t="str" cm="1">
        <f t="array" aca="1" ref="Y448" ca="1">INDIRECT("lista!J" &amp;Table4[[#This Row],[ID]]+1)</f>
        <v/>
      </c>
      <c r="Z448" s="99" t="str" cm="1">
        <f t="array" aca="1" ref="Z448" ca="1">INDIRECT("lista!K" &amp;Table4[[#This Row],[ID]]+1)</f>
        <v/>
      </c>
      <c r="AA448" s="99" t="str" cm="1">
        <f t="array" aca="1" ref="AA448" ca="1">INDIRECT("lista!L" &amp;Table4[[#This Row],[ID]]+1)</f>
        <v/>
      </c>
      <c r="AB448" s="99" t="str" cm="1">
        <f t="array" aca="1" ref="AB448" ca="1">INDIRECT("lista!M" &amp;Table4[[#This Row],[ID]]+1)</f>
        <v/>
      </c>
      <c r="AC448" s="99" t="str" cm="1">
        <f t="array" aca="1" ref="AC448" ca="1">INDIRECT("lista!N" &amp;Table4[[#This Row],[ID]]+1)</f>
        <v/>
      </c>
      <c r="AD448" s="99" t="str" cm="1">
        <f t="array" aca="1" ref="AD448" ca="1">INDIRECT("lista!O" &amp;Table4[[#This Row],[ID]]+1)</f>
        <v/>
      </c>
      <c r="AE448" s="99" t="str" cm="1">
        <f t="array" aca="1" ref="AE448" ca="1">INDIRECT("lista!P" &amp;Table4[[#This Row],[ID]]+1)</f>
        <v/>
      </c>
      <c r="AF448" s="99" t="str" cm="1">
        <f t="array" aca="1" ref="AF448" ca="1">INDIRECT("lista!Q" &amp;Table4[[#This Row],[ID]]+1)</f>
        <v/>
      </c>
    </row>
    <row r="449" spans="1:32" x14ac:dyDescent="0.3">
      <c r="A449" s="99">
        <v>446</v>
      </c>
      <c r="B449" s="41" t="s">
        <v>64</v>
      </c>
      <c r="C449" s="30" t="s">
        <v>1143</v>
      </c>
      <c r="D449" s="41" t="s">
        <v>42</v>
      </c>
      <c r="E449" s="46" t="s">
        <v>95</v>
      </c>
      <c r="F449" s="32">
        <v>44397</v>
      </c>
      <c r="O449" s="3"/>
      <c r="P449" s="3"/>
      <c r="Q449" s="3"/>
      <c r="R449" s="15"/>
      <c r="S449" s="15"/>
      <c r="T449" s="15"/>
      <c r="U449" s="328"/>
      <c r="V449" s="99" t="str">
        <f ca="1">INDIRECT("lista!G" &amp;Table4[[#This Row],[ID]]+1)</f>
        <v/>
      </c>
      <c r="W449" s="99" t="str" cm="1">
        <f t="array" aca="1" ref="W449" ca="1">INDIRECT("lista!H" &amp;Table4[[#This Row],[ID]]+1)</f>
        <v/>
      </c>
      <c r="X449" s="99" t="str" cm="1">
        <f t="array" aca="1" ref="X449" ca="1">INDIRECT("lista!I" &amp;Table4[[#This Row],[ID]]+1)</f>
        <v/>
      </c>
      <c r="Y449" s="99" t="str" cm="1">
        <f t="array" aca="1" ref="Y449" ca="1">INDIRECT("lista!J" &amp;Table4[[#This Row],[ID]]+1)</f>
        <v/>
      </c>
      <c r="Z449" s="99" t="str" cm="1">
        <f t="array" aca="1" ref="Z449" ca="1">INDIRECT("lista!K" &amp;Table4[[#This Row],[ID]]+1)</f>
        <v/>
      </c>
      <c r="AA449" s="99" t="str" cm="1">
        <f t="array" aca="1" ref="AA449" ca="1">INDIRECT("lista!L" &amp;Table4[[#This Row],[ID]]+1)</f>
        <v/>
      </c>
      <c r="AB449" s="99" t="str" cm="1">
        <f t="array" aca="1" ref="AB449" ca="1">INDIRECT("lista!M" &amp;Table4[[#This Row],[ID]]+1)</f>
        <v/>
      </c>
      <c r="AC449" s="99" t="str" cm="1">
        <f t="array" aca="1" ref="AC449" ca="1">INDIRECT("lista!N" &amp;Table4[[#This Row],[ID]]+1)</f>
        <v/>
      </c>
      <c r="AD449" s="99" t="str" cm="1">
        <f t="array" aca="1" ref="AD449" ca="1">INDIRECT("lista!O" &amp;Table4[[#This Row],[ID]]+1)</f>
        <v/>
      </c>
      <c r="AE449" s="99" t="str" cm="1">
        <f t="array" aca="1" ref="AE449" ca="1">INDIRECT("lista!P" &amp;Table4[[#This Row],[ID]]+1)</f>
        <v/>
      </c>
      <c r="AF449" s="99" t="str" cm="1">
        <f t="array" aca="1" ref="AF449" ca="1">INDIRECT("lista!Q" &amp;Table4[[#This Row],[ID]]+1)</f>
        <v/>
      </c>
    </row>
    <row r="450" spans="1:32" x14ac:dyDescent="0.3">
      <c r="A450" s="99">
        <v>447</v>
      </c>
      <c r="B450" s="41" t="s">
        <v>66</v>
      </c>
      <c r="C450" s="30" t="s">
        <v>1144</v>
      </c>
      <c r="D450" s="41" t="s">
        <v>42</v>
      </c>
      <c r="E450" s="46" t="s">
        <v>95</v>
      </c>
      <c r="F450" s="32">
        <v>44397</v>
      </c>
      <c r="O450" s="3"/>
      <c r="P450" s="3"/>
      <c r="Q450" s="3"/>
      <c r="R450" s="15"/>
      <c r="S450" s="15"/>
      <c r="T450" s="15"/>
      <c r="U450" s="328"/>
      <c r="V450" s="99" t="str">
        <f ca="1">INDIRECT("lista!G" &amp;Table4[[#This Row],[ID]]+1)</f>
        <v/>
      </c>
      <c r="W450" s="99" t="str" cm="1">
        <f t="array" aca="1" ref="W450" ca="1">INDIRECT("lista!H" &amp;Table4[[#This Row],[ID]]+1)</f>
        <v/>
      </c>
      <c r="X450" s="99" t="str" cm="1">
        <f t="array" aca="1" ref="X450" ca="1">INDIRECT("lista!I" &amp;Table4[[#This Row],[ID]]+1)</f>
        <v/>
      </c>
      <c r="Y450" s="99" t="str" cm="1">
        <f t="array" aca="1" ref="Y450" ca="1">INDIRECT("lista!J" &amp;Table4[[#This Row],[ID]]+1)</f>
        <v/>
      </c>
      <c r="Z450" s="99" t="str" cm="1">
        <f t="array" aca="1" ref="Z450" ca="1">INDIRECT("lista!K" &amp;Table4[[#This Row],[ID]]+1)</f>
        <v/>
      </c>
      <c r="AA450" s="99" t="str" cm="1">
        <f t="array" aca="1" ref="AA450" ca="1">INDIRECT("lista!L" &amp;Table4[[#This Row],[ID]]+1)</f>
        <v/>
      </c>
      <c r="AB450" s="99" t="str" cm="1">
        <f t="array" aca="1" ref="AB450" ca="1">INDIRECT("lista!M" &amp;Table4[[#This Row],[ID]]+1)</f>
        <v/>
      </c>
      <c r="AC450" s="99" t="str" cm="1">
        <f t="array" aca="1" ref="AC450" ca="1">INDIRECT("lista!N" &amp;Table4[[#This Row],[ID]]+1)</f>
        <v/>
      </c>
      <c r="AD450" s="99" t="str" cm="1">
        <f t="array" aca="1" ref="AD450" ca="1">INDIRECT("lista!O" &amp;Table4[[#This Row],[ID]]+1)</f>
        <v/>
      </c>
      <c r="AE450" s="99" t="str" cm="1">
        <f t="array" aca="1" ref="AE450" ca="1">INDIRECT("lista!P" &amp;Table4[[#This Row],[ID]]+1)</f>
        <v/>
      </c>
      <c r="AF450" s="99" t="str" cm="1">
        <f t="array" aca="1" ref="AF450" ca="1">INDIRECT("lista!Q" &amp;Table4[[#This Row],[ID]]+1)</f>
        <v/>
      </c>
    </row>
    <row r="451" spans="1:32" x14ac:dyDescent="0.3">
      <c r="A451" s="99">
        <v>448</v>
      </c>
      <c r="B451" s="33" t="s">
        <v>60</v>
      </c>
      <c r="C451" s="34" t="s">
        <v>1142</v>
      </c>
      <c r="D451" s="35" t="s">
        <v>61</v>
      </c>
      <c r="E451" s="47" t="s">
        <v>36</v>
      </c>
      <c r="F451" s="32" t="s">
        <v>410</v>
      </c>
      <c r="O451" s="3"/>
      <c r="P451" s="3"/>
      <c r="Q451" s="3"/>
      <c r="R451" s="15"/>
      <c r="S451" s="15"/>
      <c r="T451" s="15"/>
      <c r="U451" s="328"/>
      <c r="V451" s="99" t="str">
        <f ca="1">INDIRECT("lista!G" &amp;Table4[[#This Row],[ID]]+1)</f>
        <v/>
      </c>
      <c r="W451" s="99" t="str" cm="1">
        <f t="array" aca="1" ref="W451" ca="1">INDIRECT("lista!H" &amp;Table4[[#This Row],[ID]]+1)</f>
        <v/>
      </c>
      <c r="X451" s="99" t="str" cm="1">
        <f t="array" aca="1" ref="X451" ca="1">INDIRECT("lista!I" &amp;Table4[[#This Row],[ID]]+1)</f>
        <v/>
      </c>
      <c r="Y451" s="99" t="str" cm="1">
        <f t="array" aca="1" ref="Y451" ca="1">INDIRECT("lista!J" &amp;Table4[[#This Row],[ID]]+1)</f>
        <v/>
      </c>
      <c r="Z451" s="99" t="str" cm="1">
        <f t="array" aca="1" ref="Z451" ca="1">INDIRECT("lista!K" &amp;Table4[[#This Row],[ID]]+1)</f>
        <v/>
      </c>
      <c r="AA451" s="99" t="str" cm="1">
        <f t="array" aca="1" ref="AA451" ca="1">INDIRECT("lista!L" &amp;Table4[[#This Row],[ID]]+1)</f>
        <v/>
      </c>
      <c r="AB451" s="99" t="str" cm="1">
        <f t="array" aca="1" ref="AB451" ca="1">INDIRECT("lista!M" &amp;Table4[[#This Row],[ID]]+1)</f>
        <v/>
      </c>
      <c r="AC451" s="99" t="str" cm="1">
        <f t="array" aca="1" ref="AC451" ca="1">INDIRECT("lista!N" &amp;Table4[[#This Row],[ID]]+1)</f>
        <v/>
      </c>
      <c r="AD451" s="99" t="str" cm="1">
        <f t="array" aca="1" ref="AD451" ca="1">INDIRECT("lista!O" &amp;Table4[[#This Row],[ID]]+1)</f>
        <v/>
      </c>
      <c r="AE451" s="99" t="str" cm="1">
        <f t="array" aca="1" ref="AE451" ca="1">INDIRECT("lista!P" &amp;Table4[[#This Row],[ID]]+1)</f>
        <v/>
      </c>
      <c r="AF451" s="99" t="str" cm="1">
        <f t="array" aca="1" ref="AF451" ca="1">INDIRECT("lista!Q" &amp;Table4[[#This Row],[ID]]+1)</f>
        <v/>
      </c>
    </row>
    <row r="452" spans="1:32" x14ac:dyDescent="0.3">
      <c r="A452" s="99">
        <v>449</v>
      </c>
      <c r="B452" s="33" t="s">
        <v>374</v>
      </c>
      <c r="C452" s="34" t="s">
        <v>1358</v>
      </c>
      <c r="D452" s="35" t="s">
        <v>61</v>
      </c>
      <c r="E452" s="47" t="s">
        <v>36</v>
      </c>
      <c r="F452" s="32" t="s">
        <v>410</v>
      </c>
      <c r="O452" s="3"/>
      <c r="P452" s="3"/>
      <c r="Q452" s="3"/>
      <c r="R452" s="15"/>
      <c r="S452" s="15"/>
      <c r="T452" s="15"/>
      <c r="U452" s="328"/>
      <c r="V452" s="99" t="str">
        <f ca="1">INDIRECT("lista!G" &amp;Table4[[#This Row],[ID]]+1)</f>
        <v/>
      </c>
      <c r="W452" s="99" t="str" cm="1">
        <f t="array" aca="1" ref="W452" ca="1">INDIRECT("lista!H" &amp;Table4[[#This Row],[ID]]+1)</f>
        <v/>
      </c>
      <c r="X452" s="99" t="str" cm="1">
        <f t="array" aca="1" ref="X452" ca="1">INDIRECT("lista!I" &amp;Table4[[#This Row],[ID]]+1)</f>
        <v/>
      </c>
      <c r="Y452" s="99" t="str" cm="1">
        <f t="array" aca="1" ref="Y452" ca="1">INDIRECT("lista!J" &amp;Table4[[#This Row],[ID]]+1)</f>
        <v/>
      </c>
      <c r="Z452" s="99" t="str" cm="1">
        <f t="array" aca="1" ref="Z452" ca="1">INDIRECT("lista!K" &amp;Table4[[#This Row],[ID]]+1)</f>
        <v/>
      </c>
      <c r="AA452" s="99" t="str" cm="1">
        <f t="array" aca="1" ref="AA452" ca="1">INDIRECT("lista!L" &amp;Table4[[#This Row],[ID]]+1)</f>
        <v/>
      </c>
      <c r="AB452" s="99" t="str" cm="1">
        <f t="array" aca="1" ref="AB452" ca="1">INDIRECT("lista!M" &amp;Table4[[#This Row],[ID]]+1)</f>
        <v/>
      </c>
      <c r="AC452" s="99" t="str" cm="1">
        <f t="array" aca="1" ref="AC452" ca="1">INDIRECT("lista!N" &amp;Table4[[#This Row],[ID]]+1)</f>
        <v/>
      </c>
      <c r="AD452" s="99" t="str" cm="1">
        <f t="array" aca="1" ref="AD452" ca="1">INDIRECT("lista!O" &amp;Table4[[#This Row],[ID]]+1)</f>
        <v/>
      </c>
      <c r="AE452" s="99" t="str" cm="1">
        <f t="array" aca="1" ref="AE452" ca="1">INDIRECT("lista!P" &amp;Table4[[#This Row],[ID]]+1)</f>
        <v/>
      </c>
      <c r="AF452" s="99" t="str" cm="1">
        <f t="array" aca="1" ref="AF452" ca="1">INDIRECT("lista!Q" &amp;Table4[[#This Row],[ID]]+1)</f>
        <v/>
      </c>
    </row>
    <row r="453" spans="1:32" x14ac:dyDescent="0.3">
      <c r="A453" s="99">
        <v>450</v>
      </c>
      <c r="B453" s="38" t="s">
        <v>376</v>
      </c>
      <c r="C453" s="34" t="s">
        <v>1477</v>
      </c>
      <c r="D453" s="39" t="s">
        <v>116</v>
      </c>
      <c r="E453" s="46" t="s">
        <v>119</v>
      </c>
      <c r="F453" s="32">
        <v>44396</v>
      </c>
      <c r="O453" s="3"/>
      <c r="P453" s="3"/>
      <c r="Q453" s="3"/>
      <c r="R453" s="15"/>
      <c r="S453" s="15"/>
      <c r="T453" s="15"/>
      <c r="U453" s="328"/>
      <c r="V453" s="99" t="str">
        <f ca="1">INDIRECT("lista!G" &amp;Table4[[#This Row],[ID]]+1)</f>
        <v/>
      </c>
      <c r="W453" s="99" t="str" cm="1">
        <f t="array" aca="1" ref="W453" ca="1">INDIRECT("lista!H" &amp;Table4[[#This Row],[ID]]+1)</f>
        <v/>
      </c>
      <c r="X453" s="99" t="str" cm="1">
        <f t="array" aca="1" ref="X453" ca="1">INDIRECT("lista!I" &amp;Table4[[#This Row],[ID]]+1)</f>
        <v/>
      </c>
      <c r="Y453" s="99" t="str" cm="1">
        <f t="array" aca="1" ref="Y453" ca="1">INDIRECT("lista!J" &amp;Table4[[#This Row],[ID]]+1)</f>
        <v/>
      </c>
      <c r="Z453" s="99" t="str" cm="1">
        <f t="array" aca="1" ref="Z453" ca="1">INDIRECT("lista!K" &amp;Table4[[#This Row],[ID]]+1)</f>
        <v/>
      </c>
      <c r="AA453" s="99" t="str" cm="1">
        <f t="array" aca="1" ref="AA453" ca="1">INDIRECT("lista!L" &amp;Table4[[#This Row],[ID]]+1)</f>
        <v/>
      </c>
      <c r="AB453" s="99" t="str" cm="1">
        <f t="array" aca="1" ref="AB453" ca="1">INDIRECT("lista!M" &amp;Table4[[#This Row],[ID]]+1)</f>
        <v/>
      </c>
      <c r="AC453" s="99" t="str" cm="1">
        <f t="array" aca="1" ref="AC453" ca="1">INDIRECT("lista!N" &amp;Table4[[#This Row],[ID]]+1)</f>
        <v/>
      </c>
      <c r="AD453" s="99" t="str" cm="1">
        <f t="array" aca="1" ref="AD453" ca="1">INDIRECT("lista!O" &amp;Table4[[#This Row],[ID]]+1)</f>
        <v/>
      </c>
      <c r="AE453" s="99" t="str" cm="1">
        <f t="array" aca="1" ref="AE453" ca="1">INDIRECT("lista!P" &amp;Table4[[#This Row],[ID]]+1)</f>
        <v/>
      </c>
      <c r="AF453" s="99" t="str" cm="1">
        <f t="array" aca="1" ref="AF453" ca="1">INDIRECT("lista!Q" &amp;Table4[[#This Row],[ID]]+1)</f>
        <v/>
      </c>
    </row>
    <row r="454" spans="1:32" x14ac:dyDescent="0.3">
      <c r="A454" s="99">
        <v>451</v>
      </c>
      <c r="B454" s="38" t="s">
        <v>387</v>
      </c>
      <c r="C454" s="34" t="s">
        <v>1386</v>
      </c>
      <c r="D454" s="39" t="s">
        <v>53</v>
      </c>
      <c r="E454" s="46" t="s">
        <v>105</v>
      </c>
      <c r="F454" s="32">
        <v>44393</v>
      </c>
      <c r="O454" s="3"/>
      <c r="P454" s="3"/>
      <c r="Q454" s="3"/>
      <c r="R454" s="15"/>
      <c r="S454" s="15"/>
      <c r="T454" s="15"/>
      <c r="U454" s="328"/>
      <c r="V454" s="99" t="str">
        <f ca="1">INDIRECT("lista!G" &amp;Table4[[#This Row],[ID]]+1)</f>
        <v/>
      </c>
      <c r="W454" s="99" t="str" cm="1">
        <f t="array" aca="1" ref="W454" ca="1">INDIRECT("lista!H" &amp;Table4[[#This Row],[ID]]+1)</f>
        <v/>
      </c>
      <c r="X454" s="99" t="str" cm="1">
        <f t="array" aca="1" ref="X454" ca="1">INDIRECT("lista!I" &amp;Table4[[#This Row],[ID]]+1)</f>
        <v/>
      </c>
      <c r="Y454" s="99" t="str" cm="1">
        <f t="array" aca="1" ref="Y454" ca="1">INDIRECT("lista!J" &amp;Table4[[#This Row],[ID]]+1)</f>
        <v/>
      </c>
      <c r="Z454" s="99" t="str" cm="1">
        <f t="array" aca="1" ref="Z454" ca="1">INDIRECT("lista!K" &amp;Table4[[#This Row],[ID]]+1)</f>
        <v/>
      </c>
      <c r="AA454" s="99" t="str" cm="1">
        <f t="array" aca="1" ref="AA454" ca="1">INDIRECT("lista!L" &amp;Table4[[#This Row],[ID]]+1)</f>
        <v/>
      </c>
      <c r="AB454" s="99" t="str" cm="1">
        <f t="array" aca="1" ref="AB454" ca="1">INDIRECT("lista!M" &amp;Table4[[#This Row],[ID]]+1)</f>
        <v/>
      </c>
      <c r="AC454" s="99" t="str" cm="1">
        <f t="array" aca="1" ref="AC454" ca="1">INDIRECT("lista!N" &amp;Table4[[#This Row],[ID]]+1)</f>
        <v/>
      </c>
      <c r="AD454" s="99" t="str" cm="1">
        <f t="array" aca="1" ref="AD454" ca="1">INDIRECT("lista!O" &amp;Table4[[#This Row],[ID]]+1)</f>
        <v/>
      </c>
      <c r="AE454" s="99" t="str" cm="1">
        <f t="array" aca="1" ref="AE454" ca="1">INDIRECT("lista!P" &amp;Table4[[#This Row],[ID]]+1)</f>
        <v/>
      </c>
      <c r="AF454" s="99" t="str" cm="1">
        <f t="array" aca="1" ref="AF454" ca="1">INDIRECT("lista!Q" &amp;Table4[[#This Row],[ID]]+1)</f>
        <v/>
      </c>
    </row>
    <row r="455" spans="1:32" x14ac:dyDescent="0.3">
      <c r="A455" s="99">
        <v>452</v>
      </c>
      <c r="B455" s="38" t="s">
        <v>388</v>
      </c>
      <c r="C455" s="34" t="s">
        <v>1386</v>
      </c>
      <c r="D455" s="39" t="s">
        <v>53</v>
      </c>
      <c r="E455" s="46" t="s">
        <v>105</v>
      </c>
      <c r="F455" s="32">
        <v>44393</v>
      </c>
      <c r="O455" s="3"/>
      <c r="P455" s="3"/>
      <c r="Q455" s="3"/>
      <c r="R455" s="15"/>
      <c r="S455" s="15"/>
      <c r="T455" s="15"/>
      <c r="U455" s="328"/>
      <c r="V455" s="99" t="str">
        <f ca="1">INDIRECT("lista!G" &amp;Table4[[#This Row],[ID]]+1)</f>
        <v/>
      </c>
      <c r="W455" s="99" t="str" cm="1">
        <f t="array" aca="1" ref="W455" ca="1">INDIRECT("lista!H" &amp;Table4[[#This Row],[ID]]+1)</f>
        <v/>
      </c>
      <c r="X455" s="99" t="str" cm="1">
        <f t="array" aca="1" ref="X455" ca="1">INDIRECT("lista!I" &amp;Table4[[#This Row],[ID]]+1)</f>
        <v/>
      </c>
      <c r="Y455" s="99" t="str" cm="1">
        <f t="array" aca="1" ref="Y455" ca="1">INDIRECT("lista!J" &amp;Table4[[#This Row],[ID]]+1)</f>
        <v/>
      </c>
      <c r="Z455" s="99" t="str" cm="1">
        <f t="array" aca="1" ref="Z455" ca="1">INDIRECT("lista!K" &amp;Table4[[#This Row],[ID]]+1)</f>
        <v/>
      </c>
      <c r="AA455" s="99" t="str" cm="1">
        <f t="array" aca="1" ref="AA455" ca="1">INDIRECT("lista!L" &amp;Table4[[#This Row],[ID]]+1)</f>
        <v/>
      </c>
      <c r="AB455" s="99" t="str" cm="1">
        <f t="array" aca="1" ref="AB455" ca="1">INDIRECT("lista!M" &amp;Table4[[#This Row],[ID]]+1)</f>
        <v/>
      </c>
      <c r="AC455" s="99" t="str" cm="1">
        <f t="array" aca="1" ref="AC455" ca="1">INDIRECT("lista!N" &amp;Table4[[#This Row],[ID]]+1)</f>
        <v/>
      </c>
      <c r="AD455" s="99" t="str" cm="1">
        <f t="array" aca="1" ref="AD455" ca="1">INDIRECT("lista!O" &amp;Table4[[#This Row],[ID]]+1)</f>
        <v/>
      </c>
      <c r="AE455" s="99" t="str" cm="1">
        <f t="array" aca="1" ref="AE455" ca="1">INDIRECT("lista!P" &amp;Table4[[#This Row],[ID]]+1)</f>
        <v/>
      </c>
      <c r="AF455" s="99" t="str" cm="1">
        <f t="array" aca="1" ref="AF455" ca="1">INDIRECT("lista!Q" &amp;Table4[[#This Row],[ID]]+1)</f>
        <v/>
      </c>
    </row>
    <row r="456" spans="1:32" x14ac:dyDescent="0.3">
      <c r="A456" s="99">
        <v>453</v>
      </c>
      <c r="B456" s="41" t="s">
        <v>411</v>
      </c>
      <c r="C456" s="30" t="s">
        <v>1296</v>
      </c>
      <c r="D456" s="41" t="s">
        <v>412</v>
      </c>
      <c r="E456" s="40" t="s">
        <v>77</v>
      </c>
      <c r="F456" s="32">
        <v>44391</v>
      </c>
      <c r="O456" s="3"/>
      <c r="P456" s="3"/>
      <c r="Q456" s="3"/>
      <c r="R456" s="15"/>
      <c r="S456" s="15"/>
      <c r="T456" s="15"/>
      <c r="U456" s="328"/>
      <c r="V456" s="99" t="s">
        <v>65</v>
      </c>
      <c r="W456" s="99" t="s">
        <v>65</v>
      </c>
      <c r="X456" s="99" t="s">
        <v>65</v>
      </c>
      <c r="Y456" s="99" t="s">
        <v>65</v>
      </c>
      <c r="Z456" s="99" t="str" cm="1">
        <f t="array" aca="1" ref="Z456" ca="1">INDIRECT("lista!K" &amp;Table4[[#This Row],[ID]]+1)</f>
        <v/>
      </c>
      <c r="AA456" s="99" t="str" cm="1">
        <f t="array" aca="1" ref="AA456" ca="1">INDIRECT("lista!L" &amp;Table4[[#This Row],[ID]]+1)</f>
        <v/>
      </c>
      <c r="AB456" s="99" t="str" cm="1">
        <f t="array" aca="1" ref="AB456" ca="1">INDIRECT("lista!M" &amp;Table4[[#This Row],[ID]]+1)</f>
        <v/>
      </c>
      <c r="AC456" s="99" t="str" cm="1">
        <f t="array" aca="1" ref="AC456" ca="1">INDIRECT("lista!N" &amp;Table4[[#This Row],[ID]]+1)</f>
        <v/>
      </c>
      <c r="AD456" s="99" t="str" cm="1">
        <f t="array" aca="1" ref="AD456" ca="1">INDIRECT("lista!O" &amp;Table4[[#This Row],[ID]]+1)</f>
        <v/>
      </c>
      <c r="AE456" s="99" t="str" cm="1">
        <f t="array" aca="1" ref="AE456" ca="1">INDIRECT("lista!P" &amp;Table4[[#This Row],[ID]]+1)</f>
        <v/>
      </c>
      <c r="AF456" s="99" t="str" cm="1">
        <f t="array" aca="1" ref="AF456" ca="1">INDIRECT("lista!Q" &amp;Table4[[#This Row],[ID]]+1)</f>
        <v/>
      </c>
    </row>
    <row r="457" spans="1:32" x14ac:dyDescent="0.3">
      <c r="A457" s="99">
        <v>454</v>
      </c>
      <c r="B457" s="41" t="s">
        <v>67</v>
      </c>
      <c r="C457" s="30" t="s">
        <v>1145</v>
      </c>
      <c r="D457" s="41" t="s">
        <v>42</v>
      </c>
      <c r="E457" s="40" t="s">
        <v>77</v>
      </c>
      <c r="F457" s="32">
        <v>44391</v>
      </c>
      <c r="O457" s="3"/>
      <c r="P457" s="3"/>
      <c r="Q457" s="3"/>
      <c r="R457" s="15"/>
      <c r="S457" s="15"/>
      <c r="T457" s="15"/>
      <c r="U457" s="328"/>
      <c r="V457" s="99" t="str">
        <f ca="1">INDIRECT("lista!G" &amp;Table4[[#This Row],[ID]]+1)</f>
        <v/>
      </c>
      <c r="W457" s="99" t="str" cm="1">
        <f t="array" aca="1" ref="W457" ca="1">INDIRECT("lista!H" &amp;Table4[[#This Row],[ID]]+1)</f>
        <v/>
      </c>
      <c r="X457" s="99" t="str" cm="1">
        <f t="array" aca="1" ref="X457" ca="1">INDIRECT("lista!I" &amp;Table4[[#This Row],[ID]]+1)</f>
        <v/>
      </c>
      <c r="Y457" s="99" t="str" cm="1">
        <f t="array" aca="1" ref="Y457" ca="1">INDIRECT("lista!J" &amp;Table4[[#This Row],[ID]]+1)</f>
        <v/>
      </c>
      <c r="Z457" s="99" t="str" cm="1">
        <f t="array" aca="1" ref="Z457" ca="1">INDIRECT("lista!K" &amp;Table4[[#This Row],[ID]]+1)</f>
        <v/>
      </c>
      <c r="AA457" s="99" t="str" cm="1">
        <f t="array" aca="1" ref="AA457" ca="1">INDIRECT("lista!L" &amp;Table4[[#This Row],[ID]]+1)</f>
        <v/>
      </c>
      <c r="AB457" s="99" t="str" cm="1">
        <f t="array" aca="1" ref="AB457" ca="1">INDIRECT("lista!M" &amp;Table4[[#This Row],[ID]]+1)</f>
        <v/>
      </c>
      <c r="AC457" s="99" t="str" cm="1">
        <f t="array" aca="1" ref="AC457" ca="1">INDIRECT("lista!N" &amp;Table4[[#This Row],[ID]]+1)</f>
        <v/>
      </c>
      <c r="AD457" s="99" t="str" cm="1">
        <f t="array" aca="1" ref="AD457" ca="1">INDIRECT("lista!O" &amp;Table4[[#This Row],[ID]]+1)</f>
        <v/>
      </c>
      <c r="AE457" s="99" t="str" cm="1">
        <f t="array" aca="1" ref="AE457" ca="1">INDIRECT("lista!P" &amp;Table4[[#This Row],[ID]]+1)</f>
        <v/>
      </c>
      <c r="AF457" s="99" t="str" cm="1">
        <f t="array" aca="1" ref="AF457" ca="1">INDIRECT("lista!Q" &amp;Table4[[#This Row],[ID]]+1)</f>
        <v/>
      </c>
    </row>
    <row r="458" spans="1:32" x14ac:dyDescent="0.3">
      <c r="A458" s="99">
        <v>455</v>
      </c>
      <c r="B458" s="41" t="s">
        <v>376</v>
      </c>
      <c r="C458" s="49" t="s">
        <v>1477</v>
      </c>
      <c r="D458" s="41" t="s">
        <v>116</v>
      </c>
      <c r="E458" s="40" t="s">
        <v>36</v>
      </c>
      <c r="F458" s="32">
        <v>44390</v>
      </c>
      <c r="O458" s="3"/>
      <c r="P458" s="3"/>
      <c r="Q458" s="3"/>
      <c r="R458" s="15"/>
      <c r="S458" s="15"/>
      <c r="T458" s="15"/>
      <c r="U458" s="328"/>
      <c r="V458" s="99" t="str">
        <f ca="1">INDIRECT("lista!G" &amp;Table4[[#This Row],[ID]]+1)</f>
        <v/>
      </c>
      <c r="W458" s="99" t="str" cm="1">
        <f t="array" aca="1" ref="W458" ca="1">INDIRECT("lista!H" &amp;Table4[[#This Row],[ID]]+1)</f>
        <v/>
      </c>
      <c r="X458" s="99" t="str" cm="1">
        <f t="array" aca="1" ref="X458" ca="1">INDIRECT("lista!I" &amp;Table4[[#This Row],[ID]]+1)</f>
        <v/>
      </c>
      <c r="Y458" s="99" t="str" cm="1">
        <f t="array" aca="1" ref="Y458" ca="1">INDIRECT("lista!J" &amp;Table4[[#This Row],[ID]]+1)</f>
        <v/>
      </c>
      <c r="Z458" s="99" t="str" cm="1">
        <f t="array" aca="1" ref="Z458" ca="1">INDIRECT("lista!K" &amp;Table4[[#This Row],[ID]]+1)</f>
        <v/>
      </c>
      <c r="AA458" s="99" t="str" cm="1">
        <f t="array" aca="1" ref="AA458" ca="1">INDIRECT("lista!L" &amp;Table4[[#This Row],[ID]]+1)</f>
        <v/>
      </c>
      <c r="AB458" s="99" t="str" cm="1">
        <f t="array" aca="1" ref="AB458" ca="1">INDIRECT("lista!M" &amp;Table4[[#This Row],[ID]]+1)</f>
        <v/>
      </c>
      <c r="AC458" s="99" t="str" cm="1">
        <f t="array" aca="1" ref="AC458" ca="1">INDIRECT("lista!N" &amp;Table4[[#This Row],[ID]]+1)</f>
        <v/>
      </c>
      <c r="AD458" s="99" t="str" cm="1">
        <f t="array" aca="1" ref="AD458" ca="1">INDIRECT("lista!O" &amp;Table4[[#This Row],[ID]]+1)</f>
        <v/>
      </c>
      <c r="AE458" s="99" t="str" cm="1">
        <f t="array" aca="1" ref="AE458" ca="1">INDIRECT("lista!P" &amp;Table4[[#This Row],[ID]]+1)</f>
        <v/>
      </c>
      <c r="AF458" s="99" t="str" cm="1">
        <f t="array" aca="1" ref="AF458" ca="1">INDIRECT("lista!Q" &amp;Table4[[#This Row],[ID]]+1)</f>
        <v/>
      </c>
    </row>
    <row r="459" spans="1:32" x14ac:dyDescent="0.3">
      <c r="A459" s="99">
        <v>456</v>
      </c>
      <c r="B459" s="41" t="s">
        <v>394</v>
      </c>
      <c r="C459" s="30" t="s">
        <v>395</v>
      </c>
      <c r="D459" s="41" t="s">
        <v>116</v>
      </c>
      <c r="E459" s="40" t="s">
        <v>95</v>
      </c>
      <c r="F459" s="32">
        <v>44389</v>
      </c>
      <c r="O459" s="3"/>
      <c r="P459" s="3"/>
      <c r="Q459" s="3"/>
      <c r="R459" s="15"/>
      <c r="S459" s="15"/>
      <c r="T459" s="15"/>
      <c r="U459" s="328"/>
      <c r="V459" s="99" t="str">
        <f ca="1">INDIRECT("lista!G" &amp;Table4[[#This Row],[ID]]+1)</f>
        <v/>
      </c>
      <c r="W459" s="99" t="str" cm="1">
        <f t="array" aca="1" ref="W459" ca="1">INDIRECT("lista!H" &amp;Table4[[#This Row],[ID]]+1)</f>
        <v/>
      </c>
      <c r="X459" s="99" t="str" cm="1">
        <f t="array" aca="1" ref="X459" ca="1">INDIRECT("lista!I" &amp;Table4[[#This Row],[ID]]+1)</f>
        <v/>
      </c>
      <c r="Y459" s="99" t="str" cm="1">
        <f t="array" aca="1" ref="Y459" ca="1">INDIRECT("lista!J" &amp;Table4[[#This Row],[ID]]+1)</f>
        <v/>
      </c>
      <c r="Z459" s="99" t="str" cm="1">
        <f t="array" aca="1" ref="Z459" ca="1">INDIRECT("lista!K" &amp;Table4[[#This Row],[ID]]+1)</f>
        <v/>
      </c>
      <c r="AA459" s="99" t="str" cm="1">
        <f t="array" aca="1" ref="AA459" ca="1">INDIRECT("lista!L" &amp;Table4[[#This Row],[ID]]+1)</f>
        <v/>
      </c>
      <c r="AB459" s="99" t="str" cm="1">
        <f t="array" aca="1" ref="AB459" ca="1">INDIRECT("lista!M" &amp;Table4[[#This Row],[ID]]+1)</f>
        <v/>
      </c>
      <c r="AC459" s="99" t="str" cm="1">
        <f t="array" aca="1" ref="AC459" ca="1">INDIRECT("lista!N" &amp;Table4[[#This Row],[ID]]+1)</f>
        <v/>
      </c>
      <c r="AD459" s="99" t="str" cm="1">
        <f t="array" aca="1" ref="AD459" ca="1">INDIRECT("lista!O" &amp;Table4[[#This Row],[ID]]+1)</f>
        <v/>
      </c>
      <c r="AE459" s="99" t="str" cm="1">
        <f t="array" aca="1" ref="AE459" ca="1">INDIRECT("lista!P" &amp;Table4[[#This Row],[ID]]+1)</f>
        <v/>
      </c>
      <c r="AF459" s="99" t="str" cm="1">
        <f t="array" aca="1" ref="AF459" ca="1">INDIRECT("lista!Q" &amp;Table4[[#This Row],[ID]]+1)</f>
        <v/>
      </c>
    </row>
    <row r="460" spans="1:32" x14ac:dyDescent="0.3">
      <c r="A460" s="99">
        <v>457</v>
      </c>
      <c r="B460" s="41" t="s">
        <v>396</v>
      </c>
      <c r="C460" s="30" t="s">
        <v>1468</v>
      </c>
      <c r="D460" s="41" t="s">
        <v>53</v>
      </c>
      <c r="E460" s="40" t="s">
        <v>95</v>
      </c>
      <c r="F460" s="32">
        <v>44389</v>
      </c>
      <c r="O460" s="3"/>
      <c r="P460" s="3"/>
      <c r="Q460" s="3"/>
      <c r="R460" s="15"/>
      <c r="S460" s="15"/>
      <c r="T460" s="15"/>
      <c r="U460" s="328"/>
      <c r="V460" s="99" t="str">
        <f ca="1">INDIRECT("lista!G" &amp;Table4[[#This Row],[ID]]+1)</f>
        <v/>
      </c>
      <c r="W460" s="99" t="str" cm="1">
        <f t="array" aca="1" ref="W460" ca="1">INDIRECT("lista!H" &amp;Table4[[#This Row],[ID]]+1)</f>
        <v/>
      </c>
      <c r="X460" s="99" t="str" cm="1">
        <f t="array" aca="1" ref="X460" ca="1">INDIRECT("lista!I" &amp;Table4[[#This Row],[ID]]+1)</f>
        <v/>
      </c>
      <c r="Y460" s="99" t="str" cm="1">
        <f t="array" aca="1" ref="Y460" ca="1">INDIRECT("lista!J" &amp;Table4[[#This Row],[ID]]+1)</f>
        <v/>
      </c>
      <c r="Z460" s="99" t="str" cm="1">
        <f t="array" aca="1" ref="Z460" ca="1">INDIRECT("lista!K" &amp;Table4[[#This Row],[ID]]+1)</f>
        <v/>
      </c>
      <c r="AA460" s="99" t="str" cm="1">
        <f t="array" aca="1" ref="AA460" ca="1">INDIRECT("lista!L" &amp;Table4[[#This Row],[ID]]+1)</f>
        <v/>
      </c>
      <c r="AB460" s="99" t="str" cm="1">
        <f t="array" aca="1" ref="AB460" ca="1">INDIRECT("lista!M" &amp;Table4[[#This Row],[ID]]+1)</f>
        <v/>
      </c>
      <c r="AC460" s="99" t="str" cm="1">
        <f t="array" aca="1" ref="AC460" ca="1">INDIRECT("lista!N" &amp;Table4[[#This Row],[ID]]+1)</f>
        <v/>
      </c>
      <c r="AD460" s="99" t="str" cm="1">
        <f t="array" aca="1" ref="AD460" ca="1">INDIRECT("lista!O" &amp;Table4[[#This Row],[ID]]+1)</f>
        <v/>
      </c>
      <c r="AE460" s="99" t="str" cm="1">
        <f t="array" aca="1" ref="AE460" ca="1">INDIRECT("lista!P" &amp;Table4[[#This Row],[ID]]+1)</f>
        <v/>
      </c>
      <c r="AF460" s="99" t="str" cm="1">
        <f t="array" aca="1" ref="AF460" ca="1">INDIRECT("lista!Q" &amp;Table4[[#This Row],[ID]]+1)</f>
        <v/>
      </c>
    </row>
    <row r="461" spans="1:32" x14ac:dyDescent="0.3">
      <c r="A461" s="99">
        <v>458</v>
      </c>
      <c r="B461" s="38" t="s">
        <v>381</v>
      </c>
      <c r="C461" s="34" t="s">
        <v>1385</v>
      </c>
      <c r="D461" s="39" t="s">
        <v>116</v>
      </c>
      <c r="E461" s="46" t="s">
        <v>119</v>
      </c>
      <c r="F461" s="50">
        <v>44385</v>
      </c>
      <c r="O461" s="3"/>
      <c r="P461" s="3"/>
      <c r="Q461" s="3"/>
      <c r="R461" s="15"/>
      <c r="S461" s="15"/>
      <c r="T461" s="15"/>
      <c r="U461" s="328"/>
      <c r="V461" s="99" t="str">
        <f ca="1">INDIRECT("lista!G" &amp;Table4[[#This Row],[ID]]+1)</f>
        <v/>
      </c>
      <c r="W461" s="99" t="str" cm="1">
        <f t="array" aca="1" ref="W461" ca="1">INDIRECT("lista!H" &amp;Table4[[#This Row],[ID]]+1)</f>
        <v/>
      </c>
      <c r="X461" s="99" t="str" cm="1">
        <f t="array" aca="1" ref="X461" ca="1">INDIRECT("lista!I" &amp;Table4[[#This Row],[ID]]+1)</f>
        <v/>
      </c>
      <c r="Y461" s="99" t="str" cm="1">
        <f t="array" aca="1" ref="Y461" ca="1">INDIRECT("lista!J" &amp;Table4[[#This Row],[ID]]+1)</f>
        <v/>
      </c>
      <c r="Z461" s="99" t="str" cm="1">
        <f t="array" aca="1" ref="Z461" ca="1">INDIRECT("lista!K" &amp;Table4[[#This Row],[ID]]+1)</f>
        <v/>
      </c>
      <c r="AA461" s="99" t="str" cm="1">
        <f t="array" aca="1" ref="AA461" ca="1">INDIRECT("lista!L" &amp;Table4[[#This Row],[ID]]+1)</f>
        <v/>
      </c>
      <c r="AB461" s="99" t="str" cm="1">
        <f t="array" aca="1" ref="AB461" ca="1">INDIRECT("lista!M" &amp;Table4[[#This Row],[ID]]+1)</f>
        <v/>
      </c>
      <c r="AC461" s="99" t="str" cm="1">
        <f t="array" aca="1" ref="AC461" ca="1">INDIRECT("lista!N" &amp;Table4[[#This Row],[ID]]+1)</f>
        <v/>
      </c>
      <c r="AD461" s="99" t="str" cm="1">
        <f t="array" aca="1" ref="AD461" ca="1">INDIRECT("lista!O" &amp;Table4[[#This Row],[ID]]+1)</f>
        <v/>
      </c>
      <c r="AE461" s="99" t="str" cm="1">
        <f t="array" aca="1" ref="AE461" ca="1">INDIRECT("lista!P" &amp;Table4[[#This Row],[ID]]+1)</f>
        <v/>
      </c>
      <c r="AF461" s="99" t="str" cm="1">
        <f t="array" aca="1" ref="AF461" ca="1">INDIRECT("lista!Q" &amp;Table4[[#This Row],[ID]]+1)</f>
        <v/>
      </c>
    </row>
    <row r="462" spans="1:32" x14ac:dyDescent="0.3">
      <c r="A462" s="99">
        <v>459</v>
      </c>
      <c r="B462" s="38" t="s">
        <v>382</v>
      </c>
      <c r="C462" s="34" t="s">
        <v>1385</v>
      </c>
      <c r="D462" s="39" t="s">
        <v>116</v>
      </c>
      <c r="E462" s="46" t="s">
        <v>119</v>
      </c>
      <c r="F462" s="50">
        <v>44385</v>
      </c>
      <c r="O462" s="3"/>
      <c r="P462" s="3"/>
      <c r="Q462" s="3"/>
      <c r="R462" s="15"/>
      <c r="S462" s="15"/>
      <c r="T462" s="15"/>
      <c r="U462" s="328"/>
      <c r="V462" s="99" t="str">
        <f ca="1">INDIRECT("lista!G" &amp;Table4[[#This Row],[ID]]+1)</f>
        <v/>
      </c>
      <c r="W462" s="99" t="str" cm="1">
        <f t="array" aca="1" ref="W462" ca="1">INDIRECT("lista!H" &amp;Table4[[#This Row],[ID]]+1)</f>
        <v/>
      </c>
      <c r="X462" s="99" t="str" cm="1">
        <f t="array" aca="1" ref="X462" ca="1">INDIRECT("lista!I" &amp;Table4[[#This Row],[ID]]+1)</f>
        <v/>
      </c>
      <c r="Y462" s="99" t="str" cm="1">
        <f t="array" aca="1" ref="Y462" ca="1">INDIRECT("lista!J" &amp;Table4[[#This Row],[ID]]+1)</f>
        <v/>
      </c>
      <c r="Z462" s="99" t="str" cm="1">
        <f t="array" aca="1" ref="Z462" ca="1">INDIRECT("lista!K" &amp;Table4[[#This Row],[ID]]+1)</f>
        <v/>
      </c>
      <c r="AA462" s="99" t="str" cm="1">
        <f t="array" aca="1" ref="AA462" ca="1">INDIRECT("lista!L" &amp;Table4[[#This Row],[ID]]+1)</f>
        <v/>
      </c>
      <c r="AB462" s="99" t="str" cm="1">
        <f t="array" aca="1" ref="AB462" ca="1">INDIRECT("lista!M" &amp;Table4[[#This Row],[ID]]+1)</f>
        <v/>
      </c>
      <c r="AC462" s="99" t="str" cm="1">
        <f t="array" aca="1" ref="AC462" ca="1">INDIRECT("lista!N" &amp;Table4[[#This Row],[ID]]+1)</f>
        <v/>
      </c>
      <c r="AD462" s="99" t="str" cm="1">
        <f t="array" aca="1" ref="AD462" ca="1">INDIRECT("lista!O" &amp;Table4[[#This Row],[ID]]+1)</f>
        <v/>
      </c>
      <c r="AE462" s="99" t="str" cm="1">
        <f t="array" aca="1" ref="AE462" ca="1">INDIRECT("lista!P" &amp;Table4[[#This Row],[ID]]+1)</f>
        <v/>
      </c>
      <c r="AF462" s="99" t="str" cm="1">
        <f t="array" aca="1" ref="AF462" ca="1">INDIRECT("lista!Q" &amp;Table4[[#This Row],[ID]]+1)</f>
        <v/>
      </c>
    </row>
    <row r="463" spans="1:32" x14ac:dyDescent="0.3">
      <c r="A463" s="99">
        <v>460</v>
      </c>
      <c r="B463" s="33" t="s">
        <v>384</v>
      </c>
      <c r="C463" s="34" t="s">
        <v>385</v>
      </c>
      <c r="D463" s="35" t="s">
        <v>61</v>
      </c>
      <c r="E463" s="47" t="s">
        <v>119</v>
      </c>
      <c r="F463" s="50" t="s">
        <v>413</v>
      </c>
      <c r="O463" s="3"/>
      <c r="P463" s="3"/>
      <c r="Q463" s="3"/>
      <c r="R463" s="15"/>
      <c r="S463" s="15"/>
      <c r="T463" s="15"/>
      <c r="U463" s="328"/>
      <c r="V463" s="99" t="str">
        <f ca="1">INDIRECT("lista!G" &amp;Table4[[#This Row],[ID]]+1)</f>
        <v/>
      </c>
      <c r="W463" s="99" t="str" cm="1">
        <f t="array" aca="1" ref="W463" ca="1">INDIRECT("lista!H" &amp;Table4[[#This Row],[ID]]+1)</f>
        <v/>
      </c>
      <c r="X463" s="99" t="str" cm="1">
        <f t="array" aca="1" ref="X463" ca="1">INDIRECT("lista!I" &amp;Table4[[#This Row],[ID]]+1)</f>
        <v/>
      </c>
      <c r="Y463" s="99" t="str" cm="1">
        <f t="array" aca="1" ref="Y463" ca="1">INDIRECT("lista!J" &amp;Table4[[#This Row],[ID]]+1)</f>
        <v/>
      </c>
      <c r="Z463" s="99" t="str" cm="1">
        <f t="array" aca="1" ref="Z463" ca="1">INDIRECT("lista!K" &amp;Table4[[#This Row],[ID]]+1)</f>
        <v/>
      </c>
      <c r="AA463" s="99" t="str" cm="1">
        <f t="array" aca="1" ref="AA463" ca="1">INDIRECT("lista!L" &amp;Table4[[#This Row],[ID]]+1)</f>
        <v/>
      </c>
      <c r="AB463" s="99" t="str" cm="1">
        <f t="array" aca="1" ref="AB463" ca="1">INDIRECT("lista!M" &amp;Table4[[#This Row],[ID]]+1)</f>
        <v/>
      </c>
      <c r="AC463" s="99" t="str" cm="1">
        <f t="array" aca="1" ref="AC463" ca="1">INDIRECT("lista!N" &amp;Table4[[#This Row],[ID]]+1)</f>
        <v/>
      </c>
      <c r="AD463" s="99" t="str" cm="1">
        <f t="array" aca="1" ref="AD463" ca="1">INDIRECT("lista!O" &amp;Table4[[#This Row],[ID]]+1)</f>
        <v/>
      </c>
      <c r="AE463" s="99" t="str" cm="1">
        <f t="array" aca="1" ref="AE463" ca="1">INDIRECT("lista!P" &amp;Table4[[#This Row],[ID]]+1)</f>
        <v/>
      </c>
      <c r="AF463" s="99" t="str" cm="1">
        <f t="array" aca="1" ref="AF463" ca="1">INDIRECT("lista!Q" &amp;Table4[[#This Row],[ID]]+1)</f>
        <v/>
      </c>
    </row>
    <row r="464" spans="1:32" x14ac:dyDescent="0.3">
      <c r="A464" s="99">
        <v>461</v>
      </c>
      <c r="B464" s="38" t="s">
        <v>387</v>
      </c>
      <c r="C464" s="34" t="s">
        <v>1386</v>
      </c>
      <c r="D464" s="39" t="s">
        <v>53</v>
      </c>
      <c r="E464" s="46" t="s">
        <v>119</v>
      </c>
      <c r="F464" s="50">
        <v>44379</v>
      </c>
      <c r="O464" s="3"/>
      <c r="P464" s="3"/>
      <c r="Q464" s="3"/>
      <c r="R464" s="15"/>
      <c r="S464" s="15"/>
      <c r="T464" s="15"/>
      <c r="U464" s="328"/>
      <c r="V464" s="99" t="str">
        <f ca="1">INDIRECT("lista!G" &amp;Table4[[#This Row],[ID]]+1)</f>
        <v/>
      </c>
      <c r="W464" s="99" t="str" cm="1">
        <f t="array" aca="1" ref="W464" ca="1">INDIRECT("lista!H" &amp;Table4[[#This Row],[ID]]+1)</f>
        <v/>
      </c>
      <c r="X464" s="99" t="str" cm="1">
        <f t="array" aca="1" ref="X464" ca="1">INDIRECT("lista!I" &amp;Table4[[#This Row],[ID]]+1)</f>
        <v/>
      </c>
      <c r="Y464" s="99" t="str" cm="1">
        <f t="array" aca="1" ref="Y464" ca="1">INDIRECT("lista!J" &amp;Table4[[#This Row],[ID]]+1)</f>
        <v/>
      </c>
      <c r="Z464" s="99" t="str" cm="1">
        <f t="array" aca="1" ref="Z464" ca="1">INDIRECT("lista!K" &amp;Table4[[#This Row],[ID]]+1)</f>
        <v/>
      </c>
      <c r="AA464" s="99" t="str" cm="1">
        <f t="array" aca="1" ref="AA464" ca="1">INDIRECT("lista!L" &amp;Table4[[#This Row],[ID]]+1)</f>
        <v/>
      </c>
      <c r="AB464" s="99" t="str" cm="1">
        <f t="array" aca="1" ref="AB464" ca="1">INDIRECT("lista!M" &amp;Table4[[#This Row],[ID]]+1)</f>
        <v/>
      </c>
      <c r="AC464" s="99" t="str" cm="1">
        <f t="array" aca="1" ref="AC464" ca="1">INDIRECT("lista!N" &amp;Table4[[#This Row],[ID]]+1)</f>
        <v/>
      </c>
      <c r="AD464" s="99" t="str" cm="1">
        <f t="array" aca="1" ref="AD464" ca="1">INDIRECT("lista!O" &amp;Table4[[#This Row],[ID]]+1)</f>
        <v/>
      </c>
      <c r="AE464" s="99" t="str" cm="1">
        <f t="array" aca="1" ref="AE464" ca="1">INDIRECT("lista!P" &amp;Table4[[#This Row],[ID]]+1)</f>
        <v/>
      </c>
      <c r="AF464" s="99" t="str" cm="1">
        <f t="array" aca="1" ref="AF464" ca="1">INDIRECT("lista!Q" &amp;Table4[[#This Row],[ID]]+1)</f>
        <v/>
      </c>
    </row>
    <row r="465" spans="1:32" x14ac:dyDescent="0.3">
      <c r="A465" s="99">
        <v>462</v>
      </c>
      <c r="B465" s="38" t="s">
        <v>388</v>
      </c>
      <c r="C465" s="34" t="s">
        <v>1386</v>
      </c>
      <c r="D465" s="39" t="s">
        <v>53</v>
      </c>
      <c r="E465" s="46" t="s">
        <v>119</v>
      </c>
      <c r="F465" s="50">
        <v>44379</v>
      </c>
      <c r="O465" s="3"/>
      <c r="P465" s="3"/>
      <c r="Q465" s="3"/>
      <c r="R465" s="15"/>
      <c r="S465" s="15"/>
      <c r="T465" s="15"/>
      <c r="U465" s="328"/>
      <c r="V465" s="99" t="str">
        <f ca="1">INDIRECT("lista!G" &amp;Table4[[#This Row],[ID]]+1)</f>
        <v/>
      </c>
      <c r="W465" s="99" t="str" cm="1">
        <f t="array" aca="1" ref="W465" ca="1">INDIRECT("lista!H" &amp;Table4[[#This Row],[ID]]+1)</f>
        <v/>
      </c>
      <c r="X465" s="99" t="str" cm="1">
        <f t="array" aca="1" ref="X465" ca="1">INDIRECT("lista!I" &amp;Table4[[#This Row],[ID]]+1)</f>
        <v/>
      </c>
      <c r="Y465" s="99" t="str" cm="1">
        <f t="array" aca="1" ref="Y465" ca="1">INDIRECT("lista!J" &amp;Table4[[#This Row],[ID]]+1)</f>
        <v/>
      </c>
      <c r="Z465" s="99" t="str" cm="1">
        <f t="array" aca="1" ref="Z465" ca="1">INDIRECT("lista!K" &amp;Table4[[#This Row],[ID]]+1)</f>
        <v/>
      </c>
      <c r="AA465" s="99" t="str" cm="1">
        <f t="array" aca="1" ref="AA465" ca="1">INDIRECT("lista!L" &amp;Table4[[#This Row],[ID]]+1)</f>
        <v/>
      </c>
      <c r="AB465" s="99" t="str" cm="1">
        <f t="array" aca="1" ref="AB465" ca="1">INDIRECT("lista!M" &amp;Table4[[#This Row],[ID]]+1)</f>
        <v/>
      </c>
      <c r="AC465" s="99" t="str" cm="1">
        <f t="array" aca="1" ref="AC465" ca="1">INDIRECT("lista!N" &amp;Table4[[#This Row],[ID]]+1)</f>
        <v/>
      </c>
      <c r="AD465" s="99" t="str" cm="1">
        <f t="array" aca="1" ref="AD465" ca="1">INDIRECT("lista!O" &amp;Table4[[#This Row],[ID]]+1)</f>
        <v/>
      </c>
      <c r="AE465" s="99" t="str" cm="1">
        <f t="array" aca="1" ref="AE465" ca="1">INDIRECT("lista!P" &amp;Table4[[#This Row],[ID]]+1)</f>
        <v/>
      </c>
      <c r="AF465" s="99" t="str" cm="1">
        <f t="array" aca="1" ref="AF465" ca="1">INDIRECT("lista!Q" &amp;Table4[[#This Row],[ID]]+1)</f>
        <v/>
      </c>
    </row>
    <row r="466" spans="1:32" x14ac:dyDescent="0.3">
      <c r="A466" s="99">
        <v>463</v>
      </c>
      <c r="B466" s="38" t="s">
        <v>381</v>
      </c>
      <c r="C466" s="34" t="s">
        <v>1385</v>
      </c>
      <c r="D466" s="39" t="s">
        <v>116</v>
      </c>
      <c r="E466" s="46" t="s">
        <v>36</v>
      </c>
      <c r="F466" s="50">
        <v>44378</v>
      </c>
      <c r="O466" s="3"/>
      <c r="P466" s="3"/>
      <c r="Q466" s="3"/>
      <c r="R466" s="15"/>
      <c r="S466" s="15"/>
      <c r="T466" s="15"/>
      <c r="U466" s="328"/>
      <c r="V466" s="99" t="str">
        <f ca="1">INDIRECT("lista!G" &amp;Table4[[#This Row],[ID]]+1)</f>
        <v/>
      </c>
      <c r="W466" s="99" t="str" cm="1">
        <f t="array" aca="1" ref="W466" ca="1">INDIRECT("lista!H" &amp;Table4[[#This Row],[ID]]+1)</f>
        <v/>
      </c>
      <c r="X466" s="99" t="str" cm="1">
        <f t="array" aca="1" ref="X466" ca="1">INDIRECT("lista!I" &amp;Table4[[#This Row],[ID]]+1)</f>
        <v/>
      </c>
      <c r="Y466" s="99" t="str" cm="1">
        <f t="array" aca="1" ref="Y466" ca="1">INDIRECT("lista!J" &amp;Table4[[#This Row],[ID]]+1)</f>
        <v/>
      </c>
      <c r="Z466" s="99" t="str" cm="1">
        <f t="array" aca="1" ref="Z466" ca="1">INDIRECT("lista!K" &amp;Table4[[#This Row],[ID]]+1)</f>
        <v/>
      </c>
      <c r="AA466" s="99" t="str" cm="1">
        <f t="array" aca="1" ref="AA466" ca="1">INDIRECT("lista!L" &amp;Table4[[#This Row],[ID]]+1)</f>
        <v/>
      </c>
      <c r="AB466" s="99" t="str" cm="1">
        <f t="array" aca="1" ref="AB466" ca="1">INDIRECT("lista!M" &amp;Table4[[#This Row],[ID]]+1)</f>
        <v/>
      </c>
      <c r="AC466" s="99" t="str" cm="1">
        <f t="array" aca="1" ref="AC466" ca="1">INDIRECT("lista!N" &amp;Table4[[#This Row],[ID]]+1)</f>
        <v/>
      </c>
      <c r="AD466" s="99" t="str" cm="1">
        <f t="array" aca="1" ref="AD466" ca="1">INDIRECT("lista!O" &amp;Table4[[#This Row],[ID]]+1)</f>
        <v/>
      </c>
      <c r="AE466" s="99" t="str" cm="1">
        <f t="array" aca="1" ref="AE466" ca="1">INDIRECT("lista!P" &amp;Table4[[#This Row],[ID]]+1)</f>
        <v/>
      </c>
      <c r="AF466" s="99" t="str" cm="1">
        <f t="array" aca="1" ref="AF466" ca="1">INDIRECT("lista!Q" &amp;Table4[[#This Row],[ID]]+1)</f>
        <v/>
      </c>
    </row>
    <row r="467" spans="1:32" x14ac:dyDescent="0.3">
      <c r="A467" s="99">
        <v>464</v>
      </c>
      <c r="B467" s="38" t="s">
        <v>382</v>
      </c>
      <c r="C467" s="34" t="s">
        <v>1385</v>
      </c>
      <c r="D467" s="39" t="s">
        <v>116</v>
      </c>
      <c r="E467" s="46" t="s">
        <v>36</v>
      </c>
      <c r="F467" s="50">
        <v>44378</v>
      </c>
      <c r="O467" s="3"/>
      <c r="P467" s="3"/>
      <c r="Q467" s="3"/>
      <c r="R467" s="15"/>
      <c r="S467" s="15"/>
      <c r="T467" s="15"/>
      <c r="U467" s="328"/>
      <c r="V467" s="99" t="str">
        <f ca="1">INDIRECT("lista!G" &amp;Table4[[#This Row],[ID]]+1)</f>
        <v/>
      </c>
      <c r="W467" s="99" t="str" cm="1">
        <f t="array" aca="1" ref="W467" ca="1">INDIRECT("lista!H" &amp;Table4[[#This Row],[ID]]+1)</f>
        <v/>
      </c>
      <c r="X467" s="99" t="str" cm="1">
        <f t="array" aca="1" ref="X467" ca="1">INDIRECT("lista!I" &amp;Table4[[#This Row],[ID]]+1)</f>
        <v/>
      </c>
      <c r="Y467" s="99" t="str" cm="1">
        <f t="array" aca="1" ref="Y467" ca="1">INDIRECT("lista!J" &amp;Table4[[#This Row],[ID]]+1)</f>
        <v/>
      </c>
      <c r="Z467" s="99" t="str" cm="1">
        <f t="array" aca="1" ref="Z467" ca="1">INDIRECT("lista!K" &amp;Table4[[#This Row],[ID]]+1)</f>
        <v/>
      </c>
      <c r="AA467" s="99" t="str" cm="1">
        <f t="array" aca="1" ref="AA467" ca="1">INDIRECT("lista!L" &amp;Table4[[#This Row],[ID]]+1)</f>
        <v/>
      </c>
      <c r="AB467" s="99" t="str" cm="1">
        <f t="array" aca="1" ref="AB467" ca="1">INDIRECT("lista!M" &amp;Table4[[#This Row],[ID]]+1)</f>
        <v/>
      </c>
      <c r="AC467" s="99" t="str" cm="1">
        <f t="array" aca="1" ref="AC467" ca="1">INDIRECT("lista!N" &amp;Table4[[#This Row],[ID]]+1)</f>
        <v/>
      </c>
      <c r="AD467" s="99" t="str" cm="1">
        <f t="array" aca="1" ref="AD467" ca="1">INDIRECT("lista!O" &amp;Table4[[#This Row],[ID]]+1)</f>
        <v/>
      </c>
      <c r="AE467" s="99" t="str" cm="1">
        <f t="array" aca="1" ref="AE467" ca="1">INDIRECT("lista!P" &amp;Table4[[#This Row],[ID]]+1)</f>
        <v/>
      </c>
      <c r="AF467" s="99" t="str" cm="1">
        <f t="array" aca="1" ref="AF467" ca="1">INDIRECT("lista!Q" &amp;Table4[[#This Row],[ID]]+1)</f>
        <v/>
      </c>
    </row>
    <row r="468" spans="1:32" x14ac:dyDescent="0.3">
      <c r="A468" s="99">
        <v>465</v>
      </c>
      <c r="B468" s="38" t="s">
        <v>383</v>
      </c>
      <c r="C468" s="34" t="s">
        <v>1293</v>
      </c>
      <c r="D468" s="39" t="s">
        <v>53</v>
      </c>
      <c r="E468" s="46" t="s">
        <v>36</v>
      </c>
      <c r="F468" s="50">
        <v>44378</v>
      </c>
      <c r="O468" s="3"/>
      <c r="P468" s="3"/>
      <c r="Q468" s="3"/>
      <c r="R468" s="15"/>
      <c r="S468" s="15"/>
      <c r="T468" s="15"/>
      <c r="U468" s="328"/>
      <c r="V468" s="99" t="str">
        <f ca="1">INDIRECT("lista!G" &amp;Table4[[#This Row],[ID]]+1)</f>
        <v/>
      </c>
      <c r="W468" s="99" t="str" cm="1">
        <f t="array" aca="1" ref="W468" ca="1">INDIRECT("lista!H" &amp;Table4[[#This Row],[ID]]+1)</f>
        <v/>
      </c>
      <c r="X468" s="99" t="str" cm="1">
        <f t="array" aca="1" ref="X468" ca="1">INDIRECT("lista!I" &amp;Table4[[#This Row],[ID]]+1)</f>
        <v/>
      </c>
      <c r="Y468" s="99" t="str" cm="1">
        <f t="array" aca="1" ref="Y468" ca="1">INDIRECT("lista!J" &amp;Table4[[#This Row],[ID]]+1)</f>
        <v/>
      </c>
      <c r="Z468" s="99" t="str" cm="1">
        <f t="array" aca="1" ref="Z468" ca="1">INDIRECT("lista!K" &amp;Table4[[#This Row],[ID]]+1)</f>
        <v/>
      </c>
      <c r="AA468" s="99" t="str" cm="1">
        <f t="array" aca="1" ref="AA468" ca="1">INDIRECT("lista!L" &amp;Table4[[#This Row],[ID]]+1)</f>
        <v/>
      </c>
      <c r="AB468" s="99" t="str" cm="1">
        <f t="array" aca="1" ref="AB468" ca="1">INDIRECT("lista!M" &amp;Table4[[#This Row],[ID]]+1)</f>
        <v/>
      </c>
      <c r="AC468" s="99" t="str" cm="1">
        <f t="array" aca="1" ref="AC468" ca="1">INDIRECT("lista!N" &amp;Table4[[#This Row],[ID]]+1)</f>
        <v/>
      </c>
      <c r="AD468" s="99" t="str" cm="1">
        <f t="array" aca="1" ref="AD468" ca="1">INDIRECT("lista!O" &amp;Table4[[#This Row],[ID]]+1)</f>
        <v/>
      </c>
      <c r="AE468" s="99" t="str" cm="1">
        <f t="array" aca="1" ref="AE468" ca="1">INDIRECT("lista!P" &amp;Table4[[#This Row],[ID]]+1)</f>
        <v/>
      </c>
      <c r="AF468" s="99" t="str" cm="1">
        <f t="array" aca="1" ref="AF468" ca="1">INDIRECT("lista!Q" &amp;Table4[[#This Row],[ID]]+1)</f>
        <v/>
      </c>
    </row>
    <row r="469" spans="1:32" x14ac:dyDescent="0.3">
      <c r="A469" s="99">
        <v>466</v>
      </c>
      <c r="B469" s="41" t="s">
        <v>69</v>
      </c>
      <c r="C469" s="30" t="s">
        <v>1146</v>
      </c>
      <c r="D469" s="41" t="s">
        <v>35</v>
      </c>
      <c r="E469" s="40" t="s">
        <v>77</v>
      </c>
      <c r="F469" s="32">
        <v>44378</v>
      </c>
      <c r="O469" s="3"/>
      <c r="P469" s="3"/>
      <c r="Q469" s="3"/>
      <c r="R469" s="15"/>
      <c r="S469" s="15"/>
      <c r="T469" s="15"/>
      <c r="U469" s="328"/>
      <c r="V469" s="99" t="str">
        <f ca="1">INDIRECT("lista!G" &amp;Table4[[#This Row],[ID]]+1)</f>
        <v/>
      </c>
      <c r="W469" s="99" t="str" cm="1">
        <f t="array" aca="1" ref="W469" ca="1">INDIRECT("lista!H" &amp;Table4[[#This Row],[ID]]+1)</f>
        <v/>
      </c>
      <c r="X469" s="99" t="str" cm="1">
        <f t="array" aca="1" ref="X469" ca="1">INDIRECT("lista!I" &amp;Table4[[#This Row],[ID]]+1)</f>
        <v/>
      </c>
      <c r="Y469" s="99" t="str" cm="1">
        <f t="array" aca="1" ref="Y469" ca="1">INDIRECT("lista!J" &amp;Table4[[#This Row],[ID]]+1)</f>
        <v/>
      </c>
      <c r="Z469" s="99" t="str" cm="1">
        <f t="array" aca="1" ref="Z469" ca="1">INDIRECT("lista!K" &amp;Table4[[#This Row],[ID]]+1)</f>
        <v/>
      </c>
      <c r="AA469" s="99" t="str" cm="1">
        <f t="array" aca="1" ref="AA469" ca="1">INDIRECT("lista!L" &amp;Table4[[#This Row],[ID]]+1)</f>
        <v/>
      </c>
      <c r="AB469" s="99" t="str" cm="1">
        <f t="array" aca="1" ref="AB469" ca="1">INDIRECT("lista!M" &amp;Table4[[#This Row],[ID]]+1)</f>
        <v/>
      </c>
      <c r="AC469" s="99" t="str" cm="1">
        <f t="array" aca="1" ref="AC469" ca="1">INDIRECT("lista!N" &amp;Table4[[#This Row],[ID]]+1)</f>
        <v/>
      </c>
      <c r="AD469" s="99" t="str" cm="1">
        <f t="array" aca="1" ref="AD469" ca="1">INDIRECT("lista!O" &amp;Table4[[#This Row],[ID]]+1)</f>
        <v/>
      </c>
      <c r="AE469" s="99" t="str" cm="1">
        <f t="array" aca="1" ref="AE469" ca="1">INDIRECT("lista!P" &amp;Table4[[#This Row],[ID]]+1)</f>
        <v/>
      </c>
      <c r="AF469" s="99" t="str" cm="1">
        <f t="array" aca="1" ref="AF469" ca="1">INDIRECT("lista!Q" &amp;Table4[[#This Row],[ID]]+1)</f>
        <v/>
      </c>
    </row>
    <row r="470" spans="1:32" x14ac:dyDescent="0.3">
      <c r="A470" s="99">
        <v>467</v>
      </c>
      <c r="B470" s="29" t="s">
        <v>384</v>
      </c>
      <c r="C470" s="30" t="s">
        <v>385</v>
      </c>
      <c r="D470" s="29" t="s">
        <v>61</v>
      </c>
      <c r="E470" s="47" t="s">
        <v>36</v>
      </c>
      <c r="F470" s="50" t="s">
        <v>414</v>
      </c>
      <c r="O470" s="3"/>
      <c r="P470" s="3"/>
      <c r="Q470" s="3"/>
      <c r="R470" s="15"/>
      <c r="S470" s="15"/>
      <c r="T470" s="15"/>
      <c r="U470" s="328"/>
      <c r="V470" s="99" t="str">
        <f ca="1">INDIRECT("lista!G" &amp;Table4[[#This Row],[ID]]+1)</f>
        <v/>
      </c>
      <c r="W470" s="99" t="str" cm="1">
        <f t="array" aca="1" ref="W470" ca="1">INDIRECT("lista!H" &amp;Table4[[#This Row],[ID]]+1)</f>
        <v/>
      </c>
      <c r="X470" s="99" t="str" cm="1">
        <f t="array" aca="1" ref="X470" ca="1">INDIRECT("lista!I" &amp;Table4[[#This Row],[ID]]+1)</f>
        <v/>
      </c>
      <c r="Y470" s="99" t="str" cm="1">
        <f t="array" aca="1" ref="Y470" ca="1">INDIRECT("lista!J" &amp;Table4[[#This Row],[ID]]+1)</f>
        <v/>
      </c>
      <c r="Z470" s="99" t="str" cm="1">
        <f t="array" aca="1" ref="Z470" ca="1">INDIRECT("lista!K" &amp;Table4[[#This Row],[ID]]+1)</f>
        <v/>
      </c>
      <c r="AA470" s="99" t="str" cm="1">
        <f t="array" aca="1" ref="AA470" ca="1">INDIRECT("lista!L" &amp;Table4[[#This Row],[ID]]+1)</f>
        <v/>
      </c>
      <c r="AB470" s="99" t="str" cm="1">
        <f t="array" aca="1" ref="AB470" ca="1">INDIRECT("lista!M" &amp;Table4[[#This Row],[ID]]+1)</f>
        <v/>
      </c>
      <c r="AC470" s="99" t="str" cm="1">
        <f t="array" aca="1" ref="AC470" ca="1">INDIRECT("lista!N" &amp;Table4[[#This Row],[ID]]+1)</f>
        <v/>
      </c>
      <c r="AD470" s="99" t="str" cm="1">
        <f t="array" aca="1" ref="AD470" ca="1">INDIRECT("lista!O" &amp;Table4[[#This Row],[ID]]+1)</f>
        <v/>
      </c>
      <c r="AE470" s="99" t="str" cm="1">
        <f t="array" aca="1" ref="AE470" ca="1">INDIRECT("lista!P" &amp;Table4[[#This Row],[ID]]+1)</f>
        <v/>
      </c>
      <c r="AF470" s="99" t="str" cm="1">
        <f t="array" aca="1" ref="AF470" ca="1">INDIRECT("lista!Q" &amp;Table4[[#This Row],[ID]]+1)</f>
        <v/>
      </c>
    </row>
    <row r="471" spans="1:32" ht="15" customHeight="1" x14ac:dyDescent="0.3">
      <c r="A471" s="99">
        <v>468</v>
      </c>
      <c r="B471" s="41" t="s">
        <v>64</v>
      </c>
      <c r="C471" s="42" t="s">
        <v>1143</v>
      </c>
      <c r="D471" s="41" t="s">
        <v>42</v>
      </c>
      <c r="E471" s="46" t="s">
        <v>105</v>
      </c>
      <c r="F471" s="51">
        <v>44376</v>
      </c>
      <c r="O471" s="3"/>
      <c r="P471" s="3"/>
      <c r="Q471" s="3"/>
      <c r="R471" s="15"/>
      <c r="S471" s="15"/>
      <c r="T471" s="15"/>
      <c r="U471" s="328"/>
      <c r="V471" s="99" t="str">
        <f ca="1">INDIRECT("lista!G" &amp;Table4[[#This Row],[ID]]+1)</f>
        <v/>
      </c>
      <c r="W471" s="99" t="str" cm="1">
        <f t="array" aca="1" ref="W471" ca="1">INDIRECT("lista!H" &amp;Table4[[#This Row],[ID]]+1)</f>
        <v/>
      </c>
      <c r="X471" s="99" t="str" cm="1">
        <f t="array" aca="1" ref="X471" ca="1">INDIRECT("lista!I" &amp;Table4[[#This Row],[ID]]+1)</f>
        <v/>
      </c>
      <c r="Y471" s="99" t="str" cm="1">
        <f t="array" aca="1" ref="Y471" ca="1">INDIRECT("lista!J" &amp;Table4[[#This Row],[ID]]+1)</f>
        <v/>
      </c>
      <c r="Z471" s="99" t="str" cm="1">
        <f t="array" aca="1" ref="Z471" ca="1">INDIRECT("lista!K" &amp;Table4[[#This Row],[ID]]+1)</f>
        <v/>
      </c>
      <c r="AA471" s="99" t="str" cm="1">
        <f t="array" aca="1" ref="AA471" ca="1">INDIRECT("lista!L" &amp;Table4[[#This Row],[ID]]+1)</f>
        <v/>
      </c>
      <c r="AB471" s="99" t="str" cm="1">
        <f t="array" aca="1" ref="AB471" ca="1">INDIRECT("lista!M" &amp;Table4[[#This Row],[ID]]+1)</f>
        <v/>
      </c>
      <c r="AC471" s="99" t="str" cm="1">
        <f t="array" aca="1" ref="AC471" ca="1">INDIRECT("lista!N" &amp;Table4[[#This Row],[ID]]+1)</f>
        <v/>
      </c>
      <c r="AD471" s="99" t="str" cm="1">
        <f t="array" aca="1" ref="AD471" ca="1">INDIRECT("lista!O" &amp;Table4[[#This Row],[ID]]+1)</f>
        <v/>
      </c>
      <c r="AE471" s="99" t="str" cm="1">
        <f t="array" aca="1" ref="AE471" ca="1">INDIRECT("lista!P" &amp;Table4[[#This Row],[ID]]+1)</f>
        <v/>
      </c>
      <c r="AF471" s="99" t="str" cm="1">
        <f t="array" aca="1" ref="AF471" ca="1">INDIRECT("lista!Q" &amp;Table4[[#This Row],[ID]]+1)</f>
        <v/>
      </c>
    </row>
    <row r="472" spans="1:32" ht="15" customHeight="1" x14ac:dyDescent="0.3">
      <c r="A472" s="99">
        <v>469</v>
      </c>
      <c r="B472" s="41" t="s">
        <v>66</v>
      </c>
      <c r="C472" s="42" t="s">
        <v>1144</v>
      </c>
      <c r="D472" s="41" t="s">
        <v>42</v>
      </c>
      <c r="E472" s="46" t="s">
        <v>105</v>
      </c>
      <c r="F472" s="51">
        <v>44376</v>
      </c>
      <c r="O472" s="3"/>
      <c r="P472" s="3"/>
      <c r="Q472" s="3"/>
      <c r="R472" s="15"/>
      <c r="S472" s="15"/>
      <c r="T472" s="15"/>
      <c r="U472" s="328"/>
      <c r="V472" s="99" t="str">
        <f ca="1">INDIRECT("lista!G" &amp;Table4[[#This Row],[ID]]+1)</f>
        <v/>
      </c>
      <c r="W472" s="99" t="str" cm="1">
        <f t="array" aca="1" ref="W472" ca="1">INDIRECT("lista!H" &amp;Table4[[#This Row],[ID]]+1)</f>
        <v/>
      </c>
      <c r="X472" s="99" t="str" cm="1">
        <f t="array" aca="1" ref="X472" ca="1">INDIRECT("lista!I" &amp;Table4[[#This Row],[ID]]+1)</f>
        <v/>
      </c>
      <c r="Y472" s="99" t="str" cm="1">
        <f t="array" aca="1" ref="Y472" ca="1">INDIRECT("lista!J" &amp;Table4[[#This Row],[ID]]+1)</f>
        <v/>
      </c>
      <c r="Z472" s="99" t="str" cm="1">
        <f t="array" aca="1" ref="Z472" ca="1">INDIRECT("lista!K" &amp;Table4[[#This Row],[ID]]+1)</f>
        <v/>
      </c>
      <c r="AA472" s="99" t="str" cm="1">
        <f t="array" aca="1" ref="AA472" ca="1">INDIRECT("lista!L" &amp;Table4[[#This Row],[ID]]+1)</f>
        <v/>
      </c>
      <c r="AB472" s="99" t="str" cm="1">
        <f t="array" aca="1" ref="AB472" ca="1">INDIRECT("lista!M" &amp;Table4[[#This Row],[ID]]+1)</f>
        <v/>
      </c>
      <c r="AC472" s="99" t="str" cm="1">
        <f t="array" aca="1" ref="AC472" ca="1">INDIRECT("lista!N" &amp;Table4[[#This Row],[ID]]+1)</f>
        <v/>
      </c>
      <c r="AD472" s="99" t="str" cm="1">
        <f t="array" aca="1" ref="AD472" ca="1">INDIRECT("lista!O" &amp;Table4[[#This Row],[ID]]+1)</f>
        <v/>
      </c>
      <c r="AE472" s="99" t="str" cm="1">
        <f t="array" aca="1" ref="AE472" ca="1">INDIRECT("lista!P" &amp;Table4[[#This Row],[ID]]+1)</f>
        <v/>
      </c>
      <c r="AF472" s="99" t="str" cm="1">
        <f t="array" aca="1" ref="AF472" ca="1">INDIRECT("lista!Q" &amp;Table4[[#This Row],[ID]]+1)</f>
        <v/>
      </c>
    </row>
    <row r="473" spans="1:32" ht="15" customHeight="1" x14ac:dyDescent="0.3">
      <c r="A473" s="99">
        <v>470</v>
      </c>
      <c r="B473" s="38" t="s">
        <v>387</v>
      </c>
      <c r="C473" s="34" t="s">
        <v>1386</v>
      </c>
      <c r="D473" s="39" t="s">
        <v>53</v>
      </c>
      <c r="E473" s="46" t="s">
        <v>36</v>
      </c>
      <c r="F473" s="50">
        <v>44372</v>
      </c>
      <c r="O473" s="3"/>
      <c r="P473" s="3"/>
      <c r="Q473" s="3"/>
      <c r="R473" s="15"/>
      <c r="S473" s="15"/>
      <c r="T473" s="15"/>
      <c r="U473" s="328"/>
      <c r="V473" s="99" t="str">
        <f ca="1">INDIRECT("lista!G" &amp;Table4[[#This Row],[ID]]+1)</f>
        <v/>
      </c>
      <c r="W473" s="99" t="str" cm="1">
        <f t="array" aca="1" ref="W473" ca="1">INDIRECT("lista!H" &amp;Table4[[#This Row],[ID]]+1)</f>
        <v/>
      </c>
      <c r="X473" s="99" t="str" cm="1">
        <f t="array" aca="1" ref="X473" ca="1">INDIRECT("lista!I" &amp;Table4[[#This Row],[ID]]+1)</f>
        <v/>
      </c>
      <c r="Y473" s="99" t="str" cm="1">
        <f t="array" aca="1" ref="Y473" ca="1">INDIRECT("lista!J" &amp;Table4[[#This Row],[ID]]+1)</f>
        <v/>
      </c>
      <c r="Z473" s="99" t="str" cm="1">
        <f t="array" aca="1" ref="Z473" ca="1">INDIRECT("lista!K" &amp;Table4[[#This Row],[ID]]+1)</f>
        <v/>
      </c>
      <c r="AA473" s="99" t="str" cm="1">
        <f t="array" aca="1" ref="AA473" ca="1">INDIRECT("lista!L" &amp;Table4[[#This Row],[ID]]+1)</f>
        <v/>
      </c>
      <c r="AB473" s="99" t="str" cm="1">
        <f t="array" aca="1" ref="AB473" ca="1">INDIRECT("lista!M" &amp;Table4[[#This Row],[ID]]+1)</f>
        <v/>
      </c>
      <c r="AC473" s="99" t="str" cm="1">
        <f t="array" aca="1" ref="AC473" ca="1">INDIRECT("lista!N" &amp;Table4[[#This Row],[ID]]+1)</f>
        <v/>
      </c>
      <c r="AD473" s="99" t="str" cm="1">
        <f t="array" aca="1" ref="AD473" ca="1">INDIRECT("lista!O" &amp;Table4[[#This Row],[ID]]+1)</f>
        <v/>
      </c>
      <c r="AE473" s="99" t="str" cm="1">
        <f t="array" aca="1" ref="AE473" ca="1">INDIRECT("lista!P" &amp;Table4[[#This Row],[ID]]+1)</f>
        <v/>
      </c>
      <c r="AF473" s="99" t="str" cm="1">
        <f t="array" aca="1" ref="AF473" ca="1">INDIRECT("lista!Q" &amp;Table4[[#This Row],[ID]]+1)</f>
        <v/>
      </c>
    </row>
    <row r="474" spans="1:32" ht="15" customHeight="1" x14ac:dyDescent="0.3">
      <c r="A474" s="99">
        <v>471</v>
      </c>
      <c r="B474" s="38" t="s">
        <v>388</v>
      </c>
      <c r="C474" s="34" t="s">
        <v>1386</v>
      </c>
      <c r="D474" s="39" t="s">
        <v>53</v>
      </c>
      <c r="E474" s="46" t="s">
        <v>36</v>
      </c>
      <c r="F474" s="50">
        <v>44372</v>
      </c>
      <c r="O474" s="3"/>
      <c r="P474" s="3"/>
      <c r="Q474" s="3"/>
      <c r="R474" s="15"/>
      <c r="S474" s="15"/>
      <c r="T474" s="15"/>
      <c r="U474" s="328"/>
      <c r="V474" s="99" t="str">
        <f ca="1">INDIRECT("lista!G" &amp;Table4[[#This Row],[ID]]+1)</f>
        <v/>
      </c>
      <c r="W474" s="99" t="str" cm="1">
        <f t="array" aca="1" ref="W474" ca="1">INDIRECT("lista!H" &amp;Table4[[#This Row],[ID]]+1)</f>
        <v/>
      </c>
      <c r="X474" s="99" t="str" cm="1">
        <f t="array" aca="1" ref="X474" ca="1">INDIRECT("lista!I" &amp;Table4[[#This Row],[ID]]+1)</f>
        <v/>
      </c>
      <c r="Y474" s="99" t="str" cm="1">
        <f t="array" aca="1" ref="Y474" ca="1">INDIRECT("lista!J" &amp;Table4[[#This Row],[ID]]+1)</f>
        <v/>
      </c>
      <c r="Z474" s="99" t="str" cm="1">
        <f t="array" aca="1" ref="Z474" ca="1">INDIRECT("lista!K" &amp;Table4[[#This Row],[ID]]+1)</f>
        <v/>
      </c>
      <c r="AA474" s="99" t="str" cm="1">
        <f t="array" aca="1" ref="AA474" ca="1">INDIRECT("lista!L" &amp;Table4[[#This Row],[ID]]+1)</f>
        <v/>
      </c>
      <c r="AB474" s="99" t="str" cm="1">
        <f t="array" aca="1" ref="AB474" ca="1">INDIRECT("lista!M" &amp;Table4[[#This Row],[ID]]+1)</f>
        <v/>
      </c>
      <c r="AC474" s="99" t="str" cm="1">
        <f t="array" aca="1" ref="AC474" ca="1">INDIRECT("lista!N" &amp;Table4[[#This Row],[ID]]+1)</f>
        <v/>
      </c>
      <c r="AD474" s="99" t="str" cm="1">
        <f t="array" aca="1" ref="AD474" ca="1">INDIRECT("lista!O" &amp;Table4[[#This Row],[ID]]+1)</f>
        <v/>
      </c>
      <c r="AE474" s="99" t="str" cm="1">
        <f t="array" aca="1" ref="AE474" ca="1">INDIRECT("lista!P" &amp;Table4[[#This Row],[ID]]+1)</f>
        <v/>
      </c>
      <c r="AF474" s="99" t="str" cm="1">
        <f t="array" aca="1" ref="AF474" ca="1">INDIRECT("lista!Q" &amp;Table4[[#This Row],[ID]]+1)</f>
        <v/>
      </c>
    </row>
    <row r="475" spans="1:32" ht="15" customHeight="1" x14ac:dyDescent="0.3">
      <c r="A475" s="99">
        <v>472</v>
      </c>
      <c r="B475" s="38" t="s">
        <v>402</v>
      </c>
      <c r="C475" s="34" t="s">
        <v>1469</v>
      </c>
      <c r="D475" s="39" t="s">
        <v>53</v>
      </c>
      <c r="E475" s="46" t="s">
        <v>95</v>
      </c>
      <c r="F475" s="50">
        <v>44372</v>
      </c>
      <c r="O475" s="3"/>
      <c r="P475" s="3"/>
      <c r="Q475" s="3"/>
      <c r="R475" s="15"/>
      <c r="S475" s="15"/>
      <c r="T475" s="15"/>
      <c r="U475" s="328"/>
      <c r="V475" s="99" t="str">
        <f ca="1">INDIRECT("lista!G" &amp;Table4[[#This Row],[ID]]+1)</f>
        <v/>
      </c>
      <c r="W475" s="99" t="str" cm="1">
        <f t="array" aca="1" ref="W475" ca="1">INDIRECT("lista!H" &amp;Table4[[#This Row],[ID]]+1)</f>
        <v/>
      </c>
      <c r="X475" s="99" t="str" cm="1">
        <f t="array" aca="1" ref="X475" ca="1">INDIRECT("lista!I" &amp;Table4[[#This Row],[ID]]+1)</f>
        <v/>
      </c>
      <c r="Y475" s="99" t="str" cm="1">
        <f t="array" aca="1" ref="Y475" ca="1">INDIRECT("lista!J" &amp;Table4[[#This Row],[ID]]+1)</f>
        <v/>
      </c>
      <c r="Z475" s="99" t="str" cm="1">
        <f t="array" aca="1" ref="Z475" ca="1">INDIRECT("lista!K" &amp;Table4[[#This Row],[ID]]+1)</f>
        <v/>
      </c>
      <c r="AA475" s="99" t="str" cm="1">
        <f t="array" aca="1" ref="AA475" ca="1">INDIRECT("lista!L" &amp;Table4[[#This Row],[ID]]+1)</f>
        <v/>
      </c>
      <c r="AB475" s="99" t="str" cm="1">
        <f t="array" aca="1" ref="AB475" ca="1">INDIRECT("lista!M" &amp;Table4[[#This Row],[ID]]+1)</f>
        <v/>
      </c>
      <c r="AC475" s="99" t="str" cm="1">
        <f t="array" aca="1" ref="AC475" ca="1">INDIRECT("lista!N" &amp;Table4[[#This Row],[ID]]+1)</f>
        <v/>
      </c>
      <c r="AD475" s="99" t="str" cm="1">
        <f t="array" aca="1" ref="AD475" ca="1">INDIRECT("lista!O" &amp;Table4[[#This Row],[ID]]+1)</f>
        <v/>
      </c>
      <c r="AE475" s="99" t="str" cm="1">
        <f t="array" aca="1" ref="AE475" ca="1">INDIRECT("lista!P" &amp;Table4[[#This Row],[ID]]+1)</f>
        <v/>
      </c>
      <c r="AF475" s="99" t="str" cm="1">
        <f t="array" aca="1" ref="AF475" ca="1">INDIRECT("lista!Q" &amp;Table4[[#This Row],[ID]]+1)</f>
        <v/>
      </c>
    </row>
    <row r="476" spans="1:32" ht="15" customHeight="1" x14ac:dyDescent="0.3">
      <c r="A476" s="99">
        <v>473</v>
      </c>
      <c r="B476" s="38" t="s">
        <v>403</v>
      </c>
      <c r="C476" s="34" t="s">
        <v>1470</v>
      </c>
      <c r="D476" s="39" t="s">
        <v>53</v>
      </c>
      <c r="E476" s="46" t="s">
        <v>95</v>
      </c>
      <c r="F476" s="50">
        <v>44372</v>
      </c>
      <c r="O476" s="3"/>
      <c r="P476" s="3"/>
      <c r="Q476" s="3"/>
      <c r="R476" s="15"/>
      <c r="S476" s="15"/>
      <c r="T476" s="15"/>
      <c r="U476" s="328"/>
      <c r="V476" s="99" t="str">
        <f ca="1">INDIRECT("lista!G" &amp;Table4[[#This Row],[ID]]+1)</f>
        <v/>
      </c>
      <c r="W476" s="99" t="str" cm="1">
        <f t="array" aca="1" ref="W476" ca="1">INDIRECT("lista!H" &amp;Table4[[#This Row],[ID]]+1)</f>
        <v/>
      </c>
      <c r="X476" s="99" t="str" cm="1">
        <f t="array" aca="1" ref="X476" ca="1">INDIRECT("lista!I" &amp;Table4[[#This Row],[ID]]+1)</f>
        <v/>
      </c>
      <c r="Y476" s="99" t="str" cm="1">
        <f t="array" aca="1" ref="Y476" ca="1">INDIRECT("lista!J" &amp;Table4[[#This Row],[ID]]+1)</f>
        <v/>
      </c>
      <c r="Z476" s="99" t="str" cm="1">
        <f t="array" aca="1" ref="Z476" ca="1">INDIRECT("lista!K" &amp;Table4[[#This Row],[ID]]+1)</f>
        <v/>
      </c>
      <c r="AA476" s="99" t="str" cm="1">
        <f t="array" aca="1" ref="AA476" ca="1">INDIRECT("lista!L" &amp;Table4[[#This Row],[ID]]+1)</f>
        <v/>
      </c>
      <c r="AB476" s="99" t="str" cm="1">
        <f t="array" aca="1" ref="AB476" ca="1">INDIRECT("lista!M" &amp;Table4[[#This Row],[ID]]+1)</f>
        <v/>
      </c>
      <c r="AC476" s="99" t="str" cm="1">
        <f t="array" aca="1" ref="AC476" ca="1">INDIRECT("lista!N" &amp;Table4[[#This Row],[ID]]+1)</f>
        <v/>
      </c>
      <c r="AD476" s="99" t="str" cm="1">
        <f t="array" aca="1" ref="AD476" ca="1">INDIRECT("lista!O" &amp;Table4[[#This Row],[ID]]+1)</f>
        <v/>
      </c>
      <c r="AE476" s="99" t="str" cm="1">
        <f t="array" aca="1" ref="AE476" ca="1">INDIRECT("lista!P" &amp;Table4[[#This Row],[ID]]+1)</f>
        <v/>
      </c>
      <c r="AF476" s="99" t="str" cm="1">
        <f t="array" aca="1" ref="AF476" ca="1">INDIRECT("lista!Q" &amp;Table4[[#This Row],[ID]]+1)</f>
        <v/>
      </c>
    </row>
    <row r="477" spans="1:32" x14ac:dyDescent="0.3">
      <c r="A477" s="99">
        <v>474</v>
      </c>
      <c r="B477" s="38" t="s">
        <v>404</v>
      </c>
      <c r="C477" s="34" t="s">
        <v>1471</v>
      </c>
      <c r="D477" s="39" t="s">
        <v>53</v>
      </c>
      <c r="E477" s="46" t="s">
        <v>95</v>
      </c>
      <c r="F477" s="50">
        <v>44372</v>
      </c>
      <c r="O477" s="3"/>
      <c r="P477" s="3"/>
      <c r="Q477" s="3"/>
      <c r="R477" s="15"/>
      <c r="S477" s="15"/>
      <c r="T477" s="15"/>
      <c r="U477" s="328"/>
      <c r="V477" s="99" t="str">
        <f ca="1">INDIRECT("lista!G" &amp;Table4[[#This Row],[ID]]+1)</f>
        <v/>
      </c>
      <c r="W477" s="99" t="str" cm="1">
        <f t="array" aca="1" ref="W477" ca="1">INDIRECT("lista!H" &amp;Table4[[#This Row],[ID]]+1)</f>
        <v/>
      </c>
      <c r="X477" s="99" t="str" cm="1">
        <f t="array" aca="1" ref="X477" ca="1">INDIRECT("lista!I" &amp;Table4[[#This Row],[ID]]+1)</f>
        <v/>
      </c>
      <c r="Y477" s="99" t="str" cm="1">
        <f t="array" aca="1" ref="Y477" ca="1">INDIRECT("lista!J" &amp;Table4[[#This Row],[ID]]+1)</f>
        <v/>
      </c>
      <c r="Z477" s="99" t="str" cm="1">
        <f t="array" aca="1" ref="Z477" ca="1">INDIRECT("lista!K" &amp;Table4[[#This Row],[ID]]+1)</f>
        <v/>
      </c>
      <c r="AA477" s="99" t="str" cm="1">
        <f t="array" aca="1" ref="AA477" ca="1">INDIRECT("lista!L" &amp;Table4[[#This Row],[ID]]+1)</f>
        <v/>
      </c>
      <c r="AB477" s="99" t="str" cm="1">
        <f t="array" aca="1" ref="AB477" ca="1">INDIRECT("lista!M" &amp;Table4[[#This Row],[ID]]+1)</f>
        <v/>
      </c>
      <c r="AC477" s="99" t="str" cm="1">
        <f t="array" aca="1" ref="AC477" ca="1">INDIRECT("lista!N" &amp;Table4[[#This Row],[ID]]+1)</f>
        <v/>
      </c>
      <c r="AD477" s="99" t="str" cm="1">
        <f t="array" aca="1" ref="AD477" ca="1">INDIRECT("lista!O" &amp;Table4[[#This Row],[ID]]+1)</f>
        <v/>
      </c>
      <c r="AE477" s="99" t="str" cm="1">
        <f t="array" aca="1" ref="AE477" ca="1">INDIRECT("lista!P" &amp;Table4[[#This Row],[ID]]+1)</f>
        <v/>
      </c>
      <c r="AF477" s="99" t="str" cm="1">
        <f t="array" aca="1" ref="AF477" ca="1">INDIRECT("lista!Q" &amp;Table4[[#This Row],[ID]]+1)</f>
        <v/>
      </c>
    </row>
    <row r="478" spans="1:32" x14ac:dyDescent="0.3">
      <c r="A478" s="99">
        <v>475</v>
      </c>
      <c r="B478" s="41" t="s">
        <v>415</v>
      </c>
      <c r="C478" s="30" t="s">
        <v>1473</v>
      </c>
      <c r="D478" s="41" t="s">
        <v>53</v>
      </c>
      <c r="E478" s="40" t="s">
        <v>77</v>
      </c>
      <c r="F478" s="32">
        <v>44369</v>
      </c>
      <c r="O478" s="3"/>
      <c r="P478" s="3"/>
      <c r="Q478" s="3"/>
      <c r="R478" s="15"/>
      <c r="S478" s="15"/>
      <c r="T478" s="15" t="s">
        <v>416</v>
      </c>
      <c r="U478" s="328"/>
      <c r="V478" s="99" t="s">
        <v>63</v>
      </c>
      <c r="W478" s="99" t="s">
        <v>63</v>
      </c>
      <c r="X478" s="99" t="s">
        <v>63</v>
      </c>
      <c r="Y478" s="99" t="s">
        <v>63</v>
      </c>
      <c r="Z478" s="99" t="str" cm="1">
        <f t="array" aca="1" ref="Z478" ca="1">INDIRECT("lista!K" &amp;Table4[[#This Row],[ID]]+1)</f>
        <v/>
      </c>
      <c r="AA478" s="99" t="str" cm="1">
        <f t="array" aca="1" ref="AA478" ca="1">INDIRECT("lista!L" &amp;Table4[[#This Row],[ID]]+1)</f>
        <v/>
      </c>
      <c r="AB478" s="99" t="str" cm="1">
        <f t="array" aca="1" ref="AB478" ca="1">INDIRECT("lista!M" &amp;Table4[[#This Row],[ID]]+1)</f>
        <v/>
      </c>
      <c r="AC478" s="99" t="str" cm="1">
        <f t="array" aca="1" ref="AC478" ca="1">INDIRECT("lista!N" &amp;Table4[[#This Row],[ID]]+1)</f>
        <v/>
      </c>
      <c r="AD478" s="99" t="str" cm="1">
        <f t="array" aca="1" ref="AD478" ca="1">INDIRECT("lista!O" &amp;Table4[[#This Row],[ID]]+1)</f>
        <v/>
      </c>
      <c r="AE478" s="99" t="str" cm="1">
        <f t="array" aca="1" ref="AE478" ca="1">INDIRECT("lista!P" &amp;Table4[[#This Row],[ID]]+1)</f>
        <v/>
      </c>
      <c r="AF478" s="99" t="str" cm="1">
        <f t="array" aca="1" ref="AF478" ca="1">INDIRECT("lista!Q" &amp;Table4[[#This Row],[ID]]+1)</f>
        <v/>
      </c>
    </row>
    <row r="479" spans="1:32" x14ac:dyDescent="0.3">
      <c r="A479" s="99">
        <v>476</v>
      </c>
      <c r="B479" s="41" t="s">
        <v>394</v>
      </c>
      <c r="C479" s="30" t="s">
        <v>395</v>
      </c>
      <c r="D479" s="41" t="s">
        <v>116</v>
      </c>
      <c r="E479" s="40" t="s">
        <v>105</v>
      </c>
      <c r="F479" s="32">
        <v>44368</v>
      </c>
      <c r="O479" s="3"/>
      <c r="P479" s="3"/>
      <c r="Q479" s="3"/>
      <c r="R479" s="15"/>
      <c r="S479" s="15"/>
      <c r="T479" s="15"/>
      <c r="U479" s="328"/>
      <c r="V479" s="99" t="str">
        <f ca="1">INDIRECT("lista!G" &amp;Table4[[#This Row],[ID]]+1)</f>
        <v/>
      </c>
      <c r="W479" s="99" t="str" cm="1">
        <f t="array" aca="1" ref="W479" ca="1">INDIRECT("lista!H" &amp;Table4[[#This Row],[ID]]+1)</f>
        <v/>
      </c>
      <c r="X479" s="99" t="str" cm="1">
        <f t="array" aca="1" ref="X479" ca="1">INDIRECT("lista!I" &amp;Table4[[#This Row],[ID]]+1)</f>
        <v/>
      </c>
      <c r="Y479" s="99" t="str" cm="1">
        <f t="array" aca="1" ref="Y479" ca="1">INDIRECT("lista!J" &amp;Table4[[#This Row],[ID]]+1)</f>
        <v/>
      </c>
      <c r="Z479" s="99" t="str" cm="1">
        <f t="array" aca="1" ref="Z479" ca="1">INDIRECT("lista!K" &amp;Table4[[#This Row],[ID]]+1)</f>
        <v/>
      </c>
      <c r="AA479" s="99" t="str" cm="1">
        <f t="array" aca="1" ref="AA479" ca="1">INDIRECT("lista!L" &amp;Table4[[#This Row],[ID]]+1)</f>
        <v/>
      </c>
      <c r="AB479" s="99" t="str" cm="1">
        <f t="array" aca="1" ref="AB479" ca="1">INDIRECT("lista!M" &amp;Table4[[#This Row],[ID]]+1)</f>
        <v/>
      </c>
      <c r="AC479" s="99" t="str" cm="1">
        <f t="array" aca="1" ref="AC479" ca="1">INDIRECT("lista!N" &amp;Table4[[#This Row],[ID]]+1)</f>
        <v/>
      </c>
      <c r="AD479" s="99" t="str" cm="1">
        <f t="array" aca="1" ref="AD479" ca="1">INDIRECT("lista!O" &amp;Table4[[#This Row],[ID]]+1)</f>
        <v/>
      </c>
      <c r="AE479" s="99" t="str" cm="1">
        <f t="array" aca="1" ref="AE479" ca="1">INDIRECT("lista!P" &amp;Table4[[#This Row],[ID]]+1)</f>
        <v/>
      </c>
      <c r="AF479" s="99" t="str" cm="1">
        <f t="array" aca="1" ref="AF479" ca="1">INDIRECT("lista!Q" &amp;Table4[[#This Row],[ID]]+1)</f>
        <v/>
      </c>
    </row>
    <row r="480" spans="1:32" x14ac:dyDescent="0.3">
      <c r="A480" s="99">
        <v>477</v>
      </c>
      <c r="B480" s="41" t="s">
        <v>396</v>
      </c>
      <c r="C480" s="30" t="s">
        <v>1468</v>
      </c>
      <c r="D480" s="41" t="s">
        <v>53</v>
      </c>
      <c r="E480" s="40" t="s">
        <v>105</v>
      </c>
      <c r="F480" s="32">
        <v>44368</v>
      </c>
      <c r="O480" s="3"/>
      <c r="P480" s="3"/>
      <c r="Q480" s="3"/>
      <c r="R480" s="15"/>
      <c r="S480" s="15"/>
      <c r="T480" s="15"/>
      <c r="U480" s="328"/>
      <c r="V480" s="99" t="str">
        <f ca="1">INDIRECT("lista!G" &amp;Table4[[#This Row],[ID]]+1)</f>
        <v/>
      </c>
      <c r="W480" s="99" t="str" cm="1">
        <f t="array" aca="1" ref="W480" ca="1">INDIRECT("lista!H" &amp;Table4[[#This Row],[ID]]+1)</f>
        <v/>
      </c>
      <c r="X480" s="99" t="str" cm="1">
        <f t="array" aca="1" ref="X480" ca="1">INDIRECT("lista!I" &amp;Table4[[#This Row],[ID]]+1)</f>
        <v/>
      </c>
      <c r="Y480" s="99" t="str" cm="1">
        <f t="array" aca="1" ref="Y480" ca="1">INDIRECT("lista!J" &amp;Table4[[#This Row],[ID]]+1)</f>
        <v/>
      </c>
      <c r="Z480" s="99" t="str" cm="1">
        <f t="array" aca="1" ref="Z480" ca="1">INDIRECT("lista!K" &amp;Table4[[#This Row],[ID]]+1)</f>
        <v/>
      </c>
      <c r="AA480" s="99" t="str" cm="1">
        <f t="array" aca="1" ref="AA480" ca="1">INDIRECT("lista!L" &amp;Table4[[#This Row],[ID]]+1)</f>
        <v/>
      </c>
      <c r="AB480" s="99" t="str" cm="1">
        <f t="array" aca="1" ref="AB480" ca="1">INDIRECT("lista!M" &amp;Table4[[#This Row],[ID]]+1)</f>
        <v/>
      </c>
      <c r="AC480" s="99" t="str" cm="1">
        <f t="array" aca="1" ref="AC480" ca="1">INDIRECT("lista!N" &amp;Table4[[#This Row],[ID]]+1)</f>
        <v/>
      </c>
      <c r="AD480" s="99" t="str" cm="1">
        <f t="array" aca="1" ref="AD480" ca="1">INDIRECT("lista!O" &amp;Table4[[#This Row],[ID]]+1)</f>
        <v/>
      </c>
      <c r="AE480" s="99" t="str" cm="1">
        <f t="array" aca="1" ref="AE480" ca="1">INDIRECT("lista!P" &amp;Table4[[#This Row],[ID]]+1)</f>
        <v/>
      </c>
      <c r="AF480" s="99" t="str" cm="1">
        <f t="array" aca="1" ref="AF480" ca="1">INDIRECT("lista!Q" &amp;Table4[[#This Row],[ID]]+1)</f>
        <v/>
      </c>
    </row>
    <row r="481" spans="1:32" x14ac:dyDescent="0.3">
      <c r="A481" s="99">
        <v>478</v>
      </c>
      <c r="B481" s="41" t="s">
        <v>417</v>
      </c>
      <c r="C481" s="30" t="s">
        <v>1341</v>
      </c>
      <c r="D481" s="41" t="s">
        <v>35</v>
      </c>
      <c r="E481" s="40" t="s">
        <v>77</v>
      </c>
      <c r="F481" s="32">
        <v>44368</v>
      </c>
      <c r="O481" s="3"/>
      <c r="P481" s="3"/>
      <c r="Q481" s="3"/>
      <c r="R481" s="15"/>
      <c r="S481" s="15"/>
      <c r="T481" s="15"/>
      <c r="U481" s="328" t="s">
        <v>418</v>
      </c>
      <c r="V481" s="99" t="s">
        <v>65</v>
      </c>
      <c r="W481" s="99" t="s">
        <v>65</v>
      </c>
      <c r="X481" s="99" t="s">
        <v>65</v>
      </c>
      <c r="Y481" s="99" t="s">
        <v>65</v>
      </c>
      <c r="Z481" s="99" t="str" cm="1">
        <f t="array" aca="1" ref="Z481" ca="1">INDIRECT("lista!K" &amp;Table4[[#This Row],[ID]]+1)</f>
        <v/>
      </c>
      <c r="AA481" s="99" t="str" cm="1">
        <f t="array" aca="1" ref="AA481" ca="1">INDIRECT("lista!L" &amp;Table4[[#This Row],[ID]]+1)</f>
        <v/>
      </c>
      <c r="AB481" s="99" t="str" cm="1">
        <f t="array" aca="1" ref="AB481" ca="1">INDIRECT("lista!M" &amp;Table4[[#This Row],[ID]]+1)</f>
        <v/>
      </c>
      <c r="AC481" s="99" t="str" cm="1">
        <f t="array" aca="1" ref="AC481" ca="1">INDIRECT("lista!N" &amp;Table4[[#This Row],[ID]]+1)</f>
        <v/>
      </c>
      <c r="AD481" s="99" t="str" cm="1">
        <f t="array" aca="1" ref="AD481" ca="1">INDIRECT("lista!O" &amp;Table4[[#This Row],[ID]]+1)</f>
        <v/>
      </c>
      <c r="AE481" s="99" t="str" cm="1">
        <f t="array" aca="1" ref="AE481" ca="1">INDIRECT("lista!P" &amp;Table4[[#This Row],[ID]]+1)</f>
        <v/>
      </c>
      <c r="AF481" s="99" t="str" cm="1">
        <f t="array" aca="1" ref="AF481" ca="1">INDIRECT("lista!Q" &amp;Table4[[#This Row],[ID]]+1)</f>
        <v/>
      </c>
    </row>
    <row r="482" spans="1:32" x14ac:dyDescent="0.3">
      <c r="A482" s="99">
        <v>479</v>
      </c>
      <c r="B482" s="41" t="s">
        <v>207</v>
      </c>
      <c r="C482" s="30" t="s">
        <v>1484</v>
      </c>
      <c r="D482" s="41" t="s">
        <v>80</v>
      </c>
      <c r="E482" s="40" t="s">
        <v>206</v>
      </c>
      <c r="F482" s="32">
        <v>44365</v>
      </c>
      <c r="O482" s="3"/>
      <c r="P482" s="3"/>
      <c r="Q482" s="3"/>
      <c r="R482" s="15"/>
      <c r="S482" s="15"/>
      <c r="T482" s="15"/>
      <c r="U482" s="328"/>
      <c r="V482" s="99" t="str">
        <f ca="1">INDIRECT("lista!G" &amp;Table4[[#This Row],[ID]]+1)</f>
        <v/>
      </c>
      <c r="W482" s="99" t="str" cm="1">
        <f t="array" aca="1" ref="W482" ca="1">INDIRECT("lista!H" &amp;Table4[[#This Row],[ID]]+1)</f>
        <v/>
      </c>
      <c r="X482" s="99" t="str" cm="1">
        <f t="array" aca="1" ref="X482" ca="1">INDIRECT("lista!I" &amp;Table4[[#This Row],[ID]]+1)</f>
        <v/>
      </c>
      <c r="Y482" s="99" t="str" cm="1">
        <f t="array" aca="1" ref="Y482" ca="1">INDIRECT("lista!J" &amp;Table4[[#This Row],[ID]]+1)</f>
        <v/>
      </c>
      <c r="Z482" s="99" t="str" cm="1">
        <f t="array" aca="1" ref="Z482" ca="1">INDIRECT("lista!K" &amp;Table4[[#This Row],[ID]]+1)</f>
        <v/>
      </c>
      <c r="AA482" s="99" t="str" cm="1">
        <f t="array" aca="1" ref="AA482" ca="1">INDIRECT("lista!L" &amp;Table4[[#This Row],[ID]]+1)</f>
        <v/>
      </c>
      <c r="AB482" s="99" t="str" cm="1">
        <f t="array" aca="1" ref="AB482" ca="1">INDIRECT("lista!M" &amp;Table4[[#This Row],[ID]]+1)</f>
        <v/>
      </c>
      <c r="AC482" s="99" t="str" cm="1">
        <f t="array" aca="1" ref="AC482" ca="1">INDIRECT("lista!N" &amp;Table4[[#This Row],[ID]]+1)</f>
        <v/>
      </c>
      <c r="AD482" s="99" t="str" cm="1">
        <f t="array" aca="1" ref="AD482" ca="1">INDIRECT("lista!O" &amp;Table4[[#This Row],[ID]]+1)</f>
        <v/>
      </c>
      <c r="AE482" s="99" t="str" cm="1">
        <f t="array" aca="1" ref="AE482" ca="1">INDIRECT("lista!P" &amp;Table4[[#This Row],[ID]]+1)</f>
        <v/>
      </c>
      <c r="AF482" s="99" t="str" cm="1">
        <f t="array" aca="1" ref="AF482" ca="1">INDIRECT("lista!Q" &amp;Table4[[#This Row],[ID]]+1)</f>
        <v/>
      </c>
    </row>
    <row r="483" spans="1:32" x14ac:dyDescent="0.3">
      <c r="A483" s="99">
        <v>480</v>
      </c>
      <c r="B483" s="41" t="s">
        <v>208</v>
      </c>
      <c r="C483" s="30" t="s">
        <v>1485</v>
      </c>
      <c r="D483" s="41" t="s">
        <v>80</v>
      </c>
      <c r="E483" s="40" t="s">
        <v>206</v>
      </c>
      <c r="F483" s="32">
        <v>44365</v>
      </c>
      <c r="O483" s="3"/>
      <c r="P483" s="3"/>
      <c r="Q483" s="3"/>
      <c r="R483" s="15"/>
      <c r="S483" s="15"/>
      <c r="T483" s="15"/>
      <c r="U483" s="328"/>
      <c r="V483" s="99" t="str">
        <f ca="1">INDIRECT("lista!G" &amp;Table4[[#This Row],[ID]]+1)</f>
        <v/>
      </c>
      <c r="W483" s="99" t="str" cm="1">
        <f t="array" aca="1" ref="W483" ca="1">INDIRECT("lista!H" &amp;Table4[[#This Row],[ID]]+1)</f>
        <v/>
      </c>
      <c r="X483" s="99" t="str" cm="1">
        <f t="array" aca="1" ref="X483" ca="1">INDIRECT("lista!I" &amp;Table4[[#This Row],[ID]]+1)</f>
        <v/>
      </c>
      <c r="Y483" s="99" t="str" cm="1">
        <f t="array" aca="1" ref="Y483" ca="1">INDIRECT("lista!J" &amp;Table4[[#This Row],[ID]]+1)</f>
        <v/>
      </c>
      <c r="Z483" s="99" t="str" cm="1">
        <f t="array" aca="1" ref="Z483" ca="1">INDIRECT("lista!K" &amp;Table4[[#This Row],[ID]]+1)</f>
        <v/>
      </c>
      <c r="AA483" s="99" t="str" cm="1">
        <f t="array" aca="1" ref="AA483" ca="1">INDIRECT("lista!L" &amp;Table4[[#This Row],[ID]]+1)</f>
        <v/>
      </c>
      <c r="AB483" s="99" t="str" cm="1">
        <f t="array" aca="1" ref="AB483" ca="1">INDIRECT("lista!M" &amp;Table4[[#This Row],[ID]]+1)</f>
        <v/>
      </c>
      <c r="AC483" s="99" t="str" cm="1">
        <f t="array" aca="1" ref="AC483" ca="1">INDIRECT("lista!N" &amp;Table4[[#This Row],[ID]]+1)</f>
        <v/>
      </c>
      <c r="AD483" s="99" t="str" cm="1">
        <f t="array" aca="1" ref="AD483" ca="1">INDIRECT("lista!O" &amp;Table4[[#This Row],[ID]]+1)</f>
        <v/>
      </c>
      <c r="AE483" s="99" t="str" cm="1">
        <f t="array" aca="1" ref="AE483" ca="1">INDIRECT("lista!P" &amp;Table4[[#This Row],[ID]]+1)</f>
        <v/>
      </c>
      <c r="AF483" s="99" t="str" cm="1">
        <f t="array" aca="1" ref="AF483" ca="1">INDIRECT("lista!Q" &amp;Table4[[#This Row],[ID]]+1)</f>
        <v/>
      </c>
    </row>
    <row r="484" spans="1:32" x14ac:dyDescent="0.3">
      <c r="A484" s="99">
        <v>481</v>
      </c>
      <c r="B484" s="41" t="s">
        <v>73</v>
      </c>
      <c r="C484" s="30" t="s">
        <v>1147</v>
      </c>
      <c r="D484" s="41" t="s">
        <v>42</v>
      </c>
      <c r="E484" s="40" t="s">
        <v>70</v>
      </c>
      <c r="F484" s="32">
        <v>44364</v>
      </c>
      <c r="O484" s="3"/>
      <c r="P484" s="3"/>
      <c r="Q484" s="3"/>
      <c r="R484" s="15"/>
      <c r="S484" s="15"/>
      <c r="T484" s="15"/>
      <c r="U484" s="328"/>
      <c r="V484" s="99" t="str">
        <f ca="1">INDIRECT("lista!G" &amp;Table4[[#This Row],[ID]]+1)</f>
        <v/>
      </c>
      <c r="W484" s="99" t="str" cm="1">
        <f t="array" aca="1" ref="W484" ca="1">INDIRECT("lista!H" &amp;Table4[[#This Row],[ID]]+1)</f>
        <v/>
      </c>
      <c r="X484" s="99" t="str" cm="1">
        <f t="array" aca="1" ref="X484" ca="1">INDIRECT("lista!I" &amp;Table4[[#This Row],[ID]]+1)</f>
        <v/>
      </c>
      <c r="Y484" s="99" t="str" cm="1">
        <f t="array" aca="1" ref="Y484" ca="1">INDIRECT("lista!J" &amp;Table4[[#This Row],[ID]]+1)</f>
        <v/>
      </c>
      <c r="Z484" s="99" t="str" cm="1">
        <f t="array" aca="1" ref="Z484" ca="1">INDIRECT("lista!K" &amp;Table4[[#This Row],[ID]]+1)</f>
        <v/>
      </c>
      <c r="AA484" s="99" t="str" cm="1">
        <f t="array" aca="1" ref="AA484" ca="1">INDIRECT("lista!L" &amp;Table4[[#This Row],[ID]]+1)</f>
        <v/>
      </c>
      <c r="AB484" s="99" t="str" cm="1">
        <f t="array" aca="1" ref="AB484" ca="1">INDIRECT("lista!M" &amp;Table4[[#This Row],[ID]]+1)</f>
        <v/>
      </c>
      <c r="AC484" s="99" t="str" cm="1">
        <f t="array" aca="1" ref="AC484" ca="1">INDIRECT("lista!N" &amp;Table4[[#This Row],[ID]]+1)</f>
        <v/>
      </c>
      <c r="AD484" s="99" t="str" cm="1">
        <f t="array" aca="1" ref="AD484" ca="1">INDIRECT("lista!O" &amp;Table4[[#This Row],[ID]]+1)</f>
        <v/>
      </c>
      <c r="AE484" s="99" t="str" cm="1">
        <f t="array" aca="1" ref="AE484" ca="1">INDIRECT("lista!P" &amp;Table4[[#This Row],[ID]]+1)</f>
        <v/>
      </c>
      <c r="AF484" s="99" t="str" cm="1">
        <f t="array" aca="1" ref="AF484" ca="1">INDIRECT("lista!Q" &amp;Table4[[#This Row],[ID]]+1)</f>
        <v/>
      </c>
    </row>
    <row r="485" spans="1:32" x14ac:dyDescent="0.3">
      <c r="A485" s="99">
        <v>482</v>
      </c>
      <c r="B485" s="41" t="s">
        <v>407</v>
      </c>
      <c r="C485" s="30" t="s">
        <v>1295</v>
      </c>
      <c r="D485" s="41" t="s">
        <v>53</v>
      </c>
      <c r="E485" s="40" t="s">
        <v>95</v>
      </c>
      <c r="F485" s="32">
        <v>44363</v>
      </c>
      <c r="O485" s="3"/>
      <c r="P485" s="3"/>
      <c r="Q485" s="3"/>
      <c r="R485" s="15"/>
      <c r="S485" s="15"/>
      <c r="T485" s="15"/>
      <c r="U485" s="328"/>
      <c r="V485" s="99" t="str">
        <f ca="1">INDIRECT("lista!G" &amp;Table4[[#This Row],[ID]]+1)</f>
        <v/>
      </c>
      <c r="W485" s="99" t="str" cm="1">
        <f t="array" aca="1" ref="W485" ca="1">INDIRECT("lista!H" &amp;Table4[[#This Row],[ID]]+1)</f>
        <v/>
      </c>
      <c r="X485" s="99" t="str" cm="1">
        <f t="array" aca="1" ref="X485" ca="1">INDIRECT("lista!I" &amp;Table4[[#This Row],[ID]]+1)</f>
        <v/>
      </c>
      <c r="Y485" s="99" t="str" cm="1">
        <f t="array" aca="1" ref="Y485" ca="1">INDIRECT("lista!J" &amp;Table4[[#This Row],[ID]]+1)</f>
        <v/>
      </c>
      <c r="Z485" s="99" t="str" cm="1">
        <f t="array" aca="1" ref="Z485" ca="1">INDIRECT("lista!K" &amp;Table4[[#This Row],[ID]]+1)</f>
        <v/>
      </c>
      <c r="AA485" s="99" t="str" cm="1">
        <f t="array" aca="1" ref="AA485" ca="1">INDIRECT("lista!L" &amp;Table4[[#This Row],[ID]]+1)</f>
        <v/>
      </c>
      <c r="AB485" s="99" t="str" cm="1">
        <f t="array" aca="1" ref="AB485" ca="1">INDIRECT("lista!M" &amp;Table4[[#This Row],[ID]]+1)</f>
        <v/>
      </c>
      <c r="AC485" s="99" t="str" cm="1">
        <f t="array" aca="1" ref="AC485" ca="1">INDIRECT("lista!N" &amp;Table4[[#This Row],[ID]]+1)</f>
        <v/>
      </c>
      <c r="AD485" s="99" t="str" cm="1">
        <f t="array" aca="1" ref="AD485" ca="1">INDIRECT("lista!O" &amp;Table4[[#This Row],[ID]]+1)</f>
        <v/>
      </c>
      <c r="AE485" s="99" t="str" cm="1">
        <f t="array" aca="1" ref="AE485" ca="1">INDIRECT("lista!P" &amp;Table4[[#This Row],[ID]]+1)</f>
        <v/>
      </c>
      <c r="AF485" s="99" t="str" cm="1">
        <f t="array" aca="1" ref="AF485" ca="1">INDIRECT("lista!Q" &amp;Table4[[#This Row],[ID]]+1)</f>
        <v/>
      </c>
    </row>
    <row r="486" spans="1:32" x14ac:dyDescent="0.3">
      <c r="A486" s="99">
        <v>483</v>
      </c>
      <c r="B486" s="41" t="s">
        <v>64</v>
      </c>
      <c r="C486" s="30" t="s">
        <v>1143</v>
      </c>
      <c r="D486" s="41" t="s">
        <v>42</v>
      </c>
      <c r="E486" s="46" t="s">
        <v>119</v>
      </c>
      <c r="F486" s="50">
        <v>44362</v>
      </c>
      <c r="O486" s="3"/>
      <c r="P486" s="3"/>
      <c r="Q486" s="3"/>
      <c r="R486" s="15"/>
      <c r="S486" s="15"/>
      <c r="T486" s="15"/>
      <c r="U486" s="328"/>
      <c r="V486" s="99" t="str">
        <f ca="1">INDIRECT("lista!G" &amp;Table4[[#This Row],[ID]]+1)</f>
        <v/>
      </c>
      <c r="W486" s="99" t="str" cm="1">
        <f t="array" aca="1" ref="W486" ca="1">INDIRECT("lista!H" &amp;Table4[[#This Row],[ID]]+1)</f>
        <v/>
      </c>
      <c r="X486" s="99" t="str" cm="1">
        <f t="array" aca="1" ref="X486" ca="1">INDIRECT("lista!I" &amp;Table4[[#This Row],[ID]]+1)</f>
        <v/>
      </c>
      <c r="Y486" s="99" t="str" cm="1">
        <f t="array" aca="1" ref="Y486" ca="1">INDIRECT("lista!J" &amp;Table4[[#This Row],[ID]]+1)</f>
        <v/>
      </c>
      <c r="Z486" s="99" t="str" cm="1">
        <f t="array" aca="1" ref="Z486" ca="1">INDIRECT("lista!K" &amp;Table4[[#This Row],[ID]]+1)</f>
        <v/>
      </c>
      <c r="AA486" s="99" t="str" cm="1">
        <f t="array" aca="1" ref="AA486" ca="1">INDIRECT("lista!L" &amp;Table4[[#This Row],[ID]]+1)</f>
        <v/>
      </c>
      <c r="AB486" s="99" t="str" cm="1">
        <f t="array" aca="1" ref="AB486" ca="1">INDIRECT("lista!M" &amp;Table4[[#This Row],[ID]]+1)</f>
        <v/>
      </c>
      <c r="AC486" s="99" t="str" cm="1">
        <f t="array" aca="1" ref="AC486" ca="1">INDIRECT("lista!N" &amp;Table4[[#This Row],[ID]]+1)</f>
        <v/>
      </c>
      <c r="AD486" s="99" t="str" cm="1">
        <f t="array" aca="1" ref="AD486" ca="1">INDIRECT("lista!O" &amp;Table4[[#This Row],[ID]]+1)</f>
        <v/>
      </c>
      <c r="AE486" s="99" t="str" cm="1">
        <f t="array" aca="1" ref="AE486" ca="1">INDIRECT("lista!P" &amp;Table4[[#This Row],[ID]]+1)</f>
        <v/>
      </c>
      <c r="AF486" s="99" t="str" cm="1">
        <f t="array" aca="1" ref="AF486" ca="1">INDIRECT("lista!Q" &amp;Table4[[#This Row],[ID]]+1)</f>
        <v/>
      </c>
    </row>
    <row r="487" spans="1:32" x14ac:dyDescent="0.3">
      <c r="A487" s="99">
        <v>484</v>
      </c>
      <c r="B487" s="41" t="s">
        <v>66</v>
      </c>
      <c r="C487" s="30" t="s">
        <v>1144</v>
      </c>
      <c r="D487" s="41" t="s">
        <v>42</v>
      </c>
      <c r="E487" s="46" t="s">
        <v>119</v>
      </c>
      <c r="F487" s="50">
        <v>44362</v>
      </c>
      <c r="O487" s="3"/>
      <c r="P487" s="3"/>
      <c r="Q487" s="3"/>
      <c r="R487" s="15"/>
      <c r="S487" s="15"/>
      <c r="T487" s="15"/>
      <c r="U487" s="328"/>
      <c r="V487" s="99" t="str">
        <f ca="1">INDIRECT("lista!G" &amp;Table4[[#This Row],[ID]]+1)</f>
        <v/>
      </c>
      <c r="W487" s="99" t="str" cm="1">
        <f t="array" aca="1" ref="W487" ca="1">INDIRECT("lista!H" &amp;Table4[[#This Row],[ID]]+1)</f>
        <v/>
      </c>
      <c r="X487" s="99" t="str" cm="1">
        <f t="array" aca="1" ref="X487" ca="1">INDIRECT("lista!I" &amp;Table4[[#This Row],[ID]]+1)</f>
        <v/>
      </c>
      <c r="Y487" s="99" t="str" cm="1">
        <f t="array" aca="1" ref="Y487" ca="1">INDIRECT("lista!J" &amp;Table4[[#This Row],[ID]]+1)</f>
        <v/>
      </c>
      <c r="Z487" s="99" t="str" cm="1">
        <f t="array" aca="1" ref="Z487" ca="1">INDIRECT("lista!K" &amp;Table4[[#This Row],[ID]]+1)</f>
        <v/>
      </c>
      <c r="AA487" s="99" t="str" cm="1">
        <f t="array" aca="1" ref="AA487" ca="1">INDIRECT("lista!L" &amp;Table4[[#This Row],[ID]]+1)</f>
        <v/>
      </c>
      <c r="AB487" s="99" t="str" cm="1">
        <f t="array" aca="1" ref="AB487" ca="1">INDIRECT("lista!M" &amp;Table4[[#This Row],[ID]]+1)</f>
        <v/>
      </c>
      <c r="AC487" s="99" t="str" cm="1">
        <f t="array" aca="1" ref="AC487" ca="1">INDIRECT("lista!N" &amp;Table4[[#This Row],[ID]]+1)</f>
        <v/>
      </c>
      <c r="AD487" s="99" t="str" cm="1">
        <f t="array" aca="1" ref="AD487" ca="1">INDIRECT("lista!O" &amp;Table4[[#This Row],[ID]]+1)</f>
        <v/>
      </c>
      <c r="AE487" s="99" t="str" cm="1">
        <f t="array" aca="1" ref="AE487" ca="1">INDIRECT("lista!P" &amp;Table4[[#This Row],[ID]]+1)</f>
        <v/>
      </c>
      <c r="AF487" s="99" t="str" cm="1">
        <f t="array" aca="1" ref="AF487" ca="1">INDIRECT("lista!Q" &amp;Table4[[#This Row],[ID]]+1)</f>
        <v/>
      </c>
    </row>
    <row r="488" spans="1:32" x14ac:dyDescent="0.3">
      <c r="A488" s="99">
        <v>485</v>
      </c>
      <c r="B488" s="41" t="s">
        <v>399</v>
      </c>
      <c r="C488" s="44" t="s">
        <v>1154</v>
      </c>
      <c r="D488" s="41" t="s">
        <v>116</v>
      </c>
      <c r="E488" s="41" t="s">
        <v>105</v>
      </c>
      <c r="F488" s="45">
        <v>44361</v>
      </c>
      <c r="O488" s="3"/>
      <c r="P488" s="3"/>
      <c r="Q488" s="3"/>
      <c r="R488" s="15"/>
      <c r="S488" s="15"/>
      <c r="T488" s="15"/>
      <c r="U488" s="327"/>
      <c r="V488" s="99" t="str">
        <f ca="1">INDIRECT("lista!G" &amp;Table4[[#This Row],[ID]]+1)</f>
        <v/>
      </c>
      <c r="W488" s="99" t="str" cm="1">
        <f t="array" aca="1" ref="W488" ca="1">INDIRECT("lista!H" &amp;Table4[[#This Row],[ID]]+1)</f>
        <v/>
      </c>
      <c r="X488" s="99" t="str" cm="1">
        <f t="array" aca="1" ref="X488" ca="1">INDIRECT("lista!I" &amp;Table4[[#This Row],[ID]]+1)</f>
        <v/>
      </c>
      <c r="Y488" s="99" t="str" cm="1">
        <f t="array" aca="1" ref="Y488" ca="1">INDIRECT("lista!J" &amp;Table4[[#This Row],[ID]]+1)</f>
        <v/>
      </c>
      <c r="Z488" s="99" t="str" cm="1">
        <f t="array" aca="1" ref="Z488" ca="1">INDIRECT("lista!K" &amp;Table4[[#This Row],[ID]]+1)</f>
        <v/>
      </c>
      <c r="AA488" s="99" t="str" cm="1">
        <f t="array" aca="1" ref="AA488" ca="1">INDIRECT("lista!L" &amp;Table4[[#This Row],[ID]]+1)</f>
        <v/>
      </c>
      <c r="AB488" s="99" t="str" cm="1">
        <f t="array" aca="1" ref="AB488" ca="1">INDIRECT("lista!M" &amp;Table4[[#This Row],[ID]]+1)</f>
        <v/>
      </c>
      <c r="AC488" s="99" t="str" cm="1">
        <f t="array" aca="1" ref="AC488" ca="1">INDIRECT("lista!N" &amp;Table4[[#This Row],[ID]]+1)</f>
        <v/>
      </c>
      <c r="AD488" s="99" t="str" cm="1">
        <f t="array" aca="1" ref="AD488" ca="1">INDIRECT("lista!O" &amp;Table4[[#This Row],[ID]]+1)</f>
        <v/>
      </c>
      <c r="AE488" s="99" t="str" cm="1">
        <f t="array" aca="1" ref="AE488" ca="1">INDIRECT("lista!P" &amp;Table4[[#This Row],[ID]]+1)</f>
        <v/>
      </c>
      <c r="AF488" s="99" t="str" cm="1">
        <f t="array" aca="1" ref="AF488" ca="1">INDIRECT("lista!Q" &amp;Table4[[#This Row],[ID]]+1)</f>
        <v/>
      </c>
    </row>
    <row r="489" spans="1:32" x14ac:dyDescent="0.3">
      <c r="A489" s="99">
        <v>486</v>
      </c>
      <c r="B489" s="41" t="s">
        <v>76</v>
      </c>
      <c r="C489" s="30" t="s">
        <v>1148</v>
      </c>
      <c r="D489" s="41" t="s">
        <v>42</v>
      </c>
      <c r="E489" s="40" t="s">
        <v>70</v>
      </c>
      <c r="F489" s="32">
        <v>44361</v>
      </c>
      <c r="O489" s="3"/>
      <c r="P489" s="3"/>
      <c r="Q489" s="3"/>
      <c r="R489" s="15"/>
      <c r="S489" s="15"/>
      <c r="T489" s="15"/>
      <c r="U489" s="328"/>
      <c r="V489" s="99" t="s">
        <v>65</v>
      </c>
      <c r="W489" s="99" t="s">
        <v>65</v>
      </c>
      <c r="X489" s="99" t="s">
        <v>65</v>
      </c>
      <c r="Y489" s="99" t="s">
        <v>65</v>
      </c>
      <c r="Z489" s="99" t="s">
        <v>65</v>
      </c>
      <c r="AA489" s="99" t="s">
        <v>65</v>
      </c>
      <c r="AB489" s="99" t="str" cm="1">
        <f t="array" aca="1" ref="AB489" ca="1">INDIRECT("lista!M" &amp;Table4[[#This Row],[ID]]+1)</f>
        <v/>
      </c>
      <c r="AC489" s="99" t="str" cm="1">
        <f t="array" aca="1" ref="AC489" ca="1">INDIRECT("lista!N" &amp;Table4[[#This Row],[ID]]+1)</f>
        <v/>
      </c>
      <c r="AD489" s="99" t="str" cm="1">
        <f t="array" aca="1" ref="AD489" ca="1">INDIRECT("lista!O" &amp;Table4[[#This Row],[ID]]+1)</f>
        <v/>
      </c>
      <c r="AE489" s="99" t="str" cm="1">
        <f t="array" aca="1" ref="AE489" ca="1">INDIRECT("lista!P" &amp;Table4[[#This Row],[ID]]+1)</f>
        <v/>
      </c>
      <c r="AF489" s="99" t="str" cm="1">
        <f t="array" aca="1" ref="AF489" ca="1">INDIRECT("lista!Q" &amp;Table4[[#This Row],[ID]]+1)</f>
        <v/>
      </c>
    </row>
    <row r="490" spans="1:32" x14ac:dyDescent="0.3">
      <c r="A490" s="99">
        <v>487</v>
      </c>
      <c r="B490" s="41" t="s">
        <v>217</v>
      </c>
      <c r="C490" s="52" t="s">
        <v>1556</v>
      </c>
      <c r="D490" s="53" t="s">
        <v>112</v>
      </c>
      <c r="E490" s="40" t="s">
        <v>206</v>
      </c>
      <c r="F490" s="32">
        <v>44357</v>
      </c>
      <c r="O490" s="3"/>
      <c r="P490" s="3"/>
      <c r="Q490" s="3"/>
      <c r="R490" s="15"/>
      <c r="S490" s="15"/>
      <c r="T490" s="15"/>
      <c r="U490" s="328"/>
      <c r="V490" s="99" t="str">
        <f ca="1">INDIRECT("lista!G" &amp;Table4[[#This Row],[ID]]+1)</f>
        <v/>
      </c>
      <c r="W490" s="99" t="str" cm="1">
        <f t="array" aca="1" ref="W490" ca="1">INDIRECT("lista!H" &amp;Table4[[#This Row],[ID]]+1)</f>
        <v/>
      </c>
      <c r="X490" s="99" t="s">
        <v>65</v>
      </c>
      <c r="Y490" s="99" t="str" cm="1">
        <f t="array" aca="1" ref="Y490" ca="1">INDIRECT("lista!J" &amp;Table4[[#This Row],[ID]]+1)</f>
        <v/>
      </c>
      <c r="Z490" s="99" t="s">
        <v>65</v>
      </c>
      <c r="AA490" s="99" t="str" cm="1">
        <f t="array" aca="1" ref="AA490" ca="1">INDIRECT("lista!L" &amp;Table4[[#This Row],[ID]]+1)</f>
        <v/>
      </c>
      <c r="AB490" s="99" t="str" cm="1">
        <f t="array" aca="1" ref="AB490" ca="1">INDIRECT("lista!M" &amp;Table4[[#This Row],[ID]]+1)</f>
        <v/>
      </c>
      <c r="AC490" s="99" t="str" cm="1">
        <f t="array" aca="1" ref="AC490" ca="1">INDIRECT("lista!N" &amp;Table4[[#This Row],[ID]]+1)</f>
        <v/>
      </c>
      <c r="AD490" s="99" t="s">
        <v>65</v>
      </c>
      <c r="AE490" s="99" t="str" cm="1">
        <f t="array" aca="1" ref="AE490" ca="1">INDIRECT("lista!P" &amp;Table4[[#This Row],[ID]]+1)</f>
        <v/>
      </c>
      <c r="AF490" s="99" t="str" cm="1">
        <f t="array" aca="1" ref="AF490" ca="1">INDIRECT("lista!Q" &amp;Table4[[#This Row],[ID]]+1)</f>
        <v/>
      </c>
    </row>
    <row r="491" spans="1:32" x14ac:dyDescent="0.3">
      <c r="A491" s="99">
        <v>488</v>
      </c>
      <c r="B491" s="54" t="s">
        <v>214</v>
      </c>
      <c r="C491" s="55" t="s">
        <v>1518</v>
      </c>
      <c r="D491" s="54" t="s">
        <v>181</v>
      </c>
      <c r="E491" s="56" t="s">
        <v>206</v>
      </c>
      <c r="F491" s="57">
        <v>44357</v>
      </c>
      <c r="O491" s="3"/>
      <c r="P491" s="3"/>
      <c r="Q491" s="3"/>
      <c r="R491" s="15"/>
      <c r="S491" s="15"/>
      <c r="T491" s="15"/>
      <c r="U491" s="328"/>
      <c r="V491" s="99" t="str">
        <f ca="1">INDIRECT("lista!G" &amp;Table4[[#This Row],[ID]]+1)</f>
        <v/>
      </c>
      <c r="W491" s="99" t="str" cm="1">
        <f t="array" aca="1" ref="W491" ca="1">INDIRECT("lista!H" &amp;Table4[[#This Row],[ID]]+1)</f>
        <v/>
      </c>
      <c r="X491" s="99" t="str" cm="1">
        <f t="array" aca="1" ref="X491" ca="1">INDIRECT("lista!I" &amp;Table4[[#This Row],[ID]]+1)</f>
        <v/>
      </c>
      <c r="Y491" s="99" t="str" cm="1">
        <f t="array" aca="1" ref="Y491" ca="1">INDIRECT("lista!J" &amp;Table4[[#This Row],[ID]]+1)</f>
        <v/>
      </c>
      <c r="Z491" s="99" t="str" cm="1">
        <f t="array" aca="1" ref="Z491" ca="1">INDIRECT("lista!K" &amp;Table4[[#This Row],[ID]]+1)</f>
        <v/>
      </c>
      <c r="AA491" s="99" t="str" cm="1">
        <f t="array" aca="1" ref="AA491" ca="1">INDIRECT("lista!L" &amp;Table4[[#This Row],[ID]]+1)</f>
        <v/>
      </c>
      <c r="AB491" s="99" t="str" cm="1">
        <f t="array" aca="1" ref="AB491" ca="1">INDIRECT("lista!M" &amp;Table4[[#This Row],[ID]]+1)</f>
        <v/>
      </c>
      <c r="AC491" s="99" t="str" cm="1">
        <f t="array" aca="1" ref="AC491" ca="1">INDIRECT("lista!N" &amp;Table4[[#This Row],[ID]]+1)</f>
        <v/>
      </c>
      <c r="AD491" s="99" t="str" cm="1">
        <f t="array" aca="1" ref="AD491" ca="1">INDIRECT("lista!O" &amp;Table4[[#This Row],[ID]]+1)</f>
        <v/>
      </c>
      <c r="AE491" s="99" t="str" cm="1">
        <f t="array" aca="1" ref="AE491" ca="1">INDIRECT("lista!P" &amp;Table4[[#This Row],[ID]]+1)</f>
        <v/>
      </c>
      <c r="AF491" s="99" t="str" cm="1">
        <f t="array" aca="1" ref="AF491" ca="1">INDIRECT("lista!Q" &amp;Table4[[#This Row],[ID]]+1)</f>
        <v/>
      </c>
    </row>
    <row r="492" spans="1:32" x14ac:dyDescent="0.3">
      <c r="A492" s="99">
        <v>489</v>
      </c>
      <c r="B492" s="41" t="s">
        <v>64</v>
      </c>
      <c r="C492" s="30" t="s">
        <v>1143</v>
      </c>
      <c r="D492" s="41" t="s">
        <v>42</v>
      </c>
      <c r="E492" s="46" t="s">
        <v>36</v>
      </c>
      <c r="F492" s="50">
        <v>44355</v>
      </c>
      <c r="O492" s="3"/>
      <c r="P492" s="3"/>
      <c r="Q492" s="3"/>
      <c r="R492" s="15"/>
      <c r="S492" s="15"/>
      <c r="T492" s="15"/>
      <c r="U492" s="328"/>
      <c r="V492" s="99" t="str">
        <f ca="1">INDIRECT("lista!G" &amp;Table4[[#This Row],[ID]]+1)</f>
        <v/>
      </c>
      <c r="W492" s="99" t="str" cm="1">
        <f t="array" aca="1" ref="W492" ca="1">INDIRECT("lista!H" &amp;Table4[[#This Row],[ID]]+1)</f>
        <v/>
      </c>
      <c r="X492" s="99" t="str" cm="1">
        <f t="array" aca="1" ref="X492" ca="1">INDIRECT("lista!I" &amp;Table4[[#This Row],[ID]]+1)</f>
        <v/>
      </c>
      <c r="Y492" s="99" t="str" cm="1">
        <f t="array" aca="1" ref="Y492" ca="1">INDIRECT("lista!J" &amp;Table4[[#This Row],[ID]]+1)</f>
        <v/>
      </c>
      <c r="Z492" s="99" t="str" cm="1">
        <f t="array" aca="1" ref="Z492" ca="1">INDIRECT("lista!K" &amp;Table4[[#This Row],[ID]]+1)</f>
        <v/>
      </c>
      <c r="AA492" s="99" t="str" cm="1">
        <f t="array" aca="1" ref="AA492" ca="1">INDIRECT("lista!L" &amp;Table4[[#This Row],[ID]]+1)</f>
        <v/>
      </c>
      <c r="AB492" s="99" t="str" cm="1">
        <f t="array" aca="1" ref="AB492" ca="1">INDIRECT("lista!M" &amp;Table4[[#This Row],[ID]]+1)</f>
        <v/>
      </c>
      <c r="AC492" s="99" t="str" cm="1">
        <f t="array" aca="1" ref="AC492" ca="1">INDIRECT("lista!N" &amp;Table4[[#This Row],[ID]]+1)</f>
        <v/>
      </c>
      <c r="AD492" s="99" t="str" cm="1">
        <f t="array" aca="1" ref="AD492" ca="1">INDIRECT("lista!O" &amp;Table4[[#This Row],[ID]]+1)</f>
        <v/>
      </c>
      <c r="AE492" s="99" t="str" cm="1">
        <f t="array" aca="1" ref="AE492" ca="1">INDIRECT("lista!P" &amp;Table4[[#This Row],[ID]]+1)</f>
        <v/>
      </c>
      <c r="AF492" s="99" t="str" cm="1">
        <f t="array" aca="1" ref="AF492" ca="1">INDIRECT("lista!Q" &amp;Table4[[#This Row],[ID]]+1)</f>
        <v/>
      </c>
    </row>
    <row r="493" spans="1:32" x14ac:dyDescent="0.3">
      <c r="A493" s="99">
        <v>490</v>
      </c>
      <c r="B493" s="41" t="s">
        <v>66</v>
      </c>
      <c r="C493" s="30" t="s">
        <v>1144</v>
      </c>
      <c r="D493" s="41" t="s">
        <v>42</v>
      </c>
      <c r="E493" s="46" t="s">
        <v>36</v>
      </c>
      <c r="F493" s="50">
        <v>44355</v>
      </c>
      <c r="O493" s="3"/>
      <c r="P493" s="3"/>
      <c r="Q493" s="3"/>
      <c r="R493" s="15"/>
      <c r="S493" s="15"/>
      <c r="T493" s="15"/>
      <c r="U493" s="328"/>
      <c r="V493" s="99" t="str">
        <f ca="1">INDIRECT("lista!G" &amp;Table4[[#This Row],[ID]]+1)</f>
        <v/>
      </c>
      <c r="W493" s="99" t="str" cm="1">
        <f t="array" aca="1" ref="W493" ca="1">INDIRECT("lista!H" &amp;Table4[[#This Row],[ID]]+1)</f>
        <v/>
      </c>
      <c r="X493" s="99" t="str" cm="1">
        <f t="array" aca="1" ref="X493" ca="1">INDIRECT("lista!I" &amp;Table4[[#This Row],[ID]]+1)</f>
        <v/>
      </c>
      <c r="Y493" s="99" t="str" cm="1">
        <f t="array" aca="1" ref="Y493" ca="1">INDIRECT("lista!J" &amp;Table4[[#This Row],[ID]]+1)</f>
        <v/>
      </c>
      <c r="Z493" s="99" t="str" cm="1">
        <f t="array" aca="1" ref="Z493" ca="1">INDIRECT("lista!K" &amp;Table4[[#This Row],[ID]]+1)</f>
        <v/>
      </c>
      <c r="AA493" s="99" t="str" cm="1">
        <f t="array" aca="1" ref="AA493" ca="1">INDIRECT("lista!L" &amp;Table4[[#This Row],[ID]]+1)</f>
        <v/>
      </c>
      <c r="AB493" s="99" t="str" cm="1">
        <f t="array" aca="1" ref="AB493" ca="1">INDIRECT("lista!M" &amp;Table4[[#This Row],[ID]]+1)</f>
        <v/>
      </c>
      <c r="AC493" s="99" t="str" cm="1">
        <f t="array" aca="1" ref="AC493" ca="1">INDIRECT("lista!N" &amp;Table4[[#This Row],[ID]]+1)</f>
        <v/>
      </c>
      <c r="AD493" s="99" t="str" cm="1">
        <f t="array" aca="1" ref="AD493" ca="1">INDIRECT("lista!O" &amp;Table4[[#This Row],[ID]]+1)</f>
        <v/>
      </c>
      <c r="AE493" s="99" t="str" cm="1">
        <f t="array" aca="1" ref="AE493" ca="1">INDIRECT("lista!P" &amp;Table4[[#This Row],[ID]]+1)</f>
        <v/>
      </c>
      <c r="AF493" s="99" t="str" cm="1">
        <f t="array" aca="1" ref="AF493" ca="1">INDIRECT("lista!Q" &amp;Table4[[#This Row],[ID]]+1)</f>
        <v/>
      </c>
    </row>
    <row r="494" spans="1:32" x14ac:dyDescent="0.3">
      <c r="A494" s="99">
        <v>491</v>
      </c>
      <c r="B494" s="41" t="s">
        <v>394</v>
      </c>
      <c r="C494" s="30" t="s">
        <v>395</v>
      </c>
      <c r="D494" s="41" t="s">
        <v>116</v>
      </c>
      <c r="E494" s="46" t="s">
        <v>119</v>
      </c>
      <c r="F494" s="50">
        <v>44354</v>
      </c>
      <c r="O494" s="3"/>
      <c r="P494" s="3"/>
      <c r="Q494" s="3"/>
      <c r="R494" s="15"/>
      <c r="S494" s="15"/>
      <c r="T494" s="15"/>
      <c r="U494" s="328"/>
      <c r="V494" s="99" t="str">
        <f ca="1">INDIRECT("lista!G" &amp;Table4[[#This Row],[ID]]+1)</f>
        <v/>
      </c>
      <c r="W494" s="99" t="str" cm="1">
        <f t="array" aca="1" ref="W494" ca="1">INDIRECT("lista!H" &amp;Table4[[#This Row],[ID]]+1)</f>
        <v/>
      </c>
      <c r="X494" s="99" t="str" cm="1">
        <f t="array" aca="1" ref="X494" ca="1">INDIRECT("lista!I" &amp;Table4[[#This Row],[ID]]+1)</f>
        <v/>
      </c>
      <c r="Y494" s="99" t="str" cm="1">
        <f t="array" aca="1" ref="Y494" ca="1">INDIRECT("lista!J" &amp;Table4[[#This Row],[ID]]+1)</f>
        <v/>
      </c>
      <c r="Z494" s="99" t="str" cm="1">
        <f t="array" aca="1" ref="Z494" ca="1">INDIRECT("lista!K" &amp;Table4[[#This Row],[ID]]+1)</f>
        <v/>
      </c>
      <c r="AA494" s="99" t="str" cm="1">
        <f t="array" aca="1" ref="AA494" ca="1">INDIRECT("lista!L" &amp;Table4[[#This Row],[ID]]+1)</f>
        <v/>
      </c>
      <c r="AB494" s="99" t="str" cm="1">
        <f t="array" aca="1" ref="AB494" ca="1">INDIRECT("lista!M" &amp;Table4[[#This Row],[ID]]+1)</f>
        <v/>
      </c>
      <c r="AC494" s="99" t="str" cm="1">
        <f t="array" aca="1" ref="AC494" ca="1">INDIRECT("lista!N" &amp;Table4[[#This Row],[ID]]+1)</f>
        <v/>
      </c>
      <c r="AD494" s="99" t="str" cm="1">
        <f t="array" aca="1" ref="AD494" ca="1">INDIRECT("lista!O" &amp;Table4[[#This Row],[ID]]+1)</f>
        <v/>
      </c>
      <c r="AE494" s="99" t="str" cm="1">
        <f t="array" aca="1" ref="AE494" ca="1">INDIRECT("lista!P" &amp;Table4[[#This Row],[ID]]+1)</f>
        <v/>
      </c>
      <c r="AF494" s="99" t="str" cm="1">
        <f t="array" aca="1" ref="AF494" ca="1">INDIRECT("lista!Q" &amp;Table4[[#This Row],[ID]]+1)</f>
        <v/>
      </c>
    </row>
    <row r="495" spans="1:32" x14ac:dyDescent="0.3">
      <c r="A495" s="99">
        <v>492</v>
      </c>
      <c r="B495" s="41" t="s">
        <v>396</v>
      </c>
      <c r="C495" s="30" t="s">
        <v>1468</v>
      </c>
      <c r="D495" s="41" t="s">
        <v>53</v>
      </c>
      <c r="E495" s="46" t="s">
        <v>119</v>
      </c>
      <c r="F495" s="50">
        <v>44354</v>
      </c>
      <c r="O495" s="3"/>
      <c r="P495" s="3"/>
      <c r="Q495" s="3"/>
      <c r="R495" s="15"/>
      <c r="S495" s="15"/>
      <c r="T495" s="15"/>
      <c r="U495" s="328"/>
      <c r="V495" s="99" t="str">
        <f ca="1">INDIRECT("lista!G" &amp;Table4[[#This Row],[ID]]+1)</f>
        <v/>
      </c>
      <c r="W495" s="99" t="str" cm="1">
        <f t="array" aca="1" ref="W495" ca="1">INDIRECT("lista!H" &amp;Table4[[#This Row],[ID]]+1)</f>
        <v/>
      </c>
      <c r="X495" s="99" t="str" cm="1">
        <f t="array" aca="1" ref="X495" ca="1">INDIRECT("lista!I" &amp;Table4[[#This Row],[ID]]+1)</f>
        <v/>
      </c>
      <c r="Y495" s="99" t="str" cm="1">
        <f t="array" aca="1" ref="Y495" ca="1">INDIRECT("lista!J" &amp;Table4[[#This Row],[ID]]+1)</f>
        <v/>
      </c>
      <c r="Z495" s="99" t="str" cm="1">
        <f t="array" aca="1" ref="Z495" ca="1">INDIRECT("lista!K" &amp;Table4[[#This Row],[ID]]+1)</f>
        <v/>
      </c>
      <c r="AA495" s="99" t="str" cm="1">
        <f t="array" aca="1" ref="AA495" ca="1">INDIRECT("lista!L" &amp;Table4[[#This Row],[ID]]+1)</f>
        <v/>
      </c>
      <c r="AB495" s="99" t="str" cm="1">
        <f t="array" aca="1" ref="AB495" ca="1">INDIRECT("lista!M" &amp;Table4[[#This Row],[ID]]+1)</f>
        <v/>
      </c>
      <c r="AC495" s="99" t="str" cm="1">
        <f t="array" aca="1" ref="AC495" ca="1">INDIRECT("lista!N" &amp;Table4[[#This Row],[ID]]+1)</f>
        <v/>
      </c>
      <c r="AD495" s="99" t="str" cm="1">
        <f t="array" aca="1" ref="AD495" ca="1">INDIRECT("lista!O" &amp;Table4[[#This Row],[ID]]+1)</f>
        <v/>
      </c>
      <c r="AE495" s="99" t="str" cm="1">
        <f t="array" aca="1" ref="AE495" ca="1">INDIRECT("lista!P" &amp;Table4[[#This Row],[ID]]+1)</f>
        <v/>
      </c>
      <c r="AF495" s="99" t="str" cm="1">
        <f t="array" aca="1" ref="AF495" ca="1">INDIRECT("lista!Q" &amp;Table4[[#This Row],[ID]]+1)</f>
        <v/>
      </c>
    </row>
    <row r="496" spans="1:32" x14ac:dyDescent="0.3">
      <c r="A496" s="99">
        <v>493</v>
      </c>
      <c r="B496" s="38" t="s">
        <v>402</v>
      </c>
      <c r="C496" s="34" t="s">
        <v>1469</v>
      </c>
      <c r="D496" s="39" t="s">
        <v>53</v>
      </c>
      <c r="E496" s="46" t="s">
        <v>105</v>
      </c>
      <c r="F496" s="50">
        <v>44351</v>
      </c>
      <c r="O496" s="3"/>
      <c r="P496" s="3"/>
      <c r="Q496" s="3"/>
      <c r="R496" s="15"/>
      <c r="S496" s="15"/>
      <c r="T496" s="15"/>
      <c r="U496" s="328"/>
      <c r="V496" s="99" t="str">
        <f ca="1">INDIRECT("lista!G" &amp;Table4[[#This Row],[ID]]+1)</f>
        <v/>
      </c>
      <c r="W496" s="99" t="str" cm="1">
        <f t="array" aca="1" ref="W496" ca="1">INDIRECT("lista!H" &amp;Table4[[#This Row],[ID]]+1)</f>
        <v/>
      </c>
      <c r="X496" s="99" t="str" cm="1">
        <f t="array" aca="1" ref="X496" ca="1">INDIRECT("lista!I" &amp;Table4[[#This Row],[ID]]+1)</f>
        <v/>
      </c>
      <c r="Y496" s="99" t="str" cm="1">
        <f t="array" aca="1" ref="Y496" ca="1">INDIRECT("lista!J" &amp;Table4[[#This Row],[ID]]+1)</f>
        <v/>
      </c>
      <c r="Z496" s="99" t="str" cm="1">
        <f t="array" aca="1" ref="Z496" ca="1">INDIRECT("lista!K" &amp;Table4[[#This Row],[ID]]+1)</f>
        <v/>
      </c>
      <c r="AA496" s="99" t="str" cm="1">
        <f t="array" aca="1" ref="AA496" ca="1">INDIRECT("lista!L" &amp;Table4[[#This Row],[ID]]+1)</f>
        <v/>
      </c>
      <c r="AB496" s="99" t="str" cm="1">
        <f t="array" aca="1" ref="AB496" ca="1">INDIRECT("lista!M" &amp;Table4[[#This Row],[ID]]+1)</f>
        <v/>
      </c>
      <c r="AC496" s="99" t="str" cm="1">
        <f t="array" aca="1" ref="AC496" ca="1">INDIRECT("lista!N" &amp;Table4[[#This Row],[ID]]+1)</f>
        <v/>
      </c>
      <c r="AD496" s="99" t="str" cm="1">
        <f t="array" aca="1" ref="AD496" ca="1">INDIRECT("lista!O" &amp;Table4[[#This Row],[ID]]+1)</f>
        <v/>
      </c>
      <c r="AE496" s="99" t="str" cm="1">
        <f t="array" aca="1" ref="AE496" ca="1">INDIRECT("lista!P" &amp;Table4[[#This Row],[ID]]+1)</f>
        <v/>
      </c>
      <c r="AF496" s="99" t="str" cm="1">
        <f t="array" aca="1" ref="AF496" ca="1">INDIRECT("lista!Q" &amp;Table4[[#This Row],[ID]]+1)</f>
        <v/>
      </c>
    </row>
    <row r="497" spans="1:32" x14ac:dyDescent="0.3">
      <c r="A497" s="99">
        <v>494</v>
      </c>
      <c r="B497" s="38" t="s">
        <v>403</v>
      </c>
      <c r="C497" s="34" t="s">
        <v>1470</v>
      </c>
      <c r="D497" s="39" t="s">
        <v>53</v>
      </c>
      <c r="E497" s="46" t="s">
        <v>105</v>
      </c>
      <c r="F497" s="50">
        <v>44351</v>
      </c>
      <c r="O497" s="3"/>
      <c r="P497" s="3"/>
      <c r="Q497" s="3"/>
      <c r="R497" s="15"/>
      <c r="S497" s="15"/>
      <c r="T497" s="15"/>
      <c r="U497" s="328"/>
      <c r="V497" s="99" t="str">
        <f ca="1">INDIRECT("lista!G" &amp;Table4[[#This Row],[ID]]+1)</f>
        <v/>
      </c>
      <c r="W497" s="99" t="str" cm="1">
        <f t="array" aca="1" ref="W497" ca="1">INDIRECT("lista!H" &amp;Table4[[#This Row],[ID]]+1)</f>
        <v/>
      </c>
      <c r="X497" s="99" t="str" cm="1">
        <f t="array" aca="1" ref="X497" ca="1">INDIRECT("lista!I" &amp;Table4[[#This Row],[ID]]+1)</f>
        <v/>
      </c>
      <c r="Y497" s="99" t="str" cm="1">
        <f t="array" aca="1" ref="Y497" ca="1">INDIRECT("lista!J" &amp;Table4[[#This Row],[ID]]+1)</f>
        <v/>
      </c>
      <c r="Z497" s="99" t="str" cm="1">
        <f t="array" aca="1" ref="Z497" ca="1">INDIRECT("lista!K" &amp;Table4[[#This Row],[ID]]+1)</f>
        <v/>
      </c>
      <c r="AA497" s="99" t="str" cm="1">
        <f t="array" aca="1" ref="AA497" ca="1">INDIRECT("lista!L" &amp;Table4[[#This Row],[ID]]+1)</f>
        <v/>
      </c>
      <c r="AB497" s="99" t="str" cm="1">
        <f t="array" aca="1" ref="AB497" ca="1">INDIRECT("lista!M" &amp;Table4[[#This Row],[ID]]+1)</f>
        <v/>
      </c>
      <c r="AC497" s="99" t="str" cm="1">
        <f t="array" aca="1" ref="AC497" ca="1">INDIRECT("lista!N" &amp;Table4[[#This Row],[ID]]+1)</f>
        <v/>
      </c>
      <c r="AD497" s="99" t="str" cm="1">
        <f t="array" aca="1" ref="AD497" ca="1">INDIRECT("lista!O" &amp;Table4[[#This Row],[ID]]+1)</f>
        <v/>
      </c>
      <c r="AE497" s="99" t="str" cm="1">
        <f t="array" aca="1" ref="AE497" ca="1">INDIRECT("lista!P" &amp;Table4[[#This Row],[ID]]+1)</f>
        <v/>
      </c>
      <c r="AF497" s="99" t="str" cm="1">
        <f t="array" aca="1" ref="AF497" ca="1">INDIRECT("lista!Q" &amp;Table4[[#This Row],[ID]]+1)</f>
        <v/>
      </c>
    </row>
    <row r="498" spans="1:32" x14ac:dyDescent="0.3">
      <c r="A498" s="99">
        <v>495</v>
      </c>
      <c r="B498" s="38" t="s">
        <v>404</v>
      </c>
      <c r="C498" s="34" t="s">
        <v>1471</v>
      </c>
      <c r="D498" s="39" t="s">
        <v>53</v>
      </c>
      <c r="E498" s="46" t="s">
        <v>105</v>
      </c>
      <c r="F498" s="50">
        <v>44351</v>
      </c>
      <c r="O498" s="3"/>
      <c r="P498" s="3"/>
      <c r="Q498" s="3"/>
      <c r="R498" s="15"/>
      <c r="S498" s="15"/>
      <c r="T498" s="15"/>
      <c r="U498" s="328"/>
      <c r="V498" s="99" t="str">
        <f ca="1">INDIRECT("lista!G" &amp;Table4[[#This Row],[ID]]+1)</f>
        <v/>
      </c>
      <c r="W498" s="99" t="str" cm="1">
        <f t="array" aca="1" ref="W498" ca="1">INDIRECT("lista!H" &amp;Table4[[#This Row],[ID]]+1)</f>
        <v/>
      </c>
      <c r="X498" s="99" t="str" cm="1">
        <f t="array" aca="1" ref="X498" ca="1">INDIRECT("lista!I" &amp;Table4[[#This Row],[ID]]+1)</f>
        <v/>
      </c>
      <c r="Y498" s="99" t="str" cm="1">
        <f t="array" aca="1" ref="Y498" ca="1">INDIRECT("lista!J" &amp;Table4[[#This Row],[ID]]+1)</f>
        <v/>
      </c>
      <c r="Z498" s="99" t="str" cm="1">
        <f t="array" aca="1" ref="Z498" ca="1">INDIRECT("lista!K" &amp;Table4[[#This Row],[ID]]+1)</f>
        <v/>
      </c>
      <c r="AA498" s="99" t="str" cm="1">
        <f t="array" aca="1" ref="AA498" ca="1">INDIRECT("lista!L" &amp;Table4[[#This Row],[ID]]+1)</f>
        <v/>
      </c>
      <c r="AB498" s="99" t="str" cm="1">
        <f t="array" aca="1" ref="AB498" ca="1">INDIRECT("lista!M" &amp;Table4[[#This Row],[ID]]+1)</f>
        <v/>
      </c>
      <c r="AC498" s="99" t="str" cm="1">
        <f t="array" aca="1" ref="AC498" ca="1">INDIRECT("lista!N" &amp;Table4[[#This Row],[ID]]+1)</f>
        <v/>
      </c>
      <c r="AD498" s="99" t="str" cm="1">
        <f t="array" aca="1" ref="AD498" ca="1">INDIRECT("lista!O" &amp;Table4[[#This Row],[ID]]+1)</f>
        <v/>
      </c>
      <c r="AE498" s="99" t="str" cm="1">
        <f t="array" aca="1" ref="AE498" ca="1">INDIRECT("lista!P" &amp;Table4[[#This Row],[ID]]+1)</f>
        <v/>
      </c>
      <c r="AF498" s="99" t="str" cm="1">
        <f t="array" aca="1" ref="AF498" ca="1">INDIRECT("lista!Q" &amp;Table4[[#This Row],[ID]]+1)</f>
        <v/>
      </c>
    </row>
    <row r="499" spans="1:32" x14ac:dyDescent="0.3">
      <c r="A499" s="99">
        <v>496</v>
      </c>
      <c r="B499" s="41" t="s">
        <v>411</v>
      </c>
      <c r="C499" s="58" t="s">
        <v>1296</v>
      </c>
      <c r="D499" s="41" t="s">
        <v>412</v>
      </c>
      <c r="E499" s="41" t="s">
        <v>95</v>
      </c>
      <c r="F499" s="32">
        <v>44349</v>
      </c>
      <c r="O499" s="3"/>
      <c r="P499" s="3"/>
      <c r="Q499" s="3"/>
      <c r="R499" s="15"/>
      <c r="S499" s="15"/>
      <c r="T499" s="15"/>
      <c r="U499" s="328"/>
      <c r="V499" s="99" t="str">
        <f ca="1">INDIRECT("lista!G" &amp;Table4[[#This Row],[ID]]+1)</f>
        <v/>
      </c>
      <c r="W499" s="99" t="str" cm="1">
        <f t="array" aca="1" ref="W499" ca="1">INDIRECT("lista!H" &amp;Table4[[#This Row],[ID]]+1)</f>
        <v/>
      </c>
      <c r="X499" s="99" t="str" cm="1">
        <f t="array" aca="1" ref="X499" ca="1">INDIRECT("lista!I" &amp;Table4[[#This Row],[ID]]+1)</f>
        <v/>
      </c>
      <c r="Y499" s="99" t="str" cm="1">
        <f t="array" aca="1" ref="Y499" ca="1">INDIRECT("lista!J" &amp;Table4[[#This Row],[ID]]+1)</f>
        <v/>
      </c>
      <c r="Z499" s="99" t="str" cm="1">
        <f t="array" aca="1" ref="Z499" ca="1">INDIRECT("lista!K" &amp;Table4[[#This Row],[ID]]+1)</f>
        <v/>
      </c>
      <c r="AA499" s="99" t="str" cm="1">
        <f t="array" aca="1" ref="AA499" ca="1">INDIRECT("lista!L" &amp;Table4[[#This Row],[ID]]+1)</f>
        <v/>
      </c>
      <c r="AB499" s="99" t="str" cm="1">
        <f t="array" aca="1" ref="AB499" ca="1">INDIRECT("lista!M" &amp;Table4[[#This Row],[ID]]+1)</f>
        <v/>
      </c>
      <c r="AC499" s="99" t="str" cm="1">
        <f t="array" aca="1" ref="AC499" ca="1">INDIRECT("lista!N" &amp;Table4[[#This Row],[ID]]+1)</f>
        <v/>
      </c>
      <c r="AD499" s="99" t="str" cm="1">
        <f t="array" aca="1" ref="AD499" ca="1">INDIRECT("lista!O" &amp;Table4[[#This Row],[ID]]+1)</f>
        <v/>
      </c>
      <c r="AE499" s="99" t="str" cm="1">
        <f t="array" aca="1" ref="AE499" ca="1">INDIRECT("lista!P" &amp;Table4[[#This Row],[ID]]+1)</f>
        <v/>
      </c>
      <c r="AF499" s="99" t="str" cm="1">
        <f t="array" aca="1" ref="AF499" ca="1">INDIRECT("lista!Q" &amp;Table4[[#This Row],[ID]]+1)</f>
        <v/>
      </c>
    </row>
    <row r="500" spans="1:32" x14ac:dyDescent="0.3">
      <c r="A500" s="99">
        <v>497</v>
      </c>
      <c r="B500" s="41" t="s">
        <v>67</v>
      </c>
      <c r="C500" s="30" t="s">
        <v>1145</v>
      </c>
      <c r="D500" s="41" t="s">
        <v>42</v>
      </c>
      <c r="E500" s="40" t="s">
        <v>95</v>
      </c>
      <c r="F500" s="32">
        <v>44349</v>
      </c>
      <c r="O500" s="3"/>
      <c r="P500" s="3"/>
      <c r="Q500" s="3"/>
      <c r="R500" s="15"/>
      <c r="S500" s="15"/>
      <c r="T500" s="15"/>
      <c r="U500" s="328"/>
      <c r="V500" s="99" t="str">
        <f ca="1">INDIRECT("lista!G" &amp;Table4[[#This Row],[ID]]+1)</f>
        <v/>
      </c>
      <c r="W500" s="99" t="str" cm="1">
        <f t="array" aca="1" ref="W500" ca="1">INDIRECT("lista!H" &amp;Table4[[#This Row],[ID]]+1)</f>
        <v/>
      </c>
      <c r="X500" s="99" t="str" cm="1">
        <f t="array" aca="1" ref="X500" ca="1">INDIRECT("lista!I" &amp;Table4[[#This Row],[ID]]+1)</f>
        <v/>
      </c>
      <c r="Y500" s="99" t="str" cm="1">
        <f t="array" aca="1" ref="Y500" ca="1">INDIRECT("lista!J" &amp;Table4[[#This Row],[ID]]+1)</f>
        <v/>
      </c>
      <c r="Z500" s="99" t="str" cm="1">
        <f t="array" aca="1" ref="Z500" ca="1">INDIRECT("lista!K" &amp;Table4[[#This Row],[ID]]+1)</f>
        <v/>
      </c>
      <c r="AA500" s="99" t="str" cm="1">
        <f t="array" aca="1" ref="AA500" ca="1">INDIRECT("lista!L" &amp;Table4[[#This Row],[ID]]+1)</f>
        <v/>
      </c>
      <c r="AB500" s="99" t="str" cm="1">
        <f t="array" aca="1" ref="AB500" ca="1">INDIRECT("lista!M" &amp;Table4[[#This Row],[ID]]+1)</f>
        <v/>
      </c>
      <c r="AC500" s="99" t="str" cm="1">
        <f t="array" aca="1" ref="AC500" ca="1">INDIRECT("lista!N" &amp;Table4[[#This Row],[ID]]+1)</f>
        <v/>
      </c>
      <c r="AD500" s="99" t="str" cm="1">
        <f t="array" aca="1" ref="AD500" ca="1">INDIRECT("lista!O" &amp;Table4[[#This Row],[ID]]+1)</f>
        <v/>
      </c>
      <c r="AE500" s="99" t="str" cm="1">
        <f t="array" aca="1" ref="AE500" ca="1">INDIRECT("lista!P" &amp;Table4[[#This Row],[ID]]+1)</f>
        <v/>
      </c>
      <c r="AF500" s="99" t="str" cm="1">
        <f t="array" aca="1" ref="AF500" ca="1">INDIRECT("lista!Q" &amp;Table4[[#This Row],[ID]]+1)</f>
        <v/>
      </c>
    </row>
    <row r="501" spans="1:32" x14ac:dyDescent="0.3">
      <c r="A501" s="99">
        <v>498</v>
      </c>
      <c r="B501" s="41" t="s">
        <v>419</v>
      </c>
      <c r="C501" s="58" t="s">
        <v>420</v>
      </c>
      <c r="D501" s="41" t="s">
        <v>412</v>
      </c>
      <c r="E501" s="41" t="s">
        <v>77</v>
      </c>
      <c r="F501" s="32">
        <v>44349</v>
      </c>
      <c r="O501" s="3"/>
      <c r="P501" s="3"/>
      <c r="Q501" s="3"/>
      <c r="R501" s="15"/>
      <c r="S501" s="15"/>
      <c r="T501" s="15"/>
      <c r="U501" s="328"/>
      <c r="V501" s="99" t="s">
        <v>65</v>
      </c>
      <c r="W501" s="99" t="s">
        <v>65</v>
      </c>
      <c r="X501" s="99" t="s">
        <v>65</v>
      </c>
      <c r="Y501" s="99" t="s">
        <v>65</v>
      </c>
      <c r="Z501" s="99" t="str" cm="1">
        <f t="array" aca="1" ref="Z501" ca="1">INDIRECT("lista!K" &amp;Table4[[#This Row],[ID]]+1)</f>
        <v/>
      </c>
      <c r="AA501" s="99" t="str" cm="1">
        <f t="array" aca="1" ref="AA501" ca="1">INDIRECT("lista!L" &amp;Table4[[#This Row],[ID]]+1)</f>
        <v/>
      </c>
      <c r="AB501" s="99" t="str" cm="1">
        <f t="array" aca="1" ref="AB501" ca="1">INDIRECT("lista!M" &amp;Table4[[#This Row],[ID]]+1)</f>
        <v/>
      </c>
      <c r="AC501" s="99" t="str" cm="1">
        <f t="array" aca="1" ref="AC501" ca="1">INDIRECT("lista!N" &amp;Table4[[#This Row],[ID]]+1)</f>
        <v/>
      </c>
      <c r="AD501" s="99" t="str" cm="1">
        <f t="array" aca="1" ref="AD501" ca="1">INDIRECT("lista!O" &amp;Table4[[#This Row],[ID]]+1)</f>
        <v/>
      </c>
      <c r="AE501" s="99" t="str" cm="1">
        <f t="array" aca="1" ref="AE501" ca="1">INDIRECT("lista!P" &amp;Table4[[#This Row],[ID]]+1)</f>
        <v/>
      </c>
      <c r="AF501" s="99" t="str" cm="1">
        <f t="array" aca="1" ref="AF501" ca="1">INDIRECT("lista!Q" &amp;Table4[[#This Row],[ID]]+1)</f>
        <v/>
      </c>
    </row>
    <row r="502" spans="1:32" x14ac:dyDescent="0.3">
      <c r="A502" s="99">
        <v>499</v>
      </c>
      <c r="B502" s="41" t="s">
        <v>394</v>
      </c>
      <c r="C502" s="30" t="s">
        <v>395</v>
      </c>
      <c r="D502" s="41" t="s">
        <v>116</v>
      </c>
      <c r="E502" s="40" t="s">
        <v>36</v>
      </c>
      <c r="F502" s="32">
        <v>44347</v>
      </c>
      <c r="O502" s="3"/>
      <c r="P502" s="3"/>
      <c r="Q502" s="3"/>
      <c r="R502" s="15"/>
      <c r="S502" s="15"/>
      <c r="T502" s="15"/>
      <c r="U502" s="328"/>
      <c r="V502" s="99" t="str">
        <f ca="1">INDIRECT("lista!G" &amp;Table4[[#This Row],[ID]]+1)</f>
        <v/>
      </c>
      <c r="W502" s="99" t="str" cm="1">
        <f t="array" aca="1" ref="W502" ca="1">INDIRECT("lista!H" &amp;Table4[[#This Row],[ID]]+1)</f>
        <v/>
      </c>
      <c r="X502" s="99" t="str" cm="1">
        <f t="array" aca="1" ref="X502" ca="1">INDIRECT("lista!I" &amp;Table4[[#This Row],[ID]]+1)</f>
        <v/>
      </c>
      <c r="Y502" s="99" t="str" cm="1">
        <f t="array" aca="1" ref="Y502" ca="1">INDIRECT("lista!J" &amp;Table4[[#This Row],[ID]]+1)</f>
        <v/>
      </c>
      <c r="Z502" s="99" t="str" cm="1">
        <f t="array" aca="1" ref="Z502" ca="1">INDIRECT("lista!K" &amp;Table4[[#This Row],[ID]]+1)</f>
        <v/>
      </c>
      <c r="AA502" s="99" t="str" cm="1">
        <f t="array" aca="1" ref="AA502" ca="1">INDIRECT("lista!L" &amp;Table4[[#This Row],[ID]]+1)</f>
        <v/>
      </c>
      <c r="AB502" s="99" t="str" cm="1">
        <f t="array" aca="1" ref="AB502" ca="1">INDIRECT("lista!M" &amp;Table4[[#This Row],[ID]]+1)</f>
        <v/>
      </c>
      <c r="AC502" s="99" t="str" cm="1">
        <f t="array" aca="1" ref="AC502" ca="1">INDIRECT("lista!N" &amp;Table4[[#This Row],[ID]]+1)</f>
        <v/>
      </c>
      <c r="AD502" s="99" t="str" cm="1">
        <f t="array" aca="1" ref="AD502" ca="1">INDIRECT("lista!O" &amp;Table4[[#This Row],[ID]]+1)</f>
        <v/>
      </c>
      <c r="AE502" s="99" t="str" cm="1">
        <f t="array" aca="1" ref="AE502" ca="1">INDIRECT("lista!P" &amp;Table4[[#This Row],[ID]]+1)</f>
        <v/>
      </c>
      <c r="AF502" s="99" t="str" cm="1">
        <f t="array" aca="1" ref="AF502" ca="1">INDIRECT("lista!Q" &amp;Table4[[#This Row],[ID]]+1)</f>
        <v/>
      </c>
    </row>
    <row r="503" spans="1:32" x14ac:dyDescent="0.3">
      <c r="A503" s="99">
        <v>500</v>
      </c>
      <c r="B503" s="41" t="s">
        <v>396</v>
      </c>
      <c r="C503" s="30" t="s">
        <v>1468</v>
      </c>
      <c r="D503" s="41" t="s">
        <v>53</v>
      </c>
      <c r="E503" s="40" t="s">
        <v>36</v>
      </c>
      <c r="F503" s="32">
        <v>44347</v>
      </c>
      <c r="O503" s="3"/>
      <c r="P503" s="3"/>
      <c r="Q503" s="3"/>
      <c r="R503" s="15"/>
      <c r="S503" s="15"/>
      <c r="T503" s="15"/>
      <c r="U503" s="328"/>
      <c r="V503" s="99" t="str">
        <f ca="1">INDIRECT("lista!G" &amp;Table4[[#This Row],[ID]]+1)</f>
        <v/>
      </c>
      <c r="W503" s="99" t="str" cm="1">
        <f t="array" aca="1" ref="W503" ca="1">INDIRECT("lista!H" &amp;Table4[[#This Row],[ID]]+1)</f>
        <v/>
      </c>
      <c r="X503" s="99" t="str" cm="1">
        <f t="array" aca="1" ref="X503" ca="1">INDIRECT("lista!I" &amp;Table4[[#This Row],[ID]]+1)</f>
        <v/>
      </c>
      <c r="Y503" s="99" t="str" cm="1">
        <f t="array" aca="1" ref="Y503" ca="1">INDIRECT("lista!J" &amp;Table4[[#This Row],[ID]]+1)</f>
        <v/>
      </c>
      <c r="Z503" s="99" t="str" cm="1">
        <f t="array" aca="1" ref="Z503" ca="1">INDIRECT("lista!K" &amp;Table4[[#This Row],[ID]]+1)</f>
        <v/>
      </c>
      <c r="AA503" s="99" t="str" cm="1">
        <f t="array" aca="1" ref="AA503" ca="1">INDIRECT("lista!L" &amp;Table4[[#This Row],[ID]]+1)</f>
        <v/>
      </c>
      <c r="AB503" s="99" t="str" cm="1">
        <f t="array" aca="1" ref="AB503" ca="1">INDIRECT("lista!M" &amp;Table4[[#This Row],[ID]]+1)</f>
        <v/>
      </c>
      <c r="AC503" s="99" t="str" cm="1">
        <f t="array" aca="1" ref="AC503" ca="1">INDIRECT("lista!N" &amp;Table4[[#This Row],[ID]]+1)</f>
        <v/>
      </c>
      <c r="AD503" s="99" t="str" cm="1">
        <f t="array" aca="1" ref="AD503" ca="1">INDIRECT("lista!O" &amp;Table4[[#This Row],[ID]]+1)</f>
        <v/>
      </c>
      <c r="AE503" s="99" t="str" cm="1">
        <f t="array" aca="1" ref="AE503" ca="1">INDIRECT("lista!P" &amp;Table4[[#This Row],[ID]]+1)</f>
        <v/>
      </c>
      <c r="AF503" s="99" t="str" cm="1">
        <f t="array" aca="1" ref="AF503" ca="1">INDIRECT("lista!Q" &amp;Table4[[#This Row],[ID]]+1)</f>
        <v/>
      </c>
    </row>
    <row r="504" spans="1:32" x14ac:dyDescent="0.3">
      <c r="A504" s="99">
        <v>501</v>
      </c>
      <c r="B504" s="41" t="s">
        <v>406</v>
      </c>
      <c r="C504" s="30" t="s">
        <v>1472</v>
      </c>
      <c r="D504" s="41" t="s">
        <v>53</v>
      </c>
      <c r="E504" s="40" t="s">
        <v>105</v>
      </c>
      <c r="F504" s="32">
        <v>44342</v>
      </c>
      <c r="O504" s="3"/>
      <c r="P504" s="3"/>
      <c r="Q504" s="3"/>
      <c r="R504" s="15"/>
      <c r="S504" s="15"/>
      <c r="T504" s="15"/>
      <c r="U504" s="328"/>
      <c r="V504" s="99" t="str">
        <f ca="1">INDIRECT("lista!G" &amp;Table4[[#This Row],[ID]]+1)</f>
        <v/>
      </c>
      <c r="W504" s="99" t="str" cm="1">
        <f t="array" aca="1" ref="W504" ca="1">INDIRECT("lista!H" &amp;Table4[[#This Row],[ID]]+1)</f>
        <v/>
      </c>
      <c r="X504" s="99" t="str" cm="1">
        <f t="array" aca="1" ref="X504" ca="1">INDIRECT("lista!I" &amp;Table4[[#This Row],[ID]]+1)</f>
        <v/>
      </c>
      <c r="Y504" s="99" t="str" cm="1">
        <f t="array" aca="1" ref="Y504" ca="1">INDIRECT("lista!J" &amp;Table4[[#This Row],[ID]]+1)</f>
        <v/>
      </c>
      <c r="Z504" s="99" t="str" cm="1">
        <f t="array" aca="1" ref="Z504" ca="1">INDIRECT("lista!K" &amp;Table4[[#This Row],[ID]]+1)</f>
        <v/>
      </c>
      <c r="AA504" s="99" t="str" cm="1">
        <f t="array" aca="1" ref="AA504" ca="1">INDIRECT("lista!L" &amp;Table4[[#This Row],[ID]]+1)</f>
        <v/>
      </c>
      <c r="AB504" s="99" t="str" cm="1">
        <f t="array" aca="1" ref="AB504" ca="1">INDIRECT("lista!M" &amp;Table4[[#This Row],[ID]]+1)</f>
        <v/>
      </c>
      <c r="AC504" s="99" t="str" cm="1">
        <f t="array" aca="1" ref="AC504" ca="1">INDIRECT("lista!N" &amp;Table4[[#This Row],[ID]]+1)</f>
        <v/>
      </c>
      <c r="AD504" s="99" t="str" cm="1">
        <f t="array" aca="1" ref="AD504" ca="1">INDIRECT("lista!O" &amp;Table4[[#This Row],[ID]]+1)</f>
        <v/>
      </c>
      <c r="AE504" s="99" t="str" cm="1">
        <f t="array" aca="1" ref="AE504" ca="1">INDIRECT("lista!P" &amp;Table4[[#This Row],[ID]]+1)</f>
        <v/>
      </c>
      <c r="AF504" s="99" t="str" cm="1">
        <f t="array" aca="1" ref="AF504" ca="1">INDIRECT("lista!Q" &amp;Table4[[#This Row],[ID]]+1)</f>
        <v/>
      </c>
    </row>
    <row r="505" spans="1:32" x14ac:dyDescent="0.3">
      <c r="A505" s="99">
        <v>502</v>
      </c>
      <c r="B505" s="41" t="s">
        <v>407</v>
      </c>
      <c r="C505" s="30" t="s">
        <v>1295</v>
      </c>
      <c r="D505" s="41" t="s">
        <v>53</v>
      </c>
      <c r="E505" s="40" t="s">
        <v>105</v>
      </c>
      <c r="F505" s="32">
        <v>44342</v>
      </c>
      <c r="O505" s="3"/>
      <c r="P505" s="3"/>
      <c r="Q505" s="3"/>
      <c r="R505" s="15"/>
      <c r="S505" s="15"/>
      <c r="T505" s="15"/>
      <c r="U505" s="328"/>
      <c r="V505" s="99" t="str">
        <f ca="1">INDIRECT("lista!G" &amp;Table4[[#This Row],[ID]]+1)</f>
        <v/>
      </c>
      <c r="W505" s="99" t="str" cm="1">
        <f t="array" aca="1" ref="W505" ca="1">INDIRECT("lista!H" &amp;Table4[[#This Row],[ID]]+1)</f>
        <v/>
      </c>
      <c r="X505" s="99" t="str" cm="1">
        <f t="array" aca="1" ref="X505" ca="1">INDIRECT("lista!I" &amp;Table4[[#This Row],[ID]]+1)</f>
        <v/>
      </c>
      <c r="Y505" s="99" t="str" cm="1">
        <f t="array" aca="1" ref="Y505" ca="1">INDIRECT("lista!J" &amp;Table4[[#This Row],[ID]]+1)</f>
        <v/>
      </c>
      <c r="Z505" s="99" t="str" cm="1">
        <f t="array" aca="1" ref="Z505" ca="1">INDIRECT("lista!K" &amp;Table4[[#This Row],[ID]]+1)</f>
        <v/>
      </c>
      <c r="AA505" s="99" t="str" cm="1">
        <f t="array" aca="1" ref="AA505" ca="1">INDIRECT("lista!L" &amp;Table4[[#This Row],[ID]]+1)</f>
        <v/>
      </c>
      <c r="AB505" s="99" t="str" cm="1">
        <f t="array" aca="1" ref="AB505" ca="1">INDIRECT("lista!M" &amp;Table4[[#This Row],[ID]]+1)</f>
        <v/>
      </c>
      <c r="AC505" s="99" t="str" cm="1">
        <f t="array" aca="1" ref="AC505" ca="1">INDIRECT("lista!N" &amp;Table4[[#This Row],[ID]]+1)</f>
        <v/>
      </c>
      <c r="AD505" s="99" t="str" cm="1">
        <f t="array" aca="1" ref="AD505" ca="1">INDIRECT("lista!O" &amp;Table4[[#This Row],[ID]]+1)</f>
        <v/>
      </c>
      <c r="AE505" s="99" t="str" cm="1">
        <f t="array" aca="1" ref="AE505" ca="1">INDIRECT("lista!P" &amp;Table4[[#This Row],[ID]]+1)</f>
        <v/>
      </c>
      <c r="AF505" s="99" t="str" cm="1">
        <f t="array" aca="1" ref="AF505" ca="1">INDIRECT("lista!Q" &amp;Table4[[#This Row],[ID]]+1)</f>
        <v/>
      </c>
    </row>
    <row r="506" spans="1:32" x14ac:dyDescent="0.3">
      <c r="A506" s="99">
        <v>503</v>
      </c>
      <c r="B506" s="41" t="s">
        <v>69</v>
      </c>
      <c r="C506" s="30" t="s">
        <v>1146</v>
      </c>
      <c r="D506" s="41" t="s">
        <v>35</v>
      </c>
      <c r="E506" s="40" t="s">
        <v>95</v>
      </c>
      <c r="F506" s="32">
        <v>44336</v>
      </c>
      <c r="O506" s="3"/>
      <c r="P506" s="3"/>
      <c r="Q506" s="3"/>
      <c r="R506" s="15"/>
      <c r="S506" s="15"/>
      <c r="T506" s="15"/>
      <c r="U506" s="328"/>
      <c r="V506" s="99" t="str">
        <f ca="1">INDIRECT("lista!G" &amp;Table4[[#This Row],[ID]]+1)</f>
        <v/>
      </c>
      <c r="W506" s="99" t="str" cm="1">
        <f t="array" aca="1" ref="W506" ca="1">INDIRECT("lista!H" &amp;Table4[[#This Row],[ID]]+1)</f>
        <v/>
      </c>
      <c r="X506" s="99" t="str" cm="1">
        <f t="array" aca="1" ref="X506" ca="1">INDIRECT("lista!I" &amp;Table4[[#This Row],[ID]]+1)</f>
        <v/>
      </c>
      <c r="Y506" s="99" t="str" cm="1">
        <f t="array" aca="1" ref="Y506" ca="1">INDIRECT("lista!J" &amp;Table4[[#This Row],[ID]]+1)</f>
        <v/>
      </c>
      <c r="Z506" s="99" t="str" cm="1">
        <f t="array" aca="1" ref="Z506" ca="1">INDIRECT("lista!K" &amp;Table4[[#This Row],[ID]]+1)</f>
        <v/>
      </c>
      <c r="AA506" s="99" t="str" cm="1">
        <f t="array" aca="1" ref="AA506" ca="1">INDIRECT("lista!L" &amp;Table4[[#This Row],[ID]]+1)</f>
        <v/>
      </c>
      <c r="AB506" s="99" t="str" cm="1">
        <f t="array" aca="1" ref="AB506" ca="1">INDIRECT("lista!M" &amp;Table4[[#This Row],[ID]]+1)</f>
        <v/>
      </c>
      <c r="AC506" s="99" t="str" cm="1">
        <f t="array" aca="1" ref="AC506" ca="1">INDIRECT("lista!N" &amp;Table4[[#This Row],[ID]]+1)</f>
        <v/>
      </c>
      <c r="AD506" s="99" t="str" cm="1">
        <f t="array" aca="1" ref="AD506" ca="1">INDIRECT("lista!O" &amp;Table4[[#This Row],[ID]]+1)</f>
        <v/>
      </c>
      <c r="AE506" s="99" t="str" cm="1">
        <f t="array" aca="1" ref="AE506" ca="1">INDIRECT("lista!P" &amp;Table4[[#This Row],[ID]]+1)</f>
        <v/>
      </c>
      <c r="AF506" s="99" t="str" cm="1">
        <f t="array" aca="1" ref="AF506" ca="1">INDIRECT("lista!Q" &amp;Table4[[#This Row],[ID]]+1)</f>
        <v/>
      </c>
    </row>
    <row r="507" spans="1:32" x14ac:dyDescent="0.3">
      <c r="A507" s="99">
        <v>504</v>
      </c>
      <c r="B507" s="41" t="s">
        <v>89</v>
      </c>
      <c r="C507" s="30" t="s">
        <v>1153</v>
      </c>
      <c r="D507" s="41" t="s">
        <v>42</v>
      </c>
      <c r="E507" s="40" t="s">
        <v>70</v>
      </c>
      <c r="F507" s="32">
        <v>44334</v>
      </c>
      <c r="O507" s="3"/>
      <c r="P507" s="3"/>
      <c r="Q507" s="3"/>
      <c r="R507" s="15"/>
      <c r="S507" s="15"/>
      <c r="T507" s="15"/>
      <c r="U507" s="328"/>
      <c r="V507" s="99" t="str">
        <f ca="1">INDIRECT("lista!G" &amp;Table4[[#This Row],[ID]]+1)</f>
        <v/>
      </c>
      <c r="W507" s="99" t="str" cm="1">
        <f t="array" aca="1" ref="W507" ca="1">INDIRECT("lista!H" &amp;Table4[[#This Row],[ID]]+1)</f>
        <v/>
      </c>
      <c r="X507" s="99" t="str" cm="1">
        <f t="array" aca="1" ref="X507" ca="1">INDIRECT("lista!I" &amp;Table4[[#This Row],[ID]]+1)</f>
        <v/>
      </c>
      <c r="Y507" s="99" t="str" cm="1">
        <f t="array" aca="1" ref="Y507" ca="1">INDIRECT("lista!J" &amp;Table4[[#This Row],[ID]]+1)</f>
        <v/>
      </c>
      <c r="Z507" s="99" t="str" cm="1">
        <f t="array" aca="1" ref="Z507" ca="1">INDIRECT("lista!K" &amp;Table4[[#This Row],[ID]]+1)</f>
        <v/>
      </c>
      <c r="AA507" s="99" t="str" cm="1">
        <f t="array" aca="1" ref="AA507" ca="1">INDIRECT("lista!L" &amp;Table4[[#This Row],[ID]]+1)</f>
        <v/>
      </c>
      <c r="AB507" s="99" t="str" cm="1">
        <f t="array" aca="1" ref="AB507" ca="1">INDIRECT("lista!M" &amp;Table4[[#This Row],[ID]]+1)</f>
        <v/>
      </c>
      <c r="AC507" s="99" t="str" cm="1">
        <f t="array" aca="1" ref="AC507" ca="1">INDIRECT("lista!N" &amp;Table4[[#This Row],[ID]]+1)</f>
        <v/>
      </c>
      <c r="AD507" s="99" t="str" cm="1">
        <f t="array" aca="1" ref="AD507" ca="1">INDIRECT("lista!O" &amp;Table4[[#This Row],[ID]]+1)</f>
        <v/>
      </c>
      <c r="AE507" s="99" t="str" cm="1">
        <f t="array" aca="1" ref="AE507" ca="1">INDIRECT("lista!P" &amp;Table4[[#This Row],[ID]]+1)</f>
        <v/>
      </c>
      <c r="AF507" s="99" t="str" cm="1">
        <f t="array" aca="1" ref="AF507" ca="1">INDIRECT("lista!Q" &amp;Table4[[#This Row],[ID]]+1)</f>
        <v/>
      </c>
    </row>
    <row r="508" spans="1:32" x14ac:dyDescent="0.3">
      <c r="A508" s="99">
        <v>505</v>
      </c>
      <c r="B508" s="38" t="s">
        <v>402</v>
      </c>
      <c r="C508" s="34" t="s">
        <v>1469</v>
      </c>
      <c r="D508" s="39" t="s">
        <v>53</v>
      </c>
      <c r="E508" s="46" t="s">
        <v>36</v>
      </c>
      <c r="F508" s="50">
        <v>44300</v>
      </c>
      <c r="O508" s="3"/>
      <c r="P508" s="3"/>
      <c r="Q508" s="3"/>
      <c r="R508" s="15"/>
      <c r="S508" s="15"/>
      <c r="T508" s="15"/>
      <c r="U508" s="328"/>
      <c r="V508" s="99" t="str">
        <f ca="1">INDIRECT("lista!G" &amp;Table4[[#This Row],[ID]]+1)</f>
        <v/>
      </c>
      <c r="W508" s="99" t="str" cm="1">
        <f t="array" aca="1" ref="W508" ca="1">INDIRECT("lista!H" &amp;Table4[[#This Row],[ID]]+1)</f>
        <v/>
      </c>
      <c r="X508" s="99" t="str" cm="1">
        <f t="array" aca="1" ref="X508" ca="1">INDIRECT("lista!I" &amp;Table4[[#This Row],[ID]]+1)</f>
        <v/>
      </c>
      <c r="Y508" s="99" t="str" cm="1">
        <f t="array" aca="1" ref="Y508" ca="1">INDIRECT("lista!J" &amp;Table4[[#This Row],[ID]]+1)</f>
        <v/>
      </c>
      <c r="Z508" s="99" t="str" cm="1">
        <f t="array" aca="1" ref="Z508" ca="1">INDIRECT("lista!K" &amp;Table4[[#This Row],[ID]]+1)</f>
        <v/>
      </c>
      <c r="AA508" s="99" t="str" cm="1">
        <f t="array" aca="1" ref="AA508" ca="1">INDIRECT("lista!L" &amp;Table4[[#This Row],[ID]]+1)</f>
        <v/>
      </c>
      <c r="AB508" s="99" t="str" cm="1">
        <f t="array" aca="1" ref="AB508" ca="1">INDIRECT("lista!M" &amp;Table4[[#This Row],[ID]]+1)</f>
        <v/>
      </c>
      <c r="AC508" s="99" t="str" cm="1">
        <f t="array" aca="1" ref="AC508" ca="1">INDIRECT("lista!N" &amp;Table4[[#This Row],[ID]]+1)</f>
        <v/>
      </c>
      <c r="AD508" s="99" t="str" cm="1">
        <f t="array" aca="1" ref="AD508" ca="1">INDIRECT("lista!O" &amp;Table4[[#This Row],[ID]]+1)</f>
        <v/>
      </c>
      <c r="AE508" s="99" t="str" cm="1">
        <f t="array" aca="1" ref="AE508" ca="1">INDIRECT("lista!P" &amp;Table4[[#This Row],[ID]]+1)</f>
        <v/>
      </c>
      <c r="AF508" s="99" t="str" cm="1">
        <f t="array" aca="1" ref="AF508" ca="1">INDIRECT("lista!Q" &amp;Table4[[#This Row],[ID]]+1)</f>
        <v/>
      </c>
    </row>
    <row r="509" spans="1:32" x14ac:dyDescent="0.3">
      <c r="A509" s="99">
        <v>506</v>
      </c>
      <c r="B509" s="38" t="s">
        <v>403</v>
      </c>
      <c r="C509" s="34" t="s">
        <v>1470</v>
      </c>
      <c r="D509" s="39" t="s">
        <v>53</v>
      </c>
      <c r="E509" s="46" t="s">
        <v>36</v>
      </c>
      <c r="F509" s="50">
        <v>44300</v>
      </c>
      <c r="O509" s="3"/>
      <c r="P509" s="3"/>
      <c r="Q509" s="3"/>
      <c r="R509" s="15"/>
      <c r="S509" s="15"/>
      <c r="T509" s="15"/>
      <c r="U509" s="328"/>
      <c r="V509" s="99" t="str">
        <f ca="1">INDIRECT("lista!G" &amp;Table4[[#This Row],[ID]]+1)</f>
        <v/>
      </c>
      <c r="W509" s="99" t="str" cm="1">
        <f t="array" aca="1" ref="W509" ca="1">INDIRECT("lista!H" &amp;Table4[[#This Row],[ID]]+1)</f>
        <v/>
      </c>
      <c r="X509" s="99" t="str" cm="1">
        <f t="array" aca="1" ref="X509" ca="1">INDIRECT("lista!I" &amp;Table4[[#This Row],[ID]]+1)</f>
        <v/>
      </c>
      <c r="Y509" s="99" t="str" cm="1">
        <f t="array" aca="1" ref="Y509" ca="1">INDIRECT("lista!J" &amp;Table4[[#This Row],[ID]]+1)</f>
        <v/>
      </c>
      <c r="Z509" s="99" t="str" cm="1">
        <f t="array" aca="1" ref="Z509" ca="1">INDIRECT("lista!K" &amp;Table4[[#This Row],[ID]]+1)</f>
        <v/>
      </c>
      <c r="AA509" s="99" t="str" cm="1">
        <f t="array" aca="1" ref="AA509" ca="1">INDIRECT("lista!L" &amp;Table4[[#This Row],[ID]]+1)</f>
        <v/>
      </c>
      <c r="AB509" s="99" t="str" cm="1">
        <f t="array" aca="1" ref="AB509" ca="1">INDIRECT("lista!M" &amp;Table4[[#This Row],[ID]]+1)</f>
        <v/>
      </c>
      <c r="AC509" s="99" t="str" cm="1">
        <f t="array" aca="1" ref="AC509" ca="1">INDIRECT("lista!N" &amp;Table4[[#This Row],[ID]]+1)</f>
        <v/>
      </c>
      <c r="AD509" s="99" t="str" cm="1">
        <f t="array" aca="1" ref="AD509" ca="1">INDIRECT("lista!O" &amp;Table4[[#This Row],[ID]]+1)</f>
        <v/>
      </c>
      <c r="AE509" s="99" t="str" cm="1">
        <f t="array" aca="1" ref="AE509" ca="1">INDIRECT("lista!P" &amp;Table4[[#This Row],[ID]]+1)</f>
        <v/>
      </c>
      <c r="AF509" s="99" t="str" cm="1">
        <f t="array" aca="1" ref="AF509" ca="1">INDIRECT("lista!Q" &amp;Table4[[#This Row],[ID]]+1)</f>
        <v/>
      </c>
    </row>
    <row r="510" spans="1:32" x14ac:dyDescent="0.3">
      <c r="A510" s="99">
        <v>507</v>
      </c>
      <c r="B510" s="59" t="s">
        <v>404</v>
      </c>
      <c r="C510" s="30" t="s">
        <v>1471</v>
      </c>
      <c r="D510" s="41" t="s">
        <v>53</v>
      </c>
      <c r="E510" s="40" t="s">
        <v>36</v>
      </c>
      <c r="F510" s="32">
        <v>44330</v>
      </c>
      <c r="O510" s="3"/>
      <c r="P510" s="3"/>
      <c r="Q510" s="3"/>
      <c r="R510" s="15"/>
      <c r="S510" s="15"/>
      <c r="T510" s="15"/>
      <c r="U510" s="328"/>
      <c r="V510" s="99" t="str">
        <f ca="1">INDIRECT("lista!G" &amp;Table4[[#This Row],[ID]]+1)</f>
        <v/>
      </c>
      <c r="W510" s="99" t="str" cm="1">
        <f t="array" aca="1" ref="W510" ca="1">INDIRECT("lista!H" &amp;Table4[[#This Row],[ID]]+1)</f>
        <v/>
      </c>
      <c r="X510" s="99" t="str" cm="1">
        <f t="array" aca="1" ref="X510" ca="1">INDIRECT("lista!I" &amp;Table4[[#This Row],[ID]]+1)</f>
        <v/>
      </c>
      <c r="Y510" s="99" t="str" cm="1">
        <f t="array" aca="1" ref="Y510" ca="1">INDIRECT("lista!J" &amp;Table4[[#This Row],[ID]]+1)</f>
        <v/>
      </c>
      <c r="Z510" s="99" t="str" cm="1">
        <f t="array" aca="1" ref="Z510" ca="1">INDIRECT("lista!K" &amp;Table4[[#This Row],[ID]]+1)</f>
        <v/>
      </c>
      <c r="AA510" s="99" t="str" cm="1">
        <f t="array" aca="1" ref="AA510" ca="1">INDIRECT("lista!L" &amp;Table4[[#This Row],[ID]]+1)</f>
        <v/>
      </c>
      <c r="AB510" s="99" t="str" cm="1">
        <f t="array" aca="1" ref="AB510" ca="1">INDIRECT("lista!M" &amp;Table4[[#This Row],[ID]]+1)</f>
        <v/>
      </c>
      <c r="AC510" s="99" t="str" cm="1">
        <f t="array" aca="1" ref="AC510" ca="1">INDIRECT("lista!N" &amp;Table4[[#This Row],[ID]]+1)</f>
        <v/>
      </c>
      <c r="AD510" s="99" t="str" cm="1">
        <f t="array" aca="1" ref="AD510" ca="1">INDIRECT("lista!O" &amp;Table4[[#This Row],[ID]]+1)</f>
        <v/>
      </c>
      <c r="AE510" s="99" t="str" cm="1">
        <f t="array" aca="1" ref="AE510" ca="1">INDIRECT("lista!P" &amp;Table4[[#This Row],[ID]]+1)</f>
        <v/>
      </c>
      <c r="AF510" s="99" t="str" cm="1">
        <f t="array" aca="1" ref="AF510" ca="1">INDIRECT("lista!Q" &amp;Table4[[#This Row],[ID]]+1)</f>
        <v/>
      </c>
    </row>
    <row r="511" spans="1:32" x14ac:dyDescent="0.3">
      <c r="A511" s="99">
        <v>508</v>
      </c>
      <c r="B511" s="53" t="s">
        <v>421</v>
      </c>
      <c r="C511" s="60" t="s">
        <v>1297</v>
      </c>
      <c r="D511" s="53" t="s">
        <v>412</v>
      </c>
      <c r="E511" s="61" t="s">
        <v>77</v>
      </c>
      <c r="F511" s="62">
        <v>44330</v>
      </c>
      <c r="O511" s="3"/>
      <c r="P511" s="3"/>
      <c r="Q511" s="3"/>
      <c r="R511" s="15"/>
      <c r="S511" s="15"/>
      <c r="T511" s="15"/>
      <c r="U511" s="327"/>
      <c r="V511" s="99" t="s">
        <v>65</v>
      </c>
      <c r="W511" s="99" t="s">
        <v>65</v>
      </c>
      <c r="X511" s="99" t="s">
        <v>65</v>
      </c>
      <c r="Y511" s="99" t="s">
        <v>65</v>
      </c>
      <c r="Z511" s="99" t="str" cm="1">
        <f t="array" aca="1" ref="Z511" ca="1">INDIRECT("lista!K" &amp;Table4[[#This Row],[ID]]+1)</f>
        <v/>
      </c>
      <c r="AA511" s="99" t="str" cm="1">
        <f t="array" aca="1" ref="AA511" ca="1">INDIRECT("lista!L" &amp;Table4[[#This Row],[ID]]+1)</f>
        <v/>
      </c>
      <c r="AB511" s="99" t="str" cm="1">
        <f t="array" aca="1" ref="AB511" ca="1">INDIRECT("lista!M" &amp;Table4[[#This Row],[ID]]+1)</f>
        <v/>
      </c>
      <c r="AC511" s="99" t="str" cm="1">
        <f t="array" aca="1" ref="AC511" ca="1">INDIRECT("lista!N" &amp;Table4[[#This Row],[ID]]+1)</f>
        <v/>
      </c>
      <c r="AD511" s="99" t="str" cm="1">
        <f t="array" aca="1" ref="AD511" ca="1">INDIRECT("lista!O" &amp;Table4[[#This Row],[ID]]+1)</f>
        <v/>
      </c>
      <c r="AE511" s="99" t="str" cm="1">
        <f t="array" aca="1" ref="AE511" ca="1">INDIRECT("lista!P" &amp;Table4[[#This Row],[ID]]+1)</f>
        <v/>
      </c>
      <c r="AF511" s="99" t="str" cm="1">
        <f t="array" aca="1" ref="AF511" ca="1">INDIRECT("lista!Q" &amp;Table4[[#This Row],[ID]]+1)</f>
        <v/>
      </c>
    </row>
    <row r="512" spans="1:32" x14ac:dyDescent="0.3">
      <c r="A512" s="99">
        <v>509</v>
      </c>
      <c r="B512" s="41" t="s">
        <v>422</v>
      </c>
      <c r="C512" s="30" t="s">
        <v>1565</v>
      </c>
      <c r="D512" s="41" t="s">
        <v>42</v>
      </c>
      <c r="E512" s="40" t="s">
        <v>77</v>
      </c>
      <c r="F512" s="32">
        <v>44330</v>
      </c>
      <c r="G512" s="63"/>
      <c r="H512" s="64"/>
      <c r="I512" s="64"/>
      <c r="J512" s="64"/>
      <c r="K512" s="64"/>
      <c r="L512" s="64"/>
      <c r="M512" s="64"/>
      <c r="N512" s="48"/>
      <c r="O512" s="64"/>
      <c r="P512" s="64"/>
      <c r="Q512" s="64"/>
      <c r="R512" s="65"/>
      <c r="S512" s="65"/>
      <c r="T512" s="65"/>
      <c r="U512" s="329"/>
      <c r="V512" s="99" t="str">
        <f ca="1">INDIRECT("lista!G" &amp;Table4[[#This Row],[ID]]+1)</f>
        <v/>
      </c>
      <c r="W512" s="99" t="s">
        <v>65</v>
      </c>
      <c r="X512" s="99" t="s">
        <v>65</v>
      </c>
      <c r="Y512" s="99" t="s">
        <v>65</v>
      </c>
      <c r="Z512" s="99" t="str" cm="1">
        <f t="array" aca="1" ref="Z512" ca="1">INDIRECT("lista!K" &amp;Table4[[#This Row],[ID]]+1)</f>
        <v/>
      </c>
      <c r="AA512" s="99" t="str" cm="1">
        <f t="array" aca="1" ref="AA512" ca="1">INDIRECT("lista!L" &amp;Table4[[#This Row],[ID]]+1)</f>
        <v/>
      </c>
      <c r="AB512" s="99" t="str" cm="1">
        <f t="array" aca="1" ref="AB512" ca="1">INDIRECT("lista!M" &amp;Table4[[#This Row],[ID]]+1)</f>
        <v/>
      </c>
      <c r="AC512" s="99" t="str" cm="1">
        <f t="array" aca="1" ref="AC512" ca="1">INDIRECT("lista!N" &amp;Table4[[#This Row],[ID]]+1)</f>
        <v/>
      </c>
      <c r="AD512" s="99" t="str" cm="1">
        <f t="array" aca="1" ref="AD512" ca="1">INDIRECT("lista!O" &amp;Table4[[#This Row],[ID]]+1)</f>
        <v/>
      </c>
      <c r="AE512" s="99" t="str" cm="1">
        <f t="array" aca="1" ref="AE512" ca="1">INDIRECT("lista!P" &amp;Table4[[#This Row],[ID]]+1)</f>
        <v/>
      </c>
      <c r="AF512" s="99" t="str" cm="1">
        <f t="array" aca="1" ref="AF512" ca="1">INDIRECT("lista!Q" &amp;Table4[[#This Row],[ID]]+1)</f>
        <v/>
      </c>
    </row>
    <row r="513" spans="1:32" x14ac:dyDescent="0.3">
      <c r="A513" s="99">
        <v>510</v>
      </c>
      <c r="B513" s="41" t="s">
        <v>423</v>
      </c>
      <c r="C513" s="30" t="s">
        <v>1146</v>
      </c>
      <c r="D513" s="41" t="s">
        <v>53</v>
      </c>
      <c r="E513" s="40" t="s">
        <v>77</v>
      </c>
      <c r="F513" s="32">
        <v>44329</v>
      </c>
      <c r="O513" s="3"/>
      <c r="P513" s="3"/>
      <c r="Q513" s="3"/>
      <c r="R513" s="15"/>
      <c r="S513" s="15"/>
      <c r="T513" s="15"/>
      <c r="U513" s="328"/>
      <c r="V513" s="99" t="str">
        <f ca="1">INDIRECT("lista!G" &amp;Table4[[#This Row],[ID]]+1)</f>
        <v/>
      </c>
      <c r="W513" s="99" t="s">
        <v>65</v>
      </c>
      <c r="X513" s="99" t="s">
        <v>65</v>
      </c>
      <c r="Y513" s="99" t="s">
        <v>65</v>
      </c>
      <c r="Z513" s="99" t="str" cm="1">
        <f t="array" aca="1" ref="Z513" ca="1">INDIRECT("lista!K" &amp;Table4[[#This Row],[ID]]+1)</f>
        <v/>
      </c>
      <c r="AA513" s="99" t="str" cm="1">
        <f t="array" aca="1" ref="AA513" ca="1">INDIRECT("lista!L" &amp;Table4[[#This Row],[ID]]+1)</f>
        <v/>
      </c>
      <c r="AB513" s="99" t="str" cm="1">
        <f t="array" aca="1" ref="AB513" ca="1">INDIRECT("lista!M" &amp;Table4[[#This Row],[ID]]+1)</f>
        <v/>
      </c>
      <c r="AC513" s="99" t="str" cm="1">
        <f t="array" aca="1" ref="AC513" ca="1">INDIRECT("lista!N" &amp;Table4[[#This Row],[ID]]+1)</f>
        <v/>
      </c>
      <c r="AD513" s="99" t="str" cm="1">
        <f t="array" aca="1" ref="AD513" ca="1">INDIRECT("lista!O" &amp;Table4[[#This Row],[ID]]+1)</f>
        <v/>
      </c>
      <c r="AE513" s="99" t="str" cm="1">
        <f t="array" aca="1" ref="AE513" ca="1">INDIRECT("lista!P" &amp;Table4[[#This Row],[ID]]+1)</f>
        <v/>
      </c>
      <c r="AF513" s="99" t="str" cm="1">
        <f t="array" aca="1" ref="AF513" ca="1">INDIRECT("lista!Q" &amp;Table4[[#This Row],[ID]]+1)</f>
        <v/>
      </c>
    </row>
    <row r="514" spans="1:32" x14ac:dyDescent="0.3">
      <c r="A514" s="99">
        <v>511</v>
      </c>
      <c r="B514" s="41" t="s">
        <v>424</v>
      </c>
      <c r="C514" s="30" t="s">
        <v>425</v>
      </c>
      <c r="D514" s="41" t="s">
        <v>42</v>
      </c>
      <c r="E514" s="40" t="s">
        <v>426</v>
      </c>
      <c r="F514" s="32">
        <v>44329</v>
      </c>
      <c r="O514" s="3"/>
      <c r="P514" s="3"/>
      <c r="Q514" s="3"/>
      <c r="R514" s="15"/>
      <c r="S514" s="15"/>
      <c r="T514" s="15"/>
      <c r="U514" s="328"/>
      <c r="V514" s="99" t="s">
        <v>65</v>
      </c>
      <c r="W514" s="99" t="s">
        <v>65</v>
      </c>
      <c r="X514" s="99" t="s">
        <v>65</v>
      </c>
      <c r="Y514" s="99" t="s">
        <v>65</v>
      </c>
      <c r="Z514" s="99" t="str" cm="1">
        <f t="array" aca="1" ref="Z514" ca="1">INDIRECT("lista!K" &amp;Table4[[#This Row],[ID]]+1)</f>
        <v/>
      </c>
      <c r="AA514" s="99" t="str" cm="1">
        <f t="array" aca="1" ref="AA514" ca="1">INDIRECT("lista!L" &amp;Table4[[#This Row],[ID]]+1)</f>
        <v/>
      </c>
      <c r="AB514" s="99" t="str" cm="1">
        <f t="array" aca="1" ref="AB514" ca="1">INDIRECT("lista!M" &amp;Table4[[#This Row],[ID]]+1)</f>
        <v/>
      </c>
      <c r="AC514" s="99" t="str" cm="1">
        <f t="array" aca="1" ref="AC514" ca="1">INDIRECT("lista!N" &amp;Table4[[#This Row],[ID]]+1)</f>
        <v/>
      </c>
      <c r="AD514" s="99" t="str" cm="1">
        <f t="array" aca="1" ref="AD514" ca="1">INDIRECT("lista!O" &amp;Table4[[#This Row],[ID]]+1)</f>
        <v/>
      </c>
      <c r="AE514" s="99" t="str" cm="1">
        <f t="array" aca="1" ref="AE514" ca="1">INDIRECT("lista!P" &amp;Table4[[#This Row],[ID]]+1)</f>
        <v/>
      </c>
      <c r="AF514" s="99" t="str" cm="1">
        <f t="array" aca="1" ref="AF514" ca="1">INDIRECT("lista!Q" &amp;Table4[[#This Row],[ID]]+1)</f>
        <v/>
      </c>
    </row>
    <row r="515" spans="1:32" x14ac:dyDescent="0.3">
      <c r="A515" s="99">
        <v>512</v>
      </c>
      <c r="B515" s="41" t="s">
        <v>411</v>
      </c>
      <c r="C515" s="30" t="s">
        <v>1296</v>
      </c>
      <c r="D515" s="41" t="s">
        <v>412</v>
      </c>
      <c r="E515" s="40" t="s">
        <v>105</v>
      </c>
      <c r="F515" s="32">
        <v>44328</v>
      </c>
      <c r="O515" s="3"/>
      <c r="P515" s="3"/>
      <c r="Q515" s="3"/>
      <c r="R515" s="15"/>
      <c r="S515" s="15"/>
      <c r="T515" s="15"/>
      <c r="U515" s="328"/>
      <c r="V515" s="99" t="str">
        <f ca="1">INDIRECT("lista!G" &amp;Table4[[#This Row],[ID]]+1)</f>
        <v/>
      </c>
      <c r="W515" s="99" t="str" cm="1">
        <f t="array" aca="1" ref="W515" ca="1">INDIRECT("lista!H" &amp;Table4[[#This Row],[ID]]+1)</f>
        <v/>
      </c>
      <c r="X515" s="99" t="str" cm="1">
        <f t="array" aca="1" ref="X515" ca="1">INDIRECT("lista!I" &amp;Table4[[#This Row],[ID]]+1)</f>
        <v/>
      </c>
      <c r="Y515" s="99" t="str" cm="1">
        <f t="array" aca="1" ref="Y515" ca="1">INDIRECT("lista!J" &amp;Table4[[#This Row],[ID]]+1)</f>
        <v/>
      </c>
      <c r="Z515" s="99" t="str" cm="1">
        <f t="array" aca="1" ref="Z515" ca="1">INDIRECT("lista!K" &amp;Table4[[#This Row],[ID]]+1)</f>
        <v/>
      </c>
      <c r="AA515" s="99" t="str" cm="1">
        <f t="array" aca="1" ref="AA515" ca="1">INDIRECT("lista!L" &amp;Table4[[#This Row],[ID]]+1)</f>
        <v/>
      </c>
      <c r="AB515" s="99" t="str" cm="1">
        <f t="array" aca="1" ref="AB515" ca="1">INDIRECT("lista!M" &amp;Table4[[#This Row],[ID]]+1)</f>
        <v/>
      </c>
      <c r="AC515" s="99" t="str" cm="1">
        <f t="array" aca="1" ref="AC515" ca="1">INDIRECT("lista!N" &amp;Table4[[#This Row],[ID]]+1)</f>
        <v/>
      </c>
      <c r="AD515" s="99" t="str" cm="1">
        <f t="array" aca="1" ref="AD515" ca="1">INDIRECT("lista!O" &amp;Table4[[#This Row],[ID]]+1)</f>
        <v/>
      </c>
      <c r="AE515" s="99" t="str" cm="1">
        <f t="array" aca="1" ref="AE515" ca="1">INDIRECT("lista!P" &amp;Table4[[#This Row],[ID]]+1)</f>
        <v/>
      </c>
      <c r="AF515" s="99" t="str" cm="1">
        <f t="array" aca="1" ref="AF515" ca="1">INDIRECT("lista!Q" &amp;Table4[[#This Row],[ID]]+1)</f>
        <v/>
      </c>
    </row>
    <row r="516" spans="1:32" x14ac:dyDescent="0.3">
      <c r="A516" s="99">
        <v>513</v>
      </c>
      <c r="B516" s="41" t="s">
        <v>67</v>
      </c>
      <c r="C516" s="30" t="s">
        <v>1145</v>
      </c>
      <c r="D516" s="41" t="s">
        <v>42</v>
      </c>
      <c r="E516" s="40" t="s">
        <v>105</v>
      </c>
      <c r="F516" s="32">
        <v>44328</v>
      </c>
      <c r="O516" s="3"/>
      <c r="P516" s="3"/>
      <c r="Q516" s="3"/>
      <c r="R516" s="15"/>
      <c r="S516" s="15"/>
      <c r="T516" s="15"/>
      <c r="U516" s="328"/>
      <c r="V516" s="99" t="str">
        <f ca="1">INDIRECT("lista!G" &amp;Table4[[#This Row],[ID]]+1)</f>
        <v/>
      </c>
      <c r="W516" s="99" t="str" cm="1">
        <f t="array" aca="1" ref="W516" ca="1">INDIRECT("lista!H" &amp;Table4[[#This Row],[ID]]+1)</f>
        <v/>
      </c>
      <c r="X516" s="99" t="str" cm="1">
        <f t="array" aca="1" ref="X516" ca="1">INDIRECT("lista!I" &amp;Table4[[#This Row],[ID]]+1)</f>
        <v/>
      </c>
      <c r="Y516" s="99" t="str" cm="1">
        <f t="array" aca="1" ref="Y516" ca="1">INDIRECT("lista!J" &amp;Table4[[#This Row],[ID]]+1)</f>
        <v/>
      </c>
      <c r="Z516" s="99" t="str" cm="1">
        <f t="array" aca="1" ref="Z516" ca="1">INDIRECT("lista!K" &amp;Table4[[#This Row],[ID]]+1)</f>
        <v/>
      </c>
      <c r="AA516" s="99" t="str" cm="1">
        <f t="array" aca="1" ref="AA516" ca="1">INDIRECT("lista!L" &amp;Table4[[#This Row],[ID]]+1)</f>
        <v/>
      </c>
      <c r="AB516" s="99" t="str" cm="1">
        <f t="array" aca="1" ref="AB516" ca="1">INDIRECT("lista!M" &amp;Table4[[#This Row],[ID]]+1)</f>
        <v/>
      </c>
      <c r="AC516" s="99" t="str" cm="1">
        <f t="array" aca="1" ref="AC516" ca="1">INDIRECT("lista!N" &amp;Table4[[#This Row],[ID]]+1)</f>
        <v/>
      </c>
      <c r="AD516" s="99" t="str" cm="1">
        <f t="array" aca="1" ref="AD516" ca="1">INDIRECT("lista!O" &amp;Table4[[#This Row],[ID]]+1)</f>
        <v/>
      </c>
      <c r="AE516" s="99" t="str" cm="1">
        <f t="array" aca="1" ref="AE516" ca="1">INDIRECT("lista!P" &amp;Table4[[#This Row],[ID]]+1)</f>
        <v/>
      </c>
      <c r="AF516" s="99" t="str" cm="1">
        <f t="array" aca="1" ref="AF516" ca="1">INDIRECT("lista!Q" &amp;Table4[[#This Row],[ID]]+1)</f>
        <v/>
      </c>
    </row>
    <row r="517" spans="1:32" x14ac:dyDescent="0.3">
      <c r="A517" s="99">
        <v>514</v>
      </c>
      <c r="B517" s="41" t="s">
        <v>407</v>
      </c>
      <c r="C517" s="30" t="s">
        <v>1295</v>
      </c>
      <c r="D517" s="41" t="s">
        <v>53</v>
      </c>
      <c r="E517" s="40" t="s">
        <v>119</v>
      </c>
      <c r="F517" s="32">
        <v>44328</v>
      </c>
      <c r="O517" s="3"/>
      <c r="P517" s="3"/>
      <c r="Q517" s="3"/>
      <c r="R517" s="15"/>
      <c r="S517" s="15"/>
      <c r="T517" s="15"/>
      <c r="U517" s="328"/>
      <c r="V517" s="99" t="str">
        <f ca="1">INDIRECT("lista!G" &amp;Table4[[#This Row],[ID]]+1)</f>
        <v/>
      </c>
      <c r="W517" s="99" t="str" cm="1">
        <f t="array" aca="1" ref="W517" ca="1">INDIRECT("lista!H" &amp;Table4[[#This Row],[ID]]+1)</f>
        <v/>
      </c>
      <c r="X517" s="99" t="str" cm="1">
        <f t="array" aca="1" ref="X517" ca="1">INDIRECT("lista!I" &amp;Table4[[#This Row],[ID]]+1)</f>
        <v/>
      </c>
      <c r="Y517" s="99" t="str" cm="1">
        <f t="array" aca="1" ref="Y517" ca="1">INDIRECT("lista!J" &amp;Table4[[#This Row],[ID]]+1)</f>
        <v/>
      </c>
      <c r="Z517" s="99" t="str" cm="1">
        <f t="array" aca="1" ref="Z517" ca="1">INDIRECT("lista!K" &amp;Table4[[#This Row],[ID]]+1)</f>
        <v/>
      </c>
      <c r="AA517" s="99" t="str" cm="1">
        <f t="array" aca="1" ref="AA517" ca="1">INDIRECT("lista!L" &amp;Table4[[#This Row],[ID]]+1)</f>
        <v/>
      </c>
      <c r="AB517" s="99" t="str" cm="1">
        <f t="array" aca="1" ref="AB517" ca="1">INDIRECT("lista!M" &amp;Table4[[#This Row],[ID]]+1)</f>
        <v/>
      </c>
      <c r="AC517" s="99" t="str" cm="1">
        <f t="array" aca="1" ref="AC517" ca="1">INDIRECT("lista!N" &amp;Table4[[#This Row],[ID]]+1)</f>
        <v/>
      </c>
      <c r="AD517" s="99" t="str" cm="1">
        <f t="array" aca="1" ref="AD517" ca="1">INDIRECT("lista!O" &amp;Table4[[#This Row],[ID]]+1)</f>
        <v/>
      </c>
      <c r="AE517" s="99" t="str" cm="1">
        <f t="array" aca="1" ref="AE517" ca="1">INDIRECT("lista!P" &amp;Table4[[#This Row],[ID]]+1)</f>
        <v/>
      </c>
      <c r="AF517" s="99" t="str" cm="1">
        <f t="array" aca="1" ref="AF517" ca="1">INDIRECT("lista!Q" &amp;Table4[[#This Row],[ID]]+1)</f>
        <v/>
      </c>
    </row>
    <row r="518" spans="1:32" x14ac:dyDescent="0.3">
      <c r="A518" s="99">
        <v>515</v>
      </c>
      <c r="B518" s="41" t="s">
        <v>427</v>
      </c>
      <c r="C518" s="30" t="s">
        <v>1387</v>
      </c>
      <c r="D518" s="41" t="s">
        <v>42</v>
      </c>
      <c r="E518" s="40" t="s">
        <v>113</v>
      </c>
      <c r="F518" s="32">
        <v>44327</v>
      </c>
      <c r="O518" s="3"/>
      <c r="P518" s="3"/>
      <c r="Q518" s="3"/>
      <c r="R518" s="15"/>
      <c r="S518" s="15"/>
      <c r="T518" s="15"/>
      <c r="U518" s="328"/>
      <c r="V518" s="99" t="str">
        <f ca="1">INDIRECT("lista!G" &amp;Table4[[#This Row],[ID]]+1)</f>
        <v/>
      </c>
      <c r="W518" s="99" t="str" cm="1">
        <f t="array" aca="1" ref="W518" ca="1">INDIRECT("lista!H" &amp;Table4[[#This Row],[ID]]+1)</f>
        <v/>
      </c>
      <c r="X518" s="99" t="str" cm="1">
        <f t="array" aca="1" ref="X518" ca="1">INDIRECT("lista!I" &amp;Table4[[#This Row],[ID]]+1)</f>
        <v/>
      </c>
      <c r="Y518" s="99" t="str" cm="1">
        <f t="array" aca="1" ref="Y518" ca="1">INDIRECT("lista!J" &amp;Table4[[#This Row],[ID]]+1)</f>
        <v/>
      </c>
      <c r="Z518" s="99" t="str" cm="1">
        <f t="array" aca="1" ref="Z518" ca="1">INDIRECT("lista!K" &amp;Table4[[#This Row],[ID]]+1)</f>
        <v/>
      </c>
      <c r="AA518" s="99" t="str" cm="1">
        <f t="array" aca="1" ref="AA518" ca="1">INDIRECT("lista!L" &amp;Table4[[#This Row],[ID]]+1)</f>
        <v/>
      </c>
      <c r="AB518" s="99" t="str" cm="1">
        <f t="array" aca="1" ref="AB518" ca="1">INDIRECT("lista!M" &amp;Table4[[#This Row],[ID]]+1)</f>
        <v/>
      </c>
      <c r="AC518" s="99" t="str" cm="1">
        <f t="array" aca="1" ref="AC518" ca="1">INDIRECT("lista!N" &amp;Table4[[#This Row],[ID]]+1)</f>
        <v/>
      </c>
      <c r="AD518" s="99" t="str" cm="1">
        <f t="array" aca="1" ref="AD518" ca="1">INDIRECT("lista!O" &amp;Table4[[#This Row],[ID]]+1)</f>
        <v/>
      </c>
      <c r="AE518" s="99" t="s">
        <v>65</v>
      </c>
      <c r="AF518" s="99" t="str" cm="1">
        <f t="array" aca="1" ref="AF518" ca="1">INDIRECT("lista!Q" &amp;Table4[[#This Row],[ID]]+1)</f>
        <v/>
      </c>
    </row>
    <row r="519" spans="1:32" x14ac:dyDescent="0.3">
      <c r="A519" s="99">
        <v>516</v>
      </c>
      <c r="B519" s="41" t="s">
        <v>415</v>
      </c>
      <c r="C519" s="30" t="s">
        <v>1473</v>
      </c>
      <c r="D519" s="41" t="s">
        <v>53</v>
      </c>
      <c r="E519" s="40" t="s">
        <v>95</v>
      </c>
      <c r="F519" s="32">
        <v>44327</v>
      </c>
      <c r="O519" s="3"/>
      <c r="P519" s="3"/>
      <c r="Q519" s="3"/>
      <c r="R519" s="15"/>
      <c r="S519" s="15"/>
      <c r="T519" s="15" t="s">
        <v>428</v>
      </c>
      <c r="U519" s="328"/>
      <c r="V519" s="99" t="str">
        <f ca="1">INDIRECT("lista!G" &amp;Table4[[#This Row],[ID]]+1)</f>
        <v/>
      </c>
      <c r="W519" s="99" t="str" cm="1">
        <f t="array" aca="1" ref="W519" ca="1">INDIRECT("lista!H" &amp;Table4[[#This Row],[ID]]+1)</f>
        <v/>
      </c>
      <c r="X519" s="99" t="str" cm="1">
        <f t="array" aca="1" ref="X519" ca="1">INDIRECT("lista!I" &amp;Table4[[#This Row],[ID]]+1)</f>
        <v/>
      </c>
      <c r="Y519" s="99" t="str" cm="1">
        <f t="array" aca="1" ref="Y519" ca="1">INDIRECT("lista!J" &amp;Table4[[#This Row],[ID]]+1)</f>
        <v/>
      </c>
      <c r="Z519" s="99" t="str" cm="1">
        <f t="array" aca="1" ref="Z519" ca="1">INDIRECT("lista!K" &amp;Table4[[#This Row],[ID]]+1)</f>
        <v/>
      </c>
      <c r="AA519" s="99" t="str" cm="1">
        <f t="array" aca="1" ref="AA519" ca="1">INDIRECT("lista!L" &amp;Table4[[#This Row],[ID]]+1)</f>
        <v/>
      </c>
      <c r="AB519" s="99" t="str" cm="1">
        <f t="array" aca="1" ref="AB519" ca="1">INDIRECT("lista!M" &amp;Table4[[#This Row],[ID]]+1)</f>
        <v/>
      </c>
      <c r="AC519" s="99" t="str" cm="1">
        <f t="array" aca="1" ref="AC519" ca="1">INDIRECT("lista!N" &amp;Table4[[#This Row],[ID]]+1)</f>
        <v/>
      </c>
      <c r="AD519" s="99" t="str" cm="1">
        <f t="array" aca="1" ref="AD519" ca="1">INDIRECT("lista!O" &amp;Table4[[#This Row],[ID]]+1)</f>
        <v/>
      </c>
      <c r="AE519" s="99" t="str" cm="1">
        <f t="array" aca="1" ref="AE519" ca="1">INDIRECT("lista!P" &amp;Table4[[#This Row],[ID]]+1)</f>
        <v/>
      </c>
      <c r="AF519" s="99" t="str" cm="1">
        <f t="array" aca="1" ref="AF519" ca="1">INDIRECT("lista!Q" &amp;Table4[[#This Row],[ID]]+1)</f>
        <v/>
      </c>
    </row>
    <row r="520" spans="1:32" x14ac:dyDescent="0.3">
      <c r="A520" s="99">
        <v>517</v>
      </c>
      <c r="B520" s="41" t="s">
        <v>417</v>
      </c>
      <c r="C520" s="30" t="s">
        <v>1341</v>
      </c>
      <c r="D520" s="41" t="s">
        <v>35</v>
      </c>
      <c r="E520" s="40" t="s">
        <v>95</v>
      </c>
      <c r="F520" s="32">
        <v>44326</v>
      </c>
      <c r="O520" s="3"/>
      <c r="P520" s="3"/>
      <c r="Q520" s="3"/>
      <c r="R520" s="15"/>
      <c r="S520" s="15"/>
      <c r="T520" s="15"/>
      <c r="U520" s="328" t="s">
        <v>429</v>
      </c>
      <c r="V520" s="99" t="str">
        <f ca="1">INDIRECT("lista!G" &amp;Table4[[#This Row],[ID]]+1)</f>
        <v/>
      </c>
      <c r="W520" s="99" t="str" cm="1">
        <f t="array" aca="1" ref="W520" ca="1">INDIRECT("lista!H" &amp;Table4[[#This Row],[ID]]+1)</f>
        <v/>
      </c>
      <c r="X520" s="99" t="str" cm="1">
        <f t="array" aca="1" ref="X520" ca="1">INDIRECT("lista!I" &amp;Table4[[#This Row],[ID]]+1)</f>
        <v/>
      </c>
      <c r="Y520" s="99" t="str" cm="1">
        <f t="array" aca="1" ref="Y520" ca="1">INDIRECT("lista!J" &amp;Table4[[#This Row],[ID]]+1)</f>
        <v/>
      </c>
      <c r="Z520" s="99" t="str" cm="1">
        <f t="array" aca="1" ref="Z520" ca="1">INDIRECT("lista!K" &amp;Table4[[#This Row],[ID]]+1)</f>
        <v/>
      </c>
      <c r="AA520" s="99" t="str" cm="1">
        <f t="array" aca="1" ref="AA520" ca="1">INDIRECT("lista!L" &amp;Table4[[#This Row],[ID]]+1)</f>
        <v/>
      </c>
      <c r="AB520" s="99" t="str" cm="1">
        <f t="array" aca="1" ref="AB520" ca="1">INDIRECT("lista!M" &amp;Table4[[#This Row],[ID]]+1)</f>
        <v/>
      </c>
      <c r="AC520" s="99" t="str" cm="1">
        <f t="array" aca="1" ref="AC520" ca="1">INDIRECT("lista!N" &amp;Table4[[#This Row],[ID]]+1)</f>
        <v/>
      </c>
      <c r="AD520" s="99" t="str" cm="1">
        <f t="array" aca="1" ref="AD520" ca="1">INDIRECT("lista!O" &amp;Table4[[#This Row],[ID]]+1)</f>
        <v/>
      </c>
      <c r="AE520" s="99" t="str" cm="1">
        <f t="array" aca="1" ref="AE520" ca="1">INDIRECT("lista!P" &amp;Table4[[#This Row],[ID]]+1)</f>
        <v/>
      </c>
      <c r="AF520" s="99" t="str" cm="1">
        <f t="array" aca="1" ref="AF520" ca="1">INDIRECT("lista!Q" &amp;Table4[[#This Row],[ID]]+1)</f>
        <v/>
      </c>
    </row>
    <row r="521" spans="1:32" x14ac:dyDescent="0.3">
      <c r="A521" s="99">
        <v>518</v>
      </c>
      <c r="B521" s="41" t="s">
        <v>406</v>
      </c>
      <c r="C521" s="30" t="s">
        <v>1472</v>
      </c>
      <c r="D521" s="41" t="s">
        <v>53</v>
      </c>
      <c r="E521" s="40" t="s">
        <v>36</v>
      </c>
      <c r="F521" s="32">
        <v>44321</v>
      </c>
      <c r="O521" s="3"/>
      <c r="P521" s="3"/>
      <c r="Q521" s="3"/>
      <c r="R521" s="15"/>
      <c r="S521" s="15"/>
      <c r="T521" s="15"/>
      <c r="U521" s="328"/>
      <c r="V521" s="99" t="str">
        <f ca="1">INDIRECT("lista!G" &amp;Table4[[#This Row],[ID]]+1)</f>
        <v/>
      </c>
      <c r="W521" s="99" t="str" cm="1">
        <f t="array" aca="1" ref="W521" ca="1">INDIRECT("lista!H" &amp;Table4[[#This Row],[ID]]+1)</f>
        <v/>
      </c>
      <c r="X521" s="99" t="str" cm="1">
        <f t="array" aca="1" ref="X521" ca="1">INDIRECT("lista!I" &amp;Table4[[#This Row],[ID]]+1)</f>
        <v/>
      </c>
      <c r="Y521" s="99" t="str" cm="1">
        <f t="array" aca="1" ref="Y521" ca="1">INDIRECT("lista!J" &amp;Table4[[#This Row],[ID]]+1)</f>
        <v/>
      </c>
      <c r="Z521" s="99" t="str" cm="1">
        <f t="array" aca="1" ref="Z521" ca="1">INDIRECT("lista!K" &amp;Table4[[#This Row],[ID]]+1)</f>
        <v/>
      </c>
      <c r="AA521" s="99" t="str" cm="1">
        <f t="array" aca="1" ref="AA521" ca="1">INDIRECT("lista!L" &amp;Table4[[#This Row],[ID]]+1)</f>
        <v/>
      </c>
      <c r="AB521" s="99" t="str" cm="1">
        <f t="array" aca="1" ref="AB521" ca="1">INDIRECT("lista!M" &amp;Table4[[#This Row],[ID]]+1)</f>
        <v/>
      </c>
      <c r="AC521" s="99" t="str" cm="1">
        <f t="array" aca="1" ref="AC521" ca="1">INDIRECT("lista!N" &amp;Table4[[#This Row],[ID]]+1)</f>
        <v/>
      </c>
      <c r="AD521" s="99" t="str" cm="1">
        <f t="array" aca="1" ref="AD521" ca="1">INDIRECT("lista!O" &amp;Table4[[#This Row],[ID]]+1)</f>
        <v/>
      </c>
      <c r="AE521" s="99" t="str" cm="1">
        <f t="array" aca="1" ref="AE521" ca="1">INDIRECT("lista!P" &amp;Table4[[#This Row],[ID]]+1)</f>
        <v/>
      </c>
      <c r="AF521" s="99" t="str" cm="1">
        <f t="array" aca="1" ref="AF521" ca="1">INDIRECT("lista!Q" &amp;Table4[[#This Row],[ID]]+1)</f>
        <v/>
      </c>
    </row>
    <row r="522" spans="1:32" x14ac:dyDescent="0.3">
      <c r="A522" s="99">
        <v>519</v>
      </c>
      <c r="B522" s="41" t="s">
        <v>407</v>
      </c>
      <c r="C522" s="30" t="s">
        <v>1295</v>
      </c>
      <c r="D522" s="41" t="s">
        <v>53</v>
      </c>
      <c r="E522" s="40" t="s">
        <v>36</v>
      </c>
      <c r="F522" s="32">
        <v>44321</v>
      </c>
      <c r="O522" s="3"/>
      <c r="P522" s="3"/>
      <c r="Q522" s="3"/>
      <c r="R522" s="15"/>
      <c r="S522" s="15"/>
      <c r="T522" s="15"/>
      <c r="U522" s="328"/>
      <c r="V522" s="99" t="str">
        <f ca="1">INDIRECT("lista!G" &amp;Table4[[#This Row],[ID]]+1)</f>
        <v/>
      </c>
      <c r="W522" s="99" t="str" cm="1">
        <f t="array" aca="1" ref="W522" ca="1">INDIRECT("lista!H" &amp;Table4[[#This Row],[ID]]+1)</f>
        <v/>
      </c>
      <c r="X522" s="99" t="str" cm="1">
        <f t="array" aca="1" ref="X522" ca="1">INDIRECT("lista!I" &amp;Table4[[#This Row],[ID]]+1)</f>
        <v/>
      </c>
      <c r="Y522" s="99" t="str" cm="1">
        <f t="array" aca="1" ref="Y522" ca="1">INDIRECT("lista!J" &amp;Table4[[#This Row],[ID]]+1)</f>
        <v/>
      </c>
      <c r="Z522" s="99" t="str" cm="1">
        <f t="array" aca="1" ref="Z522" ca="1">INDIRECT("lista!K" &amp;Table4[[#This Row],[ID]]+1)</f>
        <v/>
      </c>
      <c r="AA522" s="99" t="str" cm="1">
        <f t="array" aca="1" ref="AA522" ca="1">INDIRECT("lista!L" &amp;Table4[[#This Row],[ID]]+1)</f>
        <v/>
      </c>
      <c r="AB522" s="99" t="str" cm="1">
        <f t="array" aca="1" ref="AB522" ca="1">INDIRECT("lista!M" &amp;Table4[[#This Row],[ID]]+1)</f>
        <v/>
      </c>
      <c r="AC522" s="99" t="str" cm="1">
        <f t="array" aca="1" ref="AC522" ca="1">INDIRECT("lista!N" &amp;Table4[[#This Row],[ID]]+1)</f>
        <v/>
      </c>
      <c r="AD522" s="99" t="str" cm="1">
        <f t="array" aca="1" ref="AD522" ca="1">INDIRECT("lista!O" &amp;Table4[[#This Row],[ID]]+1)</f>
        <v/>
      </c>
      <c r="AE522" s="99" t="str" cm="1">
        <f t="array" aca="1" ref="AE522" ca="1">INDIRECT("lista!P" &amp;Table4[[#This Row],[ID]]+1)</f>
        <v/>
      </c>
      <c r="AF522" s="99" t="str" cm="1">
        <f t="array" aca="1" ref="AF522" ca="1">INDIRECT("lista!Q" &amp;Table4[[#This Row],[ID]]+1)</f>
        <v/>
      </c>
    </row>
    <row r="523" spans="1:32" x14ac:dyDescent="0.3">
      <c r="A523" s="99">
        <v>520</v>
      </c>
      <c r="B523" s="41" t="s">
        <v>69</v>
      </c>
      <c r="C523" s="30" t="s">
        <v>1146</v>
      </c>
      <c r="D523" s="41" t="s">
        <v>35</v>
      </c>
      <c r="E523" s="40" t="s">
        <v>105</v>
      </c>
      <c r="F523" s="32">
        <v>44315</v>
      </c>
      <c r="O523" s="3"/>
      <c r="P523" s="3"/>
      <c r="Q523" s="3"/>
      <c r="R523" s="15"/>
      <c r="S523" s="15"/>
      <c r="T523" s="15"/>
      <c r="U523" s="328"/>
      <c r="V523" s="99" t="str">
        <f ca="1">INDIRECT("lista!G" &amp;Table4[[#This Row],[ID]]+1)</f>
        <v/>
      </c>
      <c r="W523" s="99" t="str" cm="1">
        <f t="array" aca="1" ref="W523" ca="1">INDIRECT("lista!H" &amp;Table4[[#This Row],[ID]]+1)</f>
        <v/>
      </c>
      <c r="X523" s="99" t="str" cm="1">
        <f t="array" aca="1" ref="X523" ca="1">INDIRECT("lista!I" &amp;Table4[[#This Row],[ID]]+1)</f>
        <v/>
      </c>
      <c r="Y523" s="99" t="str" cm="1">
        <f t="array" aca="1" ref="Y523" ca="1">INDIRECT("lista!J" &amp;Table4[[#This Row],[ID]]+1)</f>
        <v/>
      </c>
      <c r="Z523" s="99" t="str" cm="1">
        <f t="array" aca="1" ref="Z523" ca="1">INDIRECT("lista!K" &amp;Table4[[#This Row],[ID]]+1)</f>
        <v/>
      </c>
      <c r="AA523" s="99" t="str" cm="1">
        <f t="array" aca="1" ref="AA523" ca="1">INDIRECT("lista!L" &amp;Table4[[#This Row],[ID]]+1)</f>
        <v/>
      </c>
      <c r="AB523" s="99" t="str" cm="1">
        <f t="array" aca="1" ref="AB523" ca="1">INDIRECT("lista!M" &amp;Table4[[#This Row],[ID]]+1)</f>
        <v/>
      </c>
      <c r="AC523" s="99" t="str" cm="1">
        <f t="array" aca="1" ref="AC523" ca="1">INDIRECT("lista!N" &amp;Table4[[#This Row],[ID]]+1)</f>
        <v/>
      </c>
      <c r="AD523" s="99" t="str" cm="1">
        <f t="array" aca="1" ref="AD523" ca="1">INDIRECT("lista!O" &amp;Table4[[#This Row],[ID]]+1)</f>
        <v/>
      </c>
      <c r="AE523" s="99" t="str" cm="1">
        <f t="array" aca="1" ref="AE523" ca="1">INDIRECT("lista!P" &amp;Table4[[#This Row],[ID]]+1)</f>
        <v/>
      </c>
      <c r="AF523" s="99" t="str" cm="1">
        <f t="array" aca="1" ref="AF523" ca="1">INDIRECT("lista!Q" &amp;Table4[[#This Row],[ID]]+1)</f>
        <v/>
      </c>
    </row>
    <row r="524" spans="1:32" x14ac:dyDescent="0.3">
      <c r="A524" s="99">
        <v>521</v>
      </c>
      <c r="B524" s="41" t="s">
        <v>411</v>
      </c>
      <c r="C524" s="30" t="s">
        <v>1296</v>
      </c>
      <c r="D524" s="41" t="s">
        <v>412</v>
      </c>
      <c r="E524" s="40" t="s">
        <v>119</v>
      </c>
      <c r="F524" s="32">
        <v>44314</v>
      </c>
      <c r="O524" s="3"/>
      <c r="P524" s="3"/>
      <c r="Q524" s="3"/>
      <c r="R524" s="15"/>
      <c r="S524" s="15"/>
      <c r="T524" s="15"/>
      <c r="U524" s="328"/>
      <c r="V524" s="99" t="str">
        <f ca="1">INDIRECT("lista!G" &amp;Table4[[#This Row],[ID]]+1)</f>
        <v/>
      </c>
      <c r="W524" s="99" t="str" cm="1">
        <f t="array" aca="1" ref="W524" ca="1">INDIRECT("lista!H" &amp;Table4[[#This Row],[ID]]+1)</f>
        <v/>
      </c>
      <c r="X524" s="99" t="str" cm="1">
        <f t="array" aca="1" ref="X524" ca="1">INDIRECT("lista!I" &amp;Table4[[#This Row],[ID]]+1)</f>
        <v/>
      </c>
      <c r="Y524" s="99" t="str" cm="1">
        <f t="array" aca="1" ref="Y524" ca="1">INDIRECT("lista!J" &amp;Table4[[#This Row],[ID]]+1)</f>
        <v/>
      </c>
      <c r="Z524" s="99" t="str" cm="1">
        <f t="array" aca="1" ref="Z524" ca="1">INDIRECT("lista!K" &amp;Table4[[#This Row],[ID]]+1)</f>
        <v/>
      </c>
      <c r="AA524" s="99" t="str" cm="1">
        <f t="array" aca="1" ref="AA524" ca="1">INDIRECT("lista!L" &amp;Table4[[#This Row],[ID]]+1)</f>
        <v/>
      </c>
      <c r="AB524" s="99" t="str" cm="1">
        <f t="array" aca="1" ref="AB524" ca="1">INDIRECT("lista!M" &amp;Table4[[#This Row],[ID]]+1)</f>
        <v/>
      </c>
      <c r="AC524" s="99" t="str" cm="1">
        <f t="array" aca="1" ref="AC524" ca="1">INDIRECT("lista!N" &amp;Table4[[#This Row],[ID]]+1)</f>
        <v/>
      </c>
      <c r="AD524" s="99" t="str" cm="1">
        <f t="array" aca="1" ref="AD524" ca="1">INDIRECT("lista!O" &amp;Table4[[#This Row],[ID]]+1)</f>
        <v/>
      </c>
      <c r="AE524" s="99" t="str" cm="1">
        <f t="array" aca="1" ref="AE524" ca="1">INDIRECT("lista!P" &amp;Table4[[#This Row],[ID]]+1)</f>
        <v/>
      </c>
      <c r="AF524" s="99" t="str" cm="1">
        <f t="array" aca="1" ref="AF524" ca="1">INDIRECT("lista!Q" &amp;Table4[[#This Row],[ID]]+1)</f>
        <v/>
      </c>
    </row>
    <row r="525" spans="1:32" x14ac:dyDescent="0.3">
      <c r="A525" s="99">
        <v>522</v>
      </c>
      <c r="B525" s="41" t="s">
        <v>67</v>
      </c>
      <c r="C525" s="30" t="s">
        <v>1145</v>
      </c>
      <c r="D525" s="41" t="s">
        <v>42</v>
      </c>
      <c r="E525" s="40" t="s">
        <v>119</v>
      </c>
      <c r="F525" s="32">
        <v>44314</v>
      </c>
      <c r="O525" s="3"/>
      <c r="P525" s="3"/>
      <c r="Q525" s="3"/>
      <c r="R525" s="15"/>
      <c r="S525" s="15"/>
      <c r="T525" s="15"/>
      <c r="U525" s="328"/>
      <c r="V525" s="99" t="str">
        <f ca="1">INDIRECT("lista!G" &amp;Table4[[#This Row],[ID]]+1)</f>
        <v/>
      </c>
      <c r="W525" s="99" t="str" cm="1">
        <f t="array" aca="1" ref="W525" ca="1">INDIRECT("lista!H" &amp;Table4[[#This Row],[ID]]+1)</f>
        <v/>
      </c>
      <c r="X525" s="99" t="str" cm="1">
        <f t="array" aca="1" ref="X525" ca="1">INDIRECT("lista!I" &amp;Table4[[#This Row],[ID]]+1)</f>
        <v/>
      </c>
      <c r="Y525" s="99" t="str" cm="1">
        <f t="array" aca="1" ref="Y525" ca="1">INDIRECT("lista!J" &amp;Table4[[#This Row],[ID]]+1)</f>
        <v/>
      </c>
      <c r="Z525" s="99" t="str" cm="1">
        <f t="array" aca="1" ref="Z525" ca="1">INDIRECT("lista!K" &amp;Table4[[#This Row],[ID]]+1)</f>
        <v/>
      </c>
      <c r="AA525" s="99" t="str" cm="1">
        <f t="array" aca="1" ref="AA525" ca="1">INDIRECT("lista!L" &amp;Table4[[#This Row],[ID]]+1)</f>
        <v/>
      </c>
      <c r="AB525" s="99" t="str" cm="1">
        <f t="array" aca="1" ref="AB525" ca="1">INDIRECT("lista!M" &amp;Table4[[#This Row],[ID]]+1)</f>
        <v/>
      </c>
      <c r="AC525" s="99" t="str" cm="1">
        <f t="array" aca="1" ref="AC525" ca="1">INDIRECT("lista!N" &amp;Table4[[#This Row],[ID]]+1)</f>
        <v/>
      </c>
      <c r="AD525" s="99" t="str" cm="1">
        <f t="array" aca="1" ref="AD525" ca="1">INDIRECT("lista!O" &amp;Table4[[#This Row],[ID]]+1)</f>
        <v/>
      </c>
      <c r="AE525" s="99" t="str" cm="1">
        <f t="array" aca="1" ref="AE525" ca="1">INDIRECT("lista!P" &amp;Table4[[#This Row],[ID]]+1)</f>
        <v/>
      </c>
      <c r="AF525" s="99" t="str" cm="1">
        <f t="array" aca="1" ref="AF525" ca="1">INDIRECT("lista!Q" &amp;Table4[[#This Row],[ID]]+1)</f>
        <v/>
      </c>
    </row>
    <row r="526" spans="1:32" x14ac:dyDescent="0.3">
      <c r="A526" s="99">
        <v>523</v>
      </c>
      <c r="B526" s="41" t="s">
        <v>430</v>
      </c>
      <c r="C526" s="30" t="s">
        <v>1298</v>
      </c>
      <c r="D526" s="41" t="s">
        <v>53</v>
      </c>
      <c r="E526" s="40" t="s">
        <v>77</v>
      </c>
      <c r="F526" s="32">
        <v>44309</v>
      </c>
      <c r="O526" s="3"/>
      <c r="P526" s="3"/>
      <c r="Q526" s="3"/>
      <c r="R526" s="15"/>
      <c r="S526" s="15"/>
      <c r="T526" s="15"/>
      <c r="U526" s="328"/>
      <c r="V526" s="99" t="s">
        <v>65</v>
      </c>
      <c r="W526" s="99" t="s">
        <v>65</v>
      </c>
      <c r="X526" s="99" t="s">
        <v>65</v>
      </c>
      <c r="Y526" s="99" t="s">
        <v>65</v>
      </c>
      <c r="Z526" s="99" t="str" cm="1">
        <f t="array" aca="1" ref="Z526" ca="1">INDIRECT("lista!K" &amp;Table4[[#This Row],[ID]]+1)</f>
        <v/>
      </c>
      <c r="AA526" s="99" t="str" cm="1">
        <f t="array" aca="1" ref="AA526" ca="1">INDIRECT("lista!L" &amp;Table4[[#This Row],[ID]]+1)</f>
        <v/>
      </c>
      <c r="AB526" s="99" t="str" cm="1">
        <f t="array" aca="1" ref="AB526" ca="1">INDIRECT("lista!M" &amp;Table4[[#This Row],[ID]]+1)</f>
        <v/>
      </c>
      <c r="AC526" s="99" t="str" cm="1">
        <f t="array" aca="1" ref="AC526" ca="1">INDIRECT("lista!N" &amp;Table4[[#This Row],[ID]]+1)</f>
        <v/>
      </c>
      <c r="AD526" s="99" t="str" cm="1">
        <f t="array" aca="1" ref="AD526" ca="1">INDIRECT("lista!O" &amp;Table4[[#This Row],[ID]]+1)</f>
        <v/>
      </c>
      <c r="AE526" s="99" t="str" cm="1">
        <f t="array" aca="1" ref="AE526" ca="1">INDIRECT("lista!P" &amp;Table4[[#This Row],[ID]]+1)</f>
        <v/>
      </c>
      <c r="AF526" s="99" t="str" cm="1">
        <f t="array" aca="1" ref="AF526" ca="1">INDIRECT("lista!Q" &amp;Table4[[#This Row],[ID]]+1)</f>
        <v/>
      </c>
    </row>
    <row r="527" spans="1:32" x14ac:dyDescent="0.3">
      <c r="A527" s="99">
        <v>524</v>
      </c>
      <c r="B527" s="41" t="s">
        <v>73</v>
      </c>
      <c r="C527" s="30" t="s">
        <v>1147</v>
      </c>
      <c r="D527" s="41" t="s">
        <v>42</v>
      </c>
      <c r="E527" s="40" t="s">
        <v>74</v>
      </c>
      <c r="F527" s="32">
        <v>44308</v>
      </c>
      <c r="O527" s="3"/>
      <c r="P527" s="3"/>
      <c r="Q527" s="3"/>
      <c r="R527" s="15"/>
      <c r="S527" s="15"/>
      <c r="T527" s="15"/>
      <c r="U527" s="328"/>
      <c r="V527" s="99" t="str">
        <f ca="1">INDIRECT("lista!G" &amp;Table4[[#This Row],[ID]]+1)</f>
        <v/>
      </c>
      <c r="W527" s="99" t="str" cm="1">
        <f t="array" aca="1" ref="W527" ca="1">INDIRECT("lista!H" &amp;Table4[[#This Row],[ID]]+1)</f>
        <v/>
      </c>
      <c r="X527" s="99" t="str" cm="1">
        <f t="array" aca="1" ref="X527" ca="1">INDIRECT("lista!I" &amp;Table4[[#This Row],[ID]]+1)</f>
        <v/>
      </c>
      <c r="Y527" s="99" t="str" cm="1">
        <f t="array" aca="1" ref="Y527" ca="1">INDIRECT("lista!J" &amp;Table4[[#This Row],[ID]]+1)</f>
        <v/>
      </c>
      <c r="Z527" s="99" t="str" cm="1">
        <f t="array" aca="1" ref="Z527" ca="1">INDIRECT("lista!K" &amp;Table4[[#This Row],[ID]]+1)</f>
        <v/>
      </c>
      <c r="AA527" s="99" t="str" cm="1">
        <f t="array" aca="1" ref="AA527" ca="1">INDIRECT("lista!L" &amp;Table4[[#This Row],[ID]]+1)</f>
        <v/>
      </c>
      <c r="AB527" s="99" t="str" cm="1">
        <f t="array" aca="1" ref="AB527" ca="1">INDIRECT("lista!M" &amp;Table4[[#This Row],[ID]]+1)</f>
        <v/>
      </c>
      <c r="AC527" s="99" t="str" cm="1">
        <f t="array" aca="1" ref="AC527" ca="1">INDIRECT("lista!N" &amp;Table4[[#This Row],[ID]]+1)</f>
        <v/>
      </c>
      <c r="AD527" s="99" t="str" cm="1">
        <f t="array" aca="1" ref="AD527" ca="1">INDIRECT("lista!O" &amp;Table4[[#This Row],[ID]]+1)</f>
        <v/>
      </c>
      <c r="AE527" s="99" t="str" cm="1">
        <f t="array" aca="1" ref="AE527" ca="1">INDIRECT("lista!P" &amp;Table4[[#This Row],[ID]]+1)</f>
        <v/>
      </c>
      <c r="AF527" s="99" t="str" cm="1">
        <f t="array" aca="1" ref="AF527" ca="1">INDIRECT("lista!Q" &amp;Table4[[#This Row],[ID]]+1)</f>
        <v/>
      </c>
    </row>
    <row r="528" spans="1:32" x14ac:dyDescent="0.3">
      <c r="A528" s="99">
        <v>525</v>
      </c>
      <c r="B528" s="41" t="s">
        <v>411</v>
      </c>
      <c r="C528" s="30" t="s">
        <v>1296</v>
      </c>
      <c r="D528" s="41" t="s">
        <v>412</v>
      </c>
      <c r="E528" s="40" t="s">
        <v>36</v>
      </c>
      <c r="F528" s="32">
        <v>44307</v>
      </c>
      <c r="O528" s="3"/>
      <c r="P528" s="3"/>
      <c r="Q528" s="3"/>
      <c r="R528" s="15"/>
      <c r="S528" s="15"/>
      <c r="T528" s="15"/>
      <c r="U528" s="328"/>
      <c r="V528" s="99" t="str">
        <f ca="1">INDIRECT("lista!G" &amp;Table4[[#This Row],[ID]]+1)</f>
        <v/>
      </c>
      <c r="W528" s="99" t="str" cm="1">
        <f t="array" aca="1" ref="W528" ca="1">INDIRECT("lista!H" &amp;Table4[[#This Row],[ID]]+1)</f>
        <v/>
      </c>
      <c r="X528" s="99" t="str" cm="1">
        <f t="array" aca="1" ref="X528" ca="1">INDIRECT("lista!I" &amp;Table4[[#This Row],[ID]]+1)</f>
        <v/>
      </c>
      <c r="Y528" s="99" t="str" cm="1">
        <f t="array" aca="1" ref="Y528" ca="1">INDIRECT("lista!J" &amp;Table4[[#This Row],[ID]]+1)</f>
        <v/>
      </c>
      <c r="Z528" s="99" t="str" cm="1">
        <f t="array" aca="1" ref="Z528" ca="1">INDIRECT("lista!K" &amp;Table4[[#This Row],[ID]]+1)</f>
        <v/>
      </c>
      <c r="AA528" s="99" t="str" cm="1">
        <f t="array" aca="1" ref="AA528" ca="1">INDIRECT("lista!L" &amp;Table4[[#This Row],[ID]]+1)</f>
        <v/>
      </c>
      <c r="AB528" s="99" t="str" cm="1">
        <f t="array" aca="1" ref="AB528" ca="1">INDIRECT("lista!M" &amp;Table4[[#This Row],[ID]]+1)</f>
        <v/>
      </c>
      <c r="AC528" s="99" t="str" cm="1">
        <f t="array" aca="1" ref="AC528" ca="1">INDIRECT("lista!N" &amp;Table4[[#This Row],[ID]]+1)</f>
        <v/>
      </c>
      <c r="AD528" s="99" t="str" cm="1">
        <f t="array" aca="1" ref="AD528" ca="1">INDIRECT("lista!O" &amp;Table4[[#This Row],[ID]]+1)</f>
        <v/>
      </c>
      <c r="AE528" s="99" t="str" cm="1">
        <f t="array" aca="1" ref="AE528" ca="1">INDIRECT("lista!P" &amp;Table4[[#This Row],[ID]]+1)</f>
        <v/>
      </c>
      <c r="AF528" s="99" t="str" cm="1">
        <f t="array" aca="1" ref="AF528" ca="1">INDIRECT("lista!Q" &amp;Table4[[#This Row],[ID]]+1)</f>
        <v/>
      </c>
    </row>
    <row r="529" spans="1:32" x14ac:dyDescent="0.3">
      <c r="A529" s="99">
        <v>526</v>
      </c>
      <c r="B529" s="41" t="s">
        <v>67</v>
      </c>
      <c r="C529" s="30" t="s">
        <v>1145</v>
      </c>
      <c r="D529" s="41" t="s">
        <v>42</v>
      </c>
      <c r="E529" s="40" t="s">
        <v>36</v>
      </c>
      <c r="F529" s="32">
        <v>44307</v>
      </c>
      <c r="O529" s="3"/>
      <c r="P529" s="3"/>
      <c r="Q529" s="3"/>
      <c r="R529" s="15"/>
      <c r="S529" s="15"/>
      <c r="T529" s="15"/>
      <c r="U529" s="328"/>
      <c r="V529" s="99" t="str">
        <f ca="1">INDIRECT("lista!G" &amp;Table4[[#This Row],[ID]]+1)</f>
        <v/>
      </c>
      <c r="W529" s="99" t="str" cm="1">
        <f t="array" aca="1" ref="W529" ca="1">INDIRECT("lista!H" &amp;Table4[[#This Row],[ID]]+1)</f>
        <v/>
      </c>
      <c r="X529" s="99" t="str" cm="1">
        <f t="array" aca="1" ref="X529" ca="1">INDIRECT("lista!I" &amp;Table4[[#This Row],[ID]]+1)</f>
        <v/>
      </c>
      <c r="Y529" s="99" t="str" cm="1">
        <f t="array" aca="1" ref="Y529" ca="1">INDIRECT("lista!J" &amp;Table4[[#This Row],[ID]]+1)</f>
        <v/>
      </c>
      <c r="Z529" s="99" t="str" cm="1">
        <f t="array" aca="1" ref="Z529" ca="1">INDIRECT("lista!K" &amp;Table4[[#This Row],[ID]]+1)</f>
        <v/>
      </c>
      <c r="AA529" s="99" t="str" cm="1">
        <f t="array" aca="1" ref="AA529" ca="1">INDIRECT("lista!L" &amp;Table4[[#This Row],[ID]]+1)</f>
        <v/>
      </c>
      <c r="AB529" s="99" t="str" cm="1">
        <f t="array" aca="1" ref="AB529" ca="1">INDIRECT("lista!M" &amp;Table4[[#This Row],[ID]]+1)</f>
        <v/>
      </c>
      <c r="AC529" s="99" t="str" cm="1">
        <f t="array" aca="1" ref="AC529" ca="1">INDIRECT("lista!N" &amp;Table4[[#This Row],[ID]]+1)</f>
        <v/>
      </c>
      <c r="AD529" s="99" t="str" cm="1">
        <f t="array" aca="1" ref="AD529" ca="1">INDIRECT("lista!O" &amp;Table4[[#This Row],[ID]]+1)</f>
        <v/>
      </c>
      <c r="AE529" s="99" t="str" cm="1">
        <f t="array" aca="1" ref="AE529" ca="1">INDIRECT("lista!P" &amp;Table4[[#This Row],[ID]]+1)</f>
        <v/>
      </c>
      <c r="AF529" s="99" t="str" cm="1">
        <f t="array" aca="1" ref="AF529" ca="1">INDIRECT("lista!Q" &amp;Table4[[#This Row],[ID]]+1)</f>
        <v/>
      </c>
    </row>
    <row r="530" spans="1:32" x14ac:dyDescent="0.3">
      <c r="A530" s="99">
        <v>527</v>
      </c>
      <c r="B530" s="41" t="s">
        <v>419</v>
      </c>
      <c r="C530" s="30" t="s">
        <v>420</v>
      </c>
      <c r="D530" s="41" t="s">
        <v>412</v>
      </c>
      <c r="E530" s="40" t="s">
        <v>95</v>
      </c>
      <c r="F530" s="32">
        <v>44307</v>
      </c>
      <c r="O530" s="3"/>
      <c r="P530" s="3"/>
      <c r="Q530" s="3"/>
      <c r="R530" s="15"/>
      <c r="S530" s="15"/>
      <c r="T530" s="15"/>
      <c r="U530" s="328"/>
      <c r="V530" s="99" t="str">
        <f ca="1">INDIRECT("lista!G" &amp;Table4[[#This Row],[ID]]+1)</f>
        <v/>
      </c>
      <c r="W530" s="99" t="str" cm="1">
        <f t="array" aca="1" ref="W530" ca="1">INDIRECT("lista!H" &amp;Table4[[#This Row],[ID]]+1)</f>
        <v/>
      </c>
      <c r="X530" s="99" t="str" cm="1">
        <f t="array" aca="1" ref="X530" ca="1">INDIRECT("lista!I" &amp;Table4[[#This Row],[ID]]+1)</f>
        <v/>
      </c>
      <c r="Y530" s="99" t="str" cm="1">
        <f t="array" aca="1" ref="Y530" ca="1">INDIRECT("lista!J" &amp;Table4[[#This Row],[ID]]+1)</f>
        <v/>
      </c>
      <c r="Z530" s="99" t="str" cm="1">
        <f t="array" aca="1" ref="Z530" ca="1">INDIRECT("lista!K" &amp;Table4[[#This Row],[ID]]+1)</f>
        <v/>
      </c>
      <c r="AA530" s="99" t="str" cm="1">
        <f t="array" aca="1" ref="AA530" ca="1">INDIRECT("lista!L" &amp;Table4[[#This Row],[ID]]+1)</f>
        <v/>
      </c>
      <c r="AB530" s="99" t="str" cm="1">
        <f t="array" aca="1" ref="AB530" ca="1">INDIRECT("lista!M" &amp;Table4[[#This Row],[ID]]+1)</f>
        <v/>
      </c>
      <c r="AC530" s="99" t="str" cm="1">
        <f t="array" aca="1" ref="AC530" ca="1">INDIRECT("lista!N" &amp;Table4[[#This Row],[ID]]+1)</f>
        <v/>
      </c>
      <c r="AD530" s="99" t="str" cm="1">
        <f t="array" aca="1" ref="AD530" ca="1">INDIRECT("lista!O" &amp;Table4[[#This Row],[ID]]+1)</f>
        <v/>
      </c>
      <c r="AE530" s="99" t="str" cm="1">
        <f t="array" aca="1" ref="AE530" ca="1">INDIRECT("lista!P" &amp;Table4[[#This Row],[ID]]+1)</f>
        <v/>
      </c>
      <c r="AF530" s="99" t="str" cm="1">
        <f t="array" aca="1" ref="AF530" ca="1">INDIRECT("lista!Q" &amp;Table4[[#This Row],[ID]]+1)</f>
        <v/>
      </c>
    </row>
    <row r="531" spans="1:32" x14ac:dyDescent="0.3">
      <c r="A531" s="99">
        <v>528</v>
      </c>
      <c r="B531" s="41" t="s">
        <v>415</v>
      </c>
      <c r="C531" s="30" t="s">
        <v>1473</v>
      </c>
      <c r="D531" s="41" t="s">
        <v>53</v>
      </c>
      <c r="E531" s="40" t="s">
        <v>105</v>
      </c>
      <c r="F531" s="32">
        <v>44306</v>
      </c>
      <c r="O531" s="3"/>
      <c r="P531" s="3"/>
      <c r="Q531" s="3"/>
      <c r="R531" s="15"/>
      <c r="S531" s="15"/>
      <c r="T531" s="15" t="s">
        <v>431</v>
      </c>
      <c r="U531" s="328"/>
      <c r="V531" s="99" t="str">
        <f ca="1">INDIRECT("lista!G" &amp;Table4[[#This Row],[ID]]+1)</f>
        <v/>
      </c>
      <c r="W531" s="99" t="str" cm="1">
        <f t="array" aca="1" ref="W531" ca="1">INDIRECT("lista!H" &amp;Table4[[#This Row],[ID]]+1)</f>
        <v/>
      </c>
      <c r="X531" s="99" t="str" cm="1">
        <f t="array" aca="1" ref="X531" ca="1">INDIRECT("lista!I" &amp;Table4[[#This Row],[ID]]+1)</f>
        <v/>
      </c>
      <c r="Y531" s="99" t="str" cm="1">
        <f t="array" aca="1" ref="Y531" ca="1">INDIRECT("lista!J" &amp;Table4[[#This Row],[ID]]+1)</f>
        <v/>
      </c>
      <c r="Z531" s="99" t="str" cm="1">
        <f t="array" aca="1" ref="Z531" ca="1">INDIRECT("lista!K" &amp;Table4[[#This Row],[ID]]+1)</f>
        <v/>
      </c>
      <c r="AA531" s="99" t="str" cm="1">
        <f t="array" aca="1" ref="AA531" ca="1">INDIRECT("lista!L" &amp;Table4[[#This Row],[ID]]+1)</f>
        <v/>
      </c>
      <c r="AB531" s="99" t="str" cm="1">
        <f t="array" aca="1" ref="AB531" ca="1">INDIRECT("lista!M" &amp;Table4[[#This Row],[ID]]+1)</f>
        <v/>
      </c>
      <c r="AC531" s="99" t="str" cm="1">
        <f t="array" aca="1" ref="AC531" ca="1">INDIRECT("lista!N" &amp;Table4[[#This Row],[ID]]+1)</f>
        <v/>
      </c>
      <c r="AD531" s="99" t="str" cm="1">
        <f t="array" aca="1" ref="AD531" ca="1">INDIRECT("lista!O" &amp;Table4[[#This Row],[ID]]+1)</f>
        <v/>
      </c>
      <c r="AE531" s="99" t="str" cm="1">
        <f t="array" aca="1" ref="AE531" ca="1">INDIRECT("lista!P" &amp;Table4[[#This Row],[ID]]+1)</f>
        <v/>
      </c>
      <c r="AF531" s="99" t="str" cm="1">
        <f t="array" aca="1" ref="AF531" ca="1">INDIRECT("lista!Q" &amp;Table4[[#This Row],[ID]]+1)</f>
        <v/>
      </c>
    </row>
    <row r="532" spans="1:32" x14ac:dyDescent="0.3">
      <c r="A532" s="99">
        <v>529</v>
      </c>
      <c r="B532" s="41" t="s">
        <v>417</v>
      </c>
      <c r="C532" s="30" t="s">
        <v>1341</v>
      </c>
      <c r="D532" s="41" t="s">
        <v>35</v>
      </c>
      <c r="E532" s="40" t="s">
        <v>105</v>
      </c>
      <c r="F532" s="32">
        <v>44305</v>
      </c>
      <c r="O532" s="3"/>
      <c r="P532" s="3"/>
      <c r="Q532" s="3"/>
      <c r="R532" s="15"/>
      <c r="S532" s="15"/>
      <c r="T532" s="15"/>
      <c r="U532" s="328" t="s">
        <v>429</v>
      </c>
      <c r="V532" s="99" t="str">
        <f ca="1">INDIRECT("lista!G" &amp;Table4[[#This Row],[ID]]+1)</f>
        <v/>
      </c>
      <c r="W532" s="99" t="str" cm="1">
        <f t="array" aca="1" ref="W532" ca="1">INDIRECT("lista!H" &amp;Table4[[#This Row],[ID]]+1)</f>
        <v/>
      </c>
      <c r="X532" s="99" t="str" cm="1">
        <f t="array" aca="1" ref="X532" ca="1">INDIRECT("lista!I" &amp;Table4[[#This Row],[ID]]+1)</f>
        <v/>
      </c>
      <c r="Y532" s="99" t="str" cm="1">
        <f t="array" aca="1" ref="Y532" ca="1">INDIRECT("lista!J" &amp;Table4[[#This Row],[ID]]+1)</f>
        <v/>
      </c>
      <c r="Z532" s="99" t="str" cm="1">
        <f t="array" aca="1" ref="Z532" ca="1">INDIRECT("lista!K" &amp;Table4[[#This Row],[ID]]+1)</f>
        <v/>
      </c>
      <c r="AA532" s="99" t="str" cm="1">
        <f t="array" aca="1" ref="AA532" ca="1">INDIRECT("lista!L" &amp;Table4[[#This Row],[ID]]+1)</f>
        <v/>
      </c>
      <c r="AB532" s="99" t="str" cm="1">
        <f t="array" aca="1" ref="AB532" ca="1">INDIRECT("lista!M" &amp;Table4[[#This Row],[ID]]+1)</f>
        <v/>
      </c>
      <c r="AC532" s="99" t="str" cm="1">
        <f t="array" aca="1" ref="AC532" ca="1">INDIRECT("lista!N" &amp;Table4[[#This Row],[ID]]+1)</f>
        <v/>
      </c>
      <c r="AD532" s="99" t="str" cm="1">
        <f t="array" aca="1" ref="AD532" ca="1">INDIRECT("lista!O" &amp;Table4[[#This Row],[ID]]+1)</f>
        <v/>
      </c>
      <c r="AE532" s="99" t="str" cm="1">
        <f t="array" aca="1" ref="AE532" ca="1">INDIRECT("lista!P" &amp;Table4[[#This Row],[ID]]+1)</f>
        <v/>
      </c>
      <c r="AF532" s="99" t="str" cm="1">
        <f t="array" aca="1" ref="AF532" ca="1">INDIRECT("lista!Q" &amp;Table4[[#This Row],[ID]]+1)</f>
        <v/>
      </c>
    </row>
    <row r="533" spans="1:32" x14ac:dyDescent="0.3">
      <c r="A533" s="99">
        <v>530</v>
      </c>
      <c r="B533" s="41" t="s">
        <v>76</v>
      </c>
      <c r="C533" s="30" t="s">
        <v>1148</v>
      </c>
      <c r="D533" s="41" t="s">
        <v>42</v>
      </c>
      <c r="E533" s="40" t="s">
        <v>74</v>
      </c>
      <c r="F533" s="32">
        <v>44305</v>
      </c>
      <c r="O533" s="3"/>
      <c r="P533" s="3"/>
      <c r="Q533" s="3"/>
      <c r="R533" s="15"/>
      <c r="S533" s="15"/>
      <c r="T533" s="15"/>
      <c r="U533" s="328"/>
      <c r="V533" s="99" t="str">
        <f ca="1">INDIRECT("lista!G" &amp;Table4[[#This Row],[ID]]+1)</f>
        <v/>
      </c>
      <c r="W533" s="99" t="str" cm="1">
        <f t="array" aca="1" ref="W533" ca="1">INDIRECT("lista!H" &amp;Table4[[#This Row],[ID]]+1)</f>
        <v/>
      </c>
      <c r="X533" s="99" t="str" cm="1">
        <f t="array" aca="1" ref="X533" ca="1">INDIRECT("lista!I" &amp;Table4[[#This Row],[ID]]+1)</f>
        <v/>
      </c>
      <c r="Y533" s="99" t="str" cm="1">
        <f t="array" aca="1" ref="Y533" ca="1">INDIRECT("lista!J" &amp;Table4[[#This Row],[ID]]+1)</f>
        <v/>
      </c>
      <c r="Z533" s="99" t="str" cm="1">
        <f t="array" aca="1" ref="Z533" ca="1">INDIRECT("lista!K" &amp;Table4[[#This Row],[ID]]+1)</f>
        <v/>
      </c>
      <c r="AA533" s="99" t="str" cm="1">
        <f t="array" aca="1" ref="AA533" ca="1">INDIRECT("lista!L" &amp;Table4[[#This Row],[ID]]+1)</f>
        <v/>
      </c>
      <c r="AB533" s="99" t="str" cm="1">
        <f t="array" aca="1" ref="AB533" ca="1">INDIRECT("lista!M" &amp;Table4[[#This Row],[ID]]+1)</f>
        <v/>
      </c>
      <c r="AC533" s="99" t="str" cm="1">
        <f t="array" aca="1" ref="AC533" ca="1">INDIRECT("lista!N" &amp;Table4[[#This Row],[ID]]+1)</f>
        <v/>
      </c>
      <c r="AD533" s="99" t="str" cm="1">
        <f t="array" aca="1" ref="AD533" ca="1">INDIRECT("lista!O" &amp;Table4[[#This Row],[ID]]+1)</f>
        <v/>
      </c>
      <c r="AE533" s="99" t="str" cm="1">
        <f t="array" aca="1" ref="AE533" ca="1">INDIRECT("lista!P" &amp;Table4[[#This Row],[ID]]+1)</f>
        <v/>
      </c>
      <c r="AF533" s="99" t="str" cm="1">
        <f t="array" aca="1" ref="AF533" ca="1">INDIRECT("lista!Q" &amp;Table4[[#This Row],[ID]]+1)</f>
        <v/>
      </c>
    </row>
    <row r="534" spans="1:32" x14ac:dyDescent="0.3">
      <c r="A534" s="99">
        <v>531</v>
      </c>
      <c r="B534" s="41" t="s">
        <v>69</v>
      </c>
      <c r="C534" s="30" t="s">
        <v>1146</v>
      </c>
      <c r="D534" s="41" t="s">
        <v>35</v>
      </c>
      <c r="E534" s="40" t="s">
        <v>119</v>
      </c>
      <c r="F534" s="32">
        <v>44301</v>
      </c>
      <c r="O534" s="3"/>
      <c r="P534" s="3"/>
      <c r="Q534" s="3"/>
      <c r="R534" s="15"/>
      <c r="S534" s="15"/>
      <c r="T534" s="15"/>
      <c r="U534" s="328"/>
      <c r="V534" s="99" t="str">
        <f ca="1">INDIRECT("lista!G" &amp;Table4[[#This Row],[ID]]+1)</f>
        <v/>
      </c>
      <c r="W534" s="99" t="str" cm="1">
        <f t="array" aca="1" ref="W534" ca="1">INDIRECT("lista!H" &amp;Table4[[#This Row],[ID]]+1)</f>
        <v/>
      </c>
      <c r="X534" s="99" t="str" cm="1">
        <f t="array" aca="1" ref="X534" ca="1">INDIRECT("lista!I" &amp;Table4[[#This Row],[ID]]+1)</f>
        <v/>
      </c>
      <c r="Y534" s="99" t="str" cm="1">
        <f t="array" aca="1" ref="Y534" ca="1">INDIRECT("lista!J" &amp;Table4[[#This Row],[ID]]+1)</f>
        <v/>
      </c>
      <c r="Z534" s="99" t="str" cm="1">
        <f t="array" aca="1" ref="Z534" ca="1">INDIRECT("lista!K" &amp;Table4[[#This Row],[ID]]+1)</f>
        <v/>
      </c>
      <c r="AA534" s="99" t="str" cm="1">
        <f t="array" aca="1" ref="AA534" ca="1">INDIRECT("lista!L" &amp;Table4[[#This Row],[ID]]+1)</f>
        <v/>
      </c>
      <c r="AB534" s="99" t="str" cm="1">
        <f t="array" aca="1" ref="AB534" ca="1">INDIRECT("lista!M" &amp;Table4[[#This Row],[ID]]+1)</f>
        <v/>
      </c>
      <c r="AC534" s="99" t="str" cm="1">
        <f t="array" aca="1" ref="AC534" ca="1">INDIRECT("lista!N" &amp;Table4[[#This Row],[ID]]+1)</f>
        <v/>
      </c>
      <c r="AD534" s="99" t="str" cm="1">
        <f t="array" aca="1" ref="AD534" ca="1">INDIRECT("lista!O" &amp;Table4[[#This Row],[ID]]+1)</f>
        <v/>
      </c>
      <c r="AE534" s="99" t="str" cm="1">
        <f t="array" aca="1" ref="AE534" ca="1">INDIRECT("lista!P" &amp;Table4[[#This Row],[ID]]+1)</f>
        <v/>
      </c>
      <c r="AF534" s="99" t="str" cm="1">
        <f t="array" aca="1" ref="AF534" ca="1">INDIRECT("lista!Q" &amp;Table4[[#This Row],[ID]]+1)</f>
        <v/>
      </c>
    </row>
    <row r="535" spans="1:32" x14ac:dyDescent="0.3">
      <c r="A535" s="99">
        <v>532</v>
      </c>
      <c r="B535" s="41" t="s">
        <v>432</v>
      </c>
      <c r="C535" s="30" t="s">
        <v>1474</v>
      </c>
      <c r="D535" s="41" t="s">
        <v>53</v>
      </c>
      <c r="E535" s="40" t="s">
        <v>77</v>
      </c>
      <c r="F535" s="32">
        <v>44301</v>
      </c>
      <c r="O535" s="3"/>
      <c r="P535" s="3"/>
      <c r="Q535" s="3"/>
      <c r="R535" s="15"/>
      <c r="S535" s="15"/>
      <c r="T535" s="15" t="s">
        <v>433</v>
      </c>
      <c r="U535" s="328"/>
      <c r="V535" s="99" t="s">
        <v>63</v>
      </c>
      <c r="W535" s="99" t="s">
        <v>63</v>
      </c>
      <c r="X535" s="99" t="s">
        <v>63</v>
      </c>
      <c r="Y535" s="99" t="s">
        <v>65</v>
      </c>
      <c r="Z535" s="99" t="str" cm="1">
        <f t="array" aca="1" ref="Z535" ca="1">INDIRECT("lista!K" &amp;Table4[[#This Row],[ID]]+1)</f>
        <v/>
      </c>
      <c r="AA535" s="99" t="str" cm="1">
        <f t="array" aca="1" ref="AA535" ca="1">INDIRECT("lista!L" &amp;Table4[[#This Row],[ID]]+1)</f>
        <v/>
      </c>
      <c r="AB535" s="99" t="str" cm="1">
        <f t="array" aca="1" ref="AB535" ca="1">INDIRECT("lista!M" &amp;Table4[[#This Row],[ID]]+1)</f>
        <v/>
      </c>
      <c r="AC535" s="99" t="str" cm="1">
        <f t="array" aca="1" ref="AC535" ca="1">INDIRECT("lista!N" &amp;Table4[[#This Row],[ID]]+1)</f>
        <v/>
      </c>
      <c r="AD535" s="99" t="str" cm="1">
        <f t="array" aca="1" ref="AD535" ca="1">INDIRECT("lista!O" &amp;Table4[[#This Row],[ID]]+1)</f>
        <v/>
      </c>
      <c r="AE535" s="99" t="str" cm="1">
        <f t="array" aca="1" ref="AE535" ca="1">INDIRECT("lista!P" &amp;Table4[[#This Row],[ID]]+1)</f>
        <v/>
      </c>
      <c r="AF535" s="99" t="str" cm="1">
        <f t="array" aca="1" ref="AF535" ca="1">INDIRECT("lista!Q" &amp;Table4[[#This Row],[ID]]+1)</f>
        <v/>
      </c>
    </row>
    <row r="536" spans="1:32" x14ac:dyDescent="0.3">
      <c r="A536" s="99">
        <v>533</v>
      </c>
      <c r="B536" s="41" t="s">
        <v>434</v>
      </c>
      <c r="C536" s="30" t="s">
        <v>1475</v>
      </c>
      <c r="D536" s="41" t="s">
        <v>53</v>
      </c>
      <c r="E536" s="40" t="s">
        <v>77</v>
      </c>
      <c r="F536" s="32">
        <v>44301</v>
      </c>
      <c r="O536" s="3"/>
      <c r="P536" s="3"/>
      <c r="Q536" s="3"/>
      <c r="R536" s="15"/>
      <c r="S536" s="15"/>
      <c r="T536" s="15" t="s">
        <v>433</v>
      </c>
      <c r="U536" s="328"/>
      <c r="V536" s="99" t="s">
        <v>63</v>
      </c>
      <c r="W536" s="99" t="s">
        <v>63</v>
      </c>
      <c r="X536" s="99" t="s">
        <v>63</v>
      </c>
      <c r="Y536" s="99" t="s">
        <v>65</v>
      </c>
      <c r="Z536" s="99" t="str" cm="1">
        <f t="array" aca="1" ref="Z536" ca="1">INDIRECT("lista!K" &amp;Table4[[#This Row],[ID]]+1)</f>
        <v/>
      </c>
      <c r="AA536" s="99" t="str" cm="1">
        <f t="array" aca="1" ref="AA536" ca="1">INDIRECT("lista!L" &amp;Table4[[#This Row],[ID]]+1)</f>
        <v/>
      </c>
      <c r="AB536" s="99" t="str" cm="1">
        <f t="array" aca="1" ref="AB536" ca="1">INDIRECT("lista!M" &amp;Table4[[#This Row],[ID]]+1)</f>
        <v/>
      </c>
      <c r="AC536" s="99" t="str" cm="1">
        <f t="array" aca="1" ref="AC536" ca="1">INDIRECT("lista!N" &amp;Table4[[#This Row],[ID]]+1)</f>
        <v/>
      </c>
      <c r="AD536" s="99" t="str" cm="1">
        <f t="array" aca="1" ref="AD536" ca="1">INDIRECT("lista!O" &amp;Table4[[#This Row],[ID]]+1)</f>
        <v/>
      </c>
      <c r="AE536" s="99" t="str" cm="1">
        <f t="array" aca="1" ref="AE536" ca="1">INDIRECT("lista!P" &amp;Table4[[#This Row],[ID]]+1)</f>
        <v/>
      </c>
      <c r="AF536" s="99" t="str" cm="1">
        <f t="array" aca="1" ref="AF536" ca="1">INDIRECT("lista!Q" &amp;Table4[[#This Row],[ID]]+1)</f>
        <v/>
      </c>
    </row>
    <row r="537" spans="1:32" x14ac:dyDescent="0.3">
      <c r="A537" s="99">
        <v>534</v>
      </c>
      <c r="B537" s="41" t="s">
        <v>435</v>
      </c>
      <c r="C537" s="30" t="s">
        <v>1511</v>
      </c>
      <c r="D537" s="41" t="s">
        <v>42</v>
      </c>
      <c r="E537" s="40" t="s">
        <v>77</v>
      </c>
      <c r="F537" s="32">
        <v>44298</v>
      </c>
      <c r="O537" s="3"/>
      <c r="P537" s="3"/>
      <c r="Q537" s="3"/>
      <c r="R537" s="15"/>
      <c r="S537" s="15"/>
      <c r="T537" s="15"/>
      <c r="U537" s="328"/>
      <c r="V537" s="99" t="s">
        <v>65</v>
      </c>
      <c r="W537" s="99" t="s">
        <v>65</v>
      </c>
      <c r="X537" s="99" t="str" cm="1">
        <f t="array" aca="1" ref="X537" ca="1">INDIRECT("lista!I" &amp;Table4[[#This Row],[ID]]+1)</f>
        <v/>
      </c>
      <c r="Y537" s="99" t="s">
        <v>65</v>
      </c>
      <c r="Z537" s="99" t="str" cm="1">
        <f t="array" aca="1" ref="Z537" ca="1">INDIRECT("lista!K" &amp;Table4[[#This Row],[ID]]+1)</f>
        <v/>
      </c>
      <c r="AA537" s="99" t="str" cm="1">
        <f t="array" aca="1" ref="AA537" ca="1">INDIRECT("lista!L" &amp;Table4[[#This Row],[ID]]+1)</f>
        <v/>
      </c>
      <c r="AB537" s="99" t="str" cm="1">
        <f t="array" aca="1" ref="AB537" ca="1">INDIRECT("lista!M" &amp;Table4[[#This Row],[ID]]+1)</f>
        <v/>
      </c>
      <c r="AC537" s="99" t="str" cm="1">
        <f t="array" aca="1" ref="AC537" ca="1">INDIRECT("lista!N" &amp;Table4[[#This Row],[ID]]+1)</f>
        <v/>
      </c>
      <c r="AD537" s="99" t="str" cm="1">
        <f t="array" aca="1" ref="AD537" ca="1">INDIRECT("lista!O" &amp;Table4[[#This Row],[ID]]+1)</f>
        <v/>
      </c>
      <c r="AE537" s="99" t="str" cm="1">
        <f t="array" aca="1" ref="AE537" ca="1">INDIRECT("lista!P" &amp;Table4[[#This Row],[ID]]+1)</f>
        <v/>
      </c>
      <c r="AF537" s="99" t="str" cm="1">
        <f t="array" aca="1" ref="AF537" ca="1">INDIRECT("lista!Q" &amp;Table4[[#This Row],[ID]]+1)</f>
        <v/>
      </c>
    </row>
    <row r="538" spans="1:32" x14ac:dyDescent="0.3">
      <c r="A538" s="99">
        <v>535</v>
      </c>
      <c r="B538" s="41" t="s">
        <v>69</v>
      </c>
      <c r="C538" s="30" t="s">
        <v>1146</v>
      </c>
      <c r="D538" s="41" t="s">
        <v>35</v>
      </c>
      <c r="E538" s="40" t="s">
        <v>436</v>
      </c>
      <c r="F538" s="32">
        <v>44294</v>
      </c>
      <c r="O538" s="3"/>
      <c r="P538" s="3"/>
      <c r="Q538" s="3"/>
      <c r="R538" s="15"/>
      <c r="S538" s="15"/>
      <c r="T538" s="15"/>
      <c r="U538" s="328"/>
      <c r="V538" s="99" t="str">
        <f ca="1">INDIRECT("lista!G" &amp;Table4[[#This Row],[ID]]+1)</f>
        <v/>
      </c>
      <c r="W538" s="99" t="str" cm="1">
        <f t="array" aca="1" ref="W538" ca="1">INDIRECT("lista!H" &amp;Table4[[#This Row],[ID]]+1)</f>
        <v/>
      </c>
      <c r="X538" s="99" t="str" cm="1">
        <f t="array" aca="1" ref="X538" ca="1">INDIRECT("lista!I" &amp;Table4[[#This Row],[ID]]+1)</f>
        <v/>
      </c>
      <c r="Y538" s="99" t="str" cm="1">
        <f t="array" aca="1" ref="Y538" ca="1">INDIRECT("lista!J" &amp;Table4[[#This Row],[ID]]+1)</f>
        <v/>
      </c>
      <c r="Z538" s="99" t="str" cm="1">
        <f t="array" aca="1" ref="Z538" ca="1">INDIRECT("lista!K" &amp;Table4[[#This Row],[ID]]+1)</f>
        <v/>
      </c>
      <c r="AA538" s="99" t="str" cm="1">
        <f t="array" aca="1" ref="AA538" ca="1">INDIRECT("lista!L" &amp;Table4[[#This Row],[ID]]+1)</f>
        <v/>
      </c>
      <c r="AB538" s="99" t="str" cm="1">
        <f t="array" aca="1" ref="AB538" ca="1">INDIRECT("lista!M" &amp;Table4[[#This Row],[ID]]+1)</f>
        <v/>
      </c>
      <c r="AC538" s="99" t="str" cm="1">
        <f t="array" aca="1" ref="AC538" ca="1">INDIRECT("lista!N" &amp;Table4[[#This Row],[ID]]+1)</f>
        <v/>
      </c>
      <c r="AD538" s="99" t="str" cm="1">
        <f t="array" aca="1" ref="AD538" ca="1">INDIRECT("lista!O" &amp;Table4[[#This Row],[ID]]+1)</f>
        <v/>
      </c>
      <c r="AE538" s="99" t="str" cm="1">
        <f t="array" aca="1" ref="AE538" ca="1">INDIRECT("lista!P" &amp;Table4[[#This Row],[ID]]+1)</f>
        <v/>
      </c>
      <c r="AF538" s="99" t="str" cm="1">
        <f t="array" aca="1" ref="AF538" ca="1">INDIRECT("lista!Q" &amp;Table4[[#This Row],[ID]]+1)</f>
        <v/>
      </c>
    </row>
    <row r="539" spans="1:32" x14ac:dyDescent="0.3">
      <c r="A539" s="99">
        <v>536</v>
      </c>
      <c r="B539" s="41" t="s">
        <v>415</v>
      </c>
      <c r="C539" s="30" t="s">
        <v>1473</v>
      </c>
      <c r="D539" s="41" t="s">
        <v>53</v>
      </c>
      <c r="E539" s="40" t="s">
        <v>119</v>
      </c>
      <c r="F539" s="32">
        <v>44292</v>
      </c>
      <c r="O539" s="3"/>
      <c r="P539" s="3"/>
      <c r="Q539" s="3"/>
      <c r="R539" s="15"/>
      <c r="S539" s="15"/>
      <c r="T539" s="15"/>
      <c r="U539" s="328"/>
      <c r="V539" s="99" t="str">
        <f ca="1">INDIRECT("lista!G" &amp;Table4[[#This Row],[ID]]+1)</f>
        <v/>
      </c>
      <c r="W539" s="99" t="str" cm="1">
        <f t="array" aca="1" ref="W539" ca="1">INDIRECT("lista!H" &amp;Table4[[#This Row],[ID]]+1)</f>
        <v/>
      </c>
      <c r="X539" s="99" t="str" cm="1">
        <f t="array" aca="1" ref="X539" ca="1">INDIRECT("lista!I" &amp;Table4[[#This Row],[ID]]+1)</f>
        <v/>
      </c>
      <c r="Y539" s="99" t="str" cm="1">
        <f t="array" aca="1" ref="Y539" ca="1">INDIRECT("lista!J" &amp;Table4[[#This Row],[ID]]+1)</f>
        <v/>
      </c>
      <c r="Z539" s="99" t="str" cm="1">
        <f t="array" aca="1" ref="Z539" ca="1">INDIRECT("lista!K" &amp;Table4[[#This Row],[ID]]+1)</f>
        <v/>
      </c>
      <c r="AA539" s="99" t="str" cm="1">
        <f t="array" aca="1" ref="AA539" ca="1">INDIRECT("lista!L" &amp;Table4[[#This Row],[ID]]+1)</f>
        <v/>
      </c>
      <c r="AB539" s="99" t="str" cm="1">
        <f t="array" aca="1" ref="AB539" ca="1">INDIRECT("lista!M" &amp;Table4[[#This Row],[ID]]+1)</f>
        <v/>
      </c>
      <c r="AC539" s="99" t="str" cm="1">
        <f t="array" aca="1" ref="AC539" ca="1">INDIRECT("lista!N" &amp;Table4[[#This Row],[ID]]+1)</f>
        <v/>
      </c>
      <c r="AD539" s="99" t="str" cm="1">
        <f t="array" aca="1" ref="AD539" ca="1">INDIRECT("lista!O" &amp;Table4[[#This Row],[ID]]+1)</f>
        <v/>
      </c>
      <c r="AE539" s="99" t="str" cm="1">
        <f t="array" aca="1" ref="AE539" ca="1">INDIRECT("lista!P" &amp;Table4[[#This Row],[ID]]+1)</f>
        <v/>
      </c>
      <c r="AF539" s="99" t="str" cm="1">
        <f t="array" aca="1" ref="AF539" ca="1">INDIRECT("lista!Q" &amp;Table4[[#This Row],[ID]]+1)</f>
        <v/>
      </c>
    </row>
    <row r="540" spans="1:32" x14ac:dyDescent="0.3">
      <c r="A540" s="99">
        <v>537</v>
      </c>
      <c r="B540" s="41" t="s">
        <v>417</v>
      </c>
      <c r="C540" s="30" t="s">
        <v>1341</v>
      </c>
      <c r="D540" s="41" t="s">
        <v>35</v>
      </c>
      <c r="E540" s="40" t="s">
        <v>119</v>
      </c>
      <c r="F540" s="32">
        <v>44291</v>
      </c>
      <c r="O540" s="3"/>
      <c r="P540" s="3"/>
      <c r="Q540" s="3"/>
      <c r="R540" s="15"/>
      <c r="S540" s="15"/>
      <c r="T540" s="15"/>
      <c r="U540" s="327"/>
      <c r="V540" s="99" t="str">
        <f ca="1">INDIRECT("lista!G" &amp;Table4[[#This Row],[ID]]+1)</f>
        <v/>
      </c>
      <c r="W540" s="99" t="str" cm="1">
        <f t="array" aca="1" ref="W540" ca="1">INDIRECT("lista!H" &amp;Table4[[#This Row],[ID]]+1)</f>
        <v/>
      </c>
      <c r="X540" s="99" t="str" cm="1">
        <f t="array" aca="1" ref="X540" ca="1">INDIRECT("lista!I" &amp;Table4[[#This Row],[ID]]+1)</f>
        <v/>
      </c>
      <c r="Y540" s="99" t="str" cm="1">
        <f t="array" aca="1" ref="Y540" ca="1">INDIRECT("lista!J" &amp;Table4[[#This Row],[ID]]+1)</f>
        <v/>
      </c>
      <c r="Z540" s="99" t="str" cm="1">
        <f t="array" aca="1" ref="Z540" ca="1">INDIRECT("lista!K" &amp;Table4[[#This Row],[ID]]+1)</f>
        <v/>
      </c>
      <c r="AA540" s="99" t="str" cm="1">
        <f t="array" aca="1" ref="AA540" ca="1">INDIRECT("lista!L" &amp;Table4[[#This Row],[ID]]+1)</f>
        <v/>
      </c>
      <c r="AB540" s="99" t="str" cm="1">
        <f t="array" aca="1" ref="AB540" ca="1">INDIRECT("lista!M" &amp;Table4[[#This Row],[ID]]+1)</f>
        <v/>
      </c>
      <c r="AC540" s="99" t="str" cm="1">
        <f t="array" aca="1" ref="AC540" ca="1">INDIRECT("lista!N" &amp;Table4[[#This Row],[ID]]+1)</f>
        <v/>
      </c>
      <c r="AD540" s="99" t="str" cm="1">
        <f t="array" aca="1" ref="AD540" ca="1">INDIRECT("lista!O" &amp;Table4[[#This Row],[ID]]+1)</f>
        <v/>
      </c>
      <c r="AE540" s="99" t="str" cm="1">
        <f t="array" aca="1" ref="AE540" ca="1">INDIRECT("lista!P" &amp;Table4[[#This Row],[ID]]+1)</f>
        <v/>
      </c>
      <c r="AF540" s="99" t="str" cm="1">
        <f t="array" aca="1" ref="AF540" ca="1">INDIRECT("lista!Q" &amp;Table4[[#This Row],[ID]]+1)</f>
        <v/>
      </c>
    </row>
    <row r="541" spans="1:32" x14ac:dyDescent="0.3">
      <c r="A541" s="99">
        <v>538</v>
      </c>
      <c r="B541" s="53" t="s">
        <v>421</v>
      </c>
      <c r="C541" s="60" t="s">
        <v>1297</v>
      </c>
      <c r="D541" s="53" t="s">
        <v>412</v>
      </c>
      <c r="E541" s="61" t="s">
        <v>95</v>
      </c>
      <c r="F541" s="32">
        <v>44288</v>
      </c>
      <c r="G541" s="63"/>
      <c r="H541" s="64"/>
      <c r="I541" s="64"/>
      <c r="J541" s="64"/>
      <c r="K541" s="64"/>
      <c r="L541" s="64"/>
      <c r="M541" s="64"/>
      <c r="N541" s="48"/>
      <c r="O541" s="64"/>
      <c r="P541" s="64"/>
      <c r="Q541" s="64"/>
      <c r="R541" s="65"/>
      <c r="S541" s="65"/>
      <c r="T541" s="65"/>
      <c r="U541" s="329"/>
      <c r="V541" s="99" t="str">
        <f ca="1">INDIRECT("lista!G" &amp;Table4[[#This Row],[ID]]+1)</f>
        <v/>
      </c>
      <c r="W541" s="99" t="str" cm="1">
        <f t="array" aca="1" ref="W541" ca="1">INDIRECT("lista!H" &amp;Table4[[#This Row],[ID]]+1)</f>
        <v/>
      </c>
      <c r="X541" s="99" t="str" cm="1">
        <f t="array" aca="1" ref="X541" ca="1">INDIRECT("lista!I" &amp;Table4[[#This Row],[ID]]+1)</f>
        <v/>
      </c>
      <c r="Y541" s="99" t="str" cm="1">
        <f t="array" aca="1" ref="Y541" ca="1">INDIRECT("lista!J" &amp;Table4[[#This Row],[ID]]+1)</f>
        <v/>
      </c>
      <c r="Z541" s="99" t="str" cm="1">
        <f t="array" aca="1" ref="Z541" ca="1">INDIRECT("lista!K" &amp;Table4[[#This Row],[ID]]+1)</f>
        <v/>
      </c>
      <c r="AA541" s="99" t="str" cm="1">
        <f t="array" aca="1" ref="AA541" ca="1">INDIRECT("lista!L" &amp;Table4[[#This Row],[ID]]+1)</f>
        <v/>
      </c>
      <c r="AB541" s="99" t="str" cm="1">
        <f t="array" aca="1" ref="AB541" ca="1">INDIRECT("lista!M" &amp;Table4[[#This Row],[ID]]+1)</f>
        <v/>
      </c>
      <c r="AC541" s="99" t="str" cm="1">
        <f t="array" aca="1" ref="AC541" ca="1">INDIRECT("lista!N" &amp;Table4[[#This Row],[ID]]+1)</f>
        <v/>
      </c>
      <c r="AD541" s="99" t="str" cm="1">
        <f t="array" aca="1" ref="AD541" ca="1">INDIRECT("lista!O" &amp;Table4[[#This Row],[ID]]+1)</f>
        <v/>
      </c>
      <c r="AE541" s="99" t="str" cm="1">
        <f t="array" aca="1" ref="AE541" ca="1">INDIRECT("lista!P" &amp;Table4[[#This Row],[ID]]+1)</f>
        <v/>
      </c>
      <c r="AF541" s="99" t="str" cm="1">
        <f t="array" aca="1" ref="AF541" ca="1">INDIRECT("lista!Q" &amp;Table4[[#This Row],[ID]]+1)</f>
        <v/>
      </c>
    </row>
    <row r="542" spans="1:32" x14ac:dyDescent="0.3">
      <c r="A542" s="99">
        <v>539</v>
      </c>
      <c r="B542" s="41" t="s">
        <v>422</v>
      </c>
      <c r="C542" s="30" t="s">
        <v>1565</v>
      </c>
      <c r="D542" s="41" t="s">
        <v>42</v>
      </c>
      <c r="E542" s="40" t="s">
        <v>95</v>
      </c>
      <c r="F542" s="32">
        <v>44288</v>
      </c>
      <c r="O542" s="3"/>
      <c r="P542" s="3"/>
      <c r="Q542" s="3"/>
      <c r="R542" s="15"/>
      <c r="S542" s="15"/>
      <c r="T542" s="15"/>
      <c r="U542" s="328" t="s">
        <v>437</v>
      </c>
      <c r="V542" s="99" t="str">
        <f ca="1">INDIRECT("lista!G" &amp;Table4[[#This Row],[ID]]+1)</f>
        <v/>
      </c>
      <c r="W542" s="99" t="str" cm="1">
        <f t="array" aca="1" ref="W542" ca="1">INDIRECT("lista!H" &amp;Table4[[#This Row],[ID]]+1)</f>
        <v/>
      </c>
      <c r="X542" s="99" t="str" cm="1">
        <f t="array" aca="1" ref="X542" ca="1">INDIRECT("lista!I" &amp;Table4[[#This Row],[ID]]+1)</f>
        <v/>
      </c>
      <c r="Y542" s="99" t="str" cm="1">
        <f t="array" aca="1" ref="Y542" ca="1">INDIRECT("lista!J" &amp;Table4[[#This Row],[ID]]+1)</f>
        <v/>
      </c>
      <c r="Z542" s="99" t="str" cm="1">
        <f t="array" aca="1" ref="Z542" ca="1">INDIRECT("lista!K" &amp;Table4[[#This Row],[ID]]+1)</f>
        <v/>
      </c>
      <c r="AA542" s="99" t="str" cm="1">
        <f t="array" aca="1" ref="AA542" ca="1">INDIRECT("lista!L" &amp;Table4[[#This Row],[ID]]+1)</f>
        <v/>
      </c>
      <c r="AB542" s="99" t="str" cm="1">
        <f t="array" aca="1" ref="AB542" ca="1">INDIRECT("lista!M" &amp;Table4[[#This Row],[ID]]+1)</f>
        <v/>
      </c>
      <c r="AC542" s="99" t="str" cm="1">
        <f t="array" aca="1" ref="AC542" ca="1">INDIRECT("lista!N" &amp;Table4[[#This Row],[ID]]+1)</f>
        <v/>
      </c>
      <c r="AD542" s="99" t="str" cm="1">
        <f t="array" aca="1" ref="AD542" ca="1">INDIRECT("lista!O" &amp;Table4[[#This Row],[ID]]+1)</f>
        <v/>
      </c>
      <c r="AE542" s="99" t="str" cm="1">
        <f t="array" aca="1" ref="AE542" ca="1">INDIRECT("lista!P" &amp;Table4[[#This Row],[ID]]+1)</f>
        <v/>
      </c>
      <c r="AF542" s="99" t="str" cm="1">
        <f t="array" aca="1" ref="AF542" ca="1">INDIRECT("lista!Q" &amp;Table4[[#This Row],[ID]]+1)</f>
        <v/>
      </c>
    </row>
    <row r="543" spans="1:32" x14ac:dyDescent="0.3">
      <c r="A543" s="99">
        <v>540</v>
      </c>
      <c r="B543" s="41" t="s">
        <v>423</v>
      </c>
      <c r="C543" s="30" t="s">
        <v>1146</v>
      </c>
      <c r="D543" s="41" t="s">
        <v>53</v>
      </c>
      <c r="E543" s="40" t="s">
        <v>95</v>
      </c>
      <c r="F543" s="32">
        <v>44287</v>
      </c>
      <c r="O543" s="3"/>
      <c r="P543" s="3"/>
      <c r="Q543" s="3"/>
      <c r="R543" s="15"/>
      <c r="S543" s="15"/>
      <c r="T543" s="15"/>
      <c r="U543" s="328"/>
      <c r="V543" s="99" t="str">
        <f ca="1">INDIRECT("lista!G" &amp;Table4[[#This Row],[ID]]+1)</f>
        <v/>
      </c>
      <c r="W543" s="99" t="str" cm="1">
        <f t="array" aca="1" ref="W543" ca="1">INDIRECT("lista!H" &amp;Table4[[#This Row],[ID]]+1)</f>
        <v/>
      </c>
      <c r="X543" s="99" t="str" cm="1">
        <f t="array" aca="1" ref="X543" ca="1">INDIRECT("lista!I" &amp;Table4[[#This Row],[ID]]+1)</f>
        <v/>
      </c>
      <c r="Y543" s="99" t="str" cm="1">
        <f t="array" aca="1" ref="Y543" ca="1">INDIRECT("lista!J" &amp;Table4[[#This Row],[ID]]+1)</f>
        <v/>
      </c>
      <c r="Z543" s="99" t="str" cm="1">
        <f t="array" aca="1" ref="Z543" ca="1">INDIRECT("lista!K" &amp;Table4[[#This Row],[ID]]+1)</f>
        <v/>
      </c>
      <c r="AA543" s="99" t="str" cm="1">
        <f t="array" aca="1" ref="AA543" ca="1">INDIRECT("lista!L" &amp;Table4[[#This Row],[ID]]+1)</f>
        <v/>
      </c>
      <c r="AB543" s="99" t="str" cm="1">
        <f t="array" aca="1" ref="AB543" ca="1">INDIRECT("lista!M" &amp;Table4[[#This Row],[ID]]+1)</f>
        <v/>
      </c>
      <c r="AC543" s="99" t="str" cm="1">
        <f t="array" aca="1" ref="AC543" ca="1">INDIRECT("lista!N" &amp;Table4[[#This Row],[ID]]+1)</f>
        <v/>
      </c>
      <c r="AD543" s="99" t="str" cm="1">
        <f t="array" aca="1" ref="AD543" ca="1">INDIRECT("lista!O" &amp;Table4[[#This Row],[ID]]+1)</f>
        <v/>
      </c>
      <c r="AE543" s="99" t="str" cm="1">
        <f t="array" aca="1" ref="AE543" ca="1">INDIRECT("lista!P" &amp;Table4[[#This Row],[ID]]+1)</f>
        <v/>
      </c>
      <c r="AF543" s="99" t="str" cm="1">
        <f t="array" aca="1" ref="AF543" ca="1">INDIRECT("lista!Q" &amp;Table4[[#This Row],[ID]]+1)</f>
        <v/>
      </c>
    </row>
    <row r="544" spans="1:32" x14ac:dyDescent="0.3">
      <c r="A544" s="99">
        <v>541</v>
      </c>
      <c r="B544" s="41" t="s">
        <v>419</v>
      </c>
      <c r="C544" s="30" t="s">
        <v>420</v>
      </c>
      <c r="D544" s="41" t="s">
        <v>412</v>
      </c>
      <c r="E544" s="40" t="s">
        <v>105</v>
      </c>
      <c r="F544" s="32">
        <v>44286</v>
      </c>
      <c r="O544" s="3"/>
      <c r="P544" s="3"/>
      <c r="Q544" s="3"/>
      <c r="R544" s="15"/>
      <c r="S544" s="15"/>
      <c r="T544" s="15"/>
      <c r="U544" s="328"/>
      <c r="V544" s="99" t="str">
        <f ca="1">INDIRECT("lista!G" &amp;Table4[[#This Row],[ID]]+1)</f>
        <v/>
      </c>
      <c r="W544" s="99" t="str" cm="1">
        <f t="array" aca="1" ref="W544" ca="1">INDIRECT("lista!H" &amp;Table4[[#This Row],[ID]]+1)</f>
        <v/>
      </c>
      <c r="X544" s="99" t="str" cm="1">
        <f t="array" aca="1" ref="X544" ca="1">INDIRECT("lista!I" &amp;Table4[[#This Row],[ID]]+1)</f>
        <v/>
      </c>
      <c r="Y544" s="99" t="str" cm="1">
        <f t="array" aca="1" ref="Y544" ca="1">INDIRECT("lista!J" &amp;Table4[[#This Row],[ID]]+1)</f>
        <v/>
      </c>
      <c r="Z544" s="99" t="str" cm="1">
        <f t="array" aca="1" ref="Z544" ca="1">INDIRECT("lista!K" &amp;Table4[[#This Row],[ID]]+1)</f>
        <v/>
      </c>
      <c r="AA544" s="99" t="str" cm="1">
        <f t="array" aca="1" ref="AA544" ca="1">INDIRECT("lista!L" &amp;Table4[[#This Row],[ID]]+1)</f>
        <v/>
      </c>
      <c r="AB544" s="99" t="str" cm="1">
        <f t="array" aca="1" ref="AB544" ca="1">INDIRECT("lista!M" &amp;Table4[[#This Row],[ID]]+1)</f>
        <v/>
      </c>
      <c r="AC544" s="99" t="str" cm="1">
        <f t="array" aca="1" ref="AC544" ca="1">INDIRECT("lista!N" &amp;Table4[[#This Row],[ID]]+1)</f>
        <v/>
      </c>
      <c r="AD544" s="99" t="str" cm="1">
        <f t="array" aca="1" ref="AD544" ca="1">INDIRECT("lista!O" &amp;Table4[[#This Row],[ID]]+1)</f>
        <v/>
      </c>
      <c r="AE544" s="99" t="str" cm="1">
        <f t="array" aca="1" ref="AE544" ca="1">INDIRECT("lista!P" &amp;Table4[[#This Row],[ID]]+1)</f>
        <v/>
      </c>
      <c r="AF544" s="99" t="str" cm="1">
        <f t="array" aca="1" ref="AF544" ca="1">INDIRECT("lista!Q" &amp;Table4[[#This Row],[ID]]+1)</f>
        <v/>
      </c>
    </row>
    <row r="545" spans="1:32" x14ac:dyDescent="0.3">
      <c r="A545" s="99">
        <v>542</v>
      </c>
      <c r="B545" s="41" t="s">
        <v>415</v>
      </c>
      <c r="C545" s="30" t="s">
        <v>1473</v>
      </c>
      <c r="D545" s="41" t="s">
        <v>53</v>
      </c>
      <c r="E545" s="40" t="s">
        <v>36</v>
      </c>
      <c r="F545" s="32">
        <v>44285</v>
      </c>
      <c r="O545" s="3"/>
      <c r="P545" s="3"/>
      <c r="Q545" s="3"/>
      <c r="R545" s="15"/>
      <c r="S545" s="15"/>
      <c r="T545" s="15"/>
      <c r="U545" s="328"/>
      <c r="V545" s="99" t="str">
        <f ca="1">INDIRECT("lista!G" &amp;Table4[[#This Row],[ID]]+1)</f>
        <v/>
      </c>
      <c r="W545" s="99" t="str" cm="1">
        <f t="array" aca="1" ref="W545" ca="1">INDIRECT("lista!H" &amp;Table4[[#This Row],[ID]]+1)</f>
        <v/>
      </c>
      <c r="X545" s="99" t="str" cm="1">
        <f t="array" aca="1" ref="X545" ca="1">INDIRECT("lista!I" &amp;Table4[[#This Row],[ID]]+1)</f>
        <v/>
      </c>
      <c r="Y545" s="99" t="str" cm="1">
        <f t="array" aca="1" ref="Y545" ca="1">INDIRECT("lista!J" &amp;Table4[[#This Row],[ID]]+1)</f>
        <v/>
      </c>
      <c r="Z545" s="99" t="str" cm="1">
        <f t="array" aca="1" ref="Z545" ca="1">INDIRECT("lista!K" &amp;Table4[[#This Row],[ID]]+1)</f>
        <v/>
      </c>
      <c r="AA545" s="99" t="str" cm="1">
        <f t="array" aca="1" ref="AA545" ca="1">INDIRECT("lista!L" &amp;Table4[[#This Row],[ID]]+1)</f>
        <v/>
      </c>
      <c r="AB545" s="99" t="str" cm="1">
        <f t="array" aca="1" ref="AB545" ca="1">INDIRECT("lista!M" &amp;Table4[[#This Row],[ID]]+1)</f>
        <v/>
      </c>
      <c r="AC545" s="99" t="str" cm="1">
        <f t="array" aca="1" ref="AC545" ca="1">INDIRECT("lista!N" &amp;Table4[[#This Row],[ID]]+1)</f>
        <v/>
      </c>
      <c r="AD545" s="99" t="str" cm="1">
        <f t="array" aca="1" ref="AD545" ca="1">INDIRECT("lista!O" &amp;Table4[[#This Row],[ID]]+1)</f>
        <v/>
      </c>
      <c r="AE545" s="99" t="str" cm="1">
        <f t="array" aca="1" ref="AE545" ca="1">INDIRECT("lista!P" &amp;Table4[[#This Row],[ID]]+1)</f>
        <v/>
      </c>
      <c r="AF545" s="99" t="str" cm="1">
        <f t="array" aca="1" ref="AF545" ca="1">INDIRECT("lista!Q" &amp;Table4[[#This Row],[ID]]+1)</f>
        <v/>
      </c>
    </row>
    <row r="546" spans="1:32" x14ac:dyDescent="0.3">
      <c r="A546" s="99">
        <v>543</v>
      </c>
      <c r="B546" s="41" t="s">
        <v>417</v>
      </c>
      <c r="C546" s="30" t="s">
        <v>1341</v>
      </c>
      <c r="D546" s="41" t="s">
        <v>35</v>
      </c>
      <c r="E546" s="40" t="s">
        <v>436</v>
      </c>
      <c r="F546" s="32">
        <v>44284</v>
      </c>
      <c r="O546" s="3"/>
      <c r="P546" s="3"/>
      <c r="Q546" s="3"/>
      <c r="R546" s="15"/>
      <c r="S546" s="15"/>
      <c r="T546" s="15"/>
      <c r="U546" s="328"/>
      <c r="V546" s="99" t="str">
        <f ca="1">INDIRECT("lista!G" &amp;Table4[[#This Row],[ID]]+1)</f>
        <v/>
      </c>
      <c r="W546" s="99" t="str" cm="1">
        <f t="array" aca="1" ref="W546" ca="1">INDIRECT("lista!H" &amp;Table4[[#This Row],[ID]]+1)</f>
        <v/>
      </c>
      <c r="X546" s="99" t="str" cm="1">
        <f t="array" aca="1" ref="X546" ca="1">INDIRECT("lista!I" &amp;Table4[[#This Row],[ID]]+1)</f>
        <v/>
      </c>
      <c r="Y546" s="99" t="str" cm="1">
        <f t="array" aca="1" ref="Y546" ca="1">INDIRECT("lista!J" &amp;Table4[[#This Row],[ID]]+1)</f>
        <v/>
      </c>
      <c r="Z546" s="99" t="str" cm="1">
        <f t="array" aca="1" ref="Z546" ca="1">INDIRECT("lista!K" &amp;Table4[[#This Row],[ID]]+1)</f>
        <v/>
      </c>
      <c r="AA546" s="99" t="str" cm="1">
        <f t="array" aca="1" ref="AA546" ca="1">INDIRECT("lista!L" &amp;Table4[[#This Row],[ID]]+1)</f>
        <v/>
      </c>
      <c r="AB546" s="99" t="str" cm="1">
        <f t="array" aca="1" ref="AB546" ca="1">INDIRECT("lista!M" &amp;Table4[[#This Row],[ID]]+1)</f>
        <v/>
      </c>
      <c r="AC546" s="99" t="str" cm="1">
        <f t="array" aca="1" ref="AC546" ca="1">INDIRECT("lista!N" &amp;Table4[[#This Row],[ID]]+1)</f>
        <v/>
      </c>
      <c r="AD546" s="99" t="str" cm="1">
        <f t="array" aca="1" ref="AD546" ca="1">INDIRECT("lista!O" &amp;Table4[[#This Row],[ID]]+1)</f>
        <v/>
      </c>
      <c r="AE546" s="99" t="str" cm="1">
        <f t="array" aca="1" ref="AE546" ca="1">INDIRECT("lista!P" &amp;Table4[[#This Row],[ID]]+1)</f>
        <v/>
      </c>
      <c r="AF546" s="99" t="str" cm="1">
        <f t="array" aca="1" ref="AF546" ca="1">INDIRECT("lista!Q" &amp;Table4[[#This Row],[ID]]+1)</f>
        <v/>
      </c>
    </row>
    <row r="547" spans="1:32" x14ac:dyDescent="0.3">
      <c r="A547" s="99">
        <v>544</v>
      </c>
      <c r="B547" s="41" t="s">
        <v>89</v>
      </c>
      <c r="C547" s="30" t="s">
        <v>1153</v>
      </c>
      <c r="D547" s="41" t="s">
        <v>42</v>
      </c>
      <c r="E547" s="40" t="s">
        <v>74</v>
      </c>
      <c r="F547" s="32">
        <v>44278</v>
      </c>
      <c r="O547" s="3"/>
      <c r="P547" s="3"/>
      <c r="Q547" s="3"/>
      <c r="R547" s="15"/>
      <c r="S547" s="15"/>
      <c r="T547" s="66" t="s">
        <v>438</v>
      </c>
      <c r="U547" s="328"/>
      <c r="V547" s="99" t="str">
        <f ca="1">INDIRECT("lista!G" &amp;Table4[[#This Row],[ID]]+1)</f>
        <v/>
      </c>
      <c r="W547" s="99" t="str" cm="1">
        <f t="array" aca="1" ref="W547" ca="1">INDIRECT("lista!H" &amp;Table4[[#This Row],[ID]]+1)</f>
        <v/>
      </c>
      <c r="X547" s="99" t="str" cm="1">
        <f t="array" aca="1" ref="X547" ca="1">INDIRECT("lista!I" &amp;Table4[[#This Row],[ID]]+1)</f>
        <v/>
      </c>
      <c r="Y547" s="99" t="str" cm="1">
        <f t="array" aca="1" ref="Y547" ca="1">INDIRECT("lista!J" &amp;Table4[[#This Row],[ID]]+1)</f>
        <v/>
      </c>
      <c r="Z547" s="99" t="str" cm="1">
        <f t="array" aca="1" ref="Z547" ca="1">INDIRECT("lista!K" &amp;Table4[[#This Row],[ID]]+1)</f>
        <v/>
      </c>
      <c r="AA547" s="99" t="str" cm="1">
        <f t="array" aca="1" ref="AA547" ca="1">INDIRECT("lista!L" &amp;Table4[[#This Row],[ID]]+1)</f>
        <v/>
      </c>
      <c r="AB547" s="99" t="str" cm="1">
        <f t="array" aca="1" ref="AB547" ca="1">INDIRECT("lista!M" &amp;Table4[[#This Row],[ID]]+1)</f>
        <v/>
      </c>
      <c r="AC547" s="99" t="str" cm="1">
        <f t="array" aca="1" ref="AC547" ca="1">INDIRECT("lista!N" &amp;Table4[[#This Row],[ID]]+1)</f>
        <v/>
      </c>
      <c r="AD547" s="99" t="str" cm="1">
        <f t="array" aca="1" ref="AD547" ca="1">INDIRECT("lista!O" &amp;Table4[[#This Row],[ID]]+1)</f>
        <v/>
      </c>
      <c r="AE547" s="99" t="str" cm="1">
        <f t="array" aca="1" ref="AE547" ca="1">INDIRECT("lista!P" &amp;Table4[[#This Row],[ID]]+1)</f>
        <v/>
      </c>
      <c r="AF547" s="99" t="str" cm="1">
        <f t="array" aca="1" ref="AF547" ca="1">INDIRECT("lista!Q" &amp;Table4[[#This Row],[ID]]+1)</f>
        <v/>
      </c>
    </row>
    <row r="548" spans="1:32" x14ac:dyDescent="0.3">
      <c r="A548" s="99">
        <v>545</v>
      </c>
      <c r="B548" s="41" t="s">
        <v>419</v>
      </c>
      <c r="C548" s="30" t="s">
        <v>420</v>
      </c>
      <c r="D548" s="41" t="s">
        <v>412</v>
      </c>
      <c r="E548" s="40" t="s">
        <v>119</v>
      </c>
      <c r="F548" s="32">
        <v>44272</v>
      </c>
      <c r="O548" s="3"/>
      <c r="P548" s="3"/>
      <c r="Q548" s="3"/>
      <c r="R548" s="15"/>
      <c r="S548" s="15"/>
      <c r="T548" s="15"/>
      <c r="U548" s="328"/>
      <c r="V548" s="99" t="str">
        <f ca="1">INDIRECT("lista!G" &amp;Table4[[#This Row],[ID]]+1)</f>
        <v/>
      </c>
      <c r="W548" s="99" t="str" cm="1">
        <f t="array" aca="1" ref="W548" ca="1">INDIRECT("lista!H" &amp;Table4[[#This Row],[ID]]+1)</f>
        <v/>
      </c>
      <c r="X548" s="99" t="str" cm="1">
        <f t="array" aca="1" ref="X548" ca="1">INDIRECT("lista!I" &amp;Table4[[#This Row],[ID]]+1)</f>
        <v/>
      </c>
      <c r="Y548" s="99" t="str" cm="1">
        <f t="array" aca="1" ref="Y548" ca="1">INDIRECT("lista!J" &amp;Table4[[#This Row],[ID]]+1)</f>
        <v/>
      </c>
      <c r="Z548" s="99" t="str" cm="1">
        <f t="array" aca="1" ref="Z548" ca="1">INDIRECT("lista!K" &amp;Table4[[#This Row],[ID]]+1)</f>
        <v/>
      </c>
      <c r="AA548" s="99" t="str" cm="1">
        <f t="array" aca="1" ref="AA548" ca="1">INDIRECT("lista!L" &amp;Table4[[#This Row],[ID]]+1)</f>
        <v/>
      </c>
      <c r="AB548" s="99" t="str" cm="1">
        <f t="array" aca="1" ref="AB548" ca="1">INDIRECT("lista!M" &amp;Table4[[#This Row],[ID]]+1)</f>
        <v/>
      </c>
      <c r="AC548" s="99" t="str" cm="1">
        <f t="array" aca="1" ref="AC548" ca="1">INDIRECT("lista!N" &amp;Table4[[#This Row],[ID]]+1)</f>
        <v/>
      </c>
      <c r="AD548" s="99" t="str" cm="1">
        <f t="array" aca="1" ref="AD548" ca="1">INDIRECT("lista!O" &amp;Table4[[#This Row],[ID]]+1)</f>
        <v/>
      </c>
      <c r="AE548" s="99" t="str" cm="1">
        <f t="array" aca="1" ref="AE548" ca="1">INDIRECT("lista!P" &amp;Table4[[#This Row],[ID]]+1)</f>
        <v/>
      </c>
      <c r="AF548" s="99" t="str" cm="1">
        <f t="array" aca="1" ref="AF548" ca="1">INDIRECT("lista!Q" &amp;Table4[[#This Row],[ID]]+1)</f>
        <v/>
      </c>
    </row>
    <row r="549" spans="1:32" x14ac:dyDescent="0.3">
      <c r="A549" s="99">
        <v>546</v>
      </c>
      <c r="B549" s="41" t="s">
        <v>131</v>
      </c>
      <c r="C549" s="43" t="s">
        <v>1521</v>
      </c>
      <c r="D549" s="41" t="s">
        <v>42</v>
      </c>
      <c r="E549" s="40" t="s">
        <v>70</v>
      </c>
      <c r="F549" s="37">
        <v>44270</v>
      </c>
      <c r="O549" s="3"/>
      <c r="P549" s="3"/>
      <c r="Q549" s="3"/>
      <c r="R549" s="15"/>
      <c r="S549" s="15"/>
      <c r="T549" s="15"/>
      <c r="U549" s="328"/>
      <c r="V549" s="99" t="str">
        <f ca="1">INDIRECT("lista!G" &amp;Table4[[#This Row],[ID]]+1)</f>
        <v/>
      </c>
      <c r="W549" s="99" t="str" cm="1">
        <f t="array" aca="1" ref="W549" ca="1">INDIRECT("lista!H" &amp;Table4[[#This Row],[ID]]+1)</f>
        <v/>
      </c>
      <c r="X549" s="99" t="str" cm="1">
        <f t="array" aca="1" ref="X549" ca="1">INDIRECT("lista!I" &amp;Table4[[#This Row],[ID]]+1)</f>
        <v/>
      </c>
      <c r="Y549" s="99" t="str" cm="1">
        <f t="array" aca="1" ref="Y549" ca="1">INDIRECT("lista!J" &amp;Table4[[#This Row],[ID]]+1)</f>
        <v/>
      </c>
      <c r="Z549" s="99" t="str" cm="1">
        <f t="array" aca="1" ref="Z549" ca="1">INDIRECT("lista!K" &amp;Table4[[#This Row],[ID]]+1)</f>
        <v/>
      </c>
      <c r="AA549" s="99" t="str" cm="1">
        <f t="array" aca="1" ref="AA549" ca="1">INDIRECT("lista!L" &amp;Table4[[#This Row],[ID]]+1)</f>
        <v/>
      </c>
      <c r="AB549" s="99" t="str" cm="1">
        <f t="array" aca="1" ref="AB549" ca="1">INDIRECT("lista!M" &amp;Table4[[#This Row],[ID]]+1)</f>
        <v/>
      </c>
      <c r="AC549" s="99" t="str" cm="1">
        <f t="array" aca="1" ref="AC549" ca="1">INDIRECT("lista!N" &amp;Table4[[#This Row],[ID]]+1)</f>
        <v/>
      </c>
      <c r="AD549" s="99" t="str" cm="1">
        <f t="array" aca="1" ref="AD549" ca="1">INDIRECT("lista!O" &amp;Table4[[#This Row],[ID]]+1)</f>
        <v/>
      </c>
      <c r="AE549" s="99" t="str" cm="1">
        <f t="array" aca="1" ref="AE549" ca="1">INDIRECT("lista!P" &amp;Table4[[#This Row],[ID]]+1)</f>
        <v/>
      </c>
      <c r="AF549" s="99" t="str" cm="1">
        <f t="array" aca="1" ref="AF549" ca="1">INDIRECT("lista!Q" &amp;Table4[[#This Row],[ID]]+1)</f>
        <v/>
      </c>
    </row>
    <row r="550" spans="1:32" x14ac:dyDescent="0.3">
      <c r="A550" s="99">
        <v>547</v>
      </c>
      <c r="B550" s="41" t="s">
        <v>439</v>
      </c>
      <c r="C550" s="60" t="s">
        <v>1297</v>
      </c>
      <c r="D550" s="41" t="s">
        <v>412</v>
      </c>
      <c r="E550" s="40" t="s">
        <v>105</v>
      </c>
      <c r="F550" s="37">
        <v>44267</v>
      </c>
      <c r="O550" s="3"/>
      <c r="P550" s="3"/>
      <c r="Q550" s="3"/>
      <c r="R550" s="15"/>
      <c r="S550" s="15"/>
      <c r="T550" s="15"/>
      <c r="U550" s="328"/>
      <c r="V550" s="99" t="str">
        <f ca="1">INDIRECT("lista!G" &amp;Table4[[#This Row],[ID]]+1)</f>
        <v/>
      </c>
      <c r="W550" s="99" t="s">
        <v>65</v>
      </c>
      <c r="X550" s="99" t="str" cm="1">
        <f t="array" aca="1" ref="X550" ca="1">INDIRECT("lista!I" &amp;Table4[[#This Row],[ID]]+1)</f>
        <v/>
      </c>
      <c r="Y550" s="99" t="str" cm="1">
        <f t="array" aca="1" ref="Y550" ca="1">INDIRECT("lista!J" &amp;Table4[[#This Row],[ID]]+1)</f>
        <v/>
      </c>
      <c r="Z550" s="99" t="str" cm="1">
        <f t="array" aca="1" ref="Z550" ca="1">INDIRECT("lista!K" &amp;Table4[[#This Row],[ID]]+1)</f>
        <v/>
      </c>
      <c r="AA550" s="99" t="str" cm="1">
        <f t="array" aca="1" ref="AA550" ca="1">INDIRECT("lista!L" &amp;Table4[[#This Row],[ID]]+1)</f>
        <v/>
      </c>
      <c r="AB550" s="99" t="str" cm="1">
        <f t="array" aca="1" ref="AB550" ca="1">INDIRECT("lista!M" &amp;Table4[[#This Row],[ID]]+1)</f>
        <v/>
      </c>
      <c r="AC550" s="99" t="str" cm="1">
        <f t="array" aca="1" ref="AC550" ca="1">INDIRECT("lista!N" &amp;Table4[[#This Row],[ID]]+1)</f>
        <v/>
      </c>
      <c r="AD550" s="99" t="str" cm="1">
        <f t="array" aca="1" ref="AD550" ca="1">INDIRECT("lista!O" &amp;Table4[[#This Row],[ID]]+1)</f>
        <v/>
      </c>
      <c r="AE550" s="99" t="str" cm="1">
        <f t="array" aca="1" ref="AE550" ca="1">INDIRECT("lista!P" &amp;Table4[[#This Row],[ID]]+1)</f>
        <v/>
      </c>
      <c r="AF550" s="99" t="str" cm="1">
        <f t="array" aca="1" ref="AF550" ca="1">INDIRECT("lista!Q" &amp;Table4[[#This Row],[ID]]+1)</f>
        <v/>
      </c>
    </row>
    <row r="551" spans="1:32" x14ac:dyDescent="0.3">
      <c r="A551" s="99">
        <v>548</v>
      </c>
      <c r="B551" s="41" t="s">
        <v>422</v>
      </c>
      <c r="C551" s="30" t="s">
        <v>1565</v>
      </c>
      <c r="D551" s="41" t="s">
        <v>42</v>
      </c>
      <c r="E551" s="40" t="s">
        <v>105</v>
      </c>
      <c r="F551" s="32">
        <v>44267</v>
      </c>
      <c r="G551" s="63"/>
      <c r="H551" s="64"/>
      <c r="I551" s="64"/>
      <c r="J551" s="64"/>
      <c r="K551" s="64"/>
      <c r="L551" s="64"/>
      <c r="M551" s="64"/>
      <c r="N551" s="48"/>
      <c r="O551" s="64"/>
      <c r="P551" s="64"/>
      <c r="Q551" s="64"/>
      <c r="R551" s="65"/>
      <c r="S551" s="65"/>
      <c r="T551" s="65"/>
      <c r="U551" s="329"/>
      <c r="V551" s="99" t="str">
        <f ca="1">INDIRECT("lista!G" &amp;Table4[[#This Row],[ID]]+1)</f>
        <v/>
      </c>
      <c r="W551" s="99" t="str" cm="1">
        <f t="array" aca="1" ref="W551" ca="1">INDIRECT("lista!H" &amp;Table4[[#This Row],[ID]]+1)</f>
        <v/>
      </c>
      <c r="X551" s="99" t="str" cm="1">
        <f t="array" aca="1" ref="X551" ca="1">INDIRECT("lista!I" &amp;Table4[[#This Row],[ID]]+1)</f>
        <v/>
      </c>
      <c r="Y551" s="99" t="str" cm="1">
        <f t="array" aca="1" ref="Y551" ca="1">INDIRECT("lista!J" &amp;Table4[[#This Row],[ID]]+1)</f>
        <v/>
      </c>
      <c r="Z551" s="99" t="str" cm="1">
        <f t="array" aca="1" ref="Z551" ca="1">INDIRECT("lista!K" &amp;Table4[[#This Row],[ID]]+1)</f>
        <v/>
      </c>
      <c r="AA551" s="99" t="str" cm="1">
        <f t="array" aca="1" ref="AA551" ca="1">INDIRECT("lista!L" &amp;Table4[[#This Row],[ID]]+1)</f>
        <v/>
      </c>
      <c r="AB551" s="99" t="str" cm="1">
        <f t="array" aca="1" ref="AB551" ca="1">INDIRECT("lista!M" &amp;Table4[[#This Row],[ID]]+1)</f>
        <v/>
      </c>
      <c r="AC551" s="99" t="str" cm="1">
        <f t="array" aca="1" ref="AC551" ca="1">INDIRECT("lista!N" &amp;Table4[[#This Row],[ID]]+1)</f>
        <v/>
      </c>
      <c r="AD551" s="99" t="str" cm="1">
        <f t="array" aca="1" ref="AD551" ca="1">INDIRECT("lista!O" &amp;Table4[[#This Row],[ID]]+1)</f>
        <v/>
      </c>
      <c r="AE551" s="99" t="str" cm="1">
        <f t="array" aca="1" ref="AE551" ca="1">INDIRECT("lista!P" &amp;Table4[[#This Row],[ID]]+1)</f>
        <v/>
      </c>
      <c r="AF551" s="99" t="str" cm="1">
        <f t="array" aca="1" ref="AF551" ca="1">INDIRECT("lista!Q" &amp;Table4[[#This Row],[ID]]+1)</f>
        <v/>
      </c>
    </row>
    <row r="552" spans="1:32" x14ac:dyDescent="0.3">
      <c r="A552" s="99">
        <v>549</v>
      </c>
      <c r="B552" s="41" t="s">
        <v>430</v>
      </c>
      <c r="C552" s="30" t="s">
        <v>1298</v>
      </c>
      <c r="D552" s="41" t="s">
        <v>53</v>
      </c>
      <c r="E552" s="40" t="s">
        <v>95</v>
      </c>
      <c r="F552" s="32">
        <v>44267</v>
      </c>
      <c r="O552" s="3"/>
      <c r="P552" s="3"/>
      <c r="Q552" s="3"/>
      <c r="R552" s="15"/>
      <c r="S552" s="15"/>
      <c r="T552" s="15"/>
      <c r="U552" s="328"/>
      <c r="V552" s="99" t="str">
        <f ca="1">INDIRECT("lista!G" &amp;Table4[[#This Row],[ID]]+1)</f>
        <v/>
      </c>
      <c r="W552" s="99" t="str" cm="1">
        <f t="array" aca="1" ref="W552" ca="1">INDIRECT("lista!H" &amp;Table4[[#This Row],[ID]]+1)</f>
        <v/>
      </c>
      <c r="X552" s="99" t="str" cm="1">
        <f t="array" aca="1" ref="X552" ca="1">INDIRECT("lista!I" &amp;Table4[[#This Row],[ID]]+1)</f>
        <v/>
      </c>
      <c r="Y552" s="99" t="str" cm="1">
        <f t="array" aca="1" ref="Y552" ca="1">INDIRECT("lista!J" &amp;Table4[[#This Row],[ID]]+1)</f>
        <v/>
      </c>
      <c r="Z552" s="99" t="str" cm="1">
        <f t="array" aca="1" ref="Z552" ca="1">INDIRECT("lista!K" &amp;Table4[[#This Row],[ID]]+1)</f>
        <v/>
      </c>
      <c r="AA552" s="99" t="str" cm="1">
        <f t="array" aca="1" ref="AA552" ca="1">INDIRECT("lista!L" &amp;Table4[[#This Row],[ID]]+1)</f>
        <v/>
      </c>
      <c r="AB552" s="99" t="str" cm="1">
        <f t="array" aca="1" ref="AB552" ca="1">INDIRECT("lista!M" &amp;Table4[[#This Row],[ID]]+1)</f>
        <v/>
      </c>
      <c r="AC552" s="99" t="str" cm="1">
        <f t="array" aca="1" ref="AC552" ca="1">INDIRECT("lista!N" &amp;Table4[[#This Row],[ID]]+1)</f>
        <v/>
      </c>
      <c r="AD552" s="99" t="str" cm="1">
        <f t="array" aca="1" ref="AD552" ca="1">INDIRECT("lista!O" &amp;Table4[[#This Row],[ID]]+1)</f>
        <v/>
      </c>
      <c r="AE552" s="99" t="str" cm="1">
        <f t="array" aca="1" ref="AE552" ca="1">INDIRECT("lista!P" &amp;Table4[[#This Row],[ID]]+1)</f>
        <v/>
      </c>
      <c r="AF552" s="99" t="str" cm="1">
        <f t="array" aca="1" ref="AF552" ca="1">INDIRECT("lista!Q" &amp;Table4[[#This Row],[ID]]+1)</f>
        <v/>
      </c>
    </row>
    <row r="553" spans="1:32" x14ac:dyDescent="0.3">
      <c r="A553" s="99">
        <v>550</v>
      </c>
      <c r="B553" s="41" t="s">
        <v>423</v>
      </c>
      <c r="C553" s="30" t="s">
        <v>1146</v>
      </c>
      <c r="D553" s="41" t="s">
        <v>53</v>
      </c>
      <c r="E553" s="40" t="s">
        <v>105</v>
      </c>
      <c r="F553" s="32">
        <v>44266</v>
      </c>
      <c r="O553" s="3"/>
      <c r="P553" s="3"/>
      <c r="Q553" s="3"/>
      <c r="R553" s="15"/>
      <c r="S553" s="15"/>
      <c r="T553" s="15"/>
      <c r="U553" s="328"/>
      <c r="V553" s="99" t="str">
        <f ca="1">INDIRECT("lista!G" &amp;Table4[[#This Row],[ID]]+1)</f>
        <v/>
      </c>
      <c r="W553" s="99" t="str" cm="1">
        <f t="array" aca="1" ref="W553" ca="1">INDIRECT("lista!H" &amp;Table4[[#This Row],[ID]]+1)</f>
        <v/>
      </c>
      <c r="X553" s="99" t="str" cm="1">
        <f t="array" aca="1" ref="X553" ca="1">INDIRECT("lista!I" &amp;Table4[[#This Row],[ID]]+1)</f>
        <v/>
      </c>
      <c r="Y553" s="99" t="str" cm="1">
        <f t="array" aca="1" ref="Y553" ca="1">INDIRECT("lista!J" &amp;Table4[[#This Row],[ID]]+1)</f>
        <v/>
      </c>
      <c r="Z553" s="99" t="str" cm="1">
        <f t="array" aca="1" ref="Z553" ca="1">INDIRECT("lista!K" &amp;Table4[[#This Row],[ID]]+1)</f>
        <v/>
      </c>
      <c r="AA553" s="99" t="str" cm="1">
        <f t="array" aca="1" ref="AA553" ca="1">INDIRECT("lista!L" &amp;Table4[[#This Row],[ID]]+1)</f>
        <v/>
      </c>
      <c r="AB553" s="99" t="str" cm="1">
        <f t="array" aca="1" ref="AB553" ca="1">INDIRECT("lista!M" &amp;Table4[[#This Row],[ID]]+1)</f>
        <v/>
      </c>
      <c r="AC553" s="99" t="str" cm="1">
        <f t="array" aca="1" ref="AC553" ca="1">INDIRECT("lista!N" &amp;Table4[[#This Row],[ID]]+1)</f>
        <v/>
      </c>
      <c r="AD553" s="99" t="str" cm="1">
        <f t="array" aca="1" ref="AD553" ca="1">INDIRECT("lista!O" &amp;Table4[[#This Row],[ID]]+1)</f>
        <v/>
      </c>
      <c r="AE553" s="99" t="str" cm="1">
        <f t="array" aca="1" ref="AE553" ca="1">INDIRECT("lista!P" &amp;Table4[[#This Row],[ID]]+1)</f>
        <v/>
      </c>
      <c r="AF553" s="99" t="str" cm="1">
        <f t="array" aca="1" ref="AF553" ca="1">INDIRECT("lista!Q" &amp;Table4[[#This Row],[ID]]+1)</f>
        <v/>
      </c>
    </row>
    <row r="554" spans="1:32" x14ac:dyDescent="0.3">
      <c r="A554" s="99">
        <v>551</v>
      </c>
      <c r="B554" s="41" t="s">
        <v>419</v>
      </c>
      <c r="C554" s="30" t="s">
        <v>420</v>
      </c>
      <c r="D554" s="41" t="s">
        <v>412</v>
      </c>
      <c r="E554" s="40" t="s">
        <v>36</v>
      </c>
      <c r="F554" s="32">
        <v>44265</v>
      </c>
      <c r="O554" s="3"/>
      <c r="P554" s="3"/>
      <c r="Q554" s="3"/>
      <c r="R554" s="15"/>
      <c r="S554" s="15"/>
      <c r="T554" s="15"/>
      <c r="U554" s="328"/>
      <c r="V554" s="99" t="str">
        <f ca="1">INDIRECT("lista!G" &amp;Table4[[#This Row],[ID]]+1)</f>
        <v/>
      </c>
      <c r="W554" s="99" t="str" cm="1">
        <f t="array" aca="1" ref="W554" ca="1">INDIRECT("lista!H" &amp;Table4[[#This Row],[ID]]+1)</f>
        <v/>
      </c>
      <c r="X554" s="99" t="str" cm="1">
        <f t="array" aca="1" ref="X554" ca="1">INDIRECT("lista!I" &amp;Table4[[#This Row],[ID]]+1)</f>
        <v/>
      </c>
      <c r="Y554" s="99" t="str" cm="1">
        <f t="array" aca="1" ref="Y554" ca="1">INDIRECT("lista!J" &amp;Table4[[#This Row],[ID]]+1)</f>
        <v/>
      </c>
      <c r="Z554" s="99" t="str" cm="1">
        <f t="array" aca="1" ref="Z554" ca="1">INDIRECT("lista!K" &amp;Table4[[#This Row],[ID]]+1)</f>
        <v/>
      </c>
      <c r="AA554" s="99" t="str" cm="1">
        <f t="array" aca="1" ref="AA554" ca="1">INDIRECT("lista!L" &amp;Table4[[#This Row],[ID]]+1)</f>
        <v/>
      </c>
      <c r="AB554" s="99" t="str" cm="1">
        <f t="array" aca="1" ref="AB554" ca="1">INDIRECT("lista!M" &amp;Table4[[#This Row],[ID]]+1)</f>
        <v/>
      </c>
      <c r="AC554" s="99" t="str" cm="1">
        <f t="array" aca="1" ref="AC554" ca="1">INDIRECT("lista!N" &amp;Table4[[#This Row],[ID]]+1)</f>
        <v/>
      </c>
      <c r="AD554" s="99" t="str" cm="1">
        <f t="array" aca="1" ref="AD554" ca="1">INDIRECT("lista!O" &amp;Table4[[#This Row],[ID]]+1)</f>
        <v/>
      </c>
      <c r="AE554" s="99" t="str" cm="1">
        <f t="array" aca="1" ref="AE554" ca="1">INDIRECT("lista!P" &amp;Table4[[#This Row],[ID]]+1)</f>
        <v/>
      </c>
      <c r="AF554" s="99" t="str" cm="1">
        <f t="array" aca="1" ref="AF554" ca="1">INDIRECT("lista!Q" &amp;Table4[[#This Row],[ID]]+1)</f>
        <v/>
      </c>
    </row>
    <row r="555" spans="1:32" x14ac:dyDescent="0.3">
      <c r="A555" s="99">
        <v>552</v>
      </c>
      <c r="B555" s="41" t="s">
        <v>73</v>
      </c>
      <c r="C555" s="30" t="s">
        <v>1147</v>
      </c>
      <c r="D555" s="41" t="s">
        <v>42</v>
      </c>
      <c r="E555" s="40" t="s">
        <v>77</v>
      </c>
      <c r="F555" s="37">
        <v>44266</v>
      </c>
      <c r="O555" s="3"/>
      <c r="P555" s="3"/>
      <c r="Q555" s="3"/>
      <c r="R555" s="15"/>
      <c r="S555" s="15"/>
      <c r="T555" s="15"/>
      <c r="U555" s="328"/>
      <c r="V555" s="99" t="str">
        <f ca="1">INDIRECT("lista!G" &amp;Table4[[#This Row],[ID]]+1)</f>
        <v/>
      </c>
      <c r="W555" s="99" t="str" cm="1">
        <f t="array" aca="1" ref="W555" ca="1">INDIRECT("lista!H" &amp;Table4[[#This Row],[ID]]+1)</f>
        <v/>
      </c>
      <c r="X555" s="99" t="str" cm="1">
        <f t="array" aca="1" ref="X555" ca="1">INDIRECT("lista!I" &amp;Table4[[#This Row],[ID]]+1)</f>
        <v/>
      </c>
      <c r="Y555" s="99" t="str" cm="1">
        <f t="array" aca="1" ref="Y555" ca="1">INDIRECT("lista!J" &amp;Table4[[#This Row],[ID]]+1)</f>
        <v/>
      </c>
      <c r="Z555" s="99" t="str" cm="1">
        <f t="array" aca="1" ref="Z555" ca="1">INDIRECT("lista!K" &amp;Table4[[#This Row],[ID]]+1)</f>
        <v/>
      </c>
      <c r="AA555" s="99" t="str" cm="1">
        <f t="array" aca="1" ref="AA555" ca="1">INDIRECT("lista!L" &amp;Table4[[#This Row],[ID]]+1)</f>
        <v/>
      </c>
      <c r="AB555" s="99" t="str" cm="1">
        <f t="array" aca="1" ref="AB555" ca="1">INDIRECT("lista!M" &amp;Table4[[#This Row],[ID]]+1)</f>
        <v/>
      </c>
      <c r="AC555" s="99" t="str" cm="1">
        <f t="array" aca="1" ref="AC555" ca="1">INDIRECT("lista!N" &amp;Table4[[#This Row],[ID]]+1)</f>
        <v/>
      </c>
      <c r="AD555" s="99" t="str" cm="1">
        <f t="array" aca="1" ref="AD555" ca="1">INDIRECT("lista!O" &amp;Table4[[#This Row],[ID]]+1)</f>
        <v/>
      </c>
      <c r="AE555" s="99" t="str" cm="1">
        <f t="array" aca="1" ref="AE555" ca="1">INDIRECT("lista!P" &amp;Table4[[#This Row],[ID]]+1)</f>
        <v/>
      </c>
      <c r="AF555" s="99" t="str" cm="1">
        <f t="array" aca="1" ref="AF555" ca="1">INDIRECT("lista!Q" &amp;Table4[[#This Row],[ID]]+1)</f>
        <v/>
      </c>
    </row>
    <row r="556" spans="1:32" x14ac:dyDescent="0.3">
      <c r="A556" s="99">
        <v>553</v>
      </c>
      <c r="B556" s="41" t="s">
        <v>76</v>
      </c>
      <c r="C556" s="30" t="s">
        <v>1148</v>
      </c>
      <c r="D556" s="41" t="s">
        <v>42</v>
      </c>
      <c r="E556" s="40" t="s">
        <v>77</v>
      </c>
      <c r="F556" s="37">
        <v>44263</v>
      </c>
      <c r="O556" s="3"/>
      <c r="P556" s="3"/>
      <c r="Q556" s="3"/>
      <c r="R556" s="15"/>
      <c r="S556" s="15"/>
      <c r="T556" s="15"/>
      <c r="U556" s="328"/>
      <c r="V556" s="99" t="str">
        <f ca="1">INDIRECT("lista!G" &amp;Table4[[#This Row],[ID]]+1)</f>
        <v/>
      </c>
      <c r="W556" s="99" t="str" cm="1">
        <f t="array" aca="1" ref="W556" ca="1">INDIRECT("lista!H" &amp;Table4[[#This Row],[ID]]+1)</f>
        <v/>
      </c>
      <c r="X556" s="99" t="str" cm="1">
        <f t="array" aca="1" ref="X556" ca="1">INDIRECT("lista!I" &amp;Table4[[#This Row],[ID]]+1)</f>
        <v/>
      </c>
      <c r="Y556" s="99" t="str" cm="1">
        <f t="array" aca="1" ref="Y556" ca="1">INDIRECT("lista!J" &amp;Table4[[#This Row],[ID]]+1)</f>
        <v/>
      </c>
      <c r="Z556" s="99" t="str" cm="1">
        <f t="array" aca="1" ref="Z556" ca="1">INDIRECT("lista!K" &amp;Table4[[#This Row],[ID]]+1)</f>
        <v/>
      </c>
      <c r="AA556" s="99" t="str" cm="1">
        <f t="array" aca="1" ref="AA556" ca="1">INDIRECT("lista!L" &amp;Table4[[#This Row],[ID]]+1)</f>
        <v/>
      </c>
      <c r="AB556" s="99" t="str" cm="1">
        <f t="array" aca="1" ref="AB556" ca="1">INDIRECT("lista!M" &amp;Table4[[#This Row],[ID]]+1)</f>
        <v/>
      </c>
      <c r="AC556" s="99" t="str" cm="1">
        <f t="array" aca="1" ref="AC556" ca="1">INDIRECT("lista!N" &amp;Table4[[#This Row],[ID]]+1)</f>
        <v/>
      </c>
      <c r="AD556" s="99" t="str" cm="1">
        <f t="array" aca="1" ref="AD556" ca="1">INDIRECT("lista!O" &amp;Table4[[#This Row],[ID]]+1)</f>
        <v/>
      </c>
      <c r="AE556" s="99" t="str" cm="1">
        <f t="array" aca="1" ref="AE556" ca="1">INDIRECT("lista!P" &amp;Table4[[#This Row],[ID]]+1)</f>
        <v/>
      </c>
      <c r="AF556" s="99" t="str" cm="1">
        <f t="array" aca="1" ref="AF556" ca="1">INDIRECT("lista!Q" &amp;Table4[[#This Row],[ID]]+1)</f>
        <v/>
      </c>
    </row>
    <row r="557" spans="1:32" x14ac:dyDescent="0.3">
      <c r="A557" s="99">
        <v>554</v>
      </c>
      <c r="B557" s="41" t="s">
        <v>440</v>
      </c>
      <c r="C557" s="30" t="s">
        <v>1476</v>
      </c>
      <c r="D557" s="41" t="s">
        <v>53</v>
      </c>
      <c r="E557" s="40" t="s">
        <v>77</v>
      </c>
      <c r="F557" s="32">
        <v>44260</v>
      </c>
      <c r="O557" s="3"/>
      <c r="P557" s="3"/>
      <c r="Q557" s="3"/>
      <c r="R557" s="15"/>
      <c r="S557" s="15"/>
      <c r="T557" s="15"/>
      <c r="U557" s="328"/>
      <c r="V557" s="99" t="s">
        <v>65</v>
      </c>
      <c r="W557" s="99" t="s">
        <v>65</v>
      </c>
      <c r="X557" s="99" t="s">
        <v>65</v>
      </c>
      <c r="Y557" s="99" t="s">
        <v>65</v>
      </c>
      <c r="Z557" s="99" t="str" cm="1">
        <f t="array" aca="1" ref="Z557" ca="1">INDIRECT("lista!K" &amp;Table4[[#This Row],[ID]]+1)</f>
        <v/>
      </c>
      <c r="AA557" s="99" t="str" cm="1">
        <f t="array" aca="1" ref="AA557" ca="1">INDIRECT("lista!L" &amp;Table4[[#This Row],[ID]]+1)</f>
        <v/>
      </c>
      <c r="AB557" s="99" t="str" cm="1">
        <f t="array" aca="1" ref="AB557" ca="1">INDIRECT("lista!M" &amp;Table4[[#This Row],[ID]]+1)</f>
        <v/>
      </c>
      <c r="AC557" s="99" t="str" cm="1">
        <f t="array" aca="1" ref="AC557" ca="1">INDIRECT("lista!N" &amp;Table4[[#This Row],[ID]]+1)</f>
        <v/>
      </c>
      <c r="AD557" s="99" t="str" cm="1">
        <f t="array" aca="1" ref="AD557" ca="1">INDIRECT("lista!O" &amp;Table4[[#This Row],[ID]]+1)</f>
        <v/>
      </c>
      <c r="AE557" s="99" t="str" cm="1">
        <f t="array" aca="1" ref="AE557" ca="1">INDIRECT("lista!P" &amp;Table4[[#This Row],[ID]]+1)</f>
        <v/>
      </c>
      <c r="AF557" s="99" t="str" cm="1">
        <f t="array" aca="1" ref="AF557" ca="1">INDIRECT("lista!Q" &amp;Table4[[#This Row],[ID]]+1)</f>
        <v/>
      </c>
    </row>
    <row r="558" spans="1:32" x14ac:dyDescent="0.3">
      <c r="A558" s="99">
        <v>555</v>
      </c>
      <c r="B558" s="41" t="s">
        <v>432</v>
      </c>
      <c r="C558" s="30" t="s">
        <v>1474</v>
      </c>
      <c r="D558" s="41" t="s">
        <v>53</v>
      </c>
      <c r="E558" s="40" t="s">
        <v>95</v>
      </c>
      <c r="F558" s="32">
        <v>44259</v>
      </c>
      <c r="O558" s="3"/>
      <c r="P558" s="3"/>
      <c r="Q558" s="3"/>
      <c r="R558" s="15"/>
      <c r="S558" s="15"/>
      <c r="T558" s="15"/>
      <c r="U558" s="328"/>
      <c r="V558" s="99" t="str">
        <f ca="1">INDIRECT("lista!G" &amp;Table4[[#This Row],[ID]]+1)</f>
        <v/>
      </c>
      <c r="W558" s="99" t="str" cm="1">
        <f t="array" aca="1" ref="W558" ca="1">INDIRECT("lista!H" &amp;Table4[[#This Row],[ID]]+1)</f>
        <v/>
      </c>
      <c r="X558" s="99" t="str" cm="1">
        <f t="array" aca="1" ref="X558" ca="1">INDIRECT("lista!I" &amp;Table4[[#This Row],[ID]]+1)</f>
        <v/>
      </c>
      <c r="Y558" s="99" t="str" cm="1">
        <f t="array" aca="1" ref="Y558" ca="1">INDIRECT("lista!J" &amp;Table4[[#This Row],[ID]]+1)</f>
        <v/>
      </c>
      <c r="Z558" s="99" t="str" cm="1">
        <f t="array" aca="1" ref="Z558" ca="1">INDIRECT("lista!K" &amp;Table4[[#This Row],[ID]]+1)</f>
        <v/>
      </c>
      <c r="AA558" s="99" t="str" cm="1">
        <f t="array" aca="1" ref="AA558" ca="1">INDIRECT("lista!L" &amp;Table4[[#This Row],[ID]]+1)</f>
        <v/>
      </c>
      <c r="AB558" s="99" t="str" cm="1">
        <f t="array" aca="1" ref="AB558" ca="1">INDIRECT("lista!M" &amp;Table4[[#This Row],[ID]]+1)</f>
        <v/>
      </c>
      <c r="AC558" s="99" t="str" cm="1">
        <f t="array" aca="1" ref="AC558" ca="1">INDIRECT("lista!N" &amp;Table4[[#This Row],[ID]]+1)</f>
        <v/>
      </c>
      <c r="AD558" s="99" t="str" cm="1">
        <f t="array" aca="1" ref="AD558" ca="1">INDIRECT("lista!O" &amp;Table4[[#This Row],[ID]]+1)</f>
        <v/>
      </c>
      <c r="AE558" s="99" t="str" cm="1">
        <f t="array" aca="1" ref="AE558" ca="1">INDIRECT("lista!P" &amp;Table4[[#This Row],[ID]]+1)</f>
        <v/>
      </c>
      <c r="AF558" s="99" t="str" cm="1">
        <f t="array" aca="1" ref="AF558" ca="1">INDIRECT("lista!Q" &amp;Table4[[#This Row],[ID]]+1)</f>
        <v/>
      </c>
    </row>
    <row r="559" spans="1:32" x14ac:dyDescent="0.3">
      <c r="A559" s="99">
        <v>556</v>
      </c>
      <c r="B559" s="41" t="s">
        <v>434</v>
      </c>
      <c r="C559" s="30" t="s">
        <v>1475</v>
      </c>
      <c r="D559" s="41" t="s">
        <v>53</v>
      </c>
      <c r="E559" s="40" t="s">
        <v>95</v>
      </c>
      <c r="F559" s="32">
        <v>44259</v>
      </c>
      <c r="O559" s="3"/>
      <c r="P559" s="3"/>
      <c r="Q559" s="3"/>
      <c r="R559" s="15"/>
      <c r="S559" s="15"/>
      <c r="T559" s="15"/>
      <c r="U559" s="328"/>
      <c r="V559" s="99" t="str">
        <f ca="1">INDIRECT("lista!G" &amp;Table4[[#This Row],[ID]]+1)</f>
        <v/>
      </c>
      <c r="W559" s="99" t="str" cm="1">
        <f t="array" aca="1" ref="W559" ca="1">INDIRECT("lista!H" &amp;Table4[[#This Row],[ID]]+1)</f>
        <v/>
      </c>
      <c r="X559" s="99" t="str" cm="1">
        <f t="array" aca="1" ref="X559" ca="1">INDIRECT("lista!I" &amp;Table4[[#This Row],[ID]]+1)</f>
        <v/>
      </c>
      <c r="Y559" s="99" t="str" cm="1">
        <f t="array" aca="1" ref="Y559" ca="1">INDIRECT("lista!J" &amp;Table4[[#This Row],[ID]]+1)</f>
        <v/>
      </c>
      <c r="Z559" s="99" t="str" cm="1">
        <f t="array" aca="1" ref="Z559" ca="1">INDIRECT("lista!K" &amp;Table4[[#This Row],[ID]]+1)</f>
        <v/>
      </c>
      <c r="AA559" s="99" t="str" cm="1">
        <f t="array" aca="1" ref="AA559" ca="1">INDIRECT("lista!L" &amp;Table4[[#This Row],[ID]]+1)</f>
        <v/>
      </c>
      <c r="AB559" s="99" t="str" cm="1">
        <f t="array" aca="1" ref="AB559" ca="1">INDIRECT("lista!M" &amp;Table4[[#This Row],[ID]]+1)</f>
        <v/>
      </c>
      <c r="AC559" s="99" t="str" cm="1">
        <f t="array" aca="1" ref="AC559" ca="1">INDIRECT("lista!N" &amp;Table4[[#This Row],[ID]]+1)</f>
        <v/>
      </c>
      <c r="AD559" s="99" t="str" cm="1">
        <f t="array" aca="1" ref="AD559" ca="1">INDIRECT("lista!O" &amp;Table4[[#This Row],[ID]]+1)</f>
        <v/>
      </c>
      <c r="AE559" s="99" t="str" cm="1">
        <f t="array" aca="1" ref="AE559" ca="1">INDIRECT("lista!P" &amp;Table4[[#This Row],[ID]]+1)</f>
        <v/>
      </c>
      <c r="AF559" s="99" t="str" cm="1">
        <f t="array" aca="1" ref="AF559" ca="1">INDIRECT("lista!Q" &amp;Table4[[#This Row],[ID]]+1)</f>
        <v/>
      </c>
    </row>
    <row r="560" spans="1:32" x14ac:dyDescent="0.3">
      <c r="A560" s="99">
        <v>557</v>
      </c>
      <c r="B560" s="41" t="s">
        <v>441</v>
      </c>
      <c r="C560" s="30" t="s">
        <v>1511</v>
      </c>
      <c r="D560" s="41" t="s">
        <v>42</v>
      </c>
      <c r="E560" s="40" t="s">
        <v>95</v>
      </c>
      <c r="F560" s="32">
        <v>44256</v>
      </c>
      <c r="O560" s="3"/>
      <c r="P560" s="3"/>
      <c r="Q560" s="3"/>
      <c r="R560" s="15"/>
      <c r="S560" s="15"/>
      <c r="T560" s="15"/>
      <c r="U560" s="328"/>
      <c r="V560" s="99" t="str">
        <f ca="1">INDIRECT("lista!G" &amp;Table4[[#This Row],[ID]]+1)</f>
        <v/>
      </c>
      <c r="W560" s="99" t="str" cm="1">
        <f t="array" aca="1" ref="W560" ca="1">INDIRECT("lista!H" &amp;Table4[[#This Row],[ID]]+1)</f>
        <v/>
      </c>
      <c r="X560" s="99" t="s">
        <v>65</v>
      </c>
      <c r="Y560" s="99" t="str" cm="1">
        <f t="array" aca="1" ref="Y560" ca="1">INDIRECT("lista!J" &amp;Table4[[#This Row],[ID]]+1)</f>
        <v/>
      </c>
      <c r="Z560" s="99" t="str" cm="1">
        <f t="array" aca="1" ref="Z560" ca="1">INDIRECT("lista!K" &amp;Table4[[#This Row],[ID]]+1)</f>
        <v/>
      </c>
      <c r="AA560" s="99" t="str" cm="1">
        <f t="array" aca="1" ref="AA560" ca="1">INDIRECT("lista!L" &amp;Table4[[#This Row],[ID]]+1)</f>
        <v/>
      </c>
      <c r="AB560" s="99" t="str" cm="1">
        <f t="array" aca="1" ref="AB560" ca="1">INDIRECT("lista!M" &amp;Table4[[#This Row],[ID]]+1)</f>
        <v/>
      </c>
      <c r="AC560" s="99" t="str" cm="1">
        <f t="array" aca="1" ref="AC560" ca="1">INDIRECT("lista!N" &amp;Table4[[#This Row],[ID]]+1)</f>
        <v/>
      </c>
      <c r="AD560" s="99" t="str" cm="1">
        <f t="array" aca="1" ref="AD560" ca="1">INDIRECT("lista!O" &amp;Table4[[#This Row],[ID]]+1)</f>
        <v/>
      </c>
      <c r="AE560" s="99" t="str" cm="1">
        <f t="array" aca="1" ref="AE560" ca="1">INDIRECT("lista!P" &amp;Table4[[#This Row],[ID]]+1)</f>
        <v/>
      </c>
      <c r="AF560" s="99" t="str" cm="1">
        <f t="array" aca="1" ref="AF560" ca="1">INDIRECT("lista!Q" &amp;Table4[[#This Row],[ID]]+1)</f>
        <v/>
      </c>
    </row>
    <row r="561" spans="1:32" x14ac:dyDescent="0.3">
      <c r="A561" s="99">
        <v>558</v>
      </c>
      <c r="B561" s="53" t="s">
        <v>421</v>
      </c>
      <c r="C561" s="60" t="s">
        <v>1297</v>
      </c>
      <c r="D561" s="53" t="s">
        <v>412</v>
      </c>
      <c r="E561" s="61" t="s">
        <v>119</v>
      </c>
      <c r="F561" s="32">
        <v>44253</v>
      </c>
      <c r="O561" s="3"/>
      <c r="P561" s="3"/>
      <c r="Q561" s="3"/>
      <c r="R561" s="15"/>
      <c r="S561" s="15"/>
      <c r="T561" s="15"/>
      <c r="U561" s="327"/>
      <c r="V561" s="99" t="str">
        <f ca="1">INDIRECT("lista!G" &amp;Table4[[#This Row],[ID]]+1)</f>
        <v/>
      </c>
      <c r="W561" s="99" t="str" cm="1">
        <f t="array" aca="1" ref="W561" ca="1">INDIRECT("lista!H" &amp;Table4[[#This Row],[ID]]+1)</f>
        <v/>
      </c>
      <c r="X561" s="99" t="str" cm="1">
        <f t="array" aca="1" ref="X561" ca="1">INDIRECT("lista!I" &amp;Table4[[#This Row],[ID]]+1)</f>
        <v/>
      </c>
      <c r="Y561" s="99" t="str" cm="1">
        <f t="array" aca="1" ref="Y561" ca="1">INDIRECT("lista!J" &amp;Table4[[#This Row],[ID]]+1)</f>
        <v/>
      </c>
      <c r="Z561" s="99" t="str" cm="1">
        <f t="array" aca="1" ref="Z561" ca="1">INDIRECT("lista!K" &amp;Table4[[#This Row],[ID]]+1)</f>
        <v/>
      </c>
      <c r="AA561" s="99" t="str" cm="1">
        <f t="array" aca="1" ref="AA561" ca="1">INDIRECT("lista!L" &amp;Table4[[#This Row],[ID]]+1)</f>
        <v/>
      </c>
      <c r="AB561" s="99" t="str" cm="1">
        <f t="array" aca="1" ref="AB561" ca="1">INDIRECT("lista!M" &amp;Table4[[#This Row],[ID]]+1)</f>
        <v/>
      </c>
      <c r="AC561" s="99" t="str" cm="1">
        <f t="array" aca="1" ref="AC561" ca="1">INDIRECT("lista!N" &amp;Table4[[#This Row],[ID]]+1)</f>
        <v/>
      </c>
      <c r="AD561" s="99" t="str" cm="1">
        <f t="array" aca="1" ref="AD561" ca="1">INDIRECT("lista!O" &amp;Table4[[#This Row],[ID]]+1)</f>
        <v/>
      </c>
      <c r="AE561" s="99" t="str" cm="1">
        <f t="array" aca="1" ref="AE561" ca="1">INDIRECT("lista!P" &amp;Table4[[#This Row],[ID]]+1)</f>
        <v/>
      </c>
      <c r="AF561" s="99" t="str" cm="1">
        <f t="array" aca="1" ref="AF561" ca="1">INDIRECT("lista!Q" &amp;Table4[[#This Row],[ID]]+1)</f>
        <v/>
      </c>
    </row>
    <row r="562" spans="1:32" x14ac:dyDescent="0.3">
      <c r="A562" s="99">
        <v>559</v>
      </c>
      <c r="B562" s="41" t="s">
        <v>442</v>
      </c>
      <c r="C562" s="30" t="s">
        <v>1488</v>
      </c>
      <c r="D562" s="41" t="s">
        <v>53</v>
      </c>
      <c r="E562" s="40" t="s">
        <v>77</v>
      </c>
      <c r="F562" s="32">
        <v>44250</v>
      </c>
      <c r="O562" s="3"/>
      <c r="P562" s="3"/>
      <c r="Q562" s="3"/>
      <c r="R562" s="15"/>
      <c r="S562" s="15"/>
      <c r="T562" s="15"/>
      <c r="U562" s="328"/>
      <c r="V562" s="99" t="s">
        <v>65</v>
      </c>
      <c r="W562" s="99" t="s">
        <v>65</v>
      </c>
      <c r="X562" s="99" t="s">
        <v>65</v>
      </c>
      <c r="Y562" s="99" t="s">
        <v>65</v>
      </c>
      <c r="Z562" s="99" t="str" cm="1">
        <f t="array" aca="1" ref="Z562" ca="1">INDIRECT("lista!K" &amp;Table4[[#This Row],[ID]]+1)</f>
        <v/>
      </c>
      <c r="AA562" s="99" t="str" cm="1">
        <f t="array" aca="1" ref="AA562" ca="1">INDIRECT("lista!L" &amp;Table4[[#This Row],[ID]]+1)</f>
        <v/>
      </c>
      <c r="AB562" s="99" t="str" cm="1">
        <f t="array" aca="1" ref="AB562" ca="1">INDIRECT("lista!M" &amp;Table4[[#This Row],[ID]]+1)</f>
        <v/>
      </c>
      <c r="AC562" s="99" t="str" cm="1">
        <f t="array" aca="1" ref="AC562" ca="1">INDIRECT("lista!N" &amp;Table4[[#This Row],[ID]]+1)</f>
        <v/>
      </c>
      <c r="AD562" s="99" t="str" cm="1">
        <f t="array" aca="1" ref="AD562" ca="1">INDIRECT("lista!O" &amp;Table4[[#This Row],[ID]]+1)</f>
        <v/>
      </c>
      <c r="AE562" s="99" t="str" cm="1">
        <f t="array" aca="1" ref="AE562" ca="1">INDIRECT("lista!P" &amp;Table4[[#This Row],[ID]]+1)</f>
        <v/>
      </c>
      <c r="AF562" s="99" t="str" cm="1">
        <f t="array" aca="1" ref="AF562" ca="1">INDIRECT("lista!Q" &amp;Table4[[#This Row],[ID]]+1)</f>
        <v/>
      </c>
    </row>
    <row r="563" spans="1:32" x14ac:dyDescent="0.3">
      <c r="A563" s="99">
        <v>560</v>
      </c>
      <c r="B563" s="53" t="s">
        <v>421</v>
      </c>
      <c r="C563" s="60" t="s">
        <v>1297</v>
      </c>
      <c r="D563" s="53" t="s">
        <v>412</v>
      </c>
      <c r="E563" s="61" t="s">
        <v>36</v>
      </c>
      <c r="F563" s="32">
        <v>44246</v>
      </c>
      <c r="O563" s="3"/>
      <c r="P563" s="3"/>
      <c r="Q563" s="3"/>
      <c r="R563" s="15"/>
      <c r="S563" s="15"/>
      <c r="T563" s="15"/>
      <c r="U563" s="327"/>
      <c r="V563" s="99" t="str">
        <f ca="1">INDIRECT("lista!G" &amp;Table4[[#This Row],[ID]]+1)</f>
        <v/>
      </c>
      <c r="W563" s="99" t="str" cm="1">
        <f t="array" aca="1" ref="W563" ca="1">INDIRECT("lista!H" &amp;Table4[[#This Row],[ID]]+1)</f>
        <v/>
      </c>
      <c r="X563" s="99" t="str" cm="1">
        <f t="array" aca="1" ref="X563" ca="1">INDIRECT("lista!I" &amp;Table4[[#This Row],[ID]]+1)</f>
        <v/>
      </c>
      <c r="Y563" s="99" t="str" cm="1">
        <f t="array" aca="1" ref="Y563" ca="1">INDIRECT("lista!J" &amp;Table4[[#This Row],[ID]]+1)</f>
        <v/>
      </c>
      <c r="Z563" s="99" t="str" cm="1">
        <f t="array" aca="1" ref="Z563" ca="1">INDIRECT("lista!K" &amp;Table4[[#This Row],[ID]]+1)</f>
        <v/>
      </c>
      <c r="AA563" s="99" t="str" cm="1">
        <f t="array" aca="1" ref="AA563" ca="1">INDIRECT("lista!L" &amp;Table4[[#This Row],[ID]]+1)</f>
        <v/>
      </c>
      <c r="AB563" s="99" t="str" cm="1">
        <f t="array" aca="1" ref="AB563" ca="1">INDIRECT("lista!M" &amp;Table4[[#This Row],[ID]]+1)</f>
        <v/>
      </c>
      <c r="AC563" s="99" t="str" cm="1">
        <f t="array" aca="1" ref="AC563" ca="1">INDIRECT("lista!N" &amp;Table4[[#This Row],[ID]]+1)</f>
        <v/>
      </c>
      <c r="AD563" s="99" t="str" cm="1">
        <f t="array" aca="1" ref="AD563" ca="1">INDIRECT("lista!O" &amp;Table4[[#This Row],[ID]]+1)</f>
        <v/>
      </c>
      <c r="AE563" s="99" t="str" cm="1">
        <f t="array" aca="1" ref="AE563" ca="1">INDIRECT("lista!P" &amp;Table4[[#This Row],[ID]]+1)</f>
        <v/>
      </c>
      <c r="AF563" s="99" t="str" cm="1">
        <f t="array" aca="1" ref="AF563" ca="1">INDIRECT("lista!Q" &amp;Table4[[#This Row],[ID]]+1)</f>
        <v/>
      </c>
    </row>
    <row r="564" spans="1:32" x14ac:dyDescent="0.3">
      <c r="A564" s="99">
        <v>561</v>
      </c>
      <c r="B564" s="41" t="s">
        <v>422</v>
      </c>
      <c r="C564" s="30" t="s">
        <v>1565</v>
      </c>
      <c r="D564" s="41" t="s">
        <v>42</v>
      </c>
      <c r="E564" s="40" t="s">
        <v>36</v>
      </c>
      <c r="F564" s="32">
        <v>44246</v>
      </c>
      <c r="O564" s="3"/>
      <c r="P564" s="3"/>
      <c r="Q564" s="3"/>
      <c r="R564" s="15"/>
      <c r="S564" s="15"/>
      <c r="T564" s="15"/>
      <c r="U564" s="328"/>
      <c r="V564" s="99" t="str">
        <f ca="1">INDIRECT("lista!G" &amp;Table4[[#This Row],[ID]]+1)</f>
        <v/>
      </c>
      <c r="W564" s="99" t="str" cm="1">
        <f t="array" aca="1" ref="W564" ca="1">INDIRECT("lista!H" &amp;Table4[[#This Row],[ID]]+1)</f>
        <v/>
      </c>
      <c r="X564" s="99" t="str" cm="1">
        <f t="array" aca="1" ref="X564" ca="1">INDIRECT("lista!I" &amp;Table4[[#This Row],[ID]]+1)</f>
        <v/>
      </c>
      <c r="Y564" s="99" t="str" cm="1">
        <f t="array" aca="1" ref="Y564" ca="1">INDIRECT("lista!J" &amp;Table4[[#This Row],[ID]]+1)</f>
        <v/>
      </c>
      <c r="Z564" s="99" t="str" cm="1">
        <f t="array" aca="1" ref="Z564" ca="1">INDIRECT("lista!K" &amp;Table4[[#This Row],[ID]]+1)</f>
        <v/>
      </c>
      <c r="AA564" s="99" t="str" cm="1">
        <f t="array" aca="1" ref="AA564" ca="1">INDIRECT("lista!L" &amp;Table4[[#This Row],[ID]]+1)</f>
        <v/>
      </c>
      <c r="AB564" s="99" t="str" cm="1">
        <f t="array" aca="1" ref="AB564" ca="1">INDIRECT("lista!M" &amp;Table4[[#This Row],[ID]]+1)</f>
        <v/>
      </c>
      <c r="AC564" s="99" t="str" cm="1">
        <f t="array" aca="1" ref="AC564" ca="1">INDIRECT("lista!N" &amp;Table4[[#This Row],[ID]]+1)</f>
        <v/>
      </c>
      <c r="AD564" s="99" t="str" cm="1">
        <f t="array" aca="1" ref="AD564" ca="1">INDIRECT("lista!O" &amp;Table4[[#This Row],[ID]]+1)</f>
        <v/>
      </c>
      <c r="AE564" s="99" t="str" cm="1">
        <f t="array" aca="1" ref="AE564" ca="1">INDIRECT("lista!P" &amp;Table4[[#This Row],[ID]]+1)</f>
        <v/>
      </c>
      <c r="AF564" s="99" t="str" cm="1">
        <f t="array" aca="1" ref="AF564" ca="1">INDIRECT("lista!Q" &amp;Table4[[#This Row],[ID]]+1)</f>
        <v/>
      </c>
    </row>
    <row r="565" spans="1:32" x14ac:dyDescent="0.3">
      <c r="A565" s="99">
        <v>562</v>
      </c>
      <c r="B565" s="41" t="s">
        <v>424</v>
      </c>
      <c r="C565" s="30" t="s">
        <v>425</v>
      </c>
      <c r="D565" s="41" t="s">
        <v>42</v>
      </c>
      <c r="E565" s="40" t="s">
        <v>77</v>
      </c>
      <c r="F565" s="32">
        <v>44245</v>
      </c>
      <c r="O565" s="3"/>
      <c r="P565" s="3"/>
      <c r="Q565" s="3"/>
      <c r="R565" s="15"/>
      <c r="S565" s="15"/>
      <c r="T565" s="15"/>
      <c r="U565" s="328"/>
      <c r="V565" s="99" t="str">
        <f ca="1">INDIRECT("lista!G" &amp;Table4[[#This Row],[ID]]+1)</f>
        <v/>
      </c>
      <c r="W565" s="99" t="str" cm="1">
        <f t="array" aca="1" ref="W565" ca="1">INDIRECT("lista!H" &amp;Table4[[#This Row],[ID]]+1)</f>
        <v/>
      </c>
      <c r="X565" s="99" t="str" cm="1">
        <f t="array" aca="1" ref="X565" ca="1">INDIRECT("lista!I" &amp;Table4[[#This Row],[ID]]+1)</f>
        <v/>
      </c>
      <c r="Y565" s="99" t="str" cm="1">
        <f t="array" aca="1" ref="Y565" ca="1">INDIRECT("lista!J" &amp;Table4[[#This Row],[ID]]+1)</f>
        <v/>
      </c>
      <c r="Z565" s="99" t="str" cm="1">
        <f t="array" aca="1" ref="Z565" ca="1">INDIRECT("lista!K" &amp;Table4[[#This Row],[ID]]+1)</f>
        <v/>
      </c>
      <c r="AA565" s="99" t="str" cm="1">
        <f t="array" aca="1" ref="AA565" ca="1">INDIRECT("lista!L" &amp;Table4[[#This Row],[ID]]+1)</f>
        <v/>
      </c>
      <c r="AB565" s="99" t="str" cm="1">
        <f t="array" aca="1" ref="AB565" ca="1">INDIRECT("lista!M" &amp;Table4[[#This Row],[ID]]+1)</f>
        <v/>
      </c>
      <c r="AC565" s="99" t="str" cm="1">
        <f t="array" aca="1" ref="AC565" ca="1">INDIRECT("lista!N" &amp;Table4[[#This Row],[ID]]+1)</f>
        <v/>
      </c>
      <c r="AD565" s="99" t="str" cm="1">
        <f t="array" aca="1" ref="AD565" ca="1">INDIRECT("lista!O" &amp;Table4[[#This Row],[ID]]+1)</f>
        <v/>
      </c>
      <c r="AE565" s="99" t="str" cm="1">
        <f t="array" aca="1" ref="AE565" ca="1">INDIRECT("lista!P" &amp;Table4[[#This Row],[ID]]+1)</f>
        <v/>
      </c>
      <c r="AF565" s="99" t="str" cm="1">
        <f t="array" aca="1" ref="AF565" ca="1">INDIRECT("lista!Q" &amp;Table4[[#This Row],[ID]]+1)</f>
        <v/>
      </c>
    </row>
    <row r="566" spans="1:32" x14ac:dyDescent="0.3">
      <c r="A566" s="99">
        <v>563</v>
      </c>
      <c r="B566" s="41" t="s">
        <v>443</v>
      </c>
      <c r="C566" s="30" t="s">
        <v>1522</v>
      </c>
      <c r="D566" s="41" t="s">
        <v>42</v>
      </c>
      <c r="E566" s="40" t="s">
        <v>70</v>
      </c>
      <c r="F566" s="32">
        <v>44245</v>
      </c>
      <c r="O566" s="3"/>
      <c r="P566" s="3"/>
      <c r="Q566" s="3"/>
      <c r="R566" s="15"/>
      <c r="S566" s="15"/>
      <c r="T566" s="15"/>
      <c r="U566" s="328"/>
      <c r="V566" s="99" t="s">
        <v>65</v>
      </c>
      <c r="W566" s="99" t="s">
        <v>65</v>
      </c>
      <c r="X566" s="99" t="s">
        <v>65</v>
      </c>
      <c r="Y566" s="99" t="s">
        <v>65</v>
      </c>
      <c r="Z566" s="99" t="s">
        <v>65</v>
      </c>
      <c r="AA566" s="99" t="s">
        <v>65</v>
      </c>
      <c r="AB566" s="99" t="str" cm="1">
        <f t="array" aca="1" ref="AB566" ca="1">INDIRECT("lista!M" &amp;Table4[[#This Row],[ID]]+1)</f>
        <v/>
      </c>
      <c r="AC566" s="99" t="str" cm="1">
        <f t="array" aca="1" ref="AC566" ca="1">INDIRECT("lista!N" &amp;Table4[[#This Row],[ID]]+1)</f>
        <v/>
      </c>
      <c r="AD566" s="99" t="str" cm="1">
        <f t="array" aca="1" ref="AD566" ca="1">INDIRECT("lista!O" &amp;Table4[[#This Row],[ID]]+1)</f>
        <v/>
      </c>
      <c r="AE566" s="99" t="str" cm="1">
        <f t="array" aca="1" ref="AE566" ca="1">INDIRECT("lista!P" &amp;Table4[[#This Row],[ID]]+1)</f>
        <v/>
      </c>
      <c r="AF566" s="99" t="str" cm="1">
        <f t="array" aca="1" ref="AF566" ca="1">INDIRECT("lista!Q" &amp;Table4[[#This Row],[ID]]+1)</f>
        <v/>
      </c>
    </row>
    <row r="567" spans="1:32" x14ac:dyDescent="0.3">
      <c r="A567" s="99">
        <v>564</v>
      </c>
      <c r="B567" s="41" t="s">
        <v>444</v>
      </c>
      <c r="C567" s="30" t="s">
        <v>1523</v>
      </c>
      <c r="D567" s="41" t="s">
        <v>42</v>
      </c>
      <c r="E567" s="40" t="s">
        <v>70</v>
      </c>
      <c r="F567" s="32">
        <v>44245</v>
      </c>
      <c r="O567" s="3"/>
      <c r="P567" s="3"/>
      <c r="Q567" s="3"/>
      <c r="R567" s="15"/>
      <c r="S567" s="15"/>
      <c r="T567" s="15"/>
      <c r="U567" s="328"/>
      <c r="V567" s="99" t="s">
        <v>65</v>
      </c>
      <c r="W567" s="99" t="s">
        <v>65</v>
      </c>
      <c r="X567" s="99" t="s">
        <v>65</v>
      </c>
      <c r="Y567" s="99" t="s">
        <v>65</v>
      </c>
      <c r="Z567" s="99" t="s">
        <v>65</v>
      </c>
      <c r="AA567" s="99" t="s">
        <v>65</v>
      </c>
      <c r="AB567" s="99" t="str" cm="1">
        <f t="array" aca="1" ref="AB567" ca="1">INDIRECT("lista!M" &amp;Table4[[#This Row],[ID]]+1)</f>
        <v/>
      </c>
      <c r="AC567" s="99" t="str" cm="1">
        <f t="array" aca="1" ref="AC567" ca="1">INDIRECT("lista!N" &amp;Table4[[#This Row],[ID]]+1)</f>
        <v/>
      </c>
      <c r="AD567" s="99" t="str" cm="1">
        <f t="array" aca="1" ref="AD567" ca="1">INDIRECT("lista!O" &amp;Table4[[#This Row],[ID]]+1)</f>
        <v/>
      </c>
      <c r="AE567" s="99" t="str" cm="1">
        <f t="array" aca="1" ref="AE567" ca="1">INDIRECT("lista!P" &amp;Table4[[#This Row],[ID]]+1)</f>
        <v/>
      </c>
      <c r="AF567" s="99" t="str" cm="1">
        <f t="array" aca="1" ref="AF567" ca="1">INDIRECT("lista!Q" &amp;Table4[[#This Row],[ID]]+1)</f>
        <v/>
      </c>
    </row>
    <row r="568" spans="1:32" x14ac:dyDescent="0.3">
      <c r="A568" s="99">
        <v>565</v>
      </c>
      <c r="B568" s="41" t="s">
        <v>430</v>
      </c>
      <c r="C568" s="30" t="s">
        <v>1298</v>
      </c>
      <c r="D568" s="41" t="s">
        <v>53</v>
      </c>
      <c r="E568" s="40" t="s">
        <v>105</v>
      </c>
      <c r="F568" s="32">
        <v>44246</v>
      </c>
      <c r="O568" s="3"/>
      <c r="P568" s="3"/>
      <c r="Q568" s="3"/>
      <c r="R568" s="15"/>
      <c r="S568" s="15"/>
      <c r="T568" s="15"/>
      <c r="U568" s="328"/>
      <c r="V568" s="99" t="str">
        <f ca="1">INDIRECT("lista!G" &amp;Table4[[#This Row],[ID]]+1)</f>
        <v/>
      </c>
      <c r="W568" s="99" t="str" cm="1">
        <f t="array" aca="1" ref="W568" ca="1">INDIRECT("lista!H" &amp;Table4[[#This Row],[ID]]+1)</f>
        <v/>
      </c>
      <c r="X568" s="99" t="str" cm="1">
        <f t="array" aca="1" ref="X568" ca="1">INDIRECT("lista!I" &amp;Table4[[#This Row],[ID]]+1)</f>
        <v/>
      </c>
      <c r="Y568" s="99" t="str" cm="1">
        <f t="array" aca="1" ref="Y568" ca="1">INDIRECT("lista!J" &amp;Table4[[#This Row],[ID]]+1)</f>
        <v/>
      </c>
      <c r="Z568" s="99" t="str" cm="1">
        <f t="array" aca="1" ref="Z568" ca="1">INDIRECT("lista!K" &amp;Table4[[#This Row],[ID]]+1)</f>
        <v/>
      </c>
      <c r="AA568" s="99" t="str" cm="1">
        <f t="array" aca="1" ref="AA568" ca="1">INDIRECT("lista!L" &amp;Table4[[#This Row],[ID]]+1)</f>
        <v/>
      </c>
      <c r="AB568" s="99" t="str" cm="1">
        <f t="array" aca="1" ref="AB568" ca="1">INDIRECT("lista!M" &amp;Table4[[#This Row],[ID]]+1)</f>
        <v/>
      </c>
      <c r="AC568" s="99" t="str" cm="1">
        <f t="array" aca="1" ref="AC568" ca="1">INDIRECT("lista!N" &amp;Table4[[#This Row],[ID]]+1)</f>
        <v/>
      </c>
      <c r="AD568" s="99" t="str" cm="1">
        <f t="array" aca="1" ref="AD568" ca="1">INDIRECT("lista!O" &amp;Table4[[#This Row],[ID]]+1)</f>
        <v/>
      </c>
      <c r="AE568" s="99" t="str" cm="1">
        <f t="array" aca="1" ref="AE568" ca="1">INDIRECT("lista!P" &amp;Table4[[#This Row],[ID]]+1)</f>
        <v/>
      </c>
      <c r="AF568" s="99" t="str" cm="1">
        <f t="array" aca="1" ref="AF568" ca="1">INDIRECT("lista!Q" &amp;Table4[[#This Row],[ID]]+1)</f>
        <v/>
      </c>
    </row>
    <row r="569" spans="1:32" ht="14.25" customHeight="1" x14ac:dyDescent="0.3">
      <c r="A569" s="99">
        <v>566</v>
      </c>
      <c r="B569" s="41" t="s">
        <v>423</v>
      </c>
      <c r="C569" s="30" t="s">
        <v>1146</v>
      </c>
      <c r="D569" s="41" t="s">
        <v>53</v>
      </c>
      <c r="E569" s="40" t="s">
        <v>36</v>
      </c>
      <c r="F569" s="32">
        <v>44245</v>
      </c>
      <c r="O569" s="3"/>
      <c r="P569" s="3"/>
      <c r="Q569" s="3"/>
      <c r="R569" s="15"/>
      <c r="S569" s="15"/>
      <c r="T569" s="15"/>
      <c r="U569" s="328"/>
      <c r="V569" s="99" t="str">
        <f ca="1">INDIRECT("lista!G" &amp;Table4[[#This Row],[ID]]+1)</f>
        <v/>
      </c>
      <c r="W569" s="99" t="str" cm="1">
        <f t="array" aca="1" ref="W569" ca="1">INDIRECT("lista!H" &amp;Table4[[#This Row],[ID]]+1)</f>
        <v/>
      </c>
      <c r="X569" s="99" t="str" cm="1">
        <f t="array" aca="1" ref="X569" ca="1">INDIRECT("lista!I" &amp;Table4[[#This Row],[ID]]+1)</f>
        <v/>
      </c>
      <c r="Y569" s="99" t="str" cm="1">
        <f t="array" aca="1" ref="Y569" ca="1">INDIRECT("lista!J" &amp;Table4[[#This Row],[ID]]+1)</f>
        <v/>
      </c>
      <c r="Z569" s="99" t="str" cm="1">
        <f t="array" aca="1" ref="Z569" ca="1">INDIRECT("lista!K" &amp;Table4[[#This Row],[ID]]+1)</f>
        <v/>
      </c>
      <c r="AA569" s="99" t="str" cm="1">
        <f t="array" aca="1" ref="AA569" ca="1">INDIRECT("lista!L" &amp;Table4[[#This Row],[ID]]+1)</f>
        <v/>
      </c>
      <c r="AB569" s="99" t="str" cm="1">
        <f t="array" aca="1" ref="AB569" ca="1">INDIRECT("lista!M" &amp;Table4[[#This Row],[ID]]+1)</f>
        <v/>
      </c>
      <c r="AC569" s="99" t="str" cm="1">
        <f t="array" aca="1" ref="AC569" ca="1">INDIRECT("lista!N" &amp;Table4[[#This Row],[ID]]+1)</f>
        <v/>
      </c>
      <c r="AD569" s="99" t="str" cm="1">
        <f t="array" aca="1" ref="AD569" ca="1">INDIRECT("lista!O" &amp;Table4[[#This Row],[ID]]+1)</f>
        <v/>
      </c>
      <c r="AE569" s="99" t="str" cm="1">
        <f t="array" aca="1" ref="AE569" ca="1">INDIRECT("lista!P" &amp;Table4[[#This Row],[ID]]+1)</f>
        <v/>
      </c>
      <c r="AF569" s="99" t="str" cm="1">
        <f t="array" aca="1" ref="AF569" ca="1">INDIRECT("lista!Q" &amp;Table4[[#This Row],[ID]]+1)</f>
        <v/>
      </c>
    </row>
    <row r="570" spans="1:32" ht="14.25" customHeight="1" x14ac:dyDescent="0.3">
      <c r="A570" s="99">
        <v>567</v>
      </c>
      <c r="B570" s="41" t="s">
        <v>445</v>
      </c>
      <c r="C570" s="30" t="s">
        <v>1447</v>
      </c>
      <c r="D570" s="41" t="s">
        <v>53</v>
      </c>
      <c r="E570" s="40" t="s">
        <v>77</v>
      </c>
      <c r="F570" s="32">
        <v>44242</v>
      </c>
      <c r="O570" s="3"/>
      <c r="P570" s="3"/>
      <c r="Q570" s="3"/>
      <c r="R570" s="15"/>
      <c r="S570" s="15"/>
      <c r="T570" s="15"/>
      <c r="U570" s="328"/>
      <c r="V570" s="99" t="s">
        <v>65</v>
      </c>
      <c r="W570" s="99" t="s">
        <v>65</v>
      </c>
      <c r="X570" s="99" t="s">
        <v>65</v>
      </c>
      <c r="Y570" s="99" t="s">
        <v>65</v>
      </c>
      <c r="Z570" s="99" t="str" cm="1">
        <f t="array" aca="1" ref="Z570" ca="1">INDIRECT("lista!K" &amp;Table4[[#This Row],[ID]]+1)</f>
        <v/>
      </c>
      <c r="AA570" s="99" t="str" cm="1">
        <f t="array" aca="1" ref="AA570" ca="1">INDIRECT("lista!L" &amp;Table4[[#This Row],[ID]]+1)</f>
        <v/>
      </c>
      <c r="AB570" s="99" t="str" cm="1">
        <f t="array" aca="1" ref="AB570" ca="1">INDIRECT("lista!M" &amp;Table4[[#This Row],[ID]]+1)</f>
        <v/>
      </c>
      <c r="AC570" s="99" t="str" cm="1">
        <f t="array" aca="1" ref="AC570" ca="1">INDIRECT("lista!N" &amp;Table4[[#This Row],[ID]]+1)</f>
        <v/>
      </c>
      <c r="AD570" s="99" t="str" cm="1">
        <f t="array" aca="1" ref="AD570" ca="1">INDIRECT("lista!O" &amp;Table4[[#This Row],[ID]]+1)</f>
        <v/>
      </c>
      <c r="AE570" s="99" t="str" cm="1">
        <f t="array" aca="1" ref="AE570" ca="1">INDIRECT("lista!P" &amp;Table4[[#This Row],[ID]]+1)</f>
        <v/>
      </c>
      <c r="AF570" s="99" t="str" cm="1">
        <f t="array" aca="1" ref="AF570" ca="1">INDIRECT("lista!Q" &amp;Table4[[#This Row],[ID]]+1)</f>
        <v/>
      </c>
    </row>
    <row r="571" spans="1:32" ht="14.25" customHeight="1" x14ac:dyDescent="0.3">
      <c r="A571" s="99">
        <v>568</v>
      </c>
      <c r="B571" s="41" t="s">
        <v>432</v>
      </c>
      <c r="C571" s="30" t="s">
        <v>1474</v>
      </c>
      <c r="D571" s="41" t="s">
        <v>53</v>
      </c>
      <c r="E571" s="40" t="s">
        <v>105</v>
      </c>
      <c r="F571" s="32">
        <v>44238</v>
      </c>
      <c r="O571" s="3"/>
      <c r="P571" s="3"/>
      <c r="Q571" s="3"/>
      <c r="R571" s="15"/>
      <c r="S571" s="15"/>
      <c r="T571" s="15"/>
      <c r="U571" s="328"/>
      <c r="V571" s="99" t="str">
        <f ca="1">INDIRECT("lista!G" &amp;Table4[[#This Row],[ID]]+1)</f>
        <v/>
      </c>
      <c r="W571" s="99" t="str" cm="1">
        <f t="array" aca="1" ref="W571" ca="1">INDIRECT("lista!H" &amp;Table4[[#This Row],[ID]]+1)</f>
        <v/>
      </c>
      <c r="X571" s="99" t="str" cm="1">
        <f t="array" aca="1" ref="X571" ca="1">INDIRECT("lista!I" &amp;Table4[[#This Row],[ID]]+1)</f>
        <v/>
      </c>
      <c r="Y571" s="99" t="str" cm="1">
        <f t="array" aca="1" ref="Y571" ca="1">INDIRECT("lista!J" &amp;Table4[[#This Row],[ID]]+1)</f>
        <v/>
      </c>
      <c r="Z571" s="99" t="str" cm="1">
        <f t="array" aca="1" ref="Z571" ca="1">INDIRECT("lista!K" &amp;Table4[[#This Row],[ID]]+1)</f>
        <v/>
      </c>
      <c r="AA571" s="99" t="str" cm="1">
        <f t="array" aca="1" ref="AA571" ca="1">INDIRECT("lista!L" &amp;Table4[[#This Row],[ID]]+1)</f>
        <v/>
      </c>
      <c r="AB571" s="99" t="str" cm="1">
        <f t="array" aca="1" ref="AB571" ca="1">INDIRECT("lista!M" &amp;Table4[[#This Row],[ID]]+1)</f>
        <v/>
      </c>
      <c r="AC571" s="99" t="str" cm="1">
        <f t="array" aca="1" ref="AC571" ca="1">INDIRECT("lista!N" &amp;Table4[[#This Row],[ID]]+1)</f>
        <v/>
      </c>
      <c r="AD571" s="99" t="str" cm="1">
        <f t="array" aca="1" ref="AD571" ca="1">INDIRECT("lista!O" &amp;Table4[[#This Row],[ID]]+1)</f>
        <v/>
      </c>
      <c r="AE571" s="99" t="str" cm="1">
        <f t="array" aca="1" ref="AE571" ca="1">INDIRECT("lista!P" &amp;Table4[[#This Row],[ID]]+1)</f>
        <v/>
      </c>
      <c r="AF571" s="99" t="str" cm="1">
        <f t="array" aca="1" ref="AF571" ca="1">INDIRECT("lista!Q" &amp;Table4[[#This Row],[ID]]+1)</f>
        <v/>
      </c>
    </row>
    <row r="572" spans="1:32" x14ac:dyDescent="0.3">
      <c r="A572" s="99">
        <v>569</v>
      </c>
      <c r="B572" s="41" t="s">
        <v>434</v>
      </c>
      <c r="C572" s="30" t="s">
        <v>1475</v>
      </c>
      <c r="D572" s="41" t="s">
        <v>53</v>
      </c>
      <c r="E572" s="40" t="s">
        <v>105</v>
      </c>
      <c r="F572" s="32">
        <v>44238</v>
      </c>
      <c r="O572" s="3"/>
      <c r="P572" s="3"/>
      <c r="Q572" s="3"/>
      <c r="R572" s="15"/>
      <c r="S572" s="15"/>
      <c r="T572" s="15"/>
      <c r="U572" s="328"/>
      <c r="V572" s="99" t="str">
        <f ca="1">INDIRECT("lista!G" &amp;Table4[[#This Row],[ID]]+1)</f>
        <v/>
      </c>
      <c r="W572" s="99" t="str" cm="1">
        <f t="array" aca="1" ref="W572" ca="1">INDIRECT("lista!H" &amp;Table4[[#This Row],[ID]]+1)</f>
        <v/>
      </c>
      <c r="X572" s="99" t="str" cm="1">
        <f t="array" aca="1" ref="X572" ca="1">INDIRECT("lista!I" &amp;Table4[[#This Row],[ID]]+1)</f>
        <v/>
      </c>
      <c r="Y572" s="99" t="str" cm="1">
        <f t="array" aca="1" ref="Y572" ca="1">INDIRECT("lista!J" &amp;Table4[[#This Row],[ID]]+1)</f>
        <v/>
      </c>
      <c r="Z572" s="99" t="str" cm="1">
        <f t="array" aca="1" ref="Z572" ca="1">INDIRECT("lista!K" &amp;Table4[[#This Row],[ID]]+1)</f>
        <v/>
      </c>
      <c r="AA572" s="99" t="str" cm="1">
        <f t="array" aca="1" ref="AA572" ca="1">INDIRECT("lista!L" &amp;Table4[[#This Row],[ID]]+1)</f>
        <v/>
      </c>
      <c r="AB572" s="99" t="str" cm="1">
        <f t="array" aca="1" ref="AB572" ca="1">INDIRECT("lista!M" &amp;Table4[[#This Row],[ID]]+1)</f>
        <v/>
      </c>
      <c r="AC572" s="99" t="str" cm="1">
        <f t="array" aca="1" ref="AC572" ca="1">INDIRECT("lista!N" &amp;Table4[[#This Row],[ID]]+1)</f>
        <v/>
      </c>
      <c r="AD572" s="99" t="str" cm="1">
        <f t="array" aca="1" ref="AD572" ca="1">INDIRECT("lista!O" &amp;Table4[[#This Row],[ID]]+1)</f>
        <v/>
      </c>
      <c r="AE572" s="99" t="str" cm="1">
        <f t="array" aca="1" ref="AE572" ca="1">INDIRECT("lista!P" &amp;Table4[[#This Row],[ID]]+1)</f>
        <v/>
      </c>
      <c r="AF572" s="99" t="str" cm="1">
        <f t="array" aca="1" ref="AF572" ca="1">INDIRECT("lista!Q" &amp;Table4[[#This Row],[ID]]+1)</f>
        <v/>
      </c>
    </row>
    <row r="573" spans="1:32" x14ac:dyDescent="0.3">
      <c r="A573" s="99">
        <v>570</v>
      </c>
      <c r="B573" s="41" t="s">
        <v>89</v>
      </c>
      <c r="C573" s="30" t="s">
        <v>1153</v>
      </c>
      <c r="D573" s="41" t="s">
        <v>42</v>
      </c>
      <c r="E573" s="40" t="s">
        <v>77</v>
      </c>
      <c r="F573" s="32">
        <v>44236</v>
      </c>
      <c r="O573" s="3"/>
      <c r="P573" s="3"/>
      <c r="Q573" s="3"/>
      <c r="R573" s="15"/>
      <c r="S573" s="15"/>
      <c r="T573" s="15"/>
      <c r="U573" s="328"/>
      <c r="V573" s="99" t="str">
        <f ca="1">INDIRECT("lista!G" &amp;Table4[[#This Row],[ID]]+1)</f>
        <v/>
      </c>
      <c r="W573" s="99" t="str" cm="1">
        <f t="array" aca="1" ref="W573" ca="1">INDIRECT("lista!H" &amp;Table4[[#This Row],[ID]]+1)</f>
        <v/>
      </c>
      <c r="X573" s="99" t="str" cm="1">
        <f t="array" aca="1" ref="X573" ca="1">INDIRECT("lista!I" &amp;Table4[[#This Row],[ID]]+1)</f>
        <v/>
      </c>
      <c r="Y573" s="99" t="str" cm="1">
        <f t="array" aca="1" ref="Y573" ca="1">INDIRECT("lista!J" &amp;Table4[[#This Row],[ID]]+1)</f>
        <v/>
      </c>
      <c r="Z573" s="99" t="str" cm="1">
        <f t="array" aca="1" ref="Z573" ca="1">INDIRECT("lista!K" &amp;Table4[[#This Row],[ID]]+1)</f>
        <v/>
      </c>
      <c r="AA573" s="99" t="str" cm="1">
        <f t="array" aca="1" ref="AA573" ca="1">INDIRECT("lista!L" &amp;Table4[[#This Row],[ID]]+1)</f>
        <v/>
      </c>
      <c r="AB573" s="99" t="str" cm="1">
        <f t="array" aca="1" ref="AB573" ca="1">INDIRECT("lista!M" &amp;Table4[[#This Row],[ID]]+1)</f>
        <v/>
      </c>
      <c r="AC573" s="99" t="str" cm="1">
        <f t="array" aca="1" ref="AC573" ca="1">INDIRECT("lista!N" &amp;Table4[[#This Row],[ID]]+1)</f>
        <v/>
      </c>
      <c r="AD573" s="99" t="str" cm="1">
        <f t="array" aca="1" ref="AD573" ca="1">INDIRECT("lista!O" &amp;Table4[[#This Row],[ID]]+1)</f>
        <v/>
      </c>
      <c r="AE573" s="99" t="str" cm="1">
        <f t="array" aca="1" ref="AE573" ca="1">INDIRECT("lista!P" &amp;Table4[[#This Row],[ID]]+1)</f>
        <v/>
      </c>
      <c r="AF573" s="99" t="str" cm="1">
        <f t="array" aca="1" ref="AF573" ca="1">INDIRECT("lista!Q" &amp;Table4[[#This Row],[ID]]+1)</f>
        <v/>
      </c>
    </row>
    <row r="574" spans="1:32" x14ac:dyDescent="0.3">
      <c r="A574" s="99">
        <v>571</v>
      </c>
      <c r="B574" s="41" t="s">
        <v>435</v>
      </c>
      <c r="C574" s="30" t="s">
        <v>1511</v>
      </c>
      <c r="D574" s="41" t="s">
        <v>42</v>
      </c>
      <c r="E574" s="40" t="s">
        <v>105</v>
      </c>
      <c r="F574" s="32">
        <v>44235</v>
      </c>
      <c r="O574" s="3"/>
      <c r="P574" s="3"/>
      <c r="Q574" s="3"/>
      <c r="R574" s="15"/>
      <c r="S574" s="15"/>
      <c r="T574" s="15"/>
      <c r="U574" s="328"/>
      <c r="V574" s="99" t="str">
        <f ca="1">INDIRECT("lista!G" &amp;Table4[[#This Row],[ID]]+1)</f>
        <v/>
      </c>
      <c r="W574" s="99" t="str" cm="1">
        <f t="array" aca="1" ref="W574" ca="1">INDIRECT("lista!H" &amp;Table4[[#This Row],[ID]]+1)</f>
        <v/>
      </c>
      <c r="X574" s="99" t="str" cm="1">
        <f t="array" aca="1" ref="X574" ca="1">INDIRECT("lista!I" &amp;Table4[[#This Row],[ID]]+1)</f>
        <v/>
      </c>
      <c r="Y574" s="99" t="str" cm="1">
        <f t="array" aca="1" ref="Y574" ca="1">INDIRECT("lista!J" &amp;Table4[[#This Row],[ID]]+1)</f>
        <v/>
      </c>
      <c r="Z574" s="99" t="str" cm="1">
        <f t="array" aca="1" ref="Z574" ca="1">INDIRECT("lista!K" &amp;Table4[[#This Row],[ID]]+1)</f>
        <v/>
      </c>
      <c r="AA574" s="99" t="str" cm="1">
        <f t="array" aca="1" ref="AA574" ca="1">INDIRECT("lista!L" &amp;Table4[[#This Row],[ID]]+1)</f>
        <v/>
      </c>
      <c r="AB574" s="99" t="str" cm="1">
        <f t="array" aca="1" ref="AB574" ca="1">INDIRECT("lista!M" &amp;Table4[[#This Row],[ID]]+1)</f>
        <v/>
      </c>
      <c r="AC574" s="99" t="str" cm="1">
        <f t="array" aca="1" ref="AC574" ca="1">INDIRECT("lista!N" &amp;Table4[[#This Row],[ID]]+1)</f>
        <v/>
      </c>
      <c r="AD574" s="99" t="str" cm="1">
        <f t="array" aca="1" ref="AD574" ca="1">INDIRECT("lista!O" &amp;Table4[[#This Row],[ID]]+1)</f>
        <v/>
      </c>
      <c r="AE574" s="99" t="str" cm="1">
        <f t="array" aca="1" ref="AE574" ca="1">INDIRECT("lista!P" &amp;Table4[[#This Row],[ID]]+1)</f>
        <v/>
      </c>
      <c r="AF574" s="99" t="str" cm="1">
        <f t="array" aca="1" ref="AF574" ca="1">INDIRECT("lista!Q" &amp;Table4[[#This Row],[ID]]+1)</f>
        <v/>
      </c>
    </row>
    <row r="575" spans="1:32" x14ac:dyDescent="0.3">
      <c r="A575" s="99">
        <v>572</v>
      </c>
      <c r="B575" s="41" t="s">
        <v>430</v>
      </c>
      <c r="C575" s="30" t="s">
        <v>1298</v>
      </c>
      <c r="D575" s="41" t="s">
        <v>53</v>
      </c>
      <c r="E575" s="40" t="s">
        <v>119</v>
      </c>
      <c r="F575" s="32">
        <v>44232</v>
      </c>
      <c r="O575" s="3"/>
      <c r="P575" s="3"/>
      <c r="Q575" s="3"/>
      <c r="R575" s="15"/>
      <c r="S575" s="15"/>
      <c r="T575" s="15"/>
      <c r="U575" s="328"/>
      <c r="V575" s="99" t="str">
        <f ca="1">INDIRECT("lista!G" &amp;Table4[[#This Row],[ID]]+1)</f>
        <v/>
      </c>
      <c r="W575" s="99" t="str" cm="1">
        <f t="array" aca="1" ref="W575" ca="1">INDIRECT("lista!H" &amp;Table4[[#This Row],[ID]]+1)</f>
        <v/>
      </c>
      <c r="X575" s="99" t="str" cm="1">
        <f t="array" aca="1" ref="X575" ca="1">INDIRECT("lista!I" &amp;Table4[[#This Row],[ID]]+1)</f>
        <v/>
      </c>
      <c r="Y575" s="99" t="str" cm="1">
        <f t="array" aca="1" ref="Y575" ca="1">INDIRECT("lista!J" &amp;Table4[[#This Row],[ID]]+1)</f>
        <v/>
      </c>
      <c r="Z575" s="99" t="str" cm="1">
        <f t="array" aca="1" ref="Z575" ca="1">INDIRECT("lista!K" &amp;Table4[[#This Row],[ID]]+1)</f>
        <v/>
      </c>
      <c r="AA575" s="99" t="str" cm="1">
        <f t="array" aca="1" ref="AA575" ca="1">INDIRECT("lista!L" &amp;Table4[[#This Row],[ID]]+1)</f>
        <v/>
      </c>
      <c r="AB575" s="99" t="str" cm="1">
        <f t="array" aca="1" ref="AB575" ca="1">INDIRECT("lista!M" &amp;Table4[[#This Row],[ID]]+1)</f>
        <v/>
      </c>
      <c r="AC575" s="99" t="str" cm="1">
        <f t="array" aca="1" ref="AC575" ca="1">INDIRECT("lista!N" &amp;Table4[[#This Row],[ID]]+1)</f>
        <v/>
      </c>
      <c r="AD575" s="99" t="str" cm="1">
        <f t="array" aca="1" ref="AD575" ca="1">INDIRECT("lista!O" &amp;Table4[[#This Row],[ID]]+1)</f>
        <v/>
      </c>
      <c r="AE575" s="99" t="str" cm="1">
        <f t="array" aca="1" ref="AE575" ca="1">INDIRECT("lista!P" &amp;Table4[[#This Row],[ID]]+1)</f>
        <v/>
      </c>
      <c r="AF575" s="99" t="str" cm="1">
        <f t="array" aca="1" ref="AF575" ca="1">INDIRECT("lista!Q" &amp;Table4[[#This Row],[ID]]+1)</f>
        <v/>
      </c>
    </row>
    <row r="576" spans="1:32" x14ac:dyDescent="0.3">
      <c r="A576" s="99">
        <v>573</v>
      </c>
      <c r="B576" s="41" t="s">
        <v>446</v>
      </c>
      <c r="C576" s="30" t="s">
        <v>1349</v>
      </c>
      <c r="D576" s="41" t="s">
        <v>42</v>
      </c>
      <c r="E576" s="40" t="s">
        <v>77</v>
      </c>
      <c r="F576" s="32">
        <v>44231</v>
      </c>
      <c r="O576" s="3"/>
      <c r="P576" s="3"/>
      <c r="Q576" s="3"/>
      <c r="R576" s="15"/>
      <c r="S576" s="15"/>
      <c r="T576" s="15"/>
      <c r="U576" s="328"/>
      <c r="V576" s="99" t="s">
        <v>65</v>
      </c>
      <c r="W576" s="99" t="s">
        <v>65</v>
      </c>
      <c r="X576" s="99" t="s">
        <v>65</v>
      </c>
      <c r="Y576" s="99" t="s">
        <v>65</v>
      </c>
      <c r="Z576" s="99" t="str" cm="1">
        <f t="array" aca="1" ref="Z576" ca="1">INDIRECT("lista!K" &amp;Table4[[#This Row],[ID]]+1)</f>
        <v/>
      </c>
      <c r="AA576" s="99" t="str" cm="1">
        <f t="array" aca="1" ref="AA576" ca="1">INDIRECT("lista!L" &amp;Table4[[#This Row],[ID]]+1)</f>
        <v/>
      </c>
      <c r="AB576" s="99" t="str" cm="1">
        <f t="array" aca="1" ref="AB576" ca="1">INDIRECT("lista!M" &amp;Table4[[#This Row],[ID]]+1)</f>
        <v/>
      </c>
      <c r="AC576" s="99" t="str" cm="1">
        <f t="array" aca="1" ref="AC576" ca="1">INDIRECT("lista!N" &amp;Table4[[#This Row],[ID]]+1)</f>
        <v/>
      </c>
      <c r="AD576" s="99" t="str" cm="1">
        <f t="array" aca="1" ref="AD576" ca="1">INDIRECT("lista!O" &amp;Table4[[#This Row],[ID]]+1)</f>
        <v/>
      </c>
      <c r="AE576" s="99" t="str" cm="1">
        <f t="array" aca="1" ref="AE576" ca="1">INDIRECT("lista!P" &amp;Table4[[#This Row],[ID]]+1)</f>
        <v/>
      </c>
      <c r="AF576" s="99" t="str" cm="1">
        <f t="array" aca="1" ref="AF576" ca="1">INDIRECT("lista!Q" &amp;Table4[[#This Row],[ID]]+1)</f>
        <v/>
      </c>
    </row>
    <row r="577" spans="1:32" x14ac:dyDescent="0.3">
      <c r="A577" s="99">
        <v>574</v>
      </c>
      <c r="B577" s="41" t="s">
        <v>93</v>
      </c>
      <c r="C577" s="30" t="s">
        <v>1154</v>
      </c>
      <c r="D577" s="41" t="s">
        <v>53</v>
      </c>
      <c r="E577" s="40" t="s">
        <v>77</v>
      </c>
      <c r="F577" s="32">
        <v>44228</v>
      </c>
      <c r="O577" s="3"/>
      <c r="P577" s="3"/>
      <c r="Q577" s="3"/>
      <c r="R577" s="15"/>
      <c r="S577" s="15"/>
      <c r="T577" s="15"/>
      <c r="U577" s="328"/>
      <c r="V577" s="99" t="str">
        <f ca="1">INDIRECT("lista!G" &amp;Table4[[#This Row],[ID]]+1)</f>
        <v/>
      </c>
      <c r="W577" s="99" t="str" cm="1">
        <f t="array" aca="1" ref="W577" ca="1">INDIRECT("lista!H" &amp;Table4[[#This Row],[ID]]+1)</f>
        <v/>
      </c>
      <c r="X577" s="99" t="str" cm="1">
        <f t="array" aca="1" ref="X577" ca="1">INDIRECT("lista!I" &amp;Table4[[#This Row],[ID]]+1)</f>
        <v/>
      </c>
      <c r="Y577" s="99" t="str" cm="1">
        <f t="array" aca="1" ref="Y577" ca="1">INDIRECT("lista!J" &amp;Table4[[#This Row],[ID]]+1)</f>
        <v/>
      </c>
      <c r="Z577" s="99" t="str" cm="1">
        <f t="array" aca="1" ref="Z577" ca="1">INDIRECT("lista!K" &amp;Table4[[#This Row],[ID]]+1)</f>
        <v/>
      </c>
      <c r="AA577" s="99" t="str" cm="1">
        <f t="array" aca="1" ref="AA577" ca="1">INDIRECT("lista!L" &amp;Table4[[#This Row],[ID]]+1)</f>
        <v/>
      </c>
      <c r="AB577" s="99" t="str" cm="1">
        <f t="array" aca="1" ref="AB577" ca="1">INDIRECT("lista!M" &amp;Table4[[#This Row],[ID]]+1)</f>
        <v/>
      </c>
      <c r="AC577" s="99" t="str" cm="1">
        <f t="array" aca="1" ref="AC577" ca="1">INDIRECT("lista!N" &amp;Table4[[#This Row],[ID]]+1)</f>
        <v/>
      </c>
      <c r="AD577" s="99" t="str" cm="1">
        <f t="array" aca="1" ref="AD577" ca="1">INDIRECT("lista!O" &amp;Table4[[#This Row],[ID]]+1)</f>
        <v/>
      </c>
      <c r="AE577" s="99" t="str" cm="1">
        <f t="array" aca="1" ref="AE577" ca="1">INDIRECT("lista!P" &amp;Table4[[#This Row],[ID]]+1)</f>
        <v/>
      </c>
      <c r="AF577" s="99" t="str" cm="1">
        <f t="array" aca="1" ref="AF577" ca="1">INDIRECT("lista!Q" &amp;Table4[[#This Row],[ID]]+1)</f>
        <v/>
      </c>
    </row>
    <row r="578" spans="1:32" x14ac:dyDescent="0.3">
      <c r="A578" s="99">
        <v>575</v>
      </c>
      <c r="B578" s="41" t="s">
        <v>430</v>
      </c>
      <c r="C578" s="30" t="s">
        <v>1298</v>
      </c>
      <c r="D578" s="41" t="s">
        <v>53</v>
      </c>
      <c r="E578" s="40" t="s">
        <v>36</v>
      </c>
      <c r="F578" s="32">
        <v>44225</v>
      </c>
      <c r="O578" s="3"/>
      <c r="P578" s="3"/>
      <c r="Q578" s="3"/>
      <c r="R578" s="15"/>
      <c r="S578" s="15"/>
      <c r="T578" s="15"/>
      <c r="U578" s="328"/>
      <c r="V578" s="99" t="str">
        <f ca="1">INDIRECT("lista!G" &amp;Table4[[#This Row],[ID]]+1)</f>
        <v/>
      </c>
      <c r="W578" s="99" t="str" cm="1">
        <f t="array" aca="1" ref="W578" ca="1">INDIRECT("lista!H" &amp;Table4[[#This Row],[ID]]+1)</f>
        <v/>
      </c>
      <c r="X578" s="99" t="str" cm="1">
        <f t="array" aca="1" ref="X578" ca="1">INDIRECT("lista!I" &amp;Table4[[#This Row],[ID]]+1)</f>
        <v/>
      </c>
      <c r="Y578" s="99" t="str" cm="1">
        <f t="array" aca="1" ref="Y578" ca="1">INDIRECT("lista!J" &amp;Table4[[#This Row],[ID]]+1)</f>
        <v/>
      </c>
      <c r="Z578" s="99" t="str" cm="1">
        <f t="array" aca="1" ref="Z578" ca="1">INDIRECT("lista!K" &amp;Table4[[#This Row],[ID]]+1)</f>
        <v/>
      </c>
      <c r="AA578" s="99" t="str" cm="1">
        <f t="array" aca="1" ref="AA578" ca="1">INDIRECT("lista!L" &amp;Table4[[#This Row],[ID]]+1)</f>
        <v/>
      </c>
      <c r="AB578" s="99" t="str" cm="1">
        <f t="array" aca="1" ref="AB578" ca="1">INDIRECT("lista!M" &amp;Table4[[#This Row],[ID]]+1)</f>
        <v/>
      </c>
      <c r="AC578" s="99" t="str" cm="1">
        <f t="array" aca="1" ref="AC578" ca="1">INDIRECT("lista!N" &amp;Table4[[#This Row],[ID]]+1)</f>
        <v/>
      </c>
      <c r="AD578" s="99" t="str" cm="1">
        <f t="array" aca="1" ref="AD578" ca="1">INDIRECT("lista!O" &amp;Table4[[#This Row],[ID]]+1)</f>
        <v/>
      </c>
      <c r="AE578" s="99" t="str" cm="1">
        <f t="array" aca="1" ref="AE578" ca="1">INDIRECT("lista!P" &amp;Table4[[#This Row],[ID]]+1)</f>
        <v/>
      </c>
      <c r="AF578" s="99" t="str" cm="1">
        <f t="array" aca="1" ref="AF578" ca="1">INDIRECT("lista!Q" &amp;Table4[[#This Row],[ID]]+1)</f>
        <v/>
      </c>
    </row>
    <row r="579" spans="1:32" x14ac:dyDescent="0.3">
      <c r="A579" s="99">
        <v>576</v>
      </c>
      <c r="B579" s="41" t="s">
        <v>432</v>
      </c>
      <c r="C579" s="30" t="s">
        <v>1474</v>
      </c>
      <c r="D579" s="41" t="s">
        <v>53</v>
      </c>
      <c r="E579" s="40" t="s">
        <v>119</v>
      </c>
      <c r="F579" s="32">
        <v>44224</v>
      </c>
      <c r="O579" s="3"/>
      <c r="P579" s="3"/>
      <c r="Q579" s="3"/>
      <c r="R579" s="15"/>
      <c r="S579" s="15"/>
      <c r="T579" s="15"/>
      <c r="U579" s="328"/>
      <c r="V579" s="99" t="str">
        <f ca="1">INDIRECT("lista!G" &amp;Table4[[#This Row],[ID]]+1)</f>
        <v/>
      </c>
      <c r="W579" s="99" t="str" cm="1">
        <f t="array" aca="1" ref="W579" ca="1">INDIRECT("lista!H" &amp;Table4[[#This Row],[ID]]+1)</f>
        <v/>
      </c>
      <c r="X579" s="99" t="str" cm="1">
        <f t="array" aca="1" ref="X579" ca="1">INDIRECT("lista!I" &amp;Table4[[#This Row],[ID]]+1)</f>
        <v/>
      </c>
      <c r="Y579" s="99" t="str" cm="1">
        <f t="array" aca="1" ref="Y579" ca="1">INDIRECT("lista!J" &amp;Table4[[#This Row],[ID]]+1)</f>
        <v/>
      </c>
      <c r="Z579" s="99" t="str" cm="1">
        <f t="array" aca="1" ref="Z579" ca="1">INDIRECT("lista!K" &amp;Table4[[#This Row],[ID]]+1)</f>
        <v/>
      </c>
      <c r="AA579" s="99" t="str" cm="1">
        <f t="array" aca="1" ref="AA579" ca="1">INDIRECT("lista!L" &amp;Table4[[#This Row],[ID]]+1)</f>
        <v/>
      </c>
      <c r="AB579" s="99" t="str" cm="1">
        <f t="array" aca="1" ref="AB579" ca="1">INDIRECT("lista!M" &amp;Table4[[#This Row],[ID]]+1)</f>
        <v/>
      </c>
      <c r="AC579" s="99" t="str" cm="1">
        <f t="array" aca="1" ref="AC579" ca="1">INDIRECT("lista!N" &amp;Table4[[#This Row],[ID]]+1)</f>
        <v/>
      </c>
      <c r="AD579" s="99" t="str" cm="1">
        <f t="array" aca="1" ref="AD579" ca="1">INDIRECT("lista!O" &amp;Table4[[#This Row],[ID]]+1)</f>
        <v/>
      </c>
      <c r="AE579" s="99" t="str" cm="1">
        <f t="array" aca="1" ref="AE579" ca="1">INDIRECT("lista!P" &amp;Table4[[#This Row],[ID]]+1)</f>
        <v/>
      </c>
      <c r="AF579" s="99" t="str" cm="1">
        <f t="array" aca="1" ref="AF579" ca="1">INDIRECT("lista!Q" &amp;Table4[[#This Row],[ID]]+1)</f>
        <v/>
      </c>
    </row>
    <row r="580" spans="1:32" x14ac:dyDescent="0.3">
      <c r="A580" s="99">
        <v>577</v>
      </c>
      <c r="B580" s="41" t="s">
        <v>434</v>
      </c>
      <c r="C580" s="30" t="s">
        <v>1475</v>
      </c>
      <c r="D580" s="41" t="s">
        <v>53</v>
      </c>
      <c r="E580" s="40" t="s">
        <v>119</v>
      </c>
      <c r="F580" s="32">
        <v>44224</v>
      </c>
      <c r="O580" s="3"/>
      <c r="P580" s="3"/>
      <c r="Q580" s="3"/>
      <c r="R580" s="15"/>
      <c r="S580" s="15"/>
      <c r="T580" s="15"/>
      <c r="U580" s="328"/>
      <c r="V580" s="99" t="str">
        <f ca="1">INDIRECT("lista!G" &amp;Table4[[#This Row],[ID]]+1)</f>
        <v/>
      </c>
      <c r="W580" s="99" t="str" cm="1">
        <f t="array" aca="1" ref="W580" ca="1">INDIRECT("lista!H" &amp;Table4[[#This Row],[ID]]+1)</f>
        <v/>
      </c>
      <c r="X580" s="99" t="str" cm="1">
        <f t="array" aca="1" ref="X580" ca="1">INDIRECT("lista!I" &amp;Table4[[#This Row],[ID]]+1)</f>
        <v/>
      </c>
      <c r="Y580" s="99" t="str" cm="1">
        <f t="array" aca="1" ref="Y580" ca="1">INDIRECT("lista!J" &amp;Table4[[#This Row],[ID]]+1)</f>
        <v/>
      </c>
      <c r="Z580" s="99" t="str" cm="1">
        <f t="array" aca="1" ref="Z580" ca="1">INDIRECT("lista!K" &amp;Table4[[#This Row],[ID]]+1)</f>
        <v/>
      </c>
      <c r="AA580" s="99" t="str" cm="1">
        <f t="array" aca="1" ref="AA580" ca="1">INDIRECT("lista!L" &amp;Table4[[#This Row],[ID]]+1)</f>
        <v/>
      </c>
      <c r="AB580" s="99" t="str" cm="1">
        <f t="array" aca="1" ref="AB580" ca="1">INDIRECT("lista!M" &amp;Table4[[#This Row],[ID]]+1)</f>
        <v/>
      </c>
      <c r="AC580" s="99" t="str" cm="1">
        <f t="array" aca="1" ref="AC580" ca="1">INDIRECT("lista!N" &amp;Table4[[#This Row],[ID]]+1)</f>
        <v/>
      </c>
      <c r="AD580" s="99" t="str" cm="1">
        <f t="array" aca="1" ref="AD580" ca="1">INDIRECT("lista!O" &amp;Table4[[#This Row],[ID]]+1)</f>
        <v/>
      </c>
      <c r="AE580" s="99" t="str" cm="1">
        <f t="array" aca="1" ref="AE580" ca="1">INDIRECT("lista!P" &amp;Table4[[#This Row],[ID]]+1)</f>
        <v/>
      </c>
      <c r="AF580" s="99" t="str" cm="1">
        <f t="array" aca="1" ref="AF580" ca="1">INDIRECT("lista!Q" &amp;Table4[[#This Row],[ID]]+1)</f>
        <v/>
      </c>
    </row>
    <row r="581" spans="1:32" x14ac:dyDescent="0.3">
      <c r="A581" s="99">
        <v>578</v>
      </c>
      <c r="B581" s="41" t="s">
        <v>73</v>
      </c>
      <c r="C581" s="30" t="s">
        <v>1147</v>
      </c>
      <c r="D581" s="41" t="s">
        <v>42</v>
      </c>
      <c r="E581" s="40" t="s">
        <v>95</v>
      </c>
      <c r="F581" s="32">
        <v>44224</v>
      </c>
      <c r="O581" s="3"/>
      <c r="P581" s="3"/>
      <c r="Q581" s="3"/>
      <c r="R581" s="15"/>
      <c r="S581" s="15"/>
      <c r="T581" s="15"/>
      <c r="U581" s="328"/>
      <c r="V581" s="99" t="str">
        <f ca="1">INDIRECT("lista!G" &amp;Table4[[#This Row],[ID]]+1)</f>
        <v/>
      </c>
      <c r="W581" s="99" t="str" cm="1">
        <f t="array" aca="1" ref="W581" ca="1">INDIRECT("lista!H" &amp;Table4[[#This Row],[ID]]+1)</f>
        <v/>
      </c>
      <c r="X581" s="99" t="str" cm="1">
        <f t="array" aca="1" ref="X581" ca="1">INDIRECT("lista!I" &amp;Table4[[#This Row],[ID]]+1)</f>
        <v/>
      </c>
      <c r="Y581" s="99" t="str" cm="1">
        <f t="array" aca="1" ref="Y581" ca="1">INDIRECT("lista!J" &amp;Table4[[#This Row],[ID]]+1)</f>
        <v/>
      </c>
      <c r="Z581" s="99" t="str" cm="1">
        <f t="array" aca="1" ref="Z581" ca="1">INDIRECT("lista!K" &amp;Table4[[#This Row],[ID]]+1)</f>
        <v/>
      </c>
      <c r="AA581" s="99" t="str" cm="1">
        <f t="array" aca="1" ref="AA581" ca="1">INDIRECT("lista!L" &amp;Table4[[#This Row],[ID]]+1)</f>
        <v/>
      </c>
      <c r="AB581" s="99" t="str" cm="1">
        <f t="array" aca="1" ref="AB581" ca="1">INDIRECT("lista!M" &amp;Table4[[#This Row],[ID]]+1)</f>
        <v/>
      </c>
      <c r="AC581" s="99" t="str" cm="1">
        <f t="array" aca="1" ref="AC581" ca="1">INDIRECT("lista!N" &amp;Table4[[#This Row],[ID]]+1)</f>
        <v/>
      </c>
      <c r="AD581" s="99" t="str" cm="1">
        <f t="array" aca="1" ref="AD581" ca="1">INDIRECT("lista!O" &amp;Table4[[#This Row],[ID]]+1)</f>
        <v/>
      </c>
      <c r="AE581" s="99" t="str" cm="1">
        <f t="array" aca="1" ref="AE581" ca="1">INDIRECT("lista!P" &amp;Table4[[#This Row],[ID]]+1)</f>
        <v/>
      </c>
      <c r="AF581" s="99" t="str" cm="1">
        <f t="array" aca="1" ref="AF581" ca="1">INDIRECT("lista!Q" &amp;Table4[[#This Row],[ID]]+1)</f>
        <v/>
      </c>
    </row>
    <row r="582" spans="1:32" x14ac:dyDescent="0.3">
      <c r="A582" s="99">
        <v>579</v>
      </c>
      <c r="B582" s="41" t="s">
        <v>447</v>
      </c>
      <c r="C582" s="30" t="s">
        <v>1349</v>
      </c>
      <c r="D582" s="41" t="s">
        <v>53</v>
      </c>
      <c r="E582" s="40" t="s">
        <v>77</v>
      </c>
      <c r="F582" s="32">
        <v>44223</v>
      </c>
      <c r="O582" s="3"/>
      <c r="P582" s="3"/>
      <c r="Q582" s="3"/>
      <c r="R582" s="15"/>
      <c r="S582" s="15"/>
      <c r="T582" s="15"/>
      <c r="U582" s="328"/>
      <c r="V582" s="99" t="s">
        <v>65</v>
      </c>
      <c r="W582" s="99" t="s">
        <v>65</v>
      </c>
      <c r="X582" s="99" t="s">
        <v>65</v>
      </c>
      <c r="Y582" s="99" t="s">
        <v>65</v>
      </c>
      <c r="Z582" s="99" t="str" cm="1">
        <f t="array" aca="1" ref="Z582" ca="1">INDIRECT("lista!K" &amp;Table4[[#This Row],[ID]]+1)</f>
        <v/>
      </c>
      <c r="AA582" s="99" t="str" cm="1">
        <f t="array" aca="1" ref="AA582" ca="1">INDIRECT("lista!L" &amp;Table4[[#This Row],[ID]]+1)</f>
        <v/>
      </c>
      <c r="AB582" s="99" t="str" cm="1">
        <f t="array" aca="1" ref="AB582" ca="1">INDIRECT("lista!M" &amp;Table4[[#This Row],[ID]]+1)</f>
        <v/>
      </c>
      <c r="AC582" s="99" t="str" cm="1">
        <f t="array" aca="1" ref="AC582" ca="1">INDIRECT("lista!N" &amp;Table4[[#This Row],[ID]]+1)</f>
        <v/>
      </c>
      <c r="AD582" s="99" t="str" cm="1">
        <f t="array" aca="1" ref="AD582" ca="1">INDIRECT("lista!O" &amp;Table4[[#This Row],[ID]]+1)</f>
        <v/>
      </c>
      <c r="AE582" s="99" t="str" cm="1">
        <f t="array" aca="1" ref="AE582" ca="1">INDIRECT("lista!P" &amp;Table4[[#This Row],[ID]]+1)</f>
        <v/>
      </c>
      <c r="AF582" s="99" t="str" cm="1">
        <f t="array" aca="1" ref="AF582" ca="1">INDIRECT("lista!Q" &amp;Table4[[#This Row],[ID]]+1)</f>
        <v/>
      </c>
    </row>
    <row r="583" spans="1:32" x14ac:dyDescent="0.3">
      <c r="A583" s="99">
        <v>580</v>
      </c>
      <c r="B583" s="41" t="s">
        <v>448</v>
      </c>
      <c r="C583" s="30" t="s">
        <v>1577</v>
      </c>
      <c r="D583" s="41" t="s">
        <v>53</v>
      </c>
      <c r="E583" s="40" t="s">
        <v>77</v>
      </c>
      <c r="F583" s="32">
        <v>44223</v>
      </c>
      <c r="O583" s="3"/>
      <c r="P583" s="3"/>
      <c r="Q583" s="3"/>
      <c r="R583" s="15"/>
      <c r="S583" s="15"/>
      <c r="T583" s="15"/>
      <c r="U583" s="328"/>
      <c r="V583" s="99" t="s">
        <v>65</v>
      </c>
      <c r="W583" s="99" t="s">
        <v>65</v>
      </c>
      <c r="X583" s="99" t="s">
        <v>65</v>
      </c>
      <c r="Y583" s="99" t="s">
        <v>65</v>
      </c>
      <c r="Z583" s="99" t="str" cm="1">
        <f t="array" aca="1" ref="Z583" ca="1">INDIRECT("lista!K" &amp;Table4[[#This Row],[ID]]+1)</f>
        <v/>
      </c>
      <c r="AA583" s="99" t="str" cm="1">
        <f t="array" aca="1" ref="AA583" ca="1">INDIRECT("lista!L" &amp;Table4[[#This Row],[ID]]+1)</f>
        <v/>
      </c>
      <c r="AB583" s="99" t="str" cm="1">
        <f t="array" aca="1" ref="AB583" ca="1">INDIRECT("lista!M" &amp;Table4[[#This Row],[ID]]+1)</f>
        <v/>
      </c>
      <c r="AC583" s="99" t="str" cm="1">
        <f t="array" aca="1" ref="AC583" ca="1">INDIRECT("lista!N" &amp;Table4[[#This Row],[ID]]+1)</f>
        <v/>
      </c>
      <c r="AD583" s="99" t="str" cm="1">
        <f t="array" aca="1" ref="AD583" ca="1">INDIRECT("lista!O" &amp;Table4[[#This Row],[ID]]+1)</f>
        <v/>
      </c>
      <c r="AE583" s="99" t="str" cm="1">
        <f t="array" aca="1" ref="AE583" ca="1">INDIRECT("lista!P" &amp;Table4[[#This Row],[ID]]+1)</f>
        <v/>
      </c>
      <c r="AF583" s="99" t="str" cm="1">
        <f t="array" aca="1" ref="AF583" ca="1">INDIRECT("lista!Q" &amp;Table4[[#This Row],[ID]]+1)</f>
        <v/>
      </c>
    </row>
    <row r="584" spans="1:32" x14ac:dyDescent="0.3">
      <c r="A584" s="99">
        <v>581</v>
      </c>
      <c r="B584" s="41" t="s">
        <v>435</v>
      </c>
      <c r="C584" s="30" t="s">
        <v>1511</v>
      </c>
      <c r="D584" s="41" t="s">
        <v>42</v>
      </c>
      <c r="E584" s="40" t="s">
        <v>119</v>
      </c>
      <c r="F584" s="32">
        <v>44221</v>
      </c>
      <c r="O584" s="3"/>
      <c r="P584" s="3"/>
      <c r="Q584" s="3"/>
      <c r="R584" s="15"/>
      <c r="S584" s="15"/>
      <c r="T584" s="15"/>
      <c r="U584" s="328"/>
      <c r="V584" s="99" t="str">
        <f ca="1">INDIRECT("lista!G" &amp;Table4[[#This Row],[ID]]+1)</f>
        <v/>
      </c>
      <c r="W584" s="99" t="str" cm="1">
        <f t="array" aca="1" ref="W584" ca="1">INDIRECT("lista!H" &amp;Table4[[#This Row],[ID]]+1)</f>
        <v/>
      </c>
      <c r="X584" s="99" t="str" cm="1">
        <f t="array" aca="1" ref="X584" ca="1">INDIRECT("lista!I" &amp;Table4[[#This Row],[ID]]+1)</f>
        <v/>
      </c>
      <c r="Y584" s="99" t="str" cm="1">
        <f t="array" aca="1" ref="Y584" ca="1">INDIRECT("lista!J" &amp;Table4[[#This Row],[ID]]+1)</f>
        <v/>
      </c>
      <c r="Z584" s="99" t="str" cm="1">
        <f t="array" aca="1" ref="Z584" ca="1">INDIRECT("lista!K" &amp;Table4[[#This Row],[ID]]+1)</f>
        <v/>
      </c>
      <c r="AA584" s="99" t="str" cm="1">
        <f t="array" aca="1" ref="AA584" ca="1">INDIRECT("lista!L" &amp;Table4[[#This Row],[ID]]+1)</f>
        <v/>
      </c>
      <c r="AB584" s="99" t="str" cm="1">
        <f t="array" aca="1" ref="AB584" ca="1">INDIRECT("lista!M" &amp;Table4[[#This Row],[ID]]+1)</f>
        <v/>
      </c>
      <c r="AC584" s="99" t="str" cm="1">
        <f t="array" aca="1" ref="AC584" ca="1">INDIRECT("lista!N" &amp;Table4[[#This Row],[ID]]+1)</f>
        <v/>
      </c>
      <c r="AD584" s="99" t="str" cm="1">
        <f t="array" aca="1" ref="AD584" ca="1">INDIRECT("lista!O" &amp;Table4[[#This Row],[ID]]+1)</f>
        <v/>
      </c>
      <c r="AE584" s="99" t="str" cm="1">
        <f t="array" aca="1" ref="AE584" ca="1">INDIRECT("lista!P" &amp;Table4[[#This Row],[ID]]+1)</f>
        <v/>
      </c>
      <c r="AF584" s="99" t="str" cm="1">
        <f t="array" aca="1" ref="AF584" ca="1">INDIRECT("lista!Q" &amp;Table4[[#This Row],[ID]]+1)</f>
        <v/>
      </c>
    </row>
    <row r="585" spans="1:32" x14ac:dyDescent="0.3">
      <c r="A585" s="99">
        <v>582</v>
      </c>
      <c r="B585" s="41" t="s">
        <v>76</v>
      </c>
      <c r="C585" s="30" t="s">
        <v>1148</v>
      </c>
      <c r="D585" s="41" t="s">
        <v>42</v>
      </c>
      <c r="E585" s="40" t="s">
        <v>95</v>
      </c>
      <c r="F585" s="32">
        <v>44221</v>
      </c>
      <c r="O585" s="3"/>
      <c r="P585" s="3"/>
      <c r="Q585" s="3"/>
      <c r="R585" s="15"/>
      <c r="S585" s="15"/>
      <c r="T585" s="15"/>
      <c r="U585" s="328"/>
      <c r="V585" s="99" t="str">
        <f ca="1">INDIRECT("lista!G" &amp;Table4[[#This Row],[ID]]+1)</f>
        <v/>
      </c>
      <c r="W585" s="99" t="str" cm="1">
        <f t="array" aca="1" ref="W585" ca="1">INDIRECT("lista!H" &amp;Table4[[#This Row],[ID]]+1)</f>
        <v/>
      </c>
      <c r="X585" s="99" t="str" cm="1">
        <f t="array" aca="1" ref="X585" ca="1">INDIRECT("lista!I" &amp;Table4[[#This Row],[ID]]+1)</f>
        <v/>
      </c>
      <c r="Y585" s="99" t="str" cm="1">
        <f t="array" aca="1" ref="Y585" ca="1">INDIRECT("lista!J" &amp;Table4[[#This Row],[ID]]+1)</f>
        <v/>
      </c>
      <c r="Z585" s="99" t="str" cm="1">
        <f t="array" aca="1" ref="Z585" ca="1">INDIRECT("lista!K" &amp;Table4[[#This Row],[ID]]+1)</f>
        <v/>
      </c>
      <c r="AA585" s="99" t="str" cm="1">
        <f t="array" aca="1" ref="AA585" ca="1">INDIRECT("lista!L" &amp;Table4[[#This Row],[ID]]+1)</f>
        <v/>
      </c>
      <c r="AB585" s="99" t="str" cm="1">
        <f t="array" aca="1" ref="AB585" ca="1">INDIRECT("lista!M" &amp;Table4[[#This Row],[ID]]+1)</f>
        <v/>
      </c>
      <c r="AC585" s="99" t="str" cm="1">
        <f t="array" aca="1" ref="AC585" ca="1">INDIRECT("lista!N" &amp;Table4[[#This Row],[ID]]+1)</f>
        <v/>
      </c>
      <c r="AD585" s="99" t="str" cm="1">
        <f t="array" aca="1" ref="AD585" ca="1">INDIRECT("lista!O" &amp;Table4[[#This Row],[ID]]+1)</f>
        <v/>
      </c>
      <c r="AE585" s="99" t="str" cm="1">
        <f t="array" aca="1" ref="AE585" ca="1">INDIRECT("lista!P" &amp;Table4[[#This Row],[ID]]+1)</f>
        <v/>
      </c>
      <c r="AF585" s="99" t="str" cm="1">
        <f t="array" aca="1" ref="AF585" ca="1">INDIRECT("lista!Q" &amp;Table4[[#This Row],[ID]]+1)</f>
        <v/>
      </c>
    </row>
    <row r="586" spans="1:32" x14ac:dyDescent="0.3">
      <c r="A586" s="99">
        <v>583</v>
      </c>
      <c r="B586" s="41" t="s">
        <v>89</v>
      </c>
      <c r="C586" s="30" t="s">
        <v>1153</v>
      </c>
      <c r="D586" s="41" t="s">
        <v>42</v>
      </c>
      <c r="E586" s="40" t="s">
        <v>449</v>
      </c>
      <c r="F586" s="32">
        <v>44218</v>
      </c>
      <c r="O586" s="3"/>
      <c r="P586" s="3"/>
      <c r="Q586" s="3"/>
      <c r="R586" s="15"/>
      <c r="S586" s="15"/>
      <c r="T586" s="15"/>
      <c r="U586" s="328"/>
      <c r="V586" s="99" t="str">
        <f ca="1">INDIRECT("lista!G" &amp;Table4[[#This Row],[ID]]+1)</f>
        <v/>
      </c>
      <c r="W586" s="99" t="str" cm="1">
        <f t="array" aca="1" ref="W586" ca="1">INDIRECT("lista!H" &amp;Table4[[#This Row],[ID]]+1)</f>
        <v/>
      </c>
      <c r="X586" s="99" t="str" cm="1">
        <f t="array" aca="1" ref="X586" ca="1">INDIRECT("lista!I" &amp;Table4[[#This Row],[ID]]+1)</f>
        <v/>
      </c>
      <c r="Y586" s="99" t="str" cm="1">
        <f t="array" aca="1" ref="Y586" ca="1">INDIRECT("lista!J" &amp;Table4[[#This Row],[ID]]+1)</f>
        <v/>
      </c>
      <c r="Z586" s="99" t="str" cm="1">
        <f t="array" aca="1" ref="Z586" ca="1">INDIRECT("lista!K" &amp;Table4[[#This Row],[ID]]+1)</f>
        <v/>
      </c>
      <c r="AA586" s="99" t="str" cm="1">
        <f t="array" aca="1" ref="AA586" ca="1">INDIRECT("lista!L" &amp;Table4[[#This Row],[ID]]+1)</f>
        <v/>
      </c>
      <c r="AB586" s="99" t="str" cm="1">
        <f t="array" aca="1" ref="AB586" ca="1">INDIRECT("lista!M" &amp;Table4[[#This Row],[ID]]+1)</f>
        <v/>
      </c>
      <c r="AC586" s="99" t="str" cm="1">
        <f t="array" aca="1" ref="AC586" ca="1">INDIRECT("lista!N" &amp;Table4[[#This Row],[ID]]+1)</f>
        <v/>
      </c>
      <c r="AD586" s="99" t="str" cm="1">
        <f t="array" aca="1" ref="AD586" ca="1">INDIRECT("lista!O" &amp;Table4[[#This Row],[ID]]+1)</f>
        <v/>
      </c>
      <c r="AE586" s="99" t="str" cm="1">
        <f t="array" aca="1" ref="AE586" ca="1">INDIRECT("lista!P" &amp;Table4[[#This Row],[ID]]+1)</f>
        <v/>
      </c>
      <c r="AF586" s="99" t="str" cm="1">
        <f t="array" aca="1" ref="AF586" ca="1">INDIRECT("lista!Q" &amp;Table4[[#This Row],[ID]]+1)</f>
        <v/>
      </c>
    </row>
    <row r="587" spans="1:32" x14ac:dyDescent="0.3">
      <c r="A587" s="99">
        <v>584</v>
      </c>
      <c r="B587" s="41" t="s">
        <v>440</v>
      </c>
      <c r="C587" s="30" t="s">
        <v>1476</v>
      </c>
      <c r="D587" s="41" t="s">
        <v>53</v>
      </c>
      <c r="E587" s="40" t="s">
        <v>95</v>
      </c>
      <c r="F587" s="32">
        <v>44218</v>
      </c>
      <c r="O587" s="3"/>
      <c r="P587" s="3"/>
      <c r="Q587" s="3"/>
      <c r="R587" s="15"/>
      <c r="S587" s="15"/>
      <c r="T587" s="15"/>
      <c r="U587" s="328"/>
      <c r="V587" s="99" t="str">
        <f ca="1">INDIRECT("lista!G" &amp;Table4[[#This Row],[ID]]+1)</f>
        <v/>
      </c>
      <c r="W587" s="99" t="str" cm="1">
        <f t="array" aca="1" ref="W587" ca="1">INDIRECT("lista!H" &amp;Table4[[#This Row],[ID]]+1)</f>
        <v/>
      </c>
      <c r="X587" s="99" t="str" cm="1">
        <f t="array" aca="1" ref="X587" ca="1">INDIRECT("lista!I" &amp;Table4[[#This Row],[ID]]+1)</f>
        <v/>
      </c>
      <c r="Y587" s="99" t="str" cm="1">
        <f t="array" aca="1" ref="Y587" ca="1">INDIRECT("lista!J" &amp;Table4[[#This Row],[ID]]+1)</f>
        <v/>
      </c>
      <c r="Z587" s="99" t="str" cm="1">
        <f t="array" aca="1" ref="Z587" ca="1">INDIRECT("lista!K" &amp;Table4[[#This Row],[ID]]+1)</f>
        <v/>
      </c>
      <c r="AA587" s="99" t="str" cm="1">
        <f t="array" aca="1" ref="AA587" ca="1">INDIRECT("lista!L" &amp;Table4[[#This Row],[ID]]+1)</f>
        <v/>
      </c>
      <c r="AB587" s="99" t="str" cm="1">
        <f t="array" aca="1" ref="AB587" ca="1">INDIRECT("lista!M" &amp;Table4[[#This Row],[ID]]+1)</f>
        <v/>
      </c>
      <c r="AC587" s="99" t="str" cm="1">
        <f t="array" aca="1" ref="AC587" ca="1">INDIRECT("lista!N" &amp;Table4[[#This Row],[ID]]+1)</f>
        <v/>
      </c>
      <c r="AD587" s="99" t="str" cm="1">
        <f t="array" aca="1" ref="AD587" ca="1">INDIRECT("lista!O" &amp;Table4[[#This Row],[ID]]+1)</f>
        <v/>
      </c>
      <c r="AE587" s="99" t="str" cm="1">
        <f t="array" aca="1" ref="AE587" ca="1">INDIRECT("lista!P" &amp;Table4[[#This Row],[ID]]+1)</f>
        <v/>
      </c>
      <c r="AF587" s="99" t="str" cm="1">
        <f t="array" aca="1" ref="AF587" ca="1">INDIRECT("lista!Q" &amp;Table4[[#This Row],[ID]]+1)</f>
        <v/>
      </c>
    </row>
    <row r="588" spans="1:32" x14ac:dyDescent="0.3">
      <c r="A588" s="99">
        <v>585</v>
      </c>
      <c r="B588" s="41" t="s">
        <v>432</v>
      </c>
      <c r="C588" s="30" t="s">
        <v>1474</v>
      </c>
      <c r="D588" s="41" t="s">
        <v>53</v>
      </c>
      <c r="E588" s="40" t="s">
        <v>36</v>
      </c>
      <c r="F588" s="32">
        <v>44217</v>
      </c>
      <c r="O588" s="3"/>
      <c r="P588" s="3"/>
      <c r="Q588" s="3"/>
      <c r="R588" s="15"/>
      <c r="S588" s="15"/>
      <c r="T588" s="15"/>
      <c r="U588" s="328"/>
      <c r="V588" s="99" t="str">
        <f ca="1">INDIRECT("lista!G" &amp;Table4[[#This Row],[ID]]+1)</f>
        <v/>
      </c>
      <c r="W588" s="99" t="str" cm="1">
        <f t="array" aca="1" ref="W588" ca="1">INDIRECT("lista!H" &amp;Table4[[#This Row],[ID]]+1)</f>
        <v/>
      </c>
      <c r="X588" s="99" t="str" cm="1">
        <f t="array" aca="1" ref="X588" ca="1">INDIRECT("lista!I" &amp;Table4[[#This Row],[ID]]+1)</f>
        <v/>
      </c>
      <c r="Y588" s="99" t="str" cm="1">
        <f t="array" aca="1" ref="Y588" ca="1">INDIRECT("lista!J" &amp;Table4[[#This Row],[ID]]+1)</f>
        <v/>
      </c>
      <c r="Z588" s="99" t="str" cm="1">
        <f t="array" aca="1" ref="Z588" ca="1">INDIRECT("lista!K" &amp;Table4[[#This Row],[ID]]+1)</f>
        <v/>
      </c>
      <c r="AA588" s="99" t="str" cm="1">
        <f t="array" aca="1" ref="AA588" ca="1">INDIRECT("lista!L" &amp;Table4[[#This Row],[ID]]+1)</f>
        <v/>
      </c>
      <c r="AB588" s="99" t="str" cm="1">
        <f t="array" aca="1" ref="AB588" ca="1">INDIRECT("lista!M" &amp;Table4[[#This Row],[ID]]+1)</f>
        <v/>
      </c>
      <c r="AC588" s="99" t="str" cm="1">
        <f t="array" aca="1" ref="AC588" ca="1">INDIRECT("lista!N" &amp;Table4[[#This Row],[ID]]+1)</f>
        <v/>
      </c>
      <c r="AD588" s="99" t="str" cm="1">
        <f t="array" aca="1" ref="AD588" ca="1">INDIRECT("lista!O" &amp;Table4[[#This Row],[ID]]+1)</f>
        <v/>
      </c>
      <c r="AE588" s="99" t="str" cm="1">
        <f t="array" aca="1" ref="AE588" ca="1">INDIRECT("lista!P" &amp;Table4[[#This Row],[ID]]+1)</f>
        <v/>
      </c>
      <c r="AF588" s="99" t="str" cm="1">
        <f t="array" aca="1" ref="AF588" ca="1">INDIRECT("lista!Q" &amp;Table4[[#This Row],[ID]]+1)</f>
        <v/>
      </c>
    </row>
    <row r="589" spans="1:32" x14ac:dyDescent="0.3">
      <c r="A589" s="99">
        <v>586</v>
      </c>
      <c r="B589" s="41" t="s">
        <v>434</v>
      </c>
      <c r="C589" s="30" t="s">
        <v>1475</v>
      </c>
      <c r="D589" s="41" t="s">
        <v>53</v>
      </c>
      <c r="E589" s="40" t="s">
        <v>36</v>
      </c>
      <c r="F589" s="32">
        <v>44217</v>
      </c>
      <c r="O589" s="3"/>
      <c r="P589" s="3"/>
      <c r="Q589" s="3"/>
      <c r="R589" s="15"/>
      <c r="S589" s="15"/>
      <c r="T589" s="15"/>
      <c r="U589" s="328"/>
      <c r="V589" s="99" t="str">
        <f ca="1">INDIRECT("lista!G" &amp;Table4[[#This Row],[ID]]+1)</f>
        <v/>
      </c>
      <c r="W589" s="99" t="str" cm="1">
        <f t="array" aca="1" ref="W589" ca="1">INDIRECT("lista!H" &amp;Table4[[#This Row],[ID]]+1)</f>
        <v/>
      </c>
      <c r="X589" s="99" t="str" cm="1">
        <f t="array" aca="1" ref="X589" ca="1">INDIRECT("lista!I" &amp;Table4[[#This Row],[ID]]+1)</f>
        <v/>
      </c>
      <c r="Y589" s="99" t="str" cm="1">
        <f t="array" aca="1" ref="Y589" ca="1">INDIRECT("lista!J" &amp;Table4[[#This Row],[ID]]+1)</f>
        <v/>
      </c>
      <c r="Z589" s="99" t="str" cm="1">
        <f t="array" aca="1" ref="Z589" ca="1">INDIRECT("lista!K" &amp;Table4[[#This Row],[ID]]+1)</f>
        <v/>
      </c>
      <c r="AA589" s="99" t="str" cm="1">
        <f t="array" aca="1" ref="AA589" ca="1">INDIRECT("lista!L" &amp;Table4[[#This Row],[ID]]+1)</f>
        <v/>
      </c>
      <c r="AB589" s="99" t="str" cm="1">
        <f t="array" aca="1" ref="AB589" ca="1">INDIRECT("lista!M" &amp;Table4[[#This Row],[ID]]+1)</f>
        <v/>
      </c>
      <c r="AC589" s="99" t="str" cm="1">
        <f t="array" aca="1" ref="AC589" ca="1">INDIRECT("lista!N" &amp;Table4[[#This Row],[ID]]+1)</f>
        <v/>
      </c>
      <c r="AD589" s="99" t="str" cm="1">
        <f t="array" aca="1" ref="AD589" ca="1">INDIRECT("lista!O" &amp;Table4[[#This Row],[ID]]+1)</f>
        <v/>
      </c>
      <c r="AE589" s="99" t="str" cm="1">
        <f t="array" aca="1" ref="AE589" ca="1">INDIRECT("lista!P" &amp;Table4[[#This Row],[ID]]+1)</f>
        <v/>
      </c>
      <c r="AF589" s="99" t="str" cm="1">
        <f t="array" aca="1" ref="AF589" ca="1">INDIRECT("lista!Q" &amp;Table4[[#This Row],[ID]]+1)</f>
        <v/>
      </c>
    </row>
    <row r="590" spans="1:32" x14ac:dyDescent="0.3">
      <c r="A590" s="99">
        <v>587</v>
      </c>
      <c r="B590" s="41" t="s">
        <v>441</v>
      </c>
      <c r="C590" s="30" t="s">
        <v>1511</v>
      </c>
      <c r="D590" s="41" t="s">
        <v>42</v>
      </c>
      <c r="E590" s="40" t="s">
        <v>36</v>
      </c>
      <c r="F590" s="32">
        <v>44214</v>
      </c>
      <c r="O590" s="3"/>
      <c r="P590" s="3"/>
      <c r="Q590" s="3"/>
      <c r="R590" s="15"/>
      <c r="S590" s="15"/>
      <c r="T590" s="15"/>
      <c r="U590" s="328"/>
      <c r="V590" s="99" t="str">
        <f ca="1">INDIRECT("lista!G" &amp;Table4[[#This Row],[ID]]+1)</f>
        <v/>
      </c>
      <c r="W590" s="99" t="str" cm="1">
        <f t="array" aca="1" ref="W590" ca="1">INDIRECT("lista!H" &amp;Table4[[#This Row],[ID]]+1)</f>
        <v/>
      </c>
      <c r="X590" s="99" t="str" cm="1">
        <f t="array" aca="1" ref="X590" ca="1">INDIRECT("lista!I" &amp;Table4[[#This Row],[ID]]+1)</f>
        <v/>
      </c>
      <c r="Y590" s="99" t="str" cm="1">
        <f t="array" aca="1" ref="Y590" ca="1">INDIRECT("lista!J" &amp;Table4[[#This Row],[ID]]+1)</f>
        <v/>
      </c>
      <c r="Z590" s="99" t="str" cm="1">
        <f t="array" aca="1" ref="Z590" ca="1">INDIRECT("lista!K" &amp;Table4[[#This Row],[ID]]+1)</f>
        <v/>
      </c>
      <c r="AA590" s="99" t="str" cm="1">
        <f t="array" aca="1" ref="AA590" ca="1">INDIRECT("lista!L" &amp;Table4[[#This Row],[ID]]+1)</f>
        <v/>
      </c>
      <c r="AB590" s="99" t="str" cm="1">
        <f t="array" aca="1" ref="AB590" ca="1">INDIRECT("lista!M" &amp;Table4[[#This Row],[ID]]+1)</f>
        <v/>
      </c>
      <c r="AC590" s="99" t="str" cm="1">
        <f t="array" aca="1" ref="AC590" ca="1">INDIRECT("lista!N" &amp;Table4[[#This Row],[ID]]+1)</f>
        <v/>
      </c>
      <c r="AD590" s="99" t="str" cm="1">
        <f t="array" aca="1" ref="AD590" ca="1">INDIRECT("lista!O" &amp;Table4[[#This Row],[ID]]+1)</f>
        <v/>
      </c>
      <c r="AE590" s="99" t="str" cm="1">
        <f t="array" aca="1" ref="AE590" ca="1">INDIRECT("lista!P" &amp;Table4[[#This Row],[ID]]+1)</f>
        <v/>
      </c>
      <c r="AF590" s="99" t="str" cm="1">
        <f t="array" aca="1" ref="AF590" ca="1">INDIRECT("lista!Q" &amp;Table4[[#This Row],[ID]]+1)</f>
        <v/>
      </c>
    </row>
    <row r="591" spans="1:32" x14ac:dyDescent="0.3">
      <c r="A591" s="99">
        <v>588</v>
      </c>
      <c r="B591" s="41" t="s">
        <v>131</v>
      </c>
      <c r="C591" s="43" t="s">
        <v>1521</v>
      </c>
      <c r="D591" s="41" t="s">
        <v>42</v>
      </c>
      <c r="E591" s="40" t="s">
        <v>74</v>
      </c>
      <c r="F591" s="37">
        <v>44214</v>
      </c>
      <c r="O591" s="3"/>
      <c r="P591" s="3"/>
      <c r="Q591" s="3"/>
      <c r="R591" s="15"/>
      <c r="S591" s="15"/>
      <c r="T591" s="15"/>
      <c r="U591" s="328"/>
      <c r="V591" s="99" t="str">
        <f ca="1">INDIRECT("lista!G" &amp;Table4[[#This Row],[ID]]+1)</f>
        <v/>
      </c>
      <c r="W591" s="99" t="str" cm="1">
        <f t="array" aca="1" ref="W591" ca="1">INDIRECT("lista!H" &amp;Table4[[#This Row],[ID]]+1)</f>
        <v/>
      </c>
      <c r="X591" s="99" t="str" cm="1">
        <f t="array" aca="1" ref="X591" ca="1">INDIRECT("lista!I" &amp;Table4[[#This Row],[ID]]+1)</f>
        <v/>
      </c>
      <c r="Y591" s="99" t="str" cm="1">
        <f t="array" aca="1" ref="Y591" ca="1">INDIRECT("lista!J" &amp;Table4[[#This Row],[ID]]+1)</f>
        <v/>
      </c>
      <c r="Z591" s="99" t="str" cm="1">
        <f t="array" aca="1" ref="Z591" ca="1">INDIRECT("lista!K" &amp;Table4[[#This Row],[ID]]+1)</f>
        <v/>
      </c>
      <c r="AA591" s="99" t="str" cm="1">
        <f t="array" aca="1" ref="AA591" ca="1">INDIRECT("lista!L" &amp;Table4[[#This Row],[ID]]+1)</f>
        <v/>
      </c>
      <c r="AB591" s="99" t="str" cm="1">
        <f t="array" aca="1" ref="AB591" ca="1">INDIRECT("lista!M" &amp;Table4[[#This Row],[ID]]+1)</f>
        <v/>
      </c>
      <c r="AC591" s="99" t="str" cm="1">
        <f t="array" aca="1" ref="AC591" ca="1">INDIRECT("lista!N" &amp;Table4[[#This Row],[ID]]+1)</f>
        <v/>
      </c>
      <c r="AD591" s="99" t="str" cm="1">
        <f t="array" aca="1" ref="AD591" ca="1">INDIRECT("lista!O" &amp;Table4[[#This Row],[ID]]+1)</f>
        <v/>
      </c>
      <c r="AE591" s="99" t="str" cm="1">
        <f t="array" aca="1" ref="AE591" ca="1">INDIRECT("lista!P" &amp;Table4[[#This Row],[ID]]+1)</f>
        <v/>
      </c>
      <c r="AF591" s="99" t="str" cm="1">
        <f t="array" aca="1" ref="AF591" ca="1">INDIRECT("lista!Q" &amp;Table4[[#This Row],[ID]]+1)</f>
        <v/>
      </c>
    </row>
    <row r="592" spans="1:32" x14ac:dyDescent="0.3">
      <c r="A592" s="99">
        <v>589</v>
      </c>
      <c r="B592" s="53" t="s">
        <v>442</v>
      </c>
      <c r="C592" s="308" t="s">
        <v>1488</v>
      </c>
      <c r="D592" s="53" t="s">
        <v>53</v>
      </c>
      <c r="E592" s="53" t="s">
        <v>95</v>
      </c>
      <c r="F592" s="309">
        <v>44208</v>
      </c>
      <c r="O592" s="3"/>
      <c r="P592" s="3"/>
      <c r="Q592" s="3"/>
      <c r="R592" s="15"/>
      <c r="S592" s="15"/>
      <c r="T592" s="15"/>
      <c r="U592" s="328"/>
      <c r="V592" s="99" t="str">
        <f ca="1">INDIRECT("lista!G" &amp;Table4[[#This Row],[ID]]+1)</f>
        <v/>
      </c>
      <c r="W592" s="99" t="str" cm="1">
        <f t="array" aca="1" ref="W592" ca="1">INDIRECT("lista!H" &amp;Table4[[#This Row],[ID]]+1)</f>
        <v/>
      </c>
      <c r="X592" s="99" t="str" cm="1">
        <f t="array" aca="1" ref="X592" ca="1">INDIRECT("lista!I" &amp;Table4[[#This Row],[ID]]+1)</f>
        <v/>
      </c>
      <c r="Y592" s="99" t="str" cm="1">
        <f t="array" aca="1" ref="Y592" ca="1">INDIRECT("lista!J" &amp;Table4[[#This Row],[ID]]+1)</f>
        <v/>
      </c>
      <c r="Z592" s="99" t="str" cm="1">
        <f t="array" aca="1" ref="Z592" ca="1">INDIRECT("lista!K" &amp;Table4[[#This Row],[ID]]+1)</f>
        <v/>
      </c>
      <c r="AA592" s="99" t="str" cm="1">
        <f t="array" aca="1" ref="AA592" ca="1">INDIRECT("lista!L" &amp;Table4[[#This Row],[ID]]+1)</f>
        <v/>
      </c>
      <c r="AB592" s="99" t="str" cm="1">
        <f t="array" aca="1" ref="AB592" ca="1">INDIRECT("lista!M" &amp;Table4[[#This Row],[ID]]+1)</f>
        <v/>
      </c>
      <c r="AC592" s="99" t="str" cm="1">
        <f t="array" aca="1" ref="AC592" ca="1">INDIRECT("lista!N" &amp;Table4[[#This Row],[ID]]+1)</f>
        <v/>
      </c>
      <c r="AD592" s="99" t="str" cm="1">
        <f t="array" aca="1" ref="AD592" ca="1">INDIRECT("lista!O" &amp;Table4[[#This Row],[ID]]+1)</f>
        <v/>
      </c>
      <c r="AE592" s="99" t="str" cm="1">
        <f t="array" aca="1" ref="AE592" ca="1">INDIRECT("lista!P" &amp;Table4[[#This Row],[ID]]+1)</f>
        <v/>
      </c>
      <c r="AF592" s="99" t="str" cm="1">
        <f t="array" aca="1" ref="AF592" ca="1">INDIRECT("lista!Q" &amp;Table4[[#This Row],[ID]]+1)</f>
        <v/>
      </c>
    </row>
    <row r="593" spans="1:32" x14ac:dyDescent="0.3">
      <c r="A593" s="99">
        <v>590</v>
      </c>
      <c r="B593" s="53" t="s">
        <v>73</v>
      </c>
      <c r="C593" s="308" t="s">
        <v>1147</v>
      </c>
      <c r="D593" s="53" t="s">
        <v>42</v>
      </c>
      <c r="E593" s="53" t="s">
        <v>105</v>
      </c>
      <c r="F593" s="309">
        <v>44203</v>
      </c>
      <c r="O593" s="3"/>
      <c r="P593" s="3"/>
      <c r="Q593" s="3"/>
      <c r="R593" s="15"/>
      <c r="S593" s="15"/>
      <c r="T593" s="66"/>
      <c r="U593" s="328"/>
      <c r="V593" s="99" t="str">
        <f ca="1">INDIRECT("lista!G" &amp;Table4[[#This Row],[ID]]+1)</f>
        <v/>
      </c>
      <c r="W593" s="99" t="str" cm="1">
        <f t="array" aca="1" ref="W593" ca="1">INDIRECT("lista!H" &amp;Table4[[#This Row],[ID]]+1)</f>
        <v/>
      </c>
      <c r="X593" s="99" t="str" cm="1">
        <f t="array" aca="1" ref="X593" ca="1">INDIRECT("lista!I" &amp;Table4[[#This Row],[ID]]+1)</f>
        <v/>
      </c>
      <c r="Y593" s="99" t="str" cm="1">
        <f t="array" aca="1" ref="Y593" ca="1">INDIRECT("lista!J" &amp;Table4[[#This Row],[ID]]+1)</f>
        <v/>
      </c>
      <c r="Z593" s="99" t="str" cm="1">
        <f t="array" aca="1" ref="Z593" ca="1">INDIRECT("lista!K" &amp;Table4[[#This Row],[ID]]+1)</f>
        <v/>
      </c>
      <c r="AA593" s="99" t="str" cm="1">
        <f t="array" aca="1" ref="AA593" ca="1">INDIRECT("lista!L" &amp;Table4[[#This Row],[ID]]+1)</f>
        <v/>
      </c>
      <c r="AB593" s="99" t="str" cm="1">
        <f t="array" aca="1" ref="AB593" ca="1">INDIRECT("lista!M" &amp;Table4[[#This Row],[ID]]+1)</f>
        <v/>
      </c>
      <c r="AC593" s="99" t="str" cm="1">
        <f t="array" aca="1" ref="AC593" ca="1">INDIRECT("lista!N" &amp;Table4[[#This Row],[ID]]+1)</f>
        <v/>
      </c>
      <c r="AD593" s="99" t="str" cm="1">
        <f t="array" aca="1" ref="AD593" ca="1">INDIRECT("lista!O" &amp;Table4[[#This Row],[ID]]+1)</f>
        <v/>
      </c>
      <c r="AE593" s="99" t="str" cm="1">
        <f t="array" aca="1" ref="AE593" ca="1">INDIRECT("lista!P" &amp;Table4[[#This Row],[ID]]+1)</f>
        <v/>
      </c>
      <c r="AF593" s="99" t="str" cm="1">
        <f t="array" aca="1" ref="AF593" ca="1">INDIRECT("lista!Q" &amp;Table4[[#This Row],[ID]]+1)</f>
        <v/>
      </c>
    </row>
    <row r="594" spans="1:32" x14ac:dyDescent="0.3">
      <c r="A594" s="99">
        <v>591</v>
      </c>
      <c r="B594" s="53" t="s">
        <v>424</v>
      </c>
      <c r="C594" s="308" t="s">
        <v>425</v>
      </c>
      <c r="D594" s="53" t="s">
        <v>42</v>
      </c>
      <c r="E594" s="53" t="s">
        <v>95</v>
      </c>
      <c r="F594" s="309">
        <v>44203</v>
      </c>
      <c r="O594" s="3"/>
      <c r="P594" s="3"/>
      <c r="Q594" s="3"/>
      <c r="R594" s="15"/>
      <c r="S594" s="15"/>
      <c r="T594" s="15"/>
      <c r="U594" s="328"/>
      <c r="V594" s="99" t="str">
        <f ca="1">INDIRECT("lista!G" &amp;Table4[[#This Row],[ID]]+1)</f>
        <v/>
      </c>
      <c r="W594" s="99" t="str" cm="1">
        <f t="array" aca="1" ref="W594" ca="1">INDIRECT("lista!H" &amp;Table4[[#This Row],[ID]]+1)</f>
        <v/>
      </c>
      <c r="X594" s="99" t="str" cm="1">
        <f t="array" aca="1" ref="X594" ca="1">INDIRECT("lista!I" &amp;Table4[[#This Row],[ID]]+1)</f>
        <v/>
      </c>
      <c r="Y594" s="99" t="str" cm="1">
        <f t="array" aca="1" ref="Y594" ca="1">INDIRECT("lista!J" &amp;Table4[[#This Row],[ID]]+1)</f>
        <v/>
      </c>
      <c r="Z594" s="99" t="str" cm="1">
        <f t="array" aca="1" ref="Z594" ca="1">INDIRECT("lista!K" &amp;Table4[[#This Row],[ID]]+1)</f>
        <v/>
      </c>
      <c r="AA594" s="99" t="str" cm="1">
        <f t="array" aca="1" ref="AA594" ca="1">INDIRECT("lista!L" &amp;Table4[[#This Row],[ID]]+1)</f>
        <v/>
      </c>
      <c r="AB594" s="99" t="str" cm="1">
        <f t="array" aca="1" ref="AB594" ca="1">INDIRECT("lista!M" &amp;Table4[[#This Row],[ID]]+1)</f>
        <v/>
      </c>
      <c r="AC594" s="99" t="str" cm="1">
        <f t="array" aca="1" ref="AC594" ca="1">INDIRECT("lista!N" &amp;Table4[[#This Row],[ID]]+1)</f>
        <v/>
      </c>
      <c r="AD594" s="99" t="str" cm="1">
        <f t="array" aca="1" ref="AD594" ca="1">INDIRECT("lista!O" &amp;Table4[[#This Row],[ID]]+1)</f>
        <v/>
      </c>
      <c r="AE594" s="99" t="str" cm="1">
        <f t="array" aca="1" ref="AE594" ca="1">INDIRECT("lista!P" &amp;Table4[[#This Row],[ID]]+1)</f>
        <v/>
      </c>
      <c r="AF594" s="99" t="str" cm="1">
        <f t="array" aca="1" ref="AF594" ca="1">INDIRECT("lista!Q" &amp;Table4[[#This Row],[ID]]+1)</f>
        <v/>
      </c>
    </row>
    <row r="595" spans="1:32" x14ac:dyDescent="0.3">
      <c r="A595" s="99">
        <v>592</v>
      </c>
      <c r="B595" s="53" t="s">
        <v>445</v>
      </c>
      <c r="C595" s="308" t="s">
        <v>1447</v>
      </c>
      <c r="D595" s="53" t="s">
        <v>53</v>
      </c>
      <c r="E595" s="53" t="s">
        <v>95</v>
      </c>
      <c r="F595" s="309">
        <v>44200</v>
      </c>
      <c r="O595" s="3"/>
      <c r="P595" s="3"/>
      <c r="Q595" s="3"/>
      <c r="R595" s="15"/>
      <c r="S595" s="15"/>
      <c r="T595" s="15"/>
      <c r="U595" s="328"/>
      <c r="V595" s="99" t="str">
        <f ca="1">INDIRECT("lista!G" &amp;Table4[[#This Row],[ID]]+1)</f>
        <v/>
      </c>
      <c r="W595" s="99" t="str" cm="1">
        <f t="array" aca="1" ref="W595" ca="1">INDIRECT("lista!H" &amp;Table4[[#This Row],[ID]]+1)</f>
        <v/>
      </c>
      <c r="X595" s="99" t="str" cm="1">
        <f t="array" aca="1" ref="X595" ca="1">INDIRECT("lista!I" &amp;Table4[[#This Row],[ID]]+1)</f>
        <v/>
      </c>
      <c r="Y595" s="99" t="str" cm="1">
        <f t="array" aca="1" ref="Y595" ca="1">INDIRECT("lista!J" &amp;Table4[[#This Row],[ID]]+1)</f>
        <v/>
      </c>
      <c r="Z595" s="99" t="str" cm="1">
        <f t="array" aca="1" ref="Z595" ca="1">INDIRECT("lista!K" &amp;Table4[[#This Row],[ID]]+1)</f>
        <v/>
      </c>
      <c r="AA595" s="99" t="str" cm="1">
        <f t="array" aca="1" ref="AA595" ca="1">INDIRECT("lista!L" &amp;Table4[[#This Row],[ID]]+1)</f>
        <v/>
      </c>
      <c r="AB595" s="99" t="str" cm="1">
        <f t="array" aca="1" ref="AB595" ca="1">INDIRECT("lista!M" &amp;Table4[[#This Row],[ID]]+1)</f>
        <v/>
      </c>
      <c r="AC595" s="99" t="str" cm="1">
        <f t="array" aca="1" ref="AC595" ca="1">INDIRECT("lista!N" &amp;Table4[[#This Row],[ID]]+1)</f>
        <v/>
      </c>
      <c r="AD595" s="99" t="str" cm="1">
        <f t="array" aca="1" ref="AD595" ca="1">INDIRECT("lista!O" &amp;Table4[[#This Row],[ID]]+1)</f>
        <v/>
      </c>
      <c r="AE595" s="99" t="str" cm="1">
        <f t="array" aca="1" ref="AE595" ca="1">INDIRECT("lista!P" &amp;Table4[[#This Row],[ID]]+1)</f>
        <v/>
      </c>
      <c r="AF595" s="99" t="str" cm="1">
        <f t="array" aca="1" ref="AF595" ca="1">INDIRECT("lista!Q" &amp;Table4[[#This Row],[ID]]+1)</f>
        <v/>
      </c>
    </row>
    <row r="596" spans="1:32" x14ac:dyDescent="0.3">
      <c r="A596" s="99">
        <v>593</v>
      </c>
      <c r="B596" s="53" t="s">
        <v>76</v>
      </c>
      <c r="C596" s="308" t="s">
        <v>1148</v>
      </c>
      <c r="D596" s="53" t="s">
        <v>42</v>
      </c>
      <c r="E596" s="53" t="s">
        <v>105</v>
      </c>
      <c r="F596" s="309">
        <v>44200</v>
      </c>
      <c r="O596" s="3"/>
      <c r="P596" s="3"/>
      <c r="Q596" s="3"/>
      <c r="R596" s="15"/>
      <c r="S596" s="15"/>
      <c r="T596" s="15"/>
      <c r="U596" s="328"/>
      <c r="V596" s="99" t="str">
        <f ca="1">INDIRECT("lista!G" &amp;Table4[[#This Row],[ID]]+1)</f>
        <v/>
      </c>
      <c r="W596" s="99" t="str" cm="1">
        <f t="array" aca="1" ref="W596" ca="1">INDIRECT("lista!H" &amp;Table4[[#This Row],[ID]]+1)</f>
        <v/>
      </c>
      <c r="X596" s="99" t="str" cm="1">
        <f t="array" aca="1" ref="X596" ca="1">INDIRECT("lista!I" &amp;Table4[[#This Row],[ID]]+1)</f>
        <v/>
      </c>
      <c r="Y596" s="99" t="str" cm="1">
        <f t="array" aca="1" ref="Y596" ca="1">INDIRECT("lista!J" &amp;Table4[[#This Row],[ID]]+1)</f>
        <v/>
      </c>
      <c r="Z596" s="99" t="str" cm="1">
        <f t="array" aca="1" ref="Z596" ca="1">INDIRECT("lista!K" &amp;Table4[[#This Row],[ID]]+1)</f>
        <v/>
      </c>
      <c r="AA596" s="99" t="str" cm="1">
        <f t="array" aca="1" ref="AA596" ca="1">INDIRECT("lista!L" &amp;Table4[[#This Row],[ID]]+1)</f>
        <v/>
      </c>
      <c r="AB596" s="99" t="str" cm="1">
        <f t="array" aca="1" ref="AB596" ca="1">INDIRECT("lista!M" &amp;Table4[[#This Row],[ID]]+1)</f>
        <v/>
      </c>
      <c r="AC596" s="99" t="str" cm="1">
        <f t="array" aca="1" ref="AC596" ca="1">INDIRECT("lista!N" &amp;Table4[[#This Row],[ID]]+1)</f>
        <v/>
      </c>
      <c r="AD596" s="99" t="str" cm="1">
        <f t="array" aca="1" ref="AD596" ca="1">INDIRECT("lista!O" &amp;Table4[[#This Row],[ID]]+1)</f>
        <v/>
      </c>
      <c r="AE596" s="99" t="str" cm="1">
        <f t="array" aca="1" ref="AE596" ca="1">INDIRECT("lista!P" &amp;Table4[[#This Row],[ID]]+1)</f>
        <v/>
      </c>
      <c r="AF596" s="99" t="str" cm="1">
        <f t="array" aca="1" ref="AF596" ca="1">INDIRECT("lista!Q" &amp;Table4[[#This Row],[ID]]+1)</f>
        <v/>
      </c>
    </row>
    <row r="597" spans="1:32" x14ac:dyDescent="0.3">
      <c r="A597" s="99">
        <v>594</v>
      </c>
      <c r="B597" s="53" t="s">
        <v>440</v>
      </c>
      <c r="C597" s="308" t="s">
        <v>1476</v>
      </c>
      <c r="D597" s="53" t="s">
        <v>53</v>
      </c>
      <c r="E597" s="53" t="s">
        <v>105</v>
      </c>
      <c r="F597" s="309">
        <v>44197</v>
      </c>
      <c r="O597" s="3"/>
      <c r="P597" s="3"/>
      <c r="Q597" s="3"/>
      <c r="R597" s="15"/>
      <c r="S597" s="15"/>
      <c r="T597" s="15"/>
      <c r="U597" s="328"/>
      <c r="V597" s="99" t="str">
        <f ca="1">INDIRECT("lista!G" &amp;Table4[[#This Row],[ID]]+1)</f>
        <v/>
      </c>
      <c r="W597" s="99" t="str" cm="1">
        <f t="array" aca="1" ref="W597" ca="1">INDIRECT("lista!H" &amp;Table4[[#This Row],[ID]]+1)</f>
        <v/>
      </c>
      <c r="X597" s="99" t="str" cm="1">
        <f t="array" aca="1" ref="X597" ca="1">INDIRECT("lista!I" &amp;Table4[[#This Row],[ID]]+1)</f>
        <v/>
      </c>
      <c r="Y597" s="99" t="str" cm="1">
        <f t="array" aca="1" ref="Y597" ca="1">INDIRECT("lista!J" &amp;Table4[[#This Row],[ID]]+1)</f>
        <v/>
      </c>
      <c r="Z597" s="99" t="str" cm="1">
        <f t="array" aca="1" ref="Z597" ca="1">INDIRECT("lista!K" &amp;Table4[[#This Row],[ID]]+1)</f>
        <v/>
      </c>
      <c r="AA597" s="99" t="str" cm="1">
        <f t="array" aca="1" ref="AA597" ca="1">INDIRECT("lista!L" &amp;Table4[[#This Row],[ID]]+1)</f>
        <v/>
      </c>
      <c r="AB597" s="99" t="str" cm="1">
        <f t="array" aca="1" ref="AB597" ca="1">INDIRECT("lista!M" &amp;Table4[[#This Row],[ID]]+1)</f>
        <v/>
      </c>
      <c r="AC597" s="99" t="str" cm="1">
        <f t="array" aca="1" ref="AC597" ca="1">INDIRECT("lista!N" &amp;Table4[[#This Row],[ID]]+1)</f>
        <v/>
      </c>
      <c r="AD597" s="99" t="str" cm="1">
        <f t="array" aca="1" ref="AD597" ca="1">INDIRECT("lista!O" &amp;Table4[[#This Row],[ID]]+1)</f>
        <v/>
      </c>
      <c r="AE597" s="99" t="str" cm="1">
        <f t="array" aca="1" ref="AE597" ca="1">INDIRECT("lista!P" &amp;Table4[[#This Row],[ID]]+1)</f>
        <v/>
      </c>
      <c r="AF597" s="99" t="str" cm="1">
        <f t="array" aca="1" ref="AF597" ca="1">INDIRECT("lista!Q" &amp;Table4[[#This Row],[ID]]+1)</f>
        <v/>
      </c>
    </row>
    <row r="598" spans="1:32" x14ac:dyDescent="0.3">
      <c r="A598" s="99">
        <v>595</v>
      </c>
      <c r="B598" s="53" t="s">
        <v>89</v>
      </c>
      <c r="C598" s="308" t="s">
        <v>1153</v>
      </c>
      <c r="D598" s="53" t="s">
        <v>42</v>
      </c>
      <c r="E598" s="53" t="s">
        <v>95</v>
      </c>
      <c r="F598" s="309">
        <v>44194</v>
      </c>
      <c r="O598" s="3"/>
      <c r="P598" s="3"/>
      <c r="Q598" s="3"/>
      <c r="R598" s="15"/>
      <c r="S598" s="15"/>
      <c r="T598" s="15"/>
      <c r="U598" s="328"/>
      <c r="V598" s="99" t="str">
        <f ca="1">INDIRECT("lista!G" &amp;Table4[[#This Row],[ID]]+1)</f>
        <v/>
      </c>
      <c r="W598" s="99" t="str" cm="1">
        <f t="array" aca="1" ref="W598" ca="1">INDIRECT("lista!H" &amp;Table4[[#This Row],[ID]]+1)</f>
        <v/>
      </c>
      <c r="X598" s="99" t="str" cm="1">
        <f t="array" aca="1" ref="X598" ca="1">INDIRECT("lista!I" &amp;Table4[[#This Row],[ID]]+1)</f>
        <v/>
      </c>
      <c r="Y598" s="99" t="str" cm="1">
        <f t="array" aca="1" ref="Y598" ca="1">INDIRECT("lista!J" &amp;Table4[[#This Row],[ID]]+1)</f>
        <v/>
      </c>
      <c r="Z598" s="99" t="str" cm="1">
        <f t="array" aca="1" ref="Z598" ca="1">INDIRECT("lista!K" &amp;Table4[[#This Row],[ID]]+1)</f>
        <v/>
      </c>
      <c r="AA598" s="99" t="str" cm="1">
        <f t="array" aca="1" ref="AA598" ca="1">INDIRECT("lista!L" &amp;Table4[[#This Row],[ID]]+1)</f>
        <v/>
      </c>
      <c r="AB598" s="99" t="str" cm="1">
        <f t="array" aca="1" ref="AB598" ca="1">INDIRECT("lista!M" &amp;Table4[[#This Row],[ID]]+1)</f>
        <v/>
      </c>
      <c r="AC598" s="99" t="str" cm="1">
        <f t="array" aca="1" ref="AC598" ca="1">INDIRECT("lista!N" &amp;Table4[[#This Row],[ID]]+1)</f>
        <v/>
      </c>
      <c r="AD598" s="99" t="str" cm="1">
        <f t="array" aca="1" ref="AD598" ca="1">INDIRECT("lista!O" &amp;Table4[[#This Row],[ID]]+1)</f>
        <v/>
      </c>
      <c r="AE598" s="99" t="str" cm="1">
        <f t="array" aca="1" ref="AE598" ca="1">INDIRECT("lista!P" &amp;Table4[[#This Row],[ID]]+1)</f>
        <v/>
      </c>
      <c r="AF598" s="99" t="str" cm="1">
        <f t="array" aca="1" ref="AF598" ca="1">INDIRECT("lista!Q" &amp;Table4[[#This Row],[ID]]+1)</f>
        <v/>
      </c>
    </row>
    <row r="599" spans="1:32" x14ac:dyDescent="0.3">
      <c r="A599" s="99">
        <v>596</v>
      </c>
      <c r="B599" s="53" t="s">
        <v>73</v>
      </c>
      <c r="C599" s="308" t="s">
        <v>1147</v>
      </c>
      <c r="D599" s="53" t="s">
        <v>42</v>
      </c>
      <c r="E599" s="53" t="s">
        <v>119</v>
      </c>
      <c r="F599" s="309">
        <v>44189</v>
      </c>
      <c r="O599" s="3"/>
      <c r="P599" s="3"/>
      <c r="Q599" s="3"/>
      <c r="R599" s="15"/>
      <c r="S599" s="15"/>
      <c r="T599" s="15"/>
      <c r="U599" s="328"/>
      <c r="V599" s="99" t="str">
        <f ca="1">INDIRECT("lista!G" &amp;Table4[[#This Row],[ID]]+1)</f>
        <v/>
      </c>
      <c r="W599" s="99" t="str" cm="1">
        <f t="array" aca="1" ref="W599" ca="1">INDIRECT("lista!H" &amp;Table4[[#This Row],[ID]]+1)</f>
        <v/>
      </c>
      <c r="X599" s="99" t="str" cm="1">
        <f t="array" aca="1" ref="X599" ca="1">INDIRECT("lista!I" &amp;Table4[[#This Row],[ID]]+1)</f>
        <v/>
      </c>
      <c r="Y599" s="99" t="str" cm="1">
        <f t="array" aca="1" ref="Y599" ca="1">INDIRECT("lista!J" &amp;Table4[[#This Row],[ID]]+1)</f>
        <v/>
      </c>
      <c r="Z599" s="99" t="str" cm="1">
        <f t="array" aca="1" ref="Z599" ca="1">INDIRECT("lista!K" &amp;Table4[[#This Row],[ID]]+1)</f>
        <v/>
      </c>
      <c r="AA599" s="99" t="str" cm="1">
        <f t="array" aca="1" ref="AA599" ca="1">INDIRECT("lista!L" &amp;Table4[[#This Row],[ID]]+1)</f>
        <v/>
      </c>
      <c r="AB599" s="99" t="str" cm="1">
        <f t="array" aca="1" ref="AB599" ca="1">INDIRECT("lista!M" &amp;Table4[[#This Row],[ID]]+1)</f>
        <v/>
      </c>
      <c r="AC599" s="99" t="str" cm="1">
        <f t="array" aca="1" ref="AC599" ca="1">INDIRECT("lista!N" &amp;Table4[[#This Row],[ID]]+1)</f>
        <v/>
      </c>
      <c r="AD599" s="99" t="str" cm="1">
        <f t="array" aca="1" ref="AD599" ca="1">INDIRECT("lista!O" &amp;Table4[[#This Row],[ID]]+1)</f>
        <v/>
      </c>
      <c r="AE599" s="99" t="str" cm="1">
        <f t="array" aca="1" ref="AE599" ca="1">INDIRECT("lista!P" &amp;Table4[[#This Row],[ID]]+1)</f>
        <v/>
      </c>
      <c r="AF599" s="99" t="str" cm="1">
        <f t="array" aca="1" ref="AF599" ca="1">INDIRECT("lista!Q" &amp;Table4[[#This Row],[ID]]+1)</f>
        <v/>
      </c>
    </row>
    <row r="600" spans="1:32" x14ac:dyDescent="0.3">
      <c r="A600" s="99">
        <v>597</v>
      </c>
      <c r="B600" s="53" t="s">
        <v>424</v>
      </c>
      <c r="C600" s="308" t="s">
        <v>425</v>
      </c>
      <c r="D600" s="53" t="s">
        <v>42</v>
      </c>
      <c r="E600" s="53" t="s">
        <v>450</v>
      </c>
      <c r="F600" s="309">
        <v>44189</v>
      </c>
      <c r="O600" s="3"/>
      <c r="P600" s="3"/>
      <c r="Q600" s="3"/>
      <c r="R600" s="15"/>
      <c r="S600" s="15"/>
      <c r="T600" s="15"/>
      <c r="U600" s="328"/>
      <c r="V600" s="99" t="str">
        <f ca="1">INDIRECT("lista!G" &amp;Table4[[#This Row],[ID]]+1)</f>
        <v/>
      </c>
      <c r="W600" s="99" t="str" cm="1">
        <f t="array" aca="1" ref="W600" ca="1">INDIRECT("lista!H" &amp;Table4[[#This Row],[ID]]+1)</f>
        <v/>
      </c>
      <c r="X600" s="99" t="str" cm="1">
        <f t="array" aca="1" ref="X600" ca="1">INDIRECT("lista!I" &amp;Table4[[#This Row],[ID]]+1)</f>
        <v/>
      </c>
      <c r="Y600" s="99" t="str" cm="1">
        <f t="array" aca="1" ref="Y600" ca="1">INDIRECT("lista!J" &amp;Table4[[#This Row],[ID]]+1)</f>
        <v/>
      </c>
      <c r="Z600" s="99" t="str" cm="1">
        <f t="array" aca="1" ref="Z600" ca="1">INDIRECT("lista!K" &amp;Table4[[#This Row],[ID]]+1)</f>
        <v/>
      </c>
      <c r="AA600" s="99" t="str" cm="1">
        <f t="array" aca="1" ref="AA600" ca="1">INDIRECT("lista!L" &amp;Table4[[#This Row],[ID]]+1)</f>
        <v/>
      </c>
      <c r="AB600" s="99" t="str" cm="1">
        <f t="array" aca="1" ref="AB600" ca="1">INDIRECT("lista!M" &amp;Table4[[#This Row],[ID]]+1)</f>
        <v/>
      </c>
      <c r="AC600" s="99" t="str" cm="1">
        <f t="array" aca="1" ref="AC600" ca="1">INDIRECT("lista!N" &amp;Table4[[#This Row],[ID]]+1)</f>
        <v/>
      </c>
      <c r="AD600" s="99" t="str" cm="1">
        <f t="array" aca="1" ref="AD600" ca="1">INDIRECT("lista!O" &amp;Table4[[#This Row],[ID]]+1)</f>
        <v/>
      </c>
      <c r="AE600" s="99" t="str" cm="1">
        <f t="array" aca="1" ref="AE600" ca="1">INDIRECT("lista!P" &amp;Table4[[#This Row],[ID]]+1)</f>
        <v/>
      </c>
      <c r="AF600" s="99" t="str" cm="1">
        <f t="array" aca="1" ref="AF600" ca="1">INDIRECT("lista!Q" &amp;Table4[[#This Row],[ID]]+1)</f>
        <v/>
      </c>
    </row>
    <row r="601" spans="1:32" x14ac:dyDescent="0.3">
      <c r="A601" s="99">
        <v>598</v>
      </c>
      <c r="B601" s="53" t="s">
        <v>446</v>
      </c>
      <c r="C601" s="308" t="s">
        <v>1349</v>
      </c>
      <c r="D601" s="53" t="s">
        <v>42</v>
      </c>
      <c r="E601" s="53" t="s">
        <v>95</v>
      </c>
      <c r="F601" s="309">
        <v>44189</v>
      </c>
      <c r="O601" s="3"/>
      <c r="P601" s="3"/>
      <c r="Q601" s="3"/>
      <c r="R601" s="15"/>
      <c r="S601" s="15"/>
      <c r="T601" s="15"/>
      <c r="U601" s="328"/>
      <c r="V601" s="99" t="str">
        <f ca="1">INDIRECT("lista!G" &amp;Table4[[#This Row],[ID]]+1)</f>
        <v/>
      </c>
      <c r="W601" s="99" t="str" cm="1">
        <f t="array" aca="1" ref="W601" ca="1">INDIRECT("lista!H" &amp;Table4[[#This Row],[ID]]+1)</f>
        <v/>
      </c>
      <c r="X601" s="99" t="str" cm="1">
        <f t="array" aca="1" ref="X601" ca="1">INDIRECT("lista!I" &amp;Table4[[#This Row],[ID]]+1)</f>
        <v/>
      </c>
      <c r="Y601" s="99" t="str" cm="1">
        <f t="array" aca="1" ref="Y601" ca="1">INDIRECT("lista!J" &amp;Table4[[#This Row],[ID]]+1)</f>
        <v/>
      </c>
      <c r="Z601" s="99" t="str" cm="1">
        <f t="array" aca="1" ref="Z601" ca="1">INDIRECT("lista!K" &amp;Table4[[#This Row],[ID]]+1)</f>
        <v/>
      </c>
      <c r="AA601" s="99" t="str" cm="1">
        <f t="array" aca="1" ref="AA601" ca="1">INDIRECT("lista!L" &amp;Table4[[#This Row],[ID]]+1)</f>
        <v/>
      </c>
      <c r="AB601" s="99" t="str" cm="1">
        <f t="array" aca="1" ref="AB601" ca="1">INDIRECT("lista!M" &amp;Table4[[#This Row],[ID]]+1)</f>
        <v/>
      </c>
      <c r="AC601" s="99" t="str" cm="1">
        <f t="array" aca="1" ref="AC601" ca="1">INDIRECT("lista!N" &amp;Table4[[#This Row],[ID]]+1)</f>
        <v/>
      </c>
      <c r="AD601" s="99" t="str" cm="1">
        <f t="array" aca="1" ref="AD601" ca="1">INDIRECT("lista!O" &amp;Table4[[#This Row],[ID]]+1)</f>
        <v/>
      </c>
      <c r="AE601" s="99" t="str" cm="1">
        <f t="array" aca="1" ref="AE601" ca="1">INDIRECT("lista!P" &amp;Table4[[#This Row],[ID]]+1)</f>
        <v/>
      </c>
      <c r="AF601" s="99" t="str" cm="1">
        <f t="array" aca="1" ref="AF601" ca="1">INDIRECT("lista!Q" &amp;Table4[[#This Row],[ID]]+1)</f>
        <v/>
      </c>
    </row>
    <row r="602" spans="1:32" x14ac:dyDescent="0.3">
      <c r="A602" s="99">
        <v>599</v>
      </c>
      <c r="B602" s="53" t="s">
        <v>443</v>
      </c>
      <c r="C602" s="308" t="s">
        <v>1522</v>
      </c>
      <c r="D602" s="53" t="s">
        <v>42</v>
      </c>
      <c r="E602" s="53" t="s">
        <v>74</v>
      </c>
      <c r="F602" s="309">
        <v>44189</v>
      </c>
      <c r="O602" s="3"/>
      <c r="P602" s="3"/>
      <c r="Q602" s="3"/>
      <c r="R602" s="15"/>
      <c r="S602" s="15"/>
      <c r="T602" s="15"/>
      <c r="U602" s="328"/>
      <c r="V602" s="99" t="str">
        <f ca="1">INDIRECT("lista!G" &amp;Table4[[#This Row],[ID]]+1)</f>
        <v/>
      </c>
      <c r="W602" s="99" t="str" cm="1">
        <f t="array" aca="1" ref="W602" ca="1">INDIRECT("lista!H" &amp;Table4[[#This Row],[ID]]+1)</f>
        <v/>
      </c>
      <c r="X602" s="99" t="str" cm="1">
        <f t="array" aca="1" ref="X602" ca="1">INDIRECT("lista!I" &amp;Table4[[#This Row],[ID]]+1)</f>
        <v/>
      </c>
      <c r="Y602" s="99" t="str" cm="1">
        <f t="array" aca="1" ref="Y602" ca="1">INDIRECT("lista!J" &amp;Table4[[#This Row],[ID]]+1)</f>
        <v/>
      </c>
      <c r="Z602" s="99" t="str" cm="1">
        <f t="array" aca="1" ref="Z602" ca="1">INDIRECT("lista!K" &amp;Table4[[#This Row],[ID]]+1)</f>
        <v/>
      </c>
      <c r="AA602" s="99" t="str" cm="1">
        <f t="array" aca="1" ref="AA602" ca="1">INDIRECT("lista!L" &amp;Table4[[#This Row],[ID]]+1)</f>
        <v/>
      </c>
      <c r="AB602" s="99" t="str" cm="1">
        <f t="array" aca="1" ref="AB602" ca="1">INDIRECT("lista!M" &amp;Table4[[#This Row],[ID]]+1)</f>
        <v/>
      </c>
      <c r="AC602" s="99" t="str" cm="1">
        <f t="array" aca="1" ref="AC602" ca="1">INDIRECT("lista!N" &amp;Table4[[#This Row],[ID]]+1)</f>
        <v/>
      </c>
      <c r="AD602" s="99" t="str" cm="1">
        <f t="array" aca="1" ref="AD602" ca="1">INDIRECT("lista!O" &amp;Table4[[#This Row],[ID]]+1)</f>
        <v/>
      </c>
      <c r="AE602" s="99" t="str" cm="1">
        <f t="array" aca="1" ref="AE602" ca="1">INDIRECT("lista!P" &amp;Table4[[#This Row],[ID]]+1)</f>
        <v/>
      </c>
      <c r="AF602" s="99" t="str" cm="1">
        <f t="array" aca="1" ref="AF602" ca="1">INDIRECT("lista!Q" &amp;Table4[[#This Row],[ID]]+1)</f>
        <v/>
      </c>
    </row>
    <row r="603" spans="1:32" x14ac:dyDescent="0.3">
      <c r="A603" s="99">
        <v>600</v>
      </c>
      <c r="B603" s="53" t="s">
        <v>444</v>
      </c>
      <c r="C603" s="308" t="s">
        <v>1523</v>
      </c>
      <c r="D603" s="53" t="s">
        <v>42</v>
      </c>
      <c r="E603" s="53" t="s">
        <v>74</v>
      </c>
      <c r="F603" s="309">
        <v>44189</v>
      </c>
      <c r="O603" s="3"/>
      <c r="P603" s="3"/>
      <c r="Q603" s="3"/>
      <c r="R603" s="15"/>
      <c r="S603" s="15"/>
      <c r="T603" s="15">
        <v>30.65</v>
      </c>
      <c r="U603" s="328"/>
      <c r="V603" s="99">
        <f ca="1">INDIRECT("lista!G" &amp;Table4[[#This Row],[ID]]+1)</f>
        <v>0</v>
      </c>
      <c r="W603" s="99" cm="1">
        <f t="array" aca="1" ref="W603" ca="1">INDIRECT("lista!H" &amp;Table4[[#This Row],[ID]]+1)</f>
        <v>0</v>
      </c>
      <c r="X603" s="99" cm="1">
        <f t="array" aca="1" ref="X603" ca="1">INDIRECT("lista!I" &amp;Table4[[#This Row],[ID]]+1)</f>
        <v>0</v>
      </c>
      <c r="Y603" s="99" cm="1">
        <f t="array" aca="1" ref="Y603" ca="1">INDIRECT("lista!J" &amp;Table4[[#This Row],[ID]]+1)</f>
        <v>0</v>
      </c>
      <c r="Z603" s="99" cm="1">
        <f t="array" aca="1" ref="Z603" ca="1">INDIRECT("lista!K" &amp;Table4[[#This Row],[ID]]+1)</f>
        <v>0</v>
      </c>
      <c r="AA603" s="99" cm="1">
        <f t="array" aca="1" ref="AA603" ca="1">INDIRECT("lista!L" &amp;Table4[[#This Row],[ID]]+1)</f>
        <v>0</v>
      </c>
      <c r="AB603" s="99" cm="1">
        <f t="array" aca="1" ref="AB603" ca="1">INDIRECT("lista!M" &amp;Table4[[#This Row],[ID]]+1)</f>
        <v>0</v>
      </c>
      <c r="AC603" s="99" cm="1">
        <f t="array" aca="1" ref="AC603" ca="1">INDIRECT("lista!N" &amp;Table4[[#This Row],[ID]]+1)</f>
        <v>0</v>
      </c>
      <c r="AD603" s="99" cm="1">
        <f t="array" aca="1" ref="AD603" ca="1">INDIRECT("lista!O" &amp;Table4[[#This Row],[ID]]+1)</f>
        <v>0</v>
      </c>
      <c r="AE603" s="99" cm="1">
        <f t="array" aca="1" ref="AE603" ca="1">INDIRECT("lista!P" &amp;Table4[[#This Row],[ID]]+1)</f>
        <v>0</v>
      </c>
      <c r="AF603" s="99" cm="1">
        <f t="array" aca="1" ref="AF603" ca="1">INDIRECT("lista!Q" &amp;Table4[[#This Row],[ID]]+1)</f>
        <v>0</v>
      </c>
    </row>
    <row r="604" spans="1:32" x14ac:dyDescent="0.3">
      <c r="A604" s="99">
        <v>601</v>
      </c>
      <c r="B604" s="53" t="s">
        <v>110</v>
      </c>
      <c r="C604" s="308" t="s">
        <v>1161</v>
      </c>
      <c r="D604" s="53" t="s">
        <v>53</v>
      </c>
      <c r="E604" s="53" t="s">
        <v>77</v>
      </c>
      <c r="F604" s="309">
        <v>44188</v>
      </c>
      <c r="O604" s="3"/>
      <c r="P604" s="3"/>
      <c r="Q604" s="3"/>
      <c r="R604" s="15"/>
      <c r="S604" s="15"/>
      <c r="T604" s="15"/>
      <c r="U604" s="328"/>
      <c r="V604" s="99">
        <f ca="1">INDIRECT("lista!G" &amp;Table4[[#This Row],[ID]]+1)</f>
        <v>0</v>
      </c>
      <c r="W604" s="99" cm="1">
        <f t="array" aca="1" ref="W604" ca="1">INDIRECT("lista!H" &amp;Table4[[#This Row],[ID]]+1)</f>
        <v>0</v>
      </c>
      <c r="X604" s="99" cm="1">
        <f t="array" aca="1" ref="X604" ca="1">INDIRECT("lista!I" &amp;Table4[[#This Row],[ID]]+1)</f>
        <v>0</v>
      </c>
      <c r="Y604" s="99" cm="1">
        <f t="array" aca="1" ref="Y604" ca="1">INDIRECT("lista!J" &amp;Table4[[#This Row],[ID]]+1)</f>
        <v>0</v>
      </c>
      <c r="Z604" s="99" cm="1">
        <f t="array" aca="1" ref="Z604" ca="1">INDIRECT("lista!K" &amp;Table4[[#This Row],[ID]]+1)</f>
        <v>0</v>
      </c>
      <c r="AA604" s="99" cm="1">
        <f t="array" aca="1" ref="AA604" ca="1">INDIRECT("lista!L" &amp;Table4[[#This Row],[ID]]+1)</f>
        <v>0</v>
      </c>
      <c r="AB604" s="99" cm="1">
        <f t="array" aca="1" ref="AB604" ca="1">INDIRECT("lista!M" &amp;Table4[[#This Row],[ID]]+1)</f>
        <v>0</v>
      </c>
      <c r="AC604" s="99" cm="1">
        <f t="array" aca="1" ref="AC604" ca="1">INDIRECT("lista!N" &amp;Table4[[#This Row],[ID]]+1)</f>
        <v>0</v>
      </c>
      <c r="AD604" s="99" cm="1">
        <f t="array" aca="1" ref="AD604" ca="1">INDIRECT("lista!O" &amp;Table4[[#This Row],[ID]]+1)</f>
        <v>0</v>
      </c>
      <c r="AE604" s="99" cm="1">
        <f t="array" aca="1" ref="AE604" ca="1">INDIRECT("lista!P" &amp;Table4[[#This Row],[ID]]+1)</f>
        <v>0</v>
      </c>
      <c r="AF604" s="99" cm="1">
        <f t="array" aca="1" ref="AF604" ca="1">INDIRECT("lista!Q" &amp;Table4[[#This Row],[ID]]+1)</f>
        <v>0</v>
      </c>
    </row>
    <row r="605" spans="1:32" x14ac:dyDescent="0.3">
      <c r="A605" s="99">
        <v>602</v>
      </c>
      <c r="B605" s="53" t="s">
        <v>451</v>
      </c>
      <c r="C605" s="308" t="s">
        <v>452</v>
      </c>
      <c r="D605" s="53" t="s">
        <v>42</v>
      </c>
      <c r="E605" s="53" t="s">
        <v>70</v>
      </c>
      <c r="F605" s="309">
        <v>44188</v>
      </c>
      <c r="O605" s="3"/>
      <c r="P605" s="3"/>
      <c r="Q605" s="3"/>
      <c r="R605" s="15"/>
      <c r="S605" s="15"/>
      <c r="T605" s="15"/>
      <c r="U605" s="328"/>
      <c r="V605" s="99" t="s">
        <v>65</v>
      </c>
      <c r="W605" s="99" t="s">
        <v>65</v>
      </c>
      <c r="X605" s="99" t="s">
        <v>65</v>
      </c>
      <c r="Y605" s="99" t="s">
        <v>65</v>
      </c>
      <c r="Z605" s="99" cm="1">
        <f t="array" aca="1" ref="Z605" ca="1">INDIRECT("lista!K" &amp;Table4[[#This Row],[ID]]+1)</f>
        <v>0</v>
      </c>
      <c r="AA605" s="99" t="s">
        <v>65</v>
      </c>
      <c r="AB605" s="99" cm="1">
        <f t="array" aca="1" ref="AB605" ca="1">INDIRECT("lista!M" &amp;Table4[[#This Row],[ID]]+1)</f>
        <v>0</v>
      </c>
      <c r="AC605" s="99" cm="1">
        <f t="array" aca="1" ref="AC605" ca="1">INDIRECT("lista!N" &amp;Table4[[#This Row],[ID]]+1)</f>
        <v>0</v>
      </c>
      <c r="AD605" s="99" cm="1">
        <f t="array" aca="1" ref="AD605" ca="1">INDIRECT("lista!O" &amp;Table4[[#This Row],[ID]]+1)</f>
        <v>0</v>
      </c>
      <c r="AE605" s="99" cm="1">
        <f t="array" aca="1" ref="AE605" ca="1">INDIRECT("lista!P" &amp;Table4[[#This Row],[ID]]+1)</f>
        <v>0</v>
      </c>
      <c r="AF605" s="99" cm="1">
        <f t="array" aca="1" ref="AF605" ca="1">INDIRECT("lista!Q" &amp;Table4[[#This Row],[ID]]+1)</f>
        <v>0</v>
      </c>
    </row>
    <row r="606" spans="1:32" x14ac:dyDescent="0.3">
      <c r="A606" s="99">
        <v>603</v>
      </c>
      <c r="B606" s="53" t="s">
        <v>453</v>
      </c>
      <c r="C606" s="308" t="s">
        <v>452</v>
      </c>
      <c r="D606" s="53" t="s">
        <v>42</v>
      </c>
      <c r="E606" s="53" t="s">
        <v>70</v>
      </c>
      <c r="F606" s="309">
        <v>44188</v>
      </c>
      <c r="O606" s="3"/>
      <c r="P606" s="3"/>
      <c r="Q606" s="3"/>
      <c r="R606" s="15"/>
      <c r="S606" s="15"/>
      <c r="T606" s="15"/>
      <c r="U606" s="328"/>
      <c r="V606" s="99" t="s">
        <v>65</v>
      </c>
      <c r="W606" s="99" t="s">
        <v>65</v>
      </c>
      <c r="X606" s="99" t="s">
        <v>65</v>
      </c>
      <c r="Y606" s="99" t="s">
        <v>65</v>
      </c>
      <c r="Z606" s="99" cm="1">
        <f t="array" aca="1" ref="Z606" ca="1">INDIRECT("lista!K" &amp;Table4[[#This Row],[ID]]+1)</f>
        <v>0</v>
      </c>
      <c r="AA606" s="99" t="s">
        <v>65</v>
      </c>
      <c r="AB606" s="99" cm="1">
        <f t="array" aca="1" ref="AB606" ca="1">INDIRECT("lista!M" &amp;Table4[[#This Row],[ID]]+1)</f>
        <v>0</v>
      </c>
      <c r="AC606" s="99" cm="1">
        <f t="array" aca="1" ref="AC606" ca="1">INDIRECT("lista!N" &amp;Table4[[#This Row],[ID]]+1)</f>
        <v>0</v>
      </c>
      <c r="AD606" s="99" cm="1">
        <f t="array" aca="1" ref="AD606" ca="1">INDIRECT("lista!O" &amp;Table4[[#This Row],[ID]]+1)</f>
        <v>0</v>
      </c>
      <c r="AE606" s="99" cm="1">
        <f t="array" aca="1" ref="AE606" ca="1">INDIRECT("lista!P" &amp;Table4[[#This Row],[ID]]+1)</f>
        <v>0</v>
      </c>
      <c r="AF606" s="99" cm="1">
        <f t="array" aca="1" ref="AF606" ca="1">INDIRECT("lista!Q" &amp;Table4[[#This Row],[ID]]+1)</f>
        <v>0</v>
      </c>
    </row>
    <row r="607" spans="1:32" x14ac:dyDescent="0.3">
      <c r="A607" s="99">
        <v>604</v>
      </c>
      <c r="B607" s="53" t="s">
        <v>442</v>
      </c>
      <c r="C607" s="308" t="s">
        <v>1488</v>
      </c>
      <c r="D607" s="53" t="s">
        <v>53</v>
      </c>
      <c r="E607" s="53" t="s">
        <v>105</v>
      </c>
      <c r="F607" s="309">
        <v>44187</v>
      </c>
      <c r="O607" s="3"/>
      <c r="P607" s="3"/>
      <c r="Q607" s="3"/>
      <c r="R607" s="15"/>
      <c r="S607" s="15"/>
      <c r="T607" s="15"/>
      <c r="U607" s="328"/>
      <c r="V607" s="99">
        <f ca="1">INDIRECT("lista!G" &amp;Table4[[#This Row],[ID]]+1)</f>
        <v>0</v>
      </c>
      <c r="W607" s="99" cm="1">
        <f t="array" aca="1" ref="W607" ca="1">INDIRECT("lista!H" &amp;Table4[[#This Row],[ID]]+1)</f>
        <v>0</v>
      </c>
      <c r="X607" s="99" cm="1">
        <f t="array" aca="1" ref="X607" ca="1">INDIRECT("lista!I" &amp;Table4[[#This Row],[ID]]+1)</f>
        <v>0</v>
      </c>
      <c r="Y607" s="99" cm="1">
        <f t="array" aca="1" ref="Y607" ca="1">INDIRECT("lista!J" &amp;Table4[[#This Row],[ID]]+1)</f>
        <v>0</v>
      </c>
      <c r="Z607" s="99" cm="1">
        <f t="array" aca="1" ref="Z607" ca="1">INDIRECT("lista!K" &amp;Table4[[#This Row],[ID]]+1)</f>
        <v>0</v>
      </c>
      <c r="AA607" s="99" cm="1">
        <f t="array" aca="1" ref="AA607" ca="1">INDIRECT("lista!L" &amp;Table4[[#This Row],[ID]]+1)</f>
        <v>0</v>
      </c>
      <c r="AB607" s="99" cm="1">
        <f t="array" aca="1" ref="AB607" ca="1">INDIRECT("lista!M" &amp;Table4[[#This Row],[ID]]+1)</f>
        <v>0</v>
      </c>
      <c r="AC607" s="99" cm="1">
        <f t="array" aca="1" ref="AC607" ca="1">INDIRECT("lista!N" &amp;Table4[[#This Row],[ID]]+1)</f>
        <v>0</v>
      </c>
      <c r="AD607" s="99" cm="1">
        <f t="array" aca="1" ref="AD607" ca="1">INDIRECT("lista!O" &amp;Table4[[#This Row],[ID]]+1)</f>
        <v>0</v>
      </c>
      <c r="AE607" s="99" cm="1">
        <f t="array" aca="1" ref="AE607" ca="1">INDIRECT("lista!P" &amp;Table4[[#This Row],[ID]]+1)</f>
        <v>0</v>
      </c>
      <c r="AF607" s="99" cm="1">
        <f t="array" aca="1" ref="AF607" ca="1">INDIRECT("lista!Q" &amp;Table4[[#This Row],[ID]]+1)</f>
        <v>0</v>
      </c>
    </row>
    <row r="608" spans="1:32" x14ac:dyDescent="0.3">
      <c r="A608" s="99">
        <v>605</v>
      </c>
      <c r="B608" s="53" t="s">
        <v>76</v>
      </c>
      <c r="C608" s="308" t="s">
        <v>1148</v>
      </c>
      <c r="D608" s="53" t="s">
        <v>42</v>
      </c>
      <c r="E608" s="53" t="s">
        <v>119</v>
      </c>
      <c r="F608" s="309">
        <v>44186</v>
      </c>
      <c r="O608" s="3"/>
      <c r="P608" s="3"/>
      <c r="Q608" s="3"/>
      <c r="R608" s="15"/>
      <c r="S608" s="15"/>
      <c r="T608" s="15"/>
      <c r="U608" s="328"/>
      <c r="V608" s="99">
        <f ca="1">INDIRECT("lista!G" &amp;Table4[[#This Row],[ID]]+1)</f>
        <v>0</v>
      </c>
      <c r="W608" s="99" cm="1">
        <f t="array" aca="1" ref="W608" ca="1">INDIRECT("lista!H" &amp;Table4[[#This Row],[ID]]+1)</f>
        <v>0</v>
      </c>
      <c r="X608" s="99" cm="1">
        <f t="array" aca="1" ref="X608" ca="1">INDIRECT("lista!I" &amp;Table4[[#This Row],[ID]]+1)</f>
        <v>0</v>
      </c>
      <c r="Y608" s="99" cm="1">
        <f t="array" aca="1" ref="Y608" ca="1">INDIRECT("lista!J" &amp;Table4[[#This Row],[ID]]+1)</f>
        <v>0</v>
      </c>
      <c r="Z608" s="99" cm="1">
        <f t="array" aca="1" ref="Z608" ca="1">INDIRECT("lista!K" &amp;Table4[[#This Row],[ID]]+1)</f>
        <v>0</v>
      </c>
      <c r="AA608" s="99" cm="1">
        <f t="array" aca="1" ref="AA608" ca="1">INDIRECT("lista!L" &amp;Table4[[#This Row],[ID]]+1)</f>
        <v>0</v>
      </c>
      <c r="AB608" s="99" cm="1">
        <f t="array" aca="1" ref="AB608" ca="1">INDIRECT("lista!M" &amp;Table4[[#This Row],[ID]]+1)</f>
        <v>0</v>
      </c>
      <c r="AC608" s="99" cm="1">
        <f t="array" aca="1" ref="AC608" ca="1">INDIRECT("lista!N" &amp;Table4[[#This Row],[ID]]+1)</f>
        <v>0</v>
      </c>
      <c r="AD608" s="99" cm="1">
        <f t="array" aca="1" ref="AD608" ca="1">INDIRECT("lista!O" &amp;Table4[[#This Row],[ID]]+1)</f>
        <v>0</v>
      </c>
      <c r="AE608" s="99" cm="1">
        <f t="array" aca="1" ref="AE608" ca="1">INDIRECT("lista!P" &amp;Table4[[#This Row],[ID]]+1)</f>
        <v>0</v>
      </c>
      <c r="AF608" s="99" cm="1">
        <f t="array" aca="1" ref="AF608" ca="1">INDIRECT("lista!Q" &amp;Table4[[#This Row],[ID]]+1)</f>
        <v>0</v>
      </c>
    </row>
    <row r="609" spans="1:32" x14ac:dyDescent="0.3">
      <c r="A609" s="99">
        <v>606</v>
      </c>
      <c r="B609" s="53" t="s">
        <v>93</v>
      </c>
      <c r="C609" s="308" t="s">
        <v>1154</v>
      </c>
      <c r="D609" s="53" t="s">
        <v>53</v>
      </c>
      <c r="E609" s="53" t="s">
        <v>95</v>
      </c>
      <c r="F609" s="309">
        <v>44186</v>
      </c>
      <c r="O609" s="3"/>
      <c r="P609" s="3"/>
      <c r="Q609" s="3"/>
      <c r="R609" s="15"/>
      <c r="S609" s="15"/>
      <c r="T609" s="15"/>
      <c r="U609" s="328"/>
      <c r="V609" s="99">
        <f ca="1">INDIRECT("lista!G" &amp;Table4[[#This Row],[ID]]+1)</f>
        <v>0</v>
      </c>
      <c r="W609" s="99" cm="1">
        <f t="array" aca="1" ref="W609" ca="1">INDIRECT("lista!H" &amp;Table4[[#This Row],[ID]]+1)</f>
        <v>0</v>
      </c>
      <c r="X609" s="99" cm="1">
        <f t="array" aca="1" ref="X609" ca="1">INDIRECT("lista!I" &amp;Table4[[#This Row],[ID]]+1)</f>
        <v>0</v>
      </c>
      <c r="Y609" s="99" cm="1">
        <f t="array" aca="1" ref="Y609" ca="1">INDIRECT("lista!J" &amp;Table4[[#This Row],[ID]]+1)</f>
        <v>0</v>
      </c>
      <c r="Z609" s="99" cm="1">
        <f t="array" aca="1" ref="Z609" ca="1">INDIRECT("lista!K" &amp;Table4[[#This Row],[ID]]+1)</f>
        <v>0</v>
      </c>
      <c r="AA609" s="99" cm="1">
        <f t="array" aca="1" ref="AA609" ca="1">INDIRECT("lista!L" &amp;Table4[[#This Row],[ID]]+1)</f>
        <v>0</v>
      </c>
      <c r="AB609" s="99" cm="1">
        <f t="array" aca="1" ref="AB609" ca="1">INDIRECT("lista!M" &amp;Table4[[#This Row],[ID]]+1)</f>
        <v>0</v>
      </c>
      <c r="AC609" s="99" cm="1">
        <f t="array" aca="1" ref="AC609" ca="1">INDIRECT("lista!N" &amp;Table4[[#This Row],[ID]]+1)</f>
        <v>0</v>
      </c>
      <c r="AD609" s="99" cm="1">
        <f t="array" aca="1" ref="AD609" ca="1">INDIRECT("lista!O" &amp;Table4[[#This Row],[ID]]+1)</f>
        <v>0</v>
      </c>
      <c r="AE609" s="99" cm="1">
        <f t="array" aca="1" ref="AE609" ca="1">INDIRECT("lista!P" &amp;Table4[[#This Row],[ID]]+1)</f>
        <v>0</v>
      </c>
      <c r="AF609" s="99" cm="1">
        <f t="array" aca="1" ref="AF609" ca="1">INDIRECT("lista!Q" &amp;Table4[[#This Row],[ID]]+1)</f>
        <v>0</v>
      </c>
    </row>
    <row r="610" spans="1:32" x14ac:dyDescent="0.3">
      <c r="A610" s="99">
        <v>607</v>
      </c>
      <c r="B610" s="53" t="s">
        <v>440</v>
      </c>
      <c r="C610" s="308" t="s">
        <v>1476</v>
      </c>
      <c r="D610" s="53" t="s">
        <v>53</v>
      </c>
      <c r="E610" s="53" t="s">
        <v>119</v>
      </c>
      <c r="F610" s="309">
        <v>44183</v>
      </c>
      <c r="O610" s="3"/>
      <c r="P610" s="3"/>
      <c r="Q610" s="3"/>
      <c r="R610" s="15"/>
      <c r="S610" s="15"/>
      <c r="T610" s="15"/>
      <c r="U610" s="328"/>
      <c r="V610" s="99">
        <f ca="1">INDIRECT("lista!G" &amp;Table4[[#This Row],[ID]]+1)</f>
        <v>0</v>
      </c>
      <c r="W610" s="99" cm="1">
        <f t="array" aca="1" ref="W610" ca="1">INDIRECT("lista!H" &amp;Table4[[#This Row],[ID]]+1)</f>
        <v>0</v>
      </c>
      <c r="X610" s="99" cm="1">
        <f t="array" aca="1" ref="X610" ca="1">INDIRECT("lista!I" &amp;Table4[[#This Row],[ID]]+1)</f>
        <v>0</v>
      </c>
      <c r="Y610" s="99" cm="1">
        <f t="array" aca="1" ref="Y610" ca="1">INDIRECT("lista!J" &amp;Table4[[#This Row],[ID]]+1)</f>
        <v>0</v>
      </c>
      <c r="Z610" s="99" cm="1">
        <f t="array" aca="1" ref="Z610" ca="1">INDIRECT("lista!K" &amp;Table4[[#This Row],[ID]]+1)</f>
        <v>0</v>
      </c>
      <c r="AA610" s="99" cm="1">
        <f t="array" aca="1" ref="AA610" ca="1">INDIRECT("lista!L" &amp;Table4[[#This Row],[ID]]+1)</f>
        <v>0</v>
      </c>
      <c r="AB610" s="99" cm="1">
        <f t="array" aca="1" ref="AB610" ca="1">INDIRECT("lista!M" &amp;Table4[[#This Row],[ID]]+1)</f>
        <v>0</v>
      </c>
      <c r="AC610" s="99" cm="1">
        <f t="array" aca="1" ref="AC610" ca="1">INDIRECT("lista!N" &amp;Table4[[#This Row],[ID]]+1)</f>
        <v>0</v>
      </c>
      <c r="AD610" s="99" cm="1">
        <f t="array" aca="1" ref="AD610" ca="1">INDIRECT("lista!O" &amp;Table4[[#This Row],[ID]]+1)</f>
        <v>0</v>
      </c>
      <c r="AE610" s="99" cm="1">
        <f t="array" aca="1" ref="AE610" ca="1">INDIRECT("lista!P" &amp;Table4[[#This Row],[ID]]+1)</f>
        <v>0</v>
      </c>
      <c r="AF610" s="99" cm="1">
        <f t="array" aca="1" ref="AF610" ca="1">INDIRECT("lista!Q" &amp;Table4[[#This Row],[ID]]+1)</f>
        <v>0</v>
      </c>
    </row>
    <row r="611" spans="1:32" x14ac:dyDescent="0.3">
      <c r="A611" s="99">
        <v>608</v>
      </c>
      <c r="B611" s="53" t="s">
        <v>205</v>
      </c>
      <c r="C611" s="308" t="s">
        <v>1290</v>
      </c>
      <c r="D611" s="53" t="s">
        <v>200</v>
      </c>
      <c r="E611" s="53" t="s">
        <v>70</v>
      </c>
      <c r="F611" s="309">
        <v>44183</v>
      </c>
      <c r="O611" s="3"/>
      <c r="P611" s="3"/>
      <c r="Q611" s="3"/>
      <c r="R611" s="15"/>
      <c r="S611" s="15"/>
      <c r="T611" s="15"/>
      <c r="U611" s="328"/>
      <c r="V611" s="99">
        <f ca="1">INDIRECT("lista!G" &amp;Table4[[#This Row],[ID]]+1)</f>
        <v>0</v>
      </c>
      <c r="W611" s="99" cm="1">
        <f t="array" aca="1" ref="W611" ca="1">INDIRECT("lista!H" &amp;Table4[[#This Row],[ID]]+1)</f>
        <v>0</v>
      </c>
      <c r="X611" s="99" cm="1">
        <f t="array" aca="1" ref="X611" ca="1">INDIRECT("lista!I" &amp;Table4[[#This Row],[ID]]+1)</f>
        <v>0</v>
      </c>
      <c r="Y611" s="99" cm="1">
        <f t="array" aca="1" ref="Y611" ca="1">INDIRECT("lista!J" &amp;Table4[[#This Row],[ID]]+1)</f>
        <v>0</v>
      </c>
      <c r="Z611" s="99" cm="1">
        <f t="array" aca="1" ref="Z611" ca="1">INDIRECT("lista!K" &amp;Table4[[#This Row],[ID]]+1)</f>
        <v>0</v>
      </c>
      <c r="AA611" s="99" cm="1">
        <f t="array" aca="1" ref="AA611" ca="1">INDIRECT("lista!L" &amp;Table4[[#This Row],[ID]]+1)</f>
        <v>0</v>
      </c>
      <c r="AB611" s="99" cm="1">
        <f t="array" aca="1" ref="AB611" ca="1">INDIRECT("lista!M" &amp;Table4[[#This Row],[ID]]+1)</f>
        <v>0</v>
      </c>
      <c r="AC611" s="99" cm="1">
        <f t="array" aca="1" ref="AC611" ca="1">INDIRECT("lista!N" &amp;Table4[[#This Row],[ID]]+1)</f>
        <v>0</v>
      </c>
      <c r="AD611" s="99" cm="1">
        <f t="array" aca="1" ref="AD611" ca="1">INDIRECT("lista!O" &amp;Table4[[#This Row],[ID]]+1)</f>
        <v>0</v>
      </c>
      <c r="AE611" s="99" cm="1">
        <f t="array" aca="1" ref="AE611" ca="1">INDIRECT("lista!P" &amp;Table4[[#This Row],[ID]]+1)</f>
        <v>0</v>
      </c>
      <c r="AF611" s="99" cm="1">
        <f t="array" aca="1" ref="AF611" ca="1">INDIRECT("lista!Q" &amp;Table4[[#This Row],[ID]]+1)</f>
        <v>0</v>
      </c>
    </row>
    <row r="612" spans="1:32" x14ac:dyDescent="0.3">
      <c r="A612" s="99">
        <v>609</v>
      </c>
      <c r="B612" s="53" t="s">
        <v>73</v>
      </c>
      <c r="C612" s="308" t="s">
        <v>1147</v>
      </c>
      <c r="D612" s="53" t="s">
        <v>42</v>
      </c>
      <c r="E612" s="53" t="s">
        <v>36</v>
      </c>
      <c r="F612" s="309">
        <v>44182</v>
      </c>
      <c r="O612" s="3"/>
      <c r="P612" s="3"/>
      <c r="Q612" s="3"/>
      <c r="R612" s="15"/>
      <c r="S612" s="15"/>
      <c r="T612" s="15"/>
      <c r="U612" s="328"/>
      <c r="V612" s="99">
        <f ca="1">INDIRECT("lista!G" &amp;Table4[[#This Row],[ID]]+1)</f>
        <v>0</v>
      </c>
      <c r="W612" s="99" cm="1">
        <f t="array" aca="1" ref="W612" ca="1">INDIRECT("lista!H" &amp;Table4[[#This Row],[ID]]+1)</f>
        <v>0</v>
      </c>
      <c r="X612" s="99" cm="1">
        <f t="array" aca="1" ref="X612" ca="1">INDIRECT("lista!I" &amp;Table4[[#This Row],[ID]]+1)</f>
        <v>0</v>
      </c>
      <c r="Y612" s="99" cm="1">
        <f t="array" aca="1" ref="Y612" ca="1">INDIRECT("lista!J" &amp;Table4[[#This Row],[ID]]+1)</f>
        <v>0</v>
      </c>
      <c r="Z612" s="99" cm="1">
        <f t="array" aca="1" ref="Z612" ca="1">INDIRECT("lista!K" &amp;Table4[[#This Row],[ID]]+1)</f>
        <v>0</v>
      </c>
      <c r="AA612" s="99" cm="1">
        <f t="array" aca="1" ref="AA612" ca="1">INDIRECT("lista!L" &amp;Table4[[#This Row],[ID]]+1)</f>
        <v>0</v>
      </c>
      <c r="AB612" s="99" cm="1">
        <f t="array" aca="1" ref="AB612" ca="1">INDIRECT("lista!M" &amp;Table4[[#This Row],[ID]]+1)</f>
        <v>0</v>
      </c>
      <c r="AC612" s="99" cm="1">
        <f t="array" aca="1" ref="AC612" ca="1">INDIRECT("lista!N" &amp;Table4[[#This Row],[ID]]+1)</f>
        <v>0</v>
      </c>
      <c r="AD612" s="99" cm="1">
        <f t="array" aca="1" ref="AD612" ca="1">INDIRECT("lista!O" &amp;Table4[[#This Row],[ID]]+1)</f>
        <v>0</v>
      </c>
      <c r="AE612" s="99" cm="1">
        <f t="array" aca="1" ref="AE612" ca="1">INDIRECT("lista!P" &amp;Table4[[#This Row],[ID]]+1)</f>
        <v>0</v>
      </c>
      <c r="AF612" s="99" cm="1">
        <f t="array" aca="1" ref="AF612" ca="1">INDIRECT("lista!Q" &amp;Table4[[#This Row],[ID]]+1)</f>
        <v>0</v>
      </c>
    </row>
    <row r="613" spans="1:32" x14ac:dyDescent="0.3">
      <c r="A613" s="99">
        <v>610</v>
      </c>
      <c r="B613" s="53" t="s">
        <v>424</v>
      </c>
      <c r="C613" s="308" t="s">
        <v>425</v>
      </c>
      <c r="D613" s="53" t="s">
        <v>42</v>
      </c>
      <c r="E613" s="53" t="s">
        <v>105</v>
      </c>
      <c r="F613" s="309">
        <v>44182</v>
      </c>
      <c r="O613" s="3"/>
      <c r="P613" s="3"/>
      <c r="Q613" s="3"/>
      <c r="R613" s="15"/>
      <c r="S613" s="15"/>
      <c r="T613" s="15"/>
      <c r="U613" s="328"/>
      <c r="V613" s="99">
        <f ca="1">INDIRECT("lista!G" &amp;Table4[[#This Row],[ID]]+1)</f>
        <v>0</v>
      </c>
      <c r="W613" s="99" cm="1">
        <f t="array" aca="1" ref="W613" ca="1">INDIRECT("lista!H" &amp;Table4[[#This Row],[ID]]+1)</f>
        <v>0</v>
      </c>
      <c r="X613" s="99" cm="1">
        <f t="array" aca="1" ref="X613" ca="1">INDIRECT("lista!I" &amp;Table4[[#This Row],[ID]]+1)</f>
        <v>0</v>
      </c>
      <c r="Y613" s="99" cm="1">
        <f t="array" aca="1" ref="Y613" ca="1">INDIRECT("lista!J" &amp;Table4[[#This Row],[ID]]+1)</f>
        <v>0</v>
      </c>
      <c r="Z613" s="99" cm="1">
        <f t="array" aca="1" ref="Z613" ca="1">INDIRECT("lista!K" &amp;Table4[[#This Row],[ID]]+1)</f>
        <v>0</v>
      </c>
      <c r="AA613" s="99" cm="1">
        <f t="array" aca="1" ref="AA613" ca="1">INDIRECT("lista!L" &amp;Table4[[#This Row],[ID]]+1)</f>
        <v>0</v>
      </c>
      <c r="AB613" s="99" cm="1">
        <f t="array" aca="1" ref="AB613" ca="1">INDIRECT("lista!M" &amp;Table4[[#This Row],[ID]]+1)</f>
        <v>0</v>
      </c>
      <c r="AC613" s="99" cm="1">
        <f t="array" aca="1" ref="AC613" ca="1">INDIRECT("lista!N" &amp;Table4[[#This Row],[ID]]+1)</f>
        <v>0</v>
      </c>
      <c r="AD613" s="99" cm="1">
        <f t="array" aca="1" ref="AD613" ca="1">INDIRECT("lista!O" &amp;Table4[[#This Row],[ID]]+1)</f>
        <v>0</v>
      </c>
      <c r="AE613" s="99" cm="1">
        <f t="array" aca="1" ref="AE613" ca="1">INDIRECT("lista!P" &amp;Table4[[#This Row],[ID]]+1)</f>
        <v>0</v>
      </c>
      <c r="AF613" s="99" cm="1">
        <f t="array" aca="1" ref="AF613" ca="1">INDIRECT("lista!Q" &amp;Table4[[#This Row],[ID]]+1)</f>
        <v>0</v>
      </c>
    </row>
    <row r="614" spans="1:32" x14ac:dyDescent="0.3">
      <c r="A614" s="99">
        <v>611</v>
      </c>
      <c r="B614" s="53" t="s">
        <v>447</v>
      </c>
      <c r="C614" s="308" t="s">
        <v>1349</v>
      </c>
      <c r="D614" s="53" t="s">
        <v>53</v>
      </c>
      <c r="E614" s="53" t="s">
        <v>95</v>
      </c>
      <c r="F614" s="309">
        <v>44181</v>
      </c>
      <c r="O614" s="3"/>
      <c r="P614" s="3"/>
      <c r="Q614" s="3"/>
      <c r="R614" s="15"/>
      <c r="S614" s="15"/>
      <c r="T614" s="15"/>
      <c r="U614" s="328"/>
      <c r="V614" s="99">
        <f ca="1">INDIRECT("lista!G" &amp;Table4[[#This Row],[ID]]+1)</f>
        <v>0</v>
      </c>
      <c r="W614" s="99" cm="1">
        <f t="array" aca="1" ref="W614" ca="1">INDIRECT("lista!H" &amp;Table4[[#This Row],[ID]]+1)</f>
        <v>0</v>
      </c>
      <c r="X614" s="99" cm="1">
        <f t="array" aca="1" ref="X614" ca="1">INDIRECT("lista!I" &amp;Table4[[#This Row],[ID]]+1)</f>
        <v>0</v>
      </c>
      <c r="Y614" s="99" cm="1">
        <f t="array" aca="1" ref="Y614" ca="1">INDIRECT("lista!J" &amp;Table4[[#This Row],[ID]]+1)</f>
        <v>0</v>
      </c>
      <c r="Z614" s="99" cm="1">
        <f t="array" aca="1" ref="Z614" ca="1">INDIRECT("lista!K" &amp;Table4[[#This Row],[ID]]+1)</f>
        <v>0</v>
      </c>
      <c r="AA614" s="99" cm="1">
        <f t="array" aca="1" ref="AA614" ca="1">INDIRECT("lista!L" &amp;Table4[[#This Row],[ID]]+1)</f>
        <v>0</v>
      </c>
      <c r="AB614" s="99" cm="1">
        <f t="array" aca="1" ref="AB614" ca="1">INDIRECT("lista!M" &amp;Table4[[#This Row],[ID]]+1)</f>
        <v>0</v>
      </c>
      <c r="AC614" s="99" cm="1">
        <f t="array" aca="1" ref="AC614" ca="1">INDIRECT("lista!N" &amp;Table4[[#This Row],[ID]]+1)</f>
        <v>0</v>
      </c>
      <c r="AD614" s="99" cm="1">
        <f t="array" aca="1" ref="AD614" ca="1">INDIRECT("lista!O" &amp;Table4[[#This Row],[ID]]+1)</f>
        <v>0</v>
      </c>
      <c r="AE614" s="99" cm="1">
        <f t="array" aca="1" ref="AE614" ca="1">INDIRECT("lista!P" &amp;Table4[[#This Row],[ID]]+1)</f>
        <v>0</v>
      </c>
      <c r="AF614" s="99" cm="1">
        <f t="array" aca="1" ref="AF614" ca="1">INDIRECT("lista!Q" &amp;Table4[[#This Row],[ID]]+1)</f>
        <v>0</v>
      </c>
    </row>
    <row r="615" spans="1:32" x14ac:dyDescent="0.3">
      <c r="A615" s="99">
        <v>612</v>
      </c>
      <c r="B615" s="53" t="s">
        <v>448</v>
      </c>
      <c r="C615" s="308" t="s">
        <v>1577</v>
      </c>
      <c r="D615" s="53" t="s">
        <v>53</v>
      </c>
      <c r="E615" s="53" t="s">
        <v>95</v>
      </c>
      <c r="F615" s="309">
        <v>44181</v>
      </c>
      <c r="O615" s="3"/>
      <c r="P615" s="3"/>
      <c r="Q615" s="3"/>
      <c r="R615" s="15"/>
      <c r="S615" s="15"/>
      <c r="T615" s="15"/>
      <c r="U615" s="328"/>
      <c r="V615" s="99">
        <f ca="1">INDIRECT("lista!G" &amp;Table4[[#This Row],[ID]]+1)</f>
        <v>0</v>
      </c>
      <c r="W615" s="99" cm="1">
        <f t="array" aca="1" ref="W615" ca="1">INDIRECT("lista!H" &amp;Table4[[#This Row],[ID]]+1)</f>
        <v>0</v>
      </c>
      <c r="X615" s="99" cm="1">
        <f t="array" aca="1" ref="X615" ca="1">INDIRECT("lista!I" &amp;Table4[[#This Row],[ID]]+1)</f>
        <v>0</v>
      </c>
      <c r="Y615" s="99" cm="1">
        <f t="array" aca="1" ref="Y615" ca="1">INDIRECT("lista!J" &amp;Table4[[#This Row],[ID]]+1)</f>
        <v>0</v>
      </c>
      <c r="Z615" s="99" cm="1">
        <f t="array" aca="1" ref="Z615" ca="1">INDIRECT("lista!K" &amp;Table4[[#This Row],[ID]]+1)</f>
        <v>0</v>
      </c>
      <c r="AA615" s="99" cm="1">
        <f t="array" aca="1" ref="AA615" ca="1">INDIRECT("lista!L" &amp;Table4[[#This Row],[ID]]+1)</f>
        <v>0</v>
      </c>
      <c r="AB615" s="99" cm="1">
        <f t="array" aca="1" ref="AB615" ca="1">INDIRECT("lista!M" &amp;Table4[[#This Row],[ID]]+1)</f>
        <v>0</v>
      </c>
      <c r="AC615" s="99" cm="1">
        <f t="array" aca="1" ref="AC615" ca="1">INDIRECT("lista!N" &amp;Table4[[#This Row],[ID]]+1)</f>
        <v>0</v>
      </c>
      <c r="AD615" s="99" cm="1">
        <f t="array" aca="1" ref="AD615" ca="1">INDIRECT("lista!O" &amp;Table4[[#This Row],[ID]]+1)</f>
        <v>0</v>
      </c>
      <c r="AE615" s="99" cm="1">
        <f t="array" aca="1" ref="AE615" ca="1">INDIRECT("lista!P" &amp;Table4[[#This Row],[ID]]+1)</f>
        <v>0</v>
      </c>
      <c r="AF615" s="99" cm="1">
        <f t="array" aca="1" ref="AF615" ca="1">INDIRECT("lista!Q" &amp;Table4[[#This Row],[ID]]+1)</f>
        <v>0</v>
      </c>
    </row>
    <row r="616" spans="1:32" x14ac:dyDescent="0.3">
      <c r="A616" s="99">
        <v>613</v>
      </c>
      <c r="B616" s="53" t="s">
        <v>76</v>
      </c>
      <c r="C616" s="308" t="s">
        <v>1148</v>
      </c>
      <c r="D616" s="53" t="s">
        <v>42</v>
      </c>
      <c r="E616" s="53" t="s">
        <v>36</v>
      </c>
      <c r="F616" s="309">
        <v>44179</v>
      </c>
      <c r="O616" s="3"/>
      <c r="P616" s="3"/>
      <c r="Q616" s="3"/>
      <c r="R616" s="15"/>
      <c r="S616" s="15"/>
      <c r="T616" s="15"/>
      <c r="U616" s="328"/>
      <c r="V616" s="99">
        <f ca="1">INDIRECT("lista!G" &amp;Table4[[#This Row],[ID]]+1)</f>
        <v>0</v>
      </c>
      <c r="W616" s="99" cm="1">
        <f t="array" aca="1" ref="W616" ca="1">INDIRECT("lista!H" &amp;Table4[[#This Row],[ID]]+1)</f>
        <v>0</v>
      </c>
      <c r="X616" s="99" cm="1">
        <f t="array" aca="1" ref="X616" ca="1">INDIRECT("lista!I" &amp;Table4[[#This Row],[ID]]+1)</f>
        <v>0</v>
      </c>
      <c r="Y616" s="99" cm="1">
        <f t="array" aca="1" ref="Y616" ca="1">INDIRECT("lista!J" &amp;Table4[[#This Row],[ID]]+1)</f>
        <v>0</v>
      </c>
      <c r="Z616" s="99" cm="1">
        <f t="array" aca="1" ref="Z616" ca="1">INDIRECT("lista!K" &amp;Table4[[#This Row],[ID]]+1)</f>
        <v>0</v>
      </c>
      <c r="AA616" s="99" cm="1">
        <f t="array" aca="1" ref="AA616" ca="1">INDIRECT("lista!L" &amp;Table4[[#This Row],[ID]]+1)</f>
        <v>0</v>
      </c>
      <c r="AB616" s="99" cm="1">
        <f t="array" aca="1" ref="AB616" ca="1">INDIRECT("lista!M" &amp;Table4[[#This Row],[ID]]+1)</f>
        <v>0</v>
      </c>
      <c r="AC616" s="99" cm="1">
        <f t="array" aca="1" ref="AC616" ca="1">INDIRECT("lista!N" &amp;Table4[[#This Row],[ID]]+1)</f>
        <v>0</v>
      </c>
      <c r="AD616" s="99" cm="1">
        <f t="array" aca="1" ref="AD616" ca="1">INDIRECT("lista!O" &amp;Table4[[#This Row],[ID]]+1)</f>
        <v>0</v>
      </c>
      <c r="AE616" s="99" cm="1">
        <f t="array" aca="1" ref="AE616" ca="1">INDIRECT("lista!P" &amp;Table4[[#This Row],[ID]]+1)</f>
        <v>0</v>
      </c>
      <c r="AF616" s="99" cm="1">
        <f t="array" aca="1" ref="AF616" ca="1">INDIRECT("lista!Q" &amp;Table4[[#This Row],[ID]]+1)</f>
        <v>0</v>
      </c>
    </row>
    <row r="617" spans="1:32" x14ac:dyDescent="0.3">
      <c r="A617" s="99">
        <v>614</v>
      </c>
      <c r="B617" s="53" t="s">
        <v>445</v>
      </c>
      <c r="C617" s="308" t="s">
        <v>1447</v>
      </c>
      <c r="D617" s="53" t="s">
        <v>53</v>
      </c>
      <c r="E617" s="53" t="s">
        <v>105</v>
      </c>
      <c r="F617" s="309">
        <v>44179</v>
      </c>
      <c r="O617" s="3"/>
      <c r="P617" s="3"/>
      <c r="Q617" s="3"/>
      <c r="R617" s="15"/>
      <c r="S617" s="15"/>
      <c r="T617" s="15"/>
      <c r="U617" s="328"/>
      <c r="V617" s="99">
        <f ca="1">INDIRECT("lista!G" &amp;Table4[[#This Row],[ID]]+1)</f>
        <v>0</v>
      </c>
      <c r="W617" s="99" cm="1">
        <f t="array" aca="1" ref="W617" ca="1">INDIRECT("lista!H" &amp;Table4[[#This Row],[ID]]+1)</f>
        <v>0</v>
      </c>
      <c r="X617" s="99" cm="1">
        <f t="array" aca="1" ref="X617" ca="1">INDIRECT("lista!I" &amp;Table4[[#This Row],[ID]]+1)</f>
        <v>0</v>
      </c>
      <c r="Y617" s="99" cm="1">
        <f t="array" aca="1" ref="Y617" ca="1">INDIRECT("lista!J" &amp;Table4[[#This Row],[ID]]+1)</f>
        <v>0</v>
      </c>
      <c r="Z617" s="99" cm="1">
        <f t="array" aca="1" ref="Z617" ca="1">INDIRECT("lista!K" &amp;Table4[[#This Row],[ID]]+1)</f>
        <v>0</v>
      </c>
      <c r="AA617" s="99" cm="1">
        <f t="array" aca="1" ref="AA617" ca="1">INDIRECT("lista!L" &amp;Table4[[#This Row],[ID]]+1)</f>
        <v>0</v>
      </c>
      <c r="AB617" s="99" cm="1">
        <f t="array" aca="1" ref="AB617" ca="1">INDIRECT("lista!M" &amp;Table4[[#This Row],[ID]]+1)</f>
        <v>0</v>
      </c>
      <c r="AC617" s="99" cm="1">
        <f t="array" aca="1" ref="AC617" ca="1">INDIRECT("lista!N" &amp;Table4[[#This Row],[ID]]+1)</f>
        <v>0</v>
      </c>
      <c r="AD617" s="99" cm="1">
        <f t="array" aca="1" ref="AD617" ca="1">INDIRECT("lista!O" &amp;Table4[[#This Row],[ID]]+1)</f>
        <v>0</v>
      </c>
      <c r="AE617" s="99" cm="1">
        <f t="array" aca="1" ref="AE617" ca="1">INDIRECT("lista!P" &amp;Table4[[#This Row],[ID]]+1)</f>
        <v>0</v>
      </c>
      <c r="AF617" s="99" cm="1">
        <f t="array" aca="1" ref="AF617" ca="1">INDIRECT("lista!Q" &amp;Table4[[#This Row],[ID]]+1)</f>
        <v>0</v>
      </c>
    </row>
    <row r="618" spans="1:32" x14ac:dyDescent="0.3">
      <c r="A618" s="99">
        <v>615</v>
      </c>
      <c r="B618" s="53" t="s">
        <v>440</v>
      </c>
      <c r="C618" s="308" t="s">
        <v>1476</v>
      </c>
      <c r="D618" s="53" t="s">
        <v>53</v>
      </c>
      <c r="E618" s="53" t="s">
        <v>36</v>
      </c>
      <c r="F618" s="309">
        <v>44176</v>
      </c>
      <c r="O618" s="3"/>
      <c r="P618" s="3"/>
      <c r="Q618" s="3"/>
      <c r="R618" s="15"/>
      <c r="S618" s="15"/>
      <c r="T618" s="15"/>
      <c r="U618" s="328"/>
      <c r="V618" s="99">
        <f ca="1">INDIRECT("lista!G" &amp;Table4[[#This Row],[ID]]+1)</f>
        <v>0</v>
      </c>
      <c r="W618" s="99" cm="1">
        <f t="array" aca="1" ref="W618" ca="1">INDIRECT("lista!H" &amp;Table4[[#This Row],[ID]]+1)</f>
        <v>0</v>
      </c>
      <c r="X618" s="99" cm="1">
        <f t="array" aca="1" ref="X618" ca="1">INDIRECT("lista!I" &amp;Table4[[#This Row],[ID]]+1)</f>
        <v>0</v>
      </c>
      <c r="Y618" s="99" cm="1">
        <f t="array" aca="1" ref="Y618" ca="1">INDIRECT("lista!J" &amp;Table4[[#This Row],[ID]]+1)</f>
        <v>0</v>
      </c>
      <c r="Z618" s="99" cm="1">
        <f t="array" aca="1" ref="Z618" ca="1">INDIRECT("lista!K" &amp;Table4[[#This Row],[ID]]+1)</f>
        <v>0</v>
      </c>
      <c r="AA618" s="99" cm="1">
        <f t="array" aca="1" ref="AA618" ca="1">INDIRECT("lista!L" &amp;Table4[[#This Row],[ID]]+1)</f>
        <v>0</v>
      </c>
      <c r="AB618" s="99" cm="1">
        <f t="array" aca="1" ref="AB618" ca="1">INDIRECT("lista!M" &amp;Table4[[#This Row],[ID]]+1)</f>
        <v>0</v>
      </c>
      <c r="AC618" s="99" cm="1">
        <f t="array" aca="1" ref="AC618" ca="1">INDIRECT("lista!N" &amp;Table4[[#This Row],[ID]]+1)</f>
        <v>0</v>
      </c>
      <c r="AD618" s="99" cm="1">
        <f t="array" aca="1" ref="AD618" ca="1">INDIRECT("lista!O" &amp;Table4[[#This Row],[ID]]+1)</f>
        <v>0</v>
      </c>
      <c r="AE618" s="99" cm="1">
        <f t="array" aca="1" ref="AE618" ca="1">INDIRECT("lista!P" &amp;Table4[[#This Row],[ID]]+1)</f>
        <v>0</v>
      </c>
      <c r="AF618" s="99" cm="1">
        <f t="array" aca="1" ref="AF618" ca="1">INDIRECT("lista!Q" &amp;Table4[[#This Row],[ID]]+1)</f>
        <v>0</v>
      </c>
    </row>
    <row r="619" spans="1:32" x14ac:dyDescent="0.3">
      <c r="A619" s="99">
        <v>616</v>
      </c>
      <c r="B619" s="53" t="s">
        <v>79</v>
      </c>
      <c r="C619" s="308" t="s">
        <v>1149</v>
      </c>
      <c r="D619" s="53" t="s">
        <v>80</v>
      </c>
      <c r="E619" s="53" t="s">
        <v>58</v>
      </c>
      <c r="F619" s="309">
        <v>44174</v>
      </c>
      <c r="O619" s="3"/>
      <c r="P619" s="3"/>
      <c r="Q619" s="3"/>
      <c r="R619" s="15"/>
      <c r="S619" s="15"/>
      <c r="T619" s="15"/>
      <c r="U619" s="328"/>
      <c r="V619" s="99">
        <f ca="1">INDIRECT("lista!G" &amp;Table4[[#This Row],[ID]]+1)</f>
        <v>0</v>
      </c>
      <c r="W619" s="99" cm="1">
        <f t="array" aca="1" ref="W619" ca="1">INDIRECT("lista!H" &amp;Table4[[#This Row],[ID]]+1)</f>
        <v>0</v>
      </c>
      <c r="X619" s="99" cm="1">
        <f t="array" aca="1" ref="X619" ca="1">INDIRECT("lista!I" &amp;Table4[[#This Row],[ID]]+1)</f>
        <v>0</v>
      </c>
      <c r="Y619" s="99" cm="1">
        <f t="array" aca="1" ref="Y619" ca="1">INDIRECT("lista!J" &amp;Table4[[#This Row],[ID]]+1)</f>
        <v>0</v>
      </c>
      <c r="Z619" s="99" cm="1">
        <f t="array" aca="1" ref="Z619" ca="1">INDIRECT("lista!K" &amp;Table4[[#This Row],[ID]]+1)</f>
        <v>0</v>
      </c>
      <c r="AA619" s="99" cm="1">
        <f t="array" aca="1" ref="AA619" ca="1">INDIRECT("lista!L" &amp;Table4[[#This Row],[ID]]+1)</f>
        <v>0</v>
      </c>
      <c r="AB619" s="99" cm="1">
        <f t="array" aca="1" ref="AB619" ca="1">INDIRECT("lista!M" &amp;Table4[[#This Row],[ID]]+1)</f>
        <v>0</v>
      </c>
      <c r="AC619" s="99" cm="1">
        <f t="array" aca="1" ref="AC619" ca="1">INDIRECT("lista!N" &amp;Table4[[#This Row],[ID]]+1)</f>
        <v>0</v>
      </c>
      <c r="AD619" s="99" cm="1">
        <f t="array" aca="1" ref="AD619" ca="1">INDIRECT("lista!O" &amp;Table4[[#This Row],[ID]]+1)</f>
        <v>0</v>
      </c>
      <c r="AE619" s="99" cm="1">
        <f t="array" aca="1" ref="AE619" ca="1">INDIRECT("lista!P" &amp;Table4[[#This Row],[ID]]+1)</f>
        <v>0</v>
      </c>
      <c r="AF619" s="99" cm="1">
        <f t="array" aca="1" ref="AF619" ca="1">INDIRECT("lista!Q" &amp;Table4[[#This Row],[ID]]+1)</f>
        <v>0</v>
      </c>
    </row>
    <row r="620" spans="1:32" x14ac:dyDescent="0.3">
      <c r="A620" s="99">
        <v>617</v>
      </c>
      <c r="B620" s="53" t="s">
        <v>442</v>
      </c>
      <c r="C620" s="308" t="s">
        <v>1488</v>
      </c>
      <c r="D620" s="53" t="s">
        <v>53</v>
      </c>
      <c r="E620" s="53" t="s">
        <v>119</v>
      </c>
      <c r="F620" s="309">
        <v>44173</v>
      </c>
      <c r="O620" s="3"/>
      <c r="P620" s="3"/>
      <c r="Q620" s="3"/>
      <c r="R620" s="15"/>
      <c r="S620" s="15"/>
      <c r="T620" s="15"/>
      <c r="U620" s="328"/>
      <c r="V620" s="99">
        <f ca="1">INDIRECT("lista!G" &amp;Table4[[#This Row],[ID]]+1)</f>
        <v>0</v>
      </c>
      <c r="W620" s="99" cm="1">
        <f t="array" aca="1" ref="W620" ca="1">INDIRECT("lista!H" &amp;Table4[[#This Row],[ID]]+1)</f>
        <v>0</v>
      </c>
      <c r="X620" s="99" cm="1">
        <f t="array" aca="1" ref="X620" ca="1">INDIRECT("lista!I" &amp;Table4[[#This Row],[ID]]+1)</f>
        <v>0</v>
      </c>
      <c r="Y620" s="99" cm="1">
        <f t="array" aca="1" ref="Y620" ca="1">INDIRECT("lista!J" &amp;Table4[[#This Row],[ID]]+1)</f>
        <v>0</v>
      </c>
      <c r="Z620" s="99" cm="1">
        <f t="array" aca="1" ref="Z620" ca="1">INDIRECT("lista!K" &amp;Table4[[#This Row],[ID]]+1)</f>
        <v>0</v>
      </c>
      <c r="AA620" s="99" cm="1">
        <f t="array" aca="1" ref="AA620" ca="1">INDIRECT("lista!L" &amp;Table4[[#This Row],[ID]]+1)</f>
        <v>0</v>
      </c>
      <c r="AB620" s="99" cm="1">
        <f t="array" aca="1" ref="AB620" ca="1">INDIRECT("lista!M" &amp;Table4[[#This Row],[ID]]+1)</f>
        <v>0</v>
      </c>
      <c r="AC620" s="99" cm="1">
        <f t="array" aca="1" ref="AC620" ca="1">INDIRECT("lista!N" &amp;Table4[[#This Row],[ID]]+1)</f>
        <v>0</v>
      </c>
      <c r="AD620" s="99" cm="1">
        <f t="array" aca="1" ref="AD620" ca="1">INDIRECT("lista!O" &amp;Table4[[#This Row],[ID]]+1)</f>
        <v>0</v>
      </c>
      <c r="AE620" s="99" cm="1">
        <f t="array" aca="1" ref="AE620" ca="1">INDIRECT("lista!P" &amp;Table4[[#This Row],[ID]]+1)</f>
        <v>0</v>
      </c>
      <c r="AF620" s="99" cm="1">
        <f t="array" aca="1" ref="AF620" ca="1">INDIRECT("lista!Q" &amp;Table4[[#This Row],[ID]]+1)</f>
        <v>0</v>
      </c>
    </row>
    <row r="621" spans="1:32" x14ac:dyDescent="0.3">
      <c r="A621" s="99">
        <v>618</v>
      </c>
      <c r="B621" s="53" t="s">
        <v>89</v>
      </c>
      <c r="C621" s="308" t="s">
        <v>1153</v>
      </c>
      <c r="D621" s="53" t="s">
        <v>42</v>
      </c>
      <c r="E621" s="53" t="s">
        <v>105</v>
      </c>
      <c r="F621" s="309">
        <v>44173</v>
      </c>
      <c r="O621" s="3"/>
      <c r="P621" s="3"/>
      <c r="Q621" s="3"/>
      <c r="R621" s="15"/>
      <c r="S621" s="15"/>
      <c r="T621" s="15"/>
      <c r="U621" s="328"/>
      <c r="V621" s="99">
        <f ca="1">INDIRECT("lista!G" &amp;Table4[[#This Row],[ID]]+1)</f>
        <v>0</v>
      </c>
      <c r="W621" s="99" cm="1">
        <f t="array" aca="1" ref="W621" ca="1">INDIRECT("lista!H" &amp;Table4[[#This Row],[ID]]+1)</f>
        <v>0</v>
      </c>
      <c r="X621" s="99" cm="1">
        <f t="array" aca="1" ref="X621" ca="1">INDIRECT("lista!I" &amp;Table4[[#This Row],[ID]]+1)</f>
        <v>0</v>
      </c>
      <c r="Y621" s="99" cm="1">
        <f t="array" aca="1" ref="Y621" ca="1">INDIRECT("lista!J" &amp;Table4[[#This Row],[ID]]+1)</f>
        <v>0</v>
      </c>
      <c r="Z621" s="99" cm="1">
        <f t="array" aca="1" ref="Z621" ca="1">INDIRECT("lista!K" &amp;Table4[[#This Row],[ID]]+1)</f>
        <v>0</v>
      </c>
      <c r="AA621" s="99" cm="1">
        <f t="array" aca="1" ref="AA621" ca="1">INDIRECT("lista!L" &amp;Table4[[#This Row],[ID]]+1)</f>
        <v>0</v>
      </c>
      <c r="AB621" s="99" cm="1">
        <f t="array" aca="1" ref="AB621" ca="1">INDIRECT("lista!M" &amp;Table4[[#This Row],[ID]]+1)</f>
        <v>0</v>
      </c>
      <c r="AC621" s="99" cm="1">
        <f t="array" aca="1" ref="AC621" ca="1">INDIRECT("lista!N" &amp;Table4[[#This Row],[ID]]+1)</f>
        <v>0</v>
      </c>
      <c r="AD621" s="99" cm="1">
        <f t="array" aca="1" ref="AD621" ca="1">INDIRECT("lista!O" &amp;Table4[[#This Row],[ID]]+1)</f>
        <v>0</v>
      </c>
      <c r="AE621" s="99" cm="1">
        <f t="array" aca="1" ref="AE621" ca="1">INDIRECT("lista!P" &amp;Table4[[#This Row],[ID]]+1)</f>
        <v>0</v>
      </c>
      <c r="AF621" s="99" cm="1">
        <f t="array" aca="1" ref="AF621" ca="1">INDIRECT("lista!Q" &amp;Table4[[#This Row],[ID]]+1)</f>
        <v>0</v>
      </c>
    </row>
    <row r="622" spans="1:32" x14ac:dyDescent="0.3">
      <c r="A622" s="99">
        <v>619</v>
      </c>
      <c r="B622" s="53" t="s">
        <v>131</v>
      </c>
      <c r="C622" s="308" t="s">
        <v>1521</v>
      </c>
      <c r="D622" s="53" t="s">
        <v>42</v>
      </c>
      <c r="E622" s="53" t="s">
        <v>77</v>
      </c>
      <c r="F622" s="309">
        <v>44172</v>
      </c>
      <c r="O622" s="3"/>
      <c r="P622" s="3"/>
      <c r="Q622" s="3"/>
      <c r="R622" s="15"/>
      <c r="S622" s="15"/>
      <c r="T622" s="15"/>
      <c r="U622" s="328"/>
      <c r="V622" s="99">
        <f ca="1">INDIRECT("lista!G" &amp;Table4[[#This Row],[ID]]+1)</f>
        <v>0</v>
      </c>
      <c r="W622" s="99" cm="1">
        <f t="array" aca="1" ref="W622" ca="1">INDIRECT("lista!H" &amp;Table4[[#This Row],[ID]]+1)</f>
        <v>0</v>
      </c>
      <c r="X622" s="99" cm="1">
        <f t="array" aca="1" ref="X622" ca="1">INDIRECT("lista!I" &amp;Table4[[#This Row],[ID]]+1)</f>
        <v>0</v>
      </c>
      <c r="Y622" s="99" cm="1">
        <f t="array" aca="1" ref="Y622" ca="1">INDIRECT("lista!J" &amp;Table4[[#This Row],[ID]]+1)</f>
        <v>0</v>
      </c>
      <c r="Z622" s="99" cm="1">
        <f t="array" aca="1" ref="Z622" ca="1">INDIRECT("lista!K" &amp;Table4[[#This Row],[ID]]+1)</f>
        <v>0</v>
      </c>
      <c r="AA622" s="99" cm="1">
        <f t="array" aca="1" ref="AA622" ca="1">INDIRECT("lista!L" &amp;Table4[[#This Row],[ID]]+1)</f>
        <v>0</v>
      </c>
      <c r="AB622" s="99" cm="1">
        <f t="array" aca="1" ref="AB622" ca="1">INDIRECT("lista!M" &amp;Table4[[#This Row],[ID]]+1)</f>
        <v>0</v>
      </c>
      <c r="AC622" s="99" cm="1">
        <f t="array" aca="1" ref="AC622" ca="1">INDIRECT("lista!N" &amp;Table4[[#This Row],[ID]]+1)</f>
        <v>0</v>
      </c>
      <c r="AD622" s="99" cm="1">
        <f t="array" aca="1" ref="AD622" ca="1">INDIRECT("lista!O" &amp;Table4[[#This Row],[ID]]+1)</f>
        <v>0</v>
      </c>
      <c r="AE622" s="99" cm="1">
        <f t="array" aca="1" ref="AE622" ca="1">INDIRECT("lista!P" &amp;Table4[[#This Row],[ID]]+1)</f>
        <v>0</v>
      </c>
      <c r="AF622" s="99" cm="1">
        <f t="array" aca="1" ref="AF622" ca="1">INDIRECT("lista!Q" &amp;Table4[[#This Row],[ID]]+1)</f>
        <v>0</v>
      </c>
    </row>
    <row r="623" spans="1:32" x14ac:dyDescent="0.3">
      <c r="A623" s="99">
        <v>620</v>
      </c>
      <c r="B623" s="53" t="s">
        <v>424</v>
      </c>
      <c r="C623" s="308" t="s">
        <v>425</v>
      </c>
      <c r="D623" s="53" t="s">
        <v>42</v>
      </c>
      <c r="E623" s="53" t="s">
        <v>119</v>
      </c>
      <c r="F623" s="309">
        <v>44168</v>
      </c>
      <c r="O623" s="3"/>
      <c r="P623" s="3"/>
      <c r="Q623" s="3"/>
      <c r="R623" s="15"/>
      <c r="S623" s="15"/>
      <c r="T623" s="15"/>
      <c r="U623" s="328"/>
      <c r="V623" s="99">
        <f ca="1">INDIRECT("lista!G" &amp;Table4[[#This Row],[ID]]+1)</f>
        <v>0</v>
      </c>
      <c r="W623" s="99" cm="1">
        <f t="array" aca="1" ref="W623" ca="1">INDIRECT("lista!H" &amp;Table4[[#This Row],[ID]]+1)</f>
        <v>0</v>
      </c>
      <c r="X623" s="99" cm="1">
        <f t="array" aca="1" ref="X623" ca="1">INDIRECT("lista!I" &amp;Table4[[#This Row],[ID]]+1)</f>
        <v>0</v>
      </c>
      <c r="Y623" s="99" cm="1">
        <f t="array" aca="1" ref="Y623" ca="1">INDIRECT("lista!J" &amp;Table4[[#This Row],[ID]]+1)</f>
        <v>0</v>
      </c>
      <c r="Z623" s="99" cm="1">
        <f t="array" aca="1" ref="Z623" ca="1">INDIRECT("lista!K" &amp;Table4[[#This Row],[ID]]+1)</f>
        <v>0</v>
      </c>
      <c r="AA623" s="99" cm="1">
        <f t="array" aca="1" ref="AA623" ca="1">INDIRECT("lista!L" &amp;Table4[[#This Row],[ID]]+1)</f>
        <v>0</v>
      </c>
      <c r="AB623" s="99" cm="1">
        <f t="array" aca="1" ref="AB623" ca="1">INDIRECT("lista!M" &amp;Table4[[#This Row],[ID]]+1)</f>
        <v>0</v>
      </c>
      <c r="AC623" s="99" cm="1">
        <f t="array" aca="1" ref="AC623" ca="1">INDIRECT("lista!N" &amp;Table4[[#This Row],[ID]]+1)</f>
        <v>0</v>
      </c>
      <c r="AD623" s="99" cm="1">
        <f t="array" aca="1" ref="AD623" ca="1">INDIRECT("lista!O" &amp;Table4[[#This Row],[ID]]+1)</f>
        <v>0</v>
      </c>
      <c r="AE623" s="99" cm="1">
        <f t="array" aca="1" ref="AE623" ca="1">INDIRECT("lista!P" &amp;Table4[[#This Row],[ID]]+1)</f>
        <v>0</v>
      </c>
      <c r="AF623" s="99" cm="1">
        <f t="array" aca="1" ref="AF623" ca="1">INDIRECT("lista!Q" &amp;Table4[[#This Row],[ID]]+1)</f>
        <v>0</v>
      </c>
    </row>
    <row r="624" spans="1:32" x14ac:dyDescent="0.3">
      <c r="A624" s="99">
        <v>621</v>
      </c>
      <c r="B624" s="53" t="s">
        <v>446</v>
      </c>
      <c r="C624" s="308" t="s">
        <v>1349</v>
      </c>
      <c r="D624" s="53" t="s">
        <v>42</v>
      </c>
      <c r="E624" s="53" t="s">
        <v>105</v>
      </c>
      <c r="F624" s="309">
        <v>44168</v>
      </c>
      <c r="O624" s="3"/>
      <c r="P624" s="3"/>
      <c r="Q624" s="3"/>
      <c r="R624" s="15"/>
      <c r="S624" s="15"/>
      <c r="T624" s="15"/>
      <c r="U624" s="328"/>
      <c r="V624" s="99">
        <f ca="1">INDIRECT("lista!G" &amp;Table4[[#This Row],[ID]]+1)</f>
        <v>0</v>
      </c>
      <c r="W624" s="99" cm="1">
        <f t="array" aca="1" ref="W624" ca="1">INDIRECT("lista!H" &amp;Table4[[#This Row],[ID]]+1)</f>
        <v>0</v>
      </c>
      <c r="X624" s="99" cm="1">
        <f t="array" aca="1" ref="X624" ca="1">INDIRECT("lista!I" &amp;Table4[[#This Row],[ID]]+1)</f>
        <v>0</v>
      </c>
      <c r="Y624" s="99" cm="1">
        <f t="array" aca="1" ref="Y624" ca="1">INDIRECT("lista!J" &amp;Table4[[#This Row],[ID]]+1)</f>
        <v>0</v>
      </c>
      <c r="Z624" s="99" cm="1">
        <f t="array" aca="1" ref="Z624" ca="1">INDIRECT("lista!K" &amp;Table4[[#This Row],[ID]]+1)</f>
        <v>0</v>
      </c>
      <c r="AA624" s="99" cm="1">
        <f t="array" aca="1" ref="AA624" ca="1">INDIRECT("lista!L" &amp;Table4[[#This Row],[ID]]+1)</f>
        <v>0</v>
      </c>
      <c r="AB624" s="99" cm="1">
        <f t="array" aca="1" ref="AB624" ca="1">INDIRECT("lista!M" &amp;Table4[[#This Row],[ID]]+1)</f>
        <v>0</v>
      </c>
      <c r="AC624" s="99" cm="1">
        <f t="array" aca="1" ref="AC624" ca="1">INDIRECT("lista!N" &amp;Table4[[#This Row],[ID]]+1)</f>
        <v>0</v>
      </c>
      <c r="AD624" s="99" cm="1">
        <f t="array" aca="1" ref="AD624" ca="1">INDIRECT("lista!O" &amp;Table4[[#This Row],[ID]]+1)</f>
        <v>0</v>
      </c>
      <c r="AE624" s="99" cm="1">
        <f t="array" aca="1" ref="AE624" ca="1">INDIRECT("lista!P" &amp;Table4[[#This Row],[ID]]+1)</f>
        <v>0</v>
      </c>
      <c r="AF624" s="99" cm="1">
        <f t="array" aca="1" ref="AF624" ca="1">INDIRECT("lista!Q" &amp;Table4[[#This Row],[ID]]+1)</f>
        <v>0</v>
      </c>
    </row>
    <row r="625" spans="1:32" x14ac:dyDescent="0.3">
      <c r="A625" s="99">
        <v>622</v>
      </c>
      <c r="B625" s="53" t="s">
        <v>442</v>
      </c>
      <c r="C625" s="308" t="s">
        <v>1488</v>
      </c>
      <c r="D625" s="53" t="s">
        <v>53</v>
      </c>
      <c r="E625" s="53" t="s">
        <v>36</v>
      </c>
      <c r="F625" s="309">
        <v>44166</v>
      </c>
      <c r="O625" s="3"/>
      <c r="P625" s="3"/>
      <c r="Q625" s="3"/>
      <c r="R625" s="15"/>
      <c r="S625" s="15"/>
      <c r="T625" s="15"/>
      <c r="U625" s="328"/>
      <c r="V625" s="99">
        <f ca="1">INDIRECT("lista!G" &amp;Table4[[#This Row],[ID]]+1)</f>
        <v>0</v>
      </c>
      <c r="W625" s="99" cm="1">
        <f t="array" aca="1" ref="W625" ca="1">INDIRECT("lista!H" &amp;Table4[[#This Row],[ID]]+1)</f>
        <v>0</v>
      </c>
      <c r="X625" s="99" cm="1">
        <f t="array" aca="1" ref="X625" ca="1">INDIRECT("lista!I" &amp;Table4[[#This Row],[ID]]+1)</f>
        <v>0</v>
      </c>
      <c r="Y625" s="99" cm="1">
        <f t="array" aca="1" ref="Y625" ca="1">INDIRECT("lista!J" &amp;Table4[[#This Row],[ID]]+1)</f>
        <v>0</v>
      </c>
      <c r="Z625" s="99" cm="1">
        <f t="array" aca="1" ref="Z625" ca="1">INDIRECT("lista!K" &amp;Table4[[#This Row],[ID]]+1)</f>
        <v>0</v>
      </c>
      <c r="AA625" s="99" cm="1">
        <f t="array" aca="1" ref="AA625" ca="1">INDIRECT("lista!L" &amp;Table4[[#This Row],[ID]]+1)</f>
        <v>0</v>
      </c>
      <c r="AB625" s="99" cm="1">
        <f t="array" aca="1" ref="AB625" ca="1">INDIRECT("lista!M" &amp;Table4[[#This Row],[ID]]+1)</f>
        <v>0</v>
      </c>
      <c r="AC625" s="99" cm="1">
        <f t="array" aca="1" ref="AC625" ca="1">INDIRECT("lista!N" &amp;Table4[[#This Row],[ID]]+1)</f>
        <v>0</v>
      </c>
      <c r="AD625" s="99" cm="1">
        <f t="array" aca="1" ref="AD625" ca="1">INDIRECT("lista!O" &amp;Table4[[#This Row],[ID]]+1)</f>
        <v>0</v>
      </c>
      <c r="AE625" s="99" cm="1">
        <f t="array" aca="1" ref="AE625" ca="1">INDIRECT("lista!P" &amp;Table4[[#This Row],[ID]]+1)</f>
        <v>0</v>
      </c>
      <c r="AF625" s="99" cm="1">
        <f t="array" aca="1" ref="AF625" ca="1">INDIRECT("lista!Q" &amp;Table4[[#This Row],[ID]]+1)</f>
        <v>0</v>
      </c>
    </row>
    <row r="626" spans="1:32" x14ac:dyDescent="0.3">
      <c r="A626" s="99">
        <v>623</v>
      </c>
      <c r="B626" s="53" t="s">
        <v>445</v>
      </c>
      <c r="C626" s="308" t="s">
        <v>1447</v>
      </c>
      <c r="D626" s="53" t="s">
        <v>53</v>
      </c>
      <c r="E626" s="53" t="s">
        <v>119</v>
      </c>
      <c r="F626" s="309">
        <v>44165</v>
      </c>
      <c r="O626" s="3"/>
      <c r="P626" s="3"/>
      <c r="Q626" s="3"/>
      <c r="R626" s="15"/>
      <c r="S626" s="15"/>
      <c r="T626" s="15"/>
      <c r="U626" s="328"/>
      <c r="V626" s="99">
        <f ca="1">INDIRECT("lista!G" &amp;Table4[[#This Row],[ID]]+1)</f>
        <v>0</v>
      </c>
      <c r="W626" s="99" cm="1">
        <f t="array" aca="1" ref="W626" ca="1">INDIRECT("lista!H" &amp;Table4[[#This Row],[ID]]+1)</f>
        <v>0</v>
      </c>
      <c r="X626" s="99" cm="1">
        <f t="array" aca="1" ref="X626" ca="1">INDIRECT("lista!I" &amp;Table4[[#This Row],[ID]]+1)</f>
        <v>0</v>
      </c>
      <c r="Y626" s="99" cm="1">
        <f t="array" aca="1" ref="Y626" ca="1">INDIRECT("lista!J" &amp;Table4[[#This Row],[ID]]+1)</f>
        <v>0</v>
      </c>
      <c r="Z626" s="99" cm="1">
        <f t="array" aca="1" ref="Z626" ca="1">INDIRECT("lista!K" &amp;Table4[[#This Row],[ID]]+1)</f>
        <v>0</v>
      </c>
      <c r="AA626" s="99" cm="1">
        <f t="array" aca="1" ref="AA626" ca="1">INDIRECT("lista!L" &amp;Table4[[#This Row],[ID]]+1)</f>
        <v>0</v>
      </c>
      <c r="AB626" s="99" cm="1">
        <f t="array" aca="1" ref="AB626" ca="1">INDIRECT("lista!M" &amp;Table4[[#This Row],[ID]]+1)</f>
        <v>0</v>
      </c>
      <c r="AC626" s="99" cm="1">
        <f t="array" aca="1" ref="AC626" ca="1">INDIRECT("lista!N" &amp;Table4[[#This Row],[ID]]+1)</f>
        <v>0</v>
      </c>
      <c r="AD626" s="99" cm="1">
        <f t="array" aca="1" ref="AD626" ca="1">INDIRECT("lista!O" &amp;Table4[[#This Row],[ID]]+1)</f>
        <v>0</v>
      </c>
      <c r="AE626" s="99" cm="1">
        <f t="array" aca="1" ref="AE626" ca="1">INDIRECT("lista!P" &amp;Table4[[#This Row],[ID]]+1)</f>
        <v>0</v>
      </c>
      <c r="AF626" s="99" cm="1">
        <f t="array" aca="1" ref="AF626" ca="1">INDIRECT("lista!Q" &amp;Table4[[#This Row],[ID]]+1)</f>
        <v>0</v>
      </c>
    </row>
    <row r="627" spans="1:32" x14ac:dyDescent="0.3">
      <c r="A627" s="99">
        <v>624</v>
      </c>
      <c r="B627" s="53" t="s">
        <v>93</v>
      </c>
      <c r="C627" s="308" t="s">
        <v>1154</v>
      </c>
      <c r="D627" s="53" t="s">
        <v>53</v>
      </c>
      <c r="E627" s="53" t="s">
        <v>105</v>
      </c>
      <c r="F627" s="309">
        <v>44165</v>
      </c>
      <c r="O627" s="3"/>
      <c r="P627" s="3"/>
      <c r="Q627" s="3"/>
      <c r="R627" s="15"/>
      <c r="S627" s="15"/>
      <c r="T627" s="15"/>
      <c r="U627" s="328"/>
      <c r="V627" s="99">
        <f ca="1">INDIRECT("lista!G" &amp;Table4[[#This Row],[ID]]+1)</f>
        <v>0</v>
      </c>
      <c r="W627" s="99" cm="1">
        <f t="array" aca="1" ref="W627" ca="1">INDIRECT("lista!H" &amp;Table4[[#This Row],[ID]]+1)</f>
        <v>0</v>
      </c>
      <c r="X627" s="99" cm="1">
        <f t="array" aca="1" ref="X627" ca="1">INDIRECT("lista!I" &amp;Table4[[#This Row],[ID]]+1)</f>
        <v>0</v>
      </c>
      <c r="Y627" s="99" cm="1">
        <f t="array" aca="1" ref="Y627" ca="1">INDIRECT("lista!J" &amp;Table4[[#This Row],[ID]]+1)</f>
        <v>0</v>
      </c>
      <c r="Z627" s="99" cm="1">
        <f t="array" aca="1" ref="Z627" ca="1">INDIRECT("lista!K" &amp;Table4[[#This Row],[ID]]+1)</f>
        <v>0</v>
      </c>
      <c r="AA627" s="99" cm="1">
        <f t="array" aca="1" ref="AA627" ca="1">INDIRECT("lista!L" &amp;Table4[[#This Row],[ID]]+1)</f>
        <v>0</v>
      </c>
      <c r="AB627" s="99" cm="1">
        <f t="array" aca="1" ref="AB627" ca="1">INDIRECT("lista!M" &amp;Table4[[#This Row],[ID]]+1)</f>
        <v>0</v>
      </c>
      <c r="AC627" s="99" cm="1">
        <f t="array" aca="1" ref="AC627" ca="1">INDIRECT("lista!N" &amp;Table4[[#This Row],[ID]]+1)</f>
        <v>0</v>
      </c>
      <c r="AD627" s="99" cm="1">
        <f t="array" aca="1" ref="AD627" ca="1">INDIRECT("lista!O" &amp;Table4[[#This Row],[ID]]+1)</f>
        <v>0</v>
      </c>
      <c r="AE627" s="99" cm="1">
        <f t="array" aca="1" ref="AE627" ca="1">INDIRECT("lista!P" &amp;Table4[[#This Row],[ID]]+1)</f>
        <v>0</v>
      </c>
      <c r="AF627" s="99" cm="1">
        <f t="array" aca="1" ref="AF627" ca="1">INDIRECT("lista!Q" &amp;Table4[[#This Row],[ID]]+1)</f>
        <v>0</v>
      </c>
    </row>
    <row r="628" spans="1:32" x14ac:dyDescent="0.3">
      <c r="A628" s="99">
        <v>625</v>
      </c>
      <c r="B628" s="53" t="s">
        <v>140</v>
      </c>
      <c r="C628" s="308" t="s">
        <v>1378</v>
      </c>
      <c r="D628" s="53" t="s">
        <v>53</v>
      </c>
      <c r="E628" s="53" t="s">
        <v>77</v>
      </c>
      <c r="F628" s="309">
        <v>44162</v>
      </c>
      <c r="O628" s="3"/>
      <c r="P628" s="3"/>
      <c r="Q628" s="3"/>
      <c r="R628" s="15"/>
      <c r="S628" s="15"/>
      <c r="T628" s="15"/>
      <c r="U628" s="328"/>
      <c r="V628" s="99">
        <f ca="1">INDIRECT("lista!G" &amp;Table4[[#This Row],[ID]]+1)</f>
        <v>0</v>
      </c>
      <c r="W628" s="99" cm="1">
        <f t="array" aca="1" ref="W628" ca="1">INDIRECT("lista!H" &amp;Table4[[#This Row],[ID]]+1)</f>
        <v>0</v>
      </c>
      <c r="X628" s="99" cm="1">
        <f t="array" aca="1" ref="X628" ca="1">INDIRECT("lista!I" &amp;Table4[[#This Row],[ID]]+1)</f>
        <v>0</v>
      </c>
      <c r="Y628" s="99" cm="1">
        <f t="array" aca="1" ref="Y628" ca="1">INDIRECT("lista!J" &amp;Table4[[#This Row],[ID]]+1)</f>
        <v>0</v>
      </c>
      <c r="Z628" s="99" cm="1">
        <f t="array" aca="1" ref="Z628" ca="1">INDIRECT("lista!K" &amp;Table4[[#This Row],[ID]]+1)</f>
        <v>0</v>
      </c>
      <c r="AA628" s="99" cm="1">
        <f t="array" aca="1" ref="AA628" ca="1">INDIRECT("lista!L" &amp;Table4[[#This Row],[ID]]+1)</f>
        <v>0</v>
      </c>
      <c r="AB628" s="99" cm="1">
        <f t="array" aca="1" ref="AB628" ca="1">INDIRECT("lista!M" &amp;Table4[[#This Row],[ID]]+1)</f>
        <v>0</v>
      </c>
      <c r="AC628" s="99" cm="1">
        <f t="array" aca="1" ref="AC628" ca="1">INDIRECT("lista!N" &amp;Table4[[#This Row],[ID]]+1)</f>
        <v>0</v>
      </c>
      <c r="AD628" s="99" cm="1">
        <f t="array" aca="1" ref="AD628" ca="1">INDIRECT("lista!O" &amp;Table4[[#This Row],[ID]]+1)</f>
        <v>0</v>
      </c>
      <c r="AE628" s="99" cm="1">
        <f t="array" aca="1" ref="AE628" ca="1">INDIRECT("lista!P" &amp;Table4[[#This Row],[ID]]+1)</f>
        <v>0</v>
      </c>
      <c r="AF628" s="99" cm="1">
        <f t="array" aca="1" ref="AF628" ca="1">INDIRECT("lista!Q" &amp;Table4[[#This Row],[ID]]+1)</f>
        <v>0</v>
      </c>
    </row>
    <row r="629" spans="1:32" x14ac:dyDescent="0.3">
      <c r="A629" s="99">
        <v>626</v>
      </c>
      <c r="B629" s="53" t="s">
        <v>424</v>
      </c>
      <c r="C629" s="308" t="s">
        <v>425</v>
      </c>
      <c r="D629" s="53" t="s">
        <v>42</v>
      </c>
      <c r="E629" s="53" t="s">
        <v>36</v>
      </c>
      <c r="F629" s="309">
        <v>44161</v>
      </c>
      <c r="O629" s="3"/>
      <c r="P629" s="3"/>
      <c r="Q629" s="3"/>
      <c r="R629" s="15"/>
      <c r="S629" s="15"/>
      <c r="T629" s="15"/>
      <c r="U629" s="328"/>
      <c r="V629" s="99">
        <f ca="1">INDIRECT("lista!G" &amp;Table4[[#This Row],[ID]]+1)</f>
        <v>0</v>
      </c>
      <c r="W629" s="99" cm="1">
        <f t="array" aca="1" ref="W629" ca="1">INDIRECT("lista!H" &amp;Table4[[#This Row],[ID]]+1)</f>
        <v>0</v>
      </c>
      <c r="X629" s="99" cm="1">
        <f t="array" aca="1" ref="X629" ca="1">INDIRECT("lista!I" &amp;Table4[[#This Row],[ID]]+1)</f>
        <v>0</v>
      </c>
      <c r="Y629" s="99" cm="1">
        <f t="array" aca="1" ref="Y629" ca="1">INDIRECT("lista!J" &amp;Table4[[#This Row],[ID]]+1)</f>
        <v>0</v>
      </c>
      <c r="Z629" s="99" cm="1">
        <f t="array" aca="1" ref="Z629" ca="1">INDIRECT("lista!K" &amp;Table4[[#This Row],[ID]]+1)</f>
        <v>0</v>
      </c>
      <c r="AA629" s="99" cm="1">
        <f t="array" aca="1" ref="AA629" ca="1">INDIRECT("lista!L" &amp;Table4[[#This Row],[ID]]+1)</f>
        <v>0</v>
      </c>
      <c r="AB629" s="99" cm="1">
        <f t="array" aca="1" ref="AB629" ca="1">INDIRECT("lista!M" &amp;Table4[[#This Row],[ID]]+1)</f>
        <v>0</v>
      </c>
      <c r="AC629" s="99" cm="1">
        <f t="array" aca="1" ref="AC629" ca="1">INDIRECT("lista!N" &amp;Table4[[#This Row],[ID]]+1)</f>
        <v>0</v>
      </c>
      <c r="AD629" s="99" cm="1">
        <f t="array" aca="1" ref="AD629" ca="1">INDIRECT("lista!O" &amp;Table4[[#This Row],[ID]]+1)</f>
        <v>0</v>
      </c>
      <c r="AE629" s="99" cm="1">
        <f t="array" aca="1" ref="AE629" ca="1">INDIRECT("lista!P" &amp;Table4[[#This Row],[ID]]+1)</f>
        <v>0</v>
      </c>
      <c r="AF629" s="99" cm="1">
        <f t="array" aca="1" ref="AF629" ca="1">INDIRECT("lista!Q" &amp;Table4[[#This Row],[ID]]+1)</f>
        <v>0</v>
      </c>
    </row>
    <row r="630" spans="1:32" x14ac:dyDescent="0.3">
      <c r="A630" s="99">
        <v>627</v>
      </c>
      <c r="B630" s="53" t="s">
        <v>447</v>
      </c>
      <c r="C630" s="308" t="s">
        <v>1349</v>
      </c>
      <c r="D630" s="53" t="s">
        <v>53</v>
      </c>
      <c r="E630" s="53" t="s">
        <v>105</v>
      </c>
      <c r="F630" s="309">
        <v>44160</v>
      </c>
      <c r="O630" s="3"/>
      <c r="P630" s="3"/>
      <c r="Q630" s="3"/>
      <c r="R630" s="15"/>
      <c r="S630" s="15"/>
      <c r="T630" s="15"/>
      <c r="U630" s="328"/>
      <c r="V630" s="99">
        <f ca="1">INDIRECT("lista!G" &amp;Table4[[#This Row],[ID]]+1)</f>
        <v>0</v>
      </c>
      <c r="W630" s="99" cm="1">
        <f t="array" aca="1" ref="W630" ca="1">INDIRECT("lista!H" &amp;Table4[[#This Row],[ID]]+1)</f>
        <v>0</v>
      </c>
      <c r="X630" s="99" cm="1">
        <f t="array" aca="1" ref="X630" ca="1">INDIRECT("lista!I" &amp;Table4[[#This Row],[ID]]+1)</f>
        <v>0</v>
      </c>
      <c r="Y630" s="99" cm="1">
        <f t="array" aca="1" ref="Y630" ca="1">INDIRECT("lista!J" &amp;Table4[[#This Row],[ID]]+1)</f>
        <v>0</v>
      </c>
      <c r="Z630" s="99" cm="1">
        <f t="array" aca="1" ref="Z630" ca="1">INDIRECT("lista!K" &amp;Table4[[#This Row],[ID]]+1)</f>
        <v>0</v>
      </c>
      <c r="AA630" s="99" cm="1">
        <f t="array" aca="1" ref="AA630" ca="1">INDIRECT("lista!L" &amp;Table4[[#This Row],[ID]]+1)</f>
        <v>0</v>
      </c>
      <c r="AB630" s="99" cm="1">
        <f t="array" aca="1" ref="AB630" ca="1">INDIRECT("lista!M" &amp;Table4[[#This Row],[ID]]+1)</f>
        <v>0</v>
      </c>
      <c r="AC630" s="99" cm="1">
        <f t="array" aca="1" ref="AC630" ca="1">INDIRECT("lista!N" &amp;Table4[[#This Row],[ID]]+1)</f>
        <v>0</v>
      </c>
      <c r="AD630" s="99" cm="1">
        <f t="array" aca="1" ref="AD630" ca="1">INDIRECT("lista!O" &amp;Table4[[#This Row],[ID]]+1)</f>
        <v>0</v>
      </c>
      <c r="AE630" s="99" cm="1">
        <f t="array" aca="1" ref="AE630" ca="1">INDIRECT("lista!P" &amp;Table4[[#This Row],[ID]]+1)</f>
        <v>0</v>
      </c>
      <c r="AF630" s="99" cm="1">
        <f t="array" aca="1" ref="AF630" ca="1">INDIRECT("lista!Q" &amp;Table4[[#This Row],[ID]]+1)</f>
        <v>0</v>
      </c>
    </row>
    <row r="631" spans="1:32" x14ac:dyDescent="0.3">
      <c r="A631" s="99">
        <v>628</v>
      </c>
      <c r="B631" s="53" t="s">
        <v>448</v>
      </c>
      <c r="C631" s="308" t="s">
        <v>1577</v>
      </c>
      <c r="D631" s="53" t="s">
        <v>53</v>
      </c>
      <c r="E631" s="53" t="s">
        <v>105</v>
      </c>
      <c r="F631" s="309">
        <v>44160</v>
      </c>
      <c r="O631" s="3"/>
      <c r="P631" s="3"/>
      <c r="Q631" s="3"/>
      <c r="R631" s="15"/>
      <c r="S631" s="15"/>
      <c r="T631" s="15"/>
      <c r="U631" s="328"/>
      <c r="V631" s="99">
        <f ca="1">INDIRECT("lista!G" &amp;Table4[[#This Row],[ID]]+1)</f>
        <v>0</v>
      </c>
      <c r="W631" s="99" cm="1">
        <f t="array" aca="1" ref="W631" ca="1">INDIRECT("lista!H" &amp;Table4[[#This Row],[ID]]+1)</f>
        <v>0</v>
      </c>
      <c r="X631" s="99" cm="1">
        <f t="array" aca="1" ref="X631" ca="1">INDIRECT("lista!I" &amp;Table4[[#This Row],[ID]]+1)</f>
        <v>0</v>
      </c>
      <c r="Y631" s="99" cm="1">
        <f t="array" aca="1" ref="Y631" ca="1">INDIRECT("lista!J" &amp;Table4[[#This Row],[ID]]+1)</f>
        <v>0</v>
      </c>
      <c r="Z631" s="99" cm="1">
        <f t="array" aca="1" ref="Z631" ca="1">INDIRECT("lista!K" &amp;Table4[[#This Row],[ID]]+1)</f>
        <v>0</v>
      </c>
      <c r="AA631" s="99" cm="1">
        <f t="array" aca="1" ref="AA631" ca="1">INDIRECT("lista!L" &amp;Table4[[#This Row],[ID]]+1)</f>
        <v>0</v>
      </c>
      <c r="AB631" s="99" cm="1">
        <f t="array" aca="1" ref="AB631" ca="1">INDIRECT("lista!M" &amp;Table4[[#This Row],[ID]]+1)</f>
        <v>0</v>
      </c>
      <c r="AC631" s="99" cm="1">
        <f t="array" aca="1" ref="AC631" ca="1">INDIRECT("lista!N" &amp;Table4[[#This Row],[ID]]+1)</f>
        <v>0</v>
      </c>
      <c r="AD631" s="99" cm="1">
        <f t="array" aca="1" ref="AD631" ca="1">INDIRECT("lista!O" &amp;Table4[[#This Row],[ID]]+1)</f>
        <v>0</v>
      </c>
      <c r="AE631" s="99" cm="1">
        <f t="array" aca="1" ref="AE631" ca="1">INDIRECT("lista!P" &amp;Table4[[#This Row],[ID]]+1)</f>
        <v>0</v>
      </c>
      <c r="AF631" s="99" cm="1">
        <f t="array" aca="1" ref="AF631" ca="1">INDIRECT("lista!Q" &amp;Table4[[#This Row],[ID]]+1)</f>
        <v>0</v>
      </c>
    </row>
    <row r="632" spans="1:32" x14ac:dyDescent="0.3">
      <c r="A632" s="99">
        <v>629</v>
      </c>
      <c r="B632" s="53" t="s">
        <v>89</v>
      </c>
      <c r="C632" s="308" t="s">
        <v>1153</v>
      </c>
      <c r="D632" s="53" t="s">
        <v>42</v>
      </c>
      <c r="E632" s="53" t="s">
        <v>119</v>
      </c>
      <c r="F632" s="309">
        <v>44159</v>
      </c>
      <c r="O632" s="3"/>
      <c r="P632" s="3"/>
      <c r="Q632" s="3"/>
      <c r="R632" s="15"/>
      <c r="S632" s="15"/>
      <c r="T632" s="15"/>
      <c r="U632" s="328"/>
      <c r="V632" s="99">
        <f ca="1">INDIRECT("lista!G" &amp;Table4[[#This Row],[ID]]+1)</f>
        <v>0</v>
      </c>
      <c r="W632" s="99" cm="1">
        <f t="array" aca="1" ref="W632" ca="1">INDIRECT("lista!H" &amp;Table4[[#This Row],[ID]]+1)</f>
        <v>0</v>
      </c>
      <c r="X632" s="99" cm="1">
        <f t="array" aca="1" ref="X632" ca="1">INDIRECT("lista!I" &amp;Table4[[#This Row],[ID]]+1)</f>
        <v>0</v>
      </c>
      <c r="Y632" s="99" cm="1">
        <f t="array" aca="1" ref="Y632" ca="1">INDIRECT("lista!J" &amp;Table4[[#This Row],[ID]]+1)</f>
        <v>0</v>
      </c>
      <c r="Z632" s="99" cm="1">
        <f t="array" aca="1" ref="Z632" ca="1">INDIRECT("lista!K" &amp;Table4[[#This Row],[ID]]+1)</f>
        <v>0</v>
      </c>
      <c r="AA632" s="99" cm="1">
        <f t="array" aca="1" ref="AA632" ca="1">INDIRECT("lista!L" &amp;Table4[[#This Row],[ID]]+1)</f>
        <v>0</v>
      </c>
      <c r="AB632" s="99" cm="1">
        <f t="array" aca="1" ref="AB632" ca="1">INDIRECT("lista!M" &amp;Table4[[#This Row],[ID]]+1)</f>
        <v>0</v>
      </c>
      <c r="AC632" s="99" cm="1">
        <f t="array" aca="1" ref="AC632" ca="1">INDIRECT("lista!N" &amp;Table4[[#This Row],[ID]]+1)</f>
        <v>0</v>
      </c>
      <c r="AD632" s="99" cm="1">
        <f t="array" aca="1" ref="AD632" ca="1">INDIRECT("lista!O" &amp;Table4[[#This Row],[ID]]+1)</f>
        <v>0</v>
      </c>
      <c r="AE632" s="99" cm="1">
        <f t="array" aca="1" ref="AE632" ca="1">INDIRECT("lista!P" &amp;Table4[[#This Row],[ID]]+1)</f>
        <v>0</v>
      </c>
      <c r="AF632" s="99" cm="1">
        <f t="array" aca="1" ref="AF632" ca="1">INDIRECT("lista!Q" &amp;Table4[[#This Row],[ID]]+1)</f>
        <v>0</v>
      </c>
    </row>
    <row r="633" spans="1:32" x14ac:dyDescent="0.3">
      <c r="A633" s="99">
        <v>630</v>
      </c>
      <c r="B633" s="53" t="s">
        <v>154</v>
      </c>
      <c r="C633" s="308" t="s">
        <v>1193</v>
      </c>
      <c r="D633" s="53" t="s">
        <v>53</v>
      </c>
      <c r="E633" s="53" t="s">
        <v>77</v>
      </c>
      <c r="F633" s="309">
        <v>44159</v>
      </c>
      <c r="O633" s="3"/>
      <c r="P633" s="3"/>
      <c r="Q633" s="3"/>
      <c r="R633" s="15"/>
      <c r="S633" s="15"/>
      <c r="T633" s="15"/>
      <c r="U633" s="328"/>
      <c r="V633" s="99">
        <f ca="1">INDIRECT("lista!G" &amp;Table4[[#This Row],[ID]]+1)</f>
        <v>0</v>
      </c>
      <c r="W633" s="99" cm="1">
        <f t="array" aca="1" ref="W633" ca="1">INDIRECT("lista!H" &amp;Table4[[#This Row],[ID]]+1)</f>
        <v>0</v>
      </c>
      <c r="X633" s="99" cm="1">
        <f t="array" aca="1" ref="X633" ca="1">INDIRECT("lista!I" &amp;Table4[[#This Row],[ID]]+1)</f>
        <v>0</v>
      </c>
      <c r="Y633" s="99" cm="1">
        <f t="array" aca="1" ref="Y633" ca="1">INDIRECT("lista!J" &amp;Table4[[#This Row],[ID]]+1)</f>
        <v>0</v>
      </c>
      <c r="Z633" s="99" cm="1">
        <f t="array" aca="1" ref="Z633" ca="1">INDIRECT("lista!K" &amp;Table4[[#This Row],[ID]]+1)</f>
        <v>0</v>
      </c>
      <c r="AA633" s="99" cm="1">
        <f t="array" aca="1" ref="AA633" ca="1">INDIRECT("lista!L" &amp;Table4[[#This Row],[ID]]+1)</f>
        <v>0</v>
      </c>
      <c r="AB633" s="99" cm="1">
        <f t="array" aca="1" ref="AB633" ca="1">INDIRECT("lista!M" &amp;Table4[[#This Row],[ID]]+1)</f>
        <v>0</v>
      </c>
      <c r="AC633" s="99" cm="1">
        <f t="array" aca="1" ref="AC633" ca="1">INDIRECT("lista!N" &amp;Table4[[#This Row],[ID]]+1)</f>
        <v>0</v>
      </c>
      <c r="AD633" s="99" cm="1">
        <f t="array" aca="1" ref="AD633" ca="1">INDIRECT("lista!O" &amp;Table4[[#This Row],[ID]]+1)</f>
        <v>0</v>
      </c>
      <c r="AE633" s="99" cm="1">
        <f t="array" aca="1" ref="AE633" ca="1">INDIRECT("lista!P" &amp;Table4[[#This Row],[ID]]+1)</f>
        <v>0</v>
      </c>
      <c r="AF633" s="99" cm="1">
        <f t="array" aca="1" ref="AF633" ca="1">INDIRECT("lista!Q" &amp;Table4[[#This Row],[ID]]+1)</f>
        <v>0</v>
      </c>
    </row>
    <row r="634" spans="1:32" x14ac:dyDescent="0.3">
      <c r="A634" s="99">
        <v>631</v>
      </c>
      <c r="B634" s="53" t="s">
        <v>445</v>
      </c>
      <c r="C634" s="308" t="s">
        <v>1447</v>
      </c>
      <c r="D634" s="53" t="s">
        <v>53</v>
      </c>
      <c r="E634" s="53" t="s">
        <v>36</v>
      </c>
      <c r="F634" s="309">
        <v>44158</v>
      </c>
      <c r="O634" s="3"/>
      <c r="P634" s="3"/>
      <c r="Q634" s="3"/>
      <c r="R634" s="15"/>
      <c r="S634" s="15"/>
      <c r="T634" s="15"/>
      <c r="U634" s="328"/>
      <c r="V634" s="99">
        <f ca="1">INDIRECT("lista!G" &amp;Table4[[#This Row],[ID]]+1)</f>
        <v>0</v>
      </c>
      <c r="W634" s="99" cm="1">
        <f t="array" aca="1" ref="W634" ca="1">INDIRECT("lista!H" &amp;Table4[[#This Row],[ID]]+1)</f>
        <v>0</v>
      </c>
      <c r="X634" s="99" cm="1">
        <f t="array" aca="1" ref="X634" ca="1">INDIRECT("lista!I" &amp;Table4[[#This Row],[ID]]+1)</f>
        <v>0</v>
      </c>
      <c r="Y634" s="99" cm="1">
        <f t="array" aca="1" ref="Y634" ca="1">INDIRECT("lista!J" &amp;Table4[[#This Row],[ID]]+1)</f>
        <v>0</v>
      </c>
      <c r="Z634" s="99" cm="1">
        <f t="array" aca="1" ref="Z634" ca="1">INDIRECT("lista!K" &amp;Table4[[#This Row],[ID]]+1)</f>
        <v>0</v>
      </c>
      <c r="AA634" s="99" cm="1">
        <f t="array" aca="1" ref="AA634" ca="1">INDIRECT("lista!L" &amp;Table4[[#This Row],[ID]]+1)</f>
        <v>0</v>
      </c>
      <c r="AB634" s="99" cm="1">
        <f t="array" aca="1" ref="AB634" ca="1">INDIRECT("lista!M" &amp;Table4[[#This Row],[ID]]+1)</f>
        <v>0</v>
      </c>
      <c r="AC634" s="99" cm="1">
        <f t="array" aca="1" ref="AC634" ca="1">INDIRECT("lista!N" &amp;Table4[[#This Row],[ID]]+1)</f>
        <v>0</v>
      </c>
      <c r="AD634" s="99" cm="1">
        <f t="array" aca="1" ref="AD634" ca="1">INDIRECT("lista!O" &amp;Table4[[#This Row],[ID]]+1)</f>
        <v>0</v>
      </c>
      <c r="AE634" s="99" cm="1">
        <f t="array" aca="1" ref="AE634" ca="1">INDIRECT("lista!P" &amp;Table4[[#This Row],[ID]]+1)</f>
        <v>0</v>
      </c>
      <c r="AF634" s="99" cm="1">
        <f t="array" aca="1" ref="AF634" ca="1">INDIRECT("lista!Q" &amp;Table4[[#This Row],[ID]]+1)</f>
        <v>0</v>
      </c>
    </row>
    <row r="635" spans="1:32" x14ac:dyDescent="0.3">
      <c r="A635" s="99">
        <v>632</v>
      </c>
      <c r="B635" s="53" t="s">
        <v>87</v>
      </c>
      <c r="C635" s="308" t="s">
        <v>1152</v>
      </c>
      <c r="D635" s="53" t="s">
        <v>80</v>
      </c>
      <c r="E635" s="53" t="s">
        <v>58</v>
      </c>
      <c r="F635" s="309">
        <v>44155</v>
      </c>
      <c r="O635" s="3"/>
      <c r="P635" s="3"/>
      <c r="Q635" s="3"/>
      <c r="R635" s="15"/>
      <c r="S635" s="15"/>
      <c r="T635" s="15"/>
      <c r="U635" s="328"/>
      <c r="V635" s="99">
        <f ca="1">INDIRECT("lista!G" &amp;Table4[[#This Row],[ID]]+1)</f>
        <v>0</v>
      </c>
      <c r="W635" s="99" cm="1">
        <f t="array" aca="1" ref="W635" ca="1">INDIRECT("lista!H" &amp;Table4[[#This Row],[ID]]+1)</f>
        <v>0</v>
      </c>
      <c r="X635" s="99" cm="1">
        <f t="array" aca="1" ref="X635" ca="1">INDIRECT("lista!I" &amp;Table4[[#This Row],[ID]]+1)</f>
        <v>0</v>
      </c>
      <c r="Y635" s="99" cm="1">
        <f t="array" aca="1" ref="Y635" ca="1">INDIRECT("lista!J" &amp;Table4[[#This Row],[ID]]+1)</f>
        <v>0</v>
      </c>
      <c r="Z635" s="99" cm="1">
        <f t="array" aca="1" ref="Z635" ca="1">INDIRECT("lista!K" &amp;Table4[[#This Row],[ID]]+1)</f>
        <v>0</v>
      </c>
      <c r="AA635" s="99" cm="1">
        <f t="array" aca="1" ref="AA635" ca="1">INDIRECT("lista!L" &amp;Table4[[#This Row],[ID]]+1)</f>
        <v>0</v>
      </c>
      <c r="AB635" s="99" cm="1">
        <f t="array" aca="1" ref="AB635" ca="1">INDIRECT("lista!M" &amp;Table4[[#This Row],[ID]]+1)</f>
        <v>0</v>
      </c>
      <c r="AC635" s="99" cm="1">
        <f t="array" aca="1" ref="AC635" ca="1">INDIRECT("lista!N" &amp;Table4[[#This Row],[ID]]+1)</f>
        <v>0</v>
      </c>
      <c r="AD635" s="99" cm="1">
        <f t="array" aca="1" ref="AD635" ca="1">INDIRECT("lista!O" &amp;Table4[[#This Row],[ID]]+1)</f>
        <v>0</v>
      </c>
      <c r="AE635" s="99" cm="1">
        <f t="array" aca="1" ref="AE635" ca="1">INDIRECT("lista!P" &amp;Table4[[#This Row],[ID]]+1)</f>
        <v>0</v>
      </c>
      <c r="AF635" s="99" cm="1">
        <f t="array" aca="1" ref="AF635" ca="1">INDIRECT("lista!Q" &amp;Table4[[#This Row],[ID]]+1)</f>
        <v>0</v>
      </c>
    </row>
    <row r="636" spans="1:32" x14ac:dyDescent="0.3">
      <c r="A636" s="99">
        <v>633</v>
      </c>
      <c r="B636" s="53" t="s">
        <v>446</v>
      </c>
      <c r="C636" s="308" t="s">
        <v>1349</v>
      </c>
      <c r="D636" s="53" t="s">
        <v>42</v>
      </c>
      <c r="E636" s="53" t="s">
        <v>119</v>
      </c>
      <c r="F636" s="309">
        <v>44154</v>
      </c>
      <c r="O636" s="3"/>
      <c r="P636" s="3"/>
      <c r="Q636" s="3"/>
      <c r="R636" s="15"/>
      <c r="S636" s="15"/>
      <c r="T636" s="15"/>
      <c r="U636" s="328"/>
      <c r="V636" s="99">
        <f ca="1">INDIRECT("lista!G" &amp;Table4[[#This Row],[ID]]+1)</f>
        <v>0</v>
      </c>
      <c r="W636" s="99" cm="1">
        <f t="array" aca="1" ref="W636" ca="1">INDIRECT("lista!H" &amp;Table4[[#This Row],[ID]]+1)</f>
        <v>0</v>
      </c>
      <c r="X636" s="99" cm="1">
        <f t="array" aca="1" ref="X636" ca="1">INDIRECT("lista!I" &amp;Table4[[#This Row],[ID]]+1)</f>
        <v>0</v>
      </c>
      <c r="Y636" s="99" cm="1">
        <f t="array" aca="1" ref="Y636" ca="1">INDIRECT("lista!J" &amp;Table4[[#This Row],[ID]]+1)</f>
        <v>0</v>
      </c>
      <c r="Z636" s="99" cm="1">
        <f t="array" aca="1" ref="Z636" ca="1">INDIRECT("lista!K" &amp;Table4[[#This Row],[ID]]+1)</f>
        <v>0</v>
      </c>
      <c r="AA636" s="99" cm="1">
        <f t="array" aca="1" ref="AA636" ca="1">INDIRECT("lista!L" &amp;Table4[[#This Row],[ID]]+1)</f>
        <v>0</v>
      </c>
      <c r="AB636" s="99" cm="1">
        <f t="array" aca="1" ref="AB636" ca="1">INDIRECT("lista!M" &amp;Table4[[#This Row],[ID]]+1)</f>
        <v>0</v>
      </c>
      <c r="AC636" s="99" cm="1">
        <f t="array" aca="1" ref="AC636" ca="1">INDIRECT("lista!N" &amp;Table4[[#This Row],[ID]]+1)</f>
        <v>0</v>
      </c>
      <c r="AD636" s="99" cm="1">
        <f t="array" aca="1" ref="AD636" ca="1">INDIRECT("lista!O" &amp;Table4[[#This Row],[ID]]+1)</f>
        <v>0</v>
      </c>
      <c r="AE636" s="99" cm="1">
        <f t="array" aca="1" ref="AE636" ca="1">INDIRECT("lista!P" &amp;Table4[[#This Row],[ID]]+1)</f>
        <v>0</v>
      </c>
      <c r="AF636" s="99" cm="1">
        <f t="array" aca="1" ref="AF636" ca="1">INDIRECT("lista!Q" &amp;Table4[[#This Row],[ID]]+1)</f>
        <v>0</v>
      </c>
    </row>
    <row r="637" spans="1:32" x14ac:dyDescent="0.3">
      <c r="A637" s="99">
        <v>634</v>
      </c>
      <c r="B637" s="53" t="s">
        <v>89</v>
      </c>
      <c r="C637" s="308" t="s">
        <v>1153</v>
      </c>
      <c r="D637" s="53" t="s">
        <v>42</v>
      </c>
      <c r="E637" s="53" t="s">
        <v>36</v>
      </c>
      <c r="F637" s="309">
        <v>44152</v>
      </c>
      <c r="O637" s="3"/>
      <c r="P637" s="3"/>
      <c r="Q637" s="3"/>
      <c r="R637" s="15"/>
      <c r="S637" s="15"/>
      <c r="T637" s="15"/>
      <c r="U637" s="328"/>
      <c r="V637" s="99">
        <f ca="1">INDIRECT("lista!G" &amp;Table4[[#This Row],[ID]]+1)</f>
        <v>0</v>
      </c>
      <c r="W637" s="99" cm="1">
        <f t="array" aca="1" ref="W637" ca="1">INDIRECT("lista!H" &amp;Table4[[#This Row],[ID]]+1)</f>
        <v>0</v>
      </c>
      <c r="X637" s="99" cm="1">
        <f t="array" aca="1" ref="X637" ca="1">INDIRECT("lista!I" &amp;Table4[[#This Row],[ID]]+1)</f>
        <v>0</v>
      </c>
      <c r="Y637" s="99" cm="1">
        <f t="array" aca="1" ref="Y637" ca="1">INDIRECT("lista!J" &amp;Table4[[#This Row],[ID]]+1)</f>
        <v>0</v>
      </c>
      <c r="Z637" s="99" cm="1">
        <f t="array" aca="1" ref="Z637" ca="1">INDIRECT("lista!K" &amp;Table4[[#This Row],[ID]]+1)</f>
        <v>0</v>
      </c>
      <c r="AA637" s="99" cm="1">
        <f t="array" aca="1" ref="AA637" ca="1">INDIRECT("lista!L" &amp;Table4[[#This Row],[ID]]+1)</f>
        <v>0</v>
      </c>
      <c r="AB637" s="99" cm="1">
        <f t="array" aca="1" ref="AB637" ca="1">INDIRECT("lista!M" &amp;Table4[[#This Row],[ID]]+1)</f>
        <v>0</v>
      </c>
      <c r="AC637" s="99" cm="1">
        <f t="array" aca="1" ref="AC637" ca="1">INDIRECT("lista!N" &amp;Table4[[#This Row],[ID]]+1)</f>
        <v>0</v>
      </c>
      <c r="AD637" s="99" cm="1">
        <f t="array" aca="1" ref="AD637" ca="1">INDIRECT("lista!O" &amp;Table4[[#This Row],[ID]]+1)</f>
        <v>0</v>
      </c>
      <c r="AE637" s="99" cm="1">
        <f t="array" aca="1" ref="AE637" ca="1">INDIRECT("lista!P" &amp;Table4[[#This Row],[ID]]+1)</f>
        <v>0</v>
      </c>
      <c r="AF637" s="99" cm="1">
        <f t="array" aca="1" ref="AF637" ca="1">INDIRECT("lista!Q" &amp;Table4[[#This Row],[ID]]+1)</f>
        <v>0</v>
      </c>
    </row>
    <row r="638" spans="1:32" x14ac:dyDescent="0.3">
      <c r="A638" s="99">
        <v>635</v>
      </c>
      <c r="B638" s="53" t="s">
        <v>93</v>
      </c>
      <c r="C638" s="308" t="s">
        <v>1154</v>
      </c>
      <c r="D638" s="53" t="s">
        <v>53</v>
      </c>
      <c r="E638" s="53" t="s">
        <v>119</v>
      </c>
      <c r="F638" s="309">
        <v>44151</v>
      </c>
      <c r="O638" s="3"/>
      <c r="P638" s="3"/>
      <c r="Q638" s="3"/>
      <c r="R638" s="15"/>
      <c r="S638" s="15"/>
      <c r="T638" s="15"/>
      <c r="U638" s="328"/>
      <c r="V638" s="99">
        <f ca="1">INDIRECT("lista!G" &amp;Table4[[#This Row],[ID]]+1)</f>
        <v>0</v>
      </c>
      <c r="W638" s="99" cm="1">
        <f t="array" aca="1" ref="W638" ca="1">INDIRECT("lista!H" &amp;Table4[[#This Row],[ID]]+1)</f>
        <v>0</v>
      </c>
      <c r="X638" s="99" cm="1">
        <f t="array" aca="1" ref="X638" ca="1">INDIRECT("lista!I" &amp;Table4[[#This Row],[ID]]+1)</f>
        <v>0</v>
      </c>
      <c r="Y638" s="99" cm="1">
        <f t="array" aca="1" ref="Y638" ca="1">INDIRECT("lista!J" &amp;Table4[[#This Row],[ID]]+1)</f>
        <v>0</v>
      </c>
      <c r="Z638" s="99" cm="1">
        <f t="array" aca="1" ref="Z638" ca="1">INDIRECT("lista!K" &amp;Table4[[#This Row],[ID]]+1)</f>
        <v>0</v>
      </c>
      <c r="AA638" s="99" cm="1">
        <f t="array" aca="1" ref="AA638" ca="1">INDIRECT("lista!L" &amp;Table4[[#This Row],[ID]]+1)</f>
        <v>0</v>
      </c>
      <c r="AB638" s="99" cm="1">
        <f t="array" aca="1" ref="AB638" ca="1">INDIRECT("lista!M" &amp;Table4[[#This Row],[ID]]+1)</f>
        <v>0</v>
      </c>
      <c r="AC638" s="99" cm="1">
        <f t="array" aca="1" ref="AC638" ca="1">INDIRECT("lista!N" &amp;Table4[[#This Row],[ID]]+1)</f>
        <v>0</v>
      </c>
      <c r="AD638" s="99" cm="1">
        <f t="array" aca="1" ref="AD638" ca="1">INDIRECT("lista!O" &amp;Table4[[#This Row],[ID]]+1)</f>
        <v>0</v>
      </c>
      <c r="AE638" s="99" cm="1">
        <f t="array" aca="1" ref="AE638" ca="1">INDIRECT("lista!P" &amp;Table4[[#This Row],[ID]]+1)</f>
        <v>0</v>
      </c>
      <c r="AF638" s="99" cm="1">
        <f t="array" aca="1" ref="AF638" ca="1">INDIRECT("lista!Q" &amp;Table4[[#This Row],[ID]]+1)</f>
        <v>0</v>
      </c>
    </row>
    <row r="639" spans="1:32" x14ac:dyDescent="0.3">
      <c r="A639" s="99">
        <v>636</v>
      </c>
      <c r="B639" s="53" t="s">
        <v>446</v>
      </c>
      <c r="C639" s="308" t="s">
        <v>1349</v>
      </c>
      <c r="D639" s="53" t="s">
        <v>42</v>
      </c>
      <c r="E639" s="53" t="s">
        <v>36</v>
      </c>
      <c r="F639" s="309">
        <v>44147</v>
      </c>
      <c r="O639" s="3"/>
      <c r="P639" s="3"/>
      <c r="Q639" s="3"/>
      <c r="R639" s="15"/>
      <c r="S639" s="15"/>
      <c r="T639" s="15"/>
      <c r="U639" s="328"/>
      <c r="V639" s="99">
        <f ca="1">INDIRECT("lista!G" &amp;Table4[[#This Row],[ID]]+1)</f>
        <v>0</v>
      </c>
      <c r="W639" s="99" cm="1">
        <f t="array" aca="1" ref="W639" ca="1">INDIRECT("lista!H" &amp;Table4[[#This Row],[ID]]+1)</f>
        <v>0</v>
      </c>
      <c r="X639" s="99" cm="1">
        <f t="array" aca="1" ref="X639" ca="1">INDIRECT("lista!I" &amp;Table4[[#This Row],[ID]]+1)</f>
        <v>0</v>
      </c>
      <c r="Y639" s="99" cm="1">
        <f t="array" aca="1" ref="Y639" ca="1">INDIRECT("lista!J" &amp;Table4[[#This Row],[ID]]+1)</f>
        <v>0</v>
      </c>
      <c r="Z639" s="99" cm="1">
        <f t="array" aca="1" ref="Z639" ca="1">INDIRECT("lista!K" &amp;Table4[[#This Row],[ID]]+1)</f>
        <v>0</v>
      </c>
      <c r="AA639" s="99" cm="1">
        <f t="array" aca="1" ref="AA639" ca="1">INDIRECT("lista!L" &amp;Table4[[#This Row],[ID]]+1)</f>
        <v>0</v>
      </c>
      <c r="AB639" s="99" cm="1">
        <f t="array" aca="1" ref="AB639" ca="1">INDIRECT("lista!M" &amp;Table4[[#This Row],[ID]]+1)</f>
        <v>0</v>
      </c>
      <c r="AC639" s="99" cm="1">
        <f t="array" aca="1" ref="AC639" ca="1">INDIRECT("lista!N" &amp;Table4[[#This Row],[ID]]+1)</f>
        <v>0</v>
      </c>
      <c r="AD639" s="99" cm="1">
        <f t="array" aca="1" ref="AD639" ca="1">INDIRECT("lista!O" &amp;Table4[[#This Row],[ID]]+1)</f>
        <v>0</v>
      </c>
      <c r="AE639" s="99" cm="1">
        <f t="array" aca="1" ref="AE639" ca="1">INDIRECT("lista!P" &amp;Table4[[#This Row],[ID]]+1)</f>
        <v>0</v>
      </c>
      <c r="AF639" s="99" cm="1">
        <f t="array" aca="1" ref="AF639" ca="1">INDIRECT("lista!Q" &amp;Table4[[#This Row],[ID]]+1)</f>
        <v>0</v>
      </c>
    </row>
    <row r="640" spans="1:32" x14ac:dyDescent="0.3">
      <c r="A640" s="99">
        <v>637</v>
      </c>
      <c r="B640" s="53" t="s">
        <v>443</v>
      </c>
      <c r="C640" s="308" t="s">
        <v>1522</v>
      </c>
      <c r="D640" s="53" t="s">
        <v>42</v>
      </c>
      <c r="E640" s="53" t="s">
        <v>77</v>
      </c>
      <c r="F640" s="309">
        <v>44147</v>
      </c>
      <c r="O640" s="3"/>
      <c r="P640" s="3"/>
      <c r="Q640" s="3"/>
      <c r="R640" s="15"/>
      <c r="S640" s="15"/>
      <c r="T640" s="15"/>
      <c r="U640" s="328"/>
      <c r="V640" s="99">
        <f ca="1">INDIRECT("lista!G" &amp;Table4[[#This Row],[ID]]+1)</f>
        <v>0</v>
      </c>
      <c r="W640" s="99" cm="1">
        <f t="array" aca="1" ref="W640" ca="1">INDIRECT("lista!H" &amp;Table4[[#This Row],[ID]]+1)</f>
        <v>0</v>
      </c>
      <c r="X640" s="99" cm="1">
        <f t="array" aca="1" ref="X640" ca="1">INDIRECT("lista!I" &amp;Table4[[#This Row],[ID]]+1)</f>
        <v>0</v>
      </c>
      <c r="Y640" s="99" cm="1">
        <f t="array" aca="1" ref="Y640" ca="1">INDIRECT("lista!J" &amp;Table4[[#This Row],[ID]]+1)</f>
        <v>0</v>
      </c>
      <c r="Z640" s="99" cm="1">
        <f t="array" aca="1" ref="Z640" ca="1">INDIRECT("lista!K" &amp;Table4[[#This Row],[ID]]+1)</f>
        <v>0</v>
      </c>
      <c r="AA640" s="99" cm="1">
        <f t="array" aca="1" ref="AA640" ca="1">INDIRECT("lista!L" &amp;Table4[[#This Row],[ID]]+1)</f>
        <v>0</v>
      </c>
      <c r="AB640" s="99" cm="1">
        <f t="array" aca="1" ref="AB640" ca="1">INDIRECT("lista!M" &amp;Table4[[#This Row],[ID]]+1)</f>
        <v>0</v>
      </c>
      <c r="AC640" s="99" cm="1">
        <f t="array" aca="1" ref="AC640" ca="1">INDIRECT("lista!N" &amp;Table4[[#This Row],[ID]]+1)</f>
        <v>0</v>
      </c>
      <c r="AD640" s="99" cm="1">
        <f t="array" aca="1" ref="AD640" ca="1">INDIRECT("lista!O" &amp;Table4[[#This Row],[ID]]+1)</f>
        <v>0</v>
      </c>
      <c r="AE640" s="99" cm="1">
        <f t="array" aca="1" ref="AE640" ca="1">INDIRECT("lista!P" &amp;Table4[[#This Row],[ID]]+1)</f>
        <v>0</v>
      </c>
      <c r="AF640" s="99" cm="1">
        <f t="array" aca="1" ref="AF640" ca="1">INDIRECT("lista!Q" &amp;Table4[[#This Row],[ID]]+1)</f>
        <v>0</v>
      </c>
    </row>
    <row r="641" spans="1:32" x14ac:dyDescent="0.3">
      <c r="A641" s="99">
        <v>638</v>
      </c>
      <c r="B641" s="53" t="s">
        <v>444</v>
      </c>
      <c r="C641" s="308" t="s">
        <v>1523</v>
      </c>
      <c r="D641" s="53" t="s">
        <v>42</v>
      </c>
      <c r="E641" s="53" t="s">
        <v>77</v>
      </c>
      <c r="F641" s="309">
        <v>44147</v>
      </c>
      <c r="O641" s="3"/>
      <c r="P641" s="3"/>
      <c r="Q641" s="3"/>
      <c r="R641" s="15"/>
      <c r="S641" s="15"/>
      <c r="T641" s="15"/>
      <c r="U641" s="328"/>
      <c r="V641" s="99">
        <f ca="1">INDIRECT("lista!G" &amp;Table4[[#This Row],[ID]]+1)</f>
        <v>0</v>
      </c>
      <c r="W641" s="99" cm="1">
        <f t="array" aca="1" ref="W641" ca="1">INDIRECT("lista!H" &amp;Table4[[#This Row],[ID]]+1)</f>
        <v>0</v>
      </c>
      <c r="X641" s="99" cm="1">
        <f t="array" aca="1" ref="X641" ca="1">INDIRECT("lista!I" &amp;Table4[[#This Row],[ID]]+1)</f>
        <v>0</v>
      </c>
      <c r="Y641" s="99" cm="1">
        <f t="array" aca="1" ref="Y641" ca="1">INDIRECT("lista!J" &amp;Table4[[#This Row],[ID]]+1)</f>
        <v>0</v>
      </c>
      <c r="Z641" s="99" cm="1">
        <f t="array" aca="1" ref="Z641" ca="1">INDIRECT("lista!K" &amp;Table4[[#This Row],[ID]]+1)</f>
        <v>0</v>
      </c>
      <c r="AA641" s="99" cm="1">
        <f t="array" aca="1" ref="AA641" ca="1">INDIRECT("lista!L" &amp;Table4[[#This Row],[ID]]+1)</f>
        <v>0</v>
      </c>
      <c r="AB641" s="99" cm="1">
        <f t="array" aca="1" ref="AB641" ca="1">INDIRECT("lista!M" &amp;Table4[[#This Row],[ID]]+1)</f>
        <v>0</v>
      </c>
      <c r="AC641" s="99" cm="1">
        <f t="array" aca="1" ref="AC641" ca="1">INDIRECT("lista!N" &amp;Table4[[#This Row],[ID]]+1)</f>
        <v>0</v>
      </c>
      <c r="AD641" s="99" cm="1">
        <f t="array" aca="1" ref="AD641" ca="1">INDIRECT("lista!O" &amp;Table4[[#This Row],[ID]]+1)</f>
        <v>0</v>
      </c>
      <c r="AE641" s="99" cm="1">
        <f t="array" aca="1" ref="AE641" ca="1">INDIRECT("lista!P" &amp;Table4[[#This Row],[ID]]+1)</f>
        <v>0</v>
      </c>
      <c r="AF641" s="99" cm="1">
        <f t="array" aca="1" ref="AF641" ca="1">INDIRECT("lista!Q" &amp;Table4[[#This Row],[ID]]+1)</f>
        <v>0</v>
      </c>
    </row>
    <row r="642" spans="1:32" x14ac:dyDescent="0.3">
      <c r="A642" s="99">
        <v>639</v>
      </c>
      <c r="B642" s="53" t="s">
        <v>447</v>
      </c>
      <c r="C642" s="308" t="s">
        <v>1349</v>
      </c>
      <c r="D642" s="53" t="s">
        <v>53</v>
      </c>
      <c r="E642" s="53" t="s">
        <v>119</v>
      </c>
      <c r="F642" s="309">
        <v>44146</v>
      </c>
      <c r="O642" s="3"/>
      <c r="P642" s="3"/>
      <c r="Q642" s="3"/>
      <c r="R642" s="15"/>
      <c r="S642" s="15"/>
      <c r="T642" s="15"/>
      <c r="U642" s="328"/>
      <c r="V642" s="99">
        <f ca="1">INDIRECT("lista!G" &amp;Table4[[#This Row],[ID]]+1)</f>
        <v>0</v>
      </c>
      <c r="W642" s="99" cm="1">
        <f t="array" aca="1" ref="W642" ca="1">INDIRECT("lista!H" &amp;Table4[[#This Row],[ID]]+1)</f>
        <v>0</v>
      </c>
      <c r="X642" s="99" cm="1">
        <f t="array" aca="1" ref="X642" ca="1">INDIRECT("lista!I" &amp;Table4[[#This Row],[ID]]+1)</f>
        <v>0</v>
      </c>
      <c r="Y642" s="99" cm="1">
        <f t="array" aca="1" ref="Y642" ca="1">INDIRECT("lista!J" &amp;Table4[[#This Row],[ID]]+1)</f>
        <v>0</v>
      </c>
      <c r="Z642" s="99" cm="1">
        <f t="array" aca="1" ref="Z642" ca="1">INDIRECT("lista!K" &amp;Table4[[#This Row],[ID]]+1)</f>
        <v>0</v>
      </c>
      <c r="AA642" s="99" cm="1">
        <f t="array" aca="1" ref="AA642" ca="1">INDIRECT("lista!L" &amp;Table4[[#This Row],[ID]]+1)</f>
        <v>0</v>
      </c>
      <c r="AB642" s="99" cm="1">
        <f t="array" aca="1" ref="AB642" ca="1">INDIRECT("lista!M" &amp;Table4[[#This Row],[ID]]+1)</f>
        <v>0</v>
      </c>
      <c r="AC642" s="99" cm="1">
        <f t="array" aca="1" ref="AC642" ca="1">INDIRECT("lista!N" &amp;Table4[[#This Row],[ID]]+1)</f>
        <v>0</v>
      </c>
      <c r="AD642" s="99" cm="1">
        <f t="array" aca="1" ref="AD642" ca="1">INDIRECT("lista!O" &amp;Table4[[#This Row],[ID]]+1)</f>
        <v>0</v>
      </c>
      <c r="AE642" s="99" cm="1">
        <f t="array" aca="1" ref="AE642" ca="1">INDIRECT("lista!P" &amp;Table4[[#This Row],[ID]]+1)</f>
        <v>0</v>
      </c>
      <c r="AF642" s="99" cm="1">
        <f t="array" aca="1" ref="AF642" ca="1">INDIRECT("lista!Q" &amp;Table4[[#This Row],[ID]]+1)</f>
        <v>0</v>
      </c>
    </row>
    <row r="643" spans="1:32" x14ac:dyDescent="0.3">
      <c r="A643" s="99">
        <v>640</v>
      </c>
      <c r="B643" s="53" t="s">
        <v>448</v>
      </c>
      <c r="C643" s="308" t="s">
        <v>1577</v>
      </c>
      <c r="D643" s="53" t="s">
        <v>53</v>
      </c>
      <c r="E643" s="53" t="s">
        <v>119</v>
      </c>
      <c r="F643" s="309">
        <v>44146</v>
      </c>
      <c r="O643" s="3"/>
      <c r="P643" s="3"/>
      <c r="Q643" s="3"/>
      <c r="R643" s="15"/>
      <c r="S643" s="15"/>
      <c r="T643" s="15"/>
      <c r="U643" s="328"/>
      <c r="V643" s="99">
        <f ca="1">INDIRECT("lista!G" &amp;Table4[[#This Row],[ID]]+1)</f>
        <v>0</v>
      </c>
      <c r="W643" s="99" cm="1">
        <f t="array" aca="1" ref="W643" ca="1">INDIRECT("lista!H" &amp;Table4[[#This Row],[ID]]+1)</f>
        <v>0</v>
      </c>
      <c r="X643" s="99" cm="1">
        <f t="array" aca="1" ref="X643" ca="1">INDIRECT("lista!I" &amp;Table4[[#This Row],[ID]]+1)</f>
        <v>0</v>
      </c>
      <c r="Y643" s="99" cm="1">
        <f t="array" aca="1" ref="Y643" ca="1">INDIRECT("lista!J" &amp;Table4[[#This Row],[ID]]+1)</f>
        <v>0</v>
      </c>
      <c r="Z643" s="99" cm="1">
        <f t="array" aca="1" ref="Z643" ca="1">INDIRECT("lista!K" &amp;Table4[[#This Row],[ID]]+1)</f>
        <v>0</v>
      </c>
      <c r="AA643" s="99" cm="1">
        <f t="array" aca="1" ref="AA643" ca="1">INDIRECT("lista!L" &amp;Table4[[#This Row],[ID]]+1)</f>
        <v>0</v>
      </c>
      <c r="AB643" s="99" cm="1">
        <f t="array" aca="1" ref="AB643" ca="1">INDIRECT("lista!M" &amp;Table4[[#This Row],[ID]]+1)</f>
        <v>0</v>
      </c>
      <c r="AC643" s="99" cm="1">
        <f t="array" aca="1" ref="AC643" ca="1">INDIRECT("lista!N" &amp;Table4[[#This Row],[ID]]+1)</f>
        <v>0</v>
      </c>
      <c r="AD643" s="99" cm="1">
        <f t="array" aca="1" ref="AD643" ca="1">INDIRECT("lista!O" &amp;Table4[[#This Row],[ID]]+1)</f>
        <v>0</v>
      </c>
      <c r="AE643" s="99" cm="1">
        <f t="array" aca="1" ref="AE643" ca="1">INDIRECT("lista!P" &amp;Table4[[#This Row],[ID]]+1)</f>
        <v>0</v>
      </c>
      <c r="AF643" s="99" cm="1">
        <f t="array" aca="1" ref="AF643" ca="1">INDIRECT("lista!Q" &amp;Table4[[#This Row],[ID]]+1)</f>
        <v>0</v>
      </c>
    </row>
    <row r="644" spans="1:32" x14ac:dyDescent="0.3">
      <c r="A644" s="99">
        <v>641</v>
      </c>
      <c r="B644" s="53" t="s">
        <v>110</v>
      </c>
      <c r="C644" s="308" t="s">
        <v>1161</v>
      </c>
      <c r="D644" s="53" t="s">
        <v>53</v>
      </c>
      <c r="E644" s="53" t="s">
        <v>95</v>
      </c>
      <c r="F644" s="309">
        <v>44146</v>
      </c>
      <c r="O644" s="3"/>
      <c r="P644" s="3"/>
      <c r="Q644" s="3"/>
      <c r="R644" s="15"/>
      <c r="S644" s="15"/>
      <c r="T644" s="15"/>
      <c r="U644" s="328"/>
      <c r="V644" s="99">
        <f ca="1">INDIRECT("lista!G" &amp;Table4[[#This Row],[ID]]+1)</f>
        <v>0</v>
      </c>
      <c r="W644" s="99" cm="1">
        <f t="array" aca="1" ref="W644" ca="1">INDIRECT("lista!H" &amp;Table4[[#This Row],[ID]]+1)</f>
        <v>0</v>
      </c>
      <c r="X644" s="99" cm="1">
        <f t="array" aca="1" ref="X644" ca="1">INDIRECT("lista!I" &amp;Table4[[#This Row],[ID]]+1)</f>
        <v>0</v>
      </c>
      <c r="Y644" s="99" cm="1">
        <f t="array" aca="1" ref="Y644" ca="1">INDIRECT("lista!J" &amp;Table4[[#This Row],[ID]]+1)</f>
        <v>0</v>
      </c>
      <c r="Z644" s="99" cm="1">
        <f t="array" aca="1" ref="Z644" ca="1">INDIRECT("lista!K" &amp;Table4[[#This Row],[ID]]+1)</f>
        <v>0</v>
      </c>
      <c r="AA644" s="99" cm="1">
        <f t="array" aca="1" ref="AA644" ca="1">INDIRECT("lista!L" &amp;Table4[[#This Row],[ID]]+1)</f>
        <v>0</v>
      </c>
      <c r="AB644" s="99" cm="1">
        <f t="array" aca="1" ref="AB644" ca="1">INDIRECT("lista!M" &amp;Table4[[#This Row],[ID]]+1)</f>
        <v>0</v>
      </c>
      <c r="AC644" s="99" cm="1">
        <f t="array" aca="1" ref="AC644" ca="1">INDIRECT("lista!N" &amp;Table4[[#This Row],[ID]]+1)</f>
        <v>0</v>
      </c>
      <c r="AD644" s="99" cm="1">
        <f t="array" aca="1" ref="AD644" ca="1">INDIRECT("lista!O" &amp;Table4[[#This Row],[ID]]+1)</f>
        <v>0</v>
      </c>
      <c r="AE644" s="99" cm="1">
        <f t="array" aca="1" ref="AE644" ca="1">INDIRECT("lista!P" &amp;Table4[[#This Row],[ID]]+1)</f>
        <v>0</v>
      </c>
      <c r="AF644" s="99" cm="1">
        <f t="array" aca="1" ref="AF644" ca="1">INDIRECT("lista!Q" &amp;Table4[[#This Row],[ID]]+1)</f>
        <v>0</v>
      </c>
    </row>
    <row r="645" spans="1:32" x14ac:dyDescent="0.3">
      <c r="A645" s="99">
        <v>642</v>
      </c>
      <c r="B645" s="53" t="s">
        <v>93</v>
      </c>
      <c r="C645" s="308" t="s">
        <v>1154</v>
      </c>
      <c r="D645" s="53" t="s">
        <v>53</v>
      </c>
      <c r="E645" s="53" t="s">
        <v>36</v>
      </c>
      <c r="F645" s="309">
        <v>44144</v>
      </c>
      <c r="O645" s="3"/>
      <c r="P645" s="3"/>
      <c r="Q645" s="3"/>
      <c r="R645" s="15"/>
      <c r="S645" s="15"/>
      <c r="T645" s="15"/>
      <c r="U645" s="328"/>
      <c r="V645" s="99">
        <f ca="1">INDIRECT("lista!G" &amp;Table4[[#This Row],[ID]]+1)</f>
        <v>0</v>
      </c>
      <c r="W645" s="99" cm="1">
        <f t="array" aca="1" ref="W645" ca="1">INDIRECT("lista!H" &amp;Table4[[#This Row],[ID]]+1)</f>
        <v>0</v>
      </c>
      <c r="X645" s="99" cm="1">
        <f t="array" aca="1" ref="X645" ca="1">INDIRECT("lista!I" &amp;Table4[[#This Row],[ID]]+1)</f>
        <v>0</v>
      </c>
      <c r="Y645" s="99" cm="1">
        <f t="array" aca="1" ref="Y645" ca="1">INDIRECT("lista!J" &amp;Table4[[#This Row],[ID]]+1)</f>
        <v>0</v>
      </c>
      <c r="Z645" s="99" cm="1">
        <f t="array" aca="1" ref="Z645" ca="1">INDIRECT("lista!K" &amp;Table4[[#This Row],[ID]]+1)</f>
        <v>0</v>
      </c>
      <c r="AA645" s="99" cm="1">
        <f t="array" aca="1" ref="AA645" ca="1">INDIRECT("lista!L" &amp;Table4[[#This Row],[ID]]+1)</f>
        <v>0</v>
      </c>
      <c r="AB645" s="99" cm="1">
        <f t="array" aca="1" ref="AB645" ca="1">INDIRECT("lista!M" &amp;Table4[[#This Row],[ID]]+1)</f>
        <v>0</v>
      </c>
      <c r="AC645" s="99" cm="1">
        <f t="array" aca="1" ref="AC645" ca="1">INDIRECT("lista!N" &amp;Table4[[#This Row],[ID]]+1)</f>
        <v>0</v>
      </c>
      <c r="AD645" s="99" cm="1">
        <f t="array" aca="1" ref="AD645" ca="1">INDIRECT("lista!O" &amp;Table4[[#This Row],[ID]]+1)</f>
        <v>0</v>
      </c>
      <c r="AE645" s="99" cm="1">
        <f t="array" aca="1" ref="AE645" ca="1">INDIRECT("lista!P" &amp;Table4[[#This Row],[ID]]+1)</f>
        <v>0</v>
      </c>
      <c r="AF645" s="99" cm="1">
        <f t="array" aca="1" ref="AF645" ca="1">INDIRECT("lista!Q" &amp;Table4[[#This Row],[ID]]+1)</f>
        <v>0</v>
      </c>
    </row>
    <row r="646" spans="1:32" x14ac:dyDescent="0.3">
      <c r="A646" s="99">
        <v>643</v>
      </c>
      <c r="B646" s="53" t="s">
        <v>447</v>
      </c>
      <c r="C646" s="308" t="s">
        <v>1349</v>
      </c>
      <c r="D646" s="53" t="s">
        <v>53</v>
      </c>
      <c r="E646" s="53" t="s">
        <v>36</v>
      </c>
      <c r="F646" s="309">
        <v>44139</v>
      </c>
      <c r="O646" s="3"/>
      <c r="P646" s="3"/>
      <c r="Q646" s="3"/>
      <c r="R646" s="15"/>
      <c r="S646" s="15"/>
      <c r="T646" s="15"/>
      <c r="U646" s="328"/>
      <c r="V646" s="99">
        <f ca="1">INDIRECT("lista!G" &amp;Table4[[#This Row],[ID]]+1)</f>
        <v>0</v>
      </c>
      <c r="W646" s="99" cm="1">
        <f t="array" aca="1" ref="W646" ca="1">INDIRECT("lista!H" &amp;Table4[[#This Row],[ID]]+1)</f>
        <v>0</v>
      </c>
      <c r="X646" s="99" cm="1">
        <f t="array" aca="1" ref="X646" ca="1">INDIRECT("lista!I" &amp;Table4[[#This Row],[ID]]+1)</f>
        <v>0</v>
      </c>
      <c r="Y646" s="99" cm="1">
        <f t="array" aca="1" ref="Y646" ca="1">INDIRECT("lista!J" &amp;Table4[[#This Row],[ID]]+1)</f>
        <v>0</v>
      </c>
      <c r="Z646" s="99" cm="1">
        <f t="array" aca="1" ref="Z646" ca="1">INDIRECT("lista!K" &amp;Table4[[#This Row],[ID]]+1)</f>
        <v>0</v>
      </c>
      <c r="AA646" s="99" cm="1">
        <f t="array" aca="1" ref="AA646" ca="1">INDIRECT("lista!L" &amp;Table4[[#This Row],[ID]]+1)</f>
        <v>0</v>
      </c>
      <c r="AB646" s="99" cm="1">
        <f t="array" aca="1" ref="AB646" ca="1">INDIRECT("lista!M" &amp;Table4[[#This Row],[ID]]+1)</f>
        <v>0</v>
      </c>
      <c r="AC646" s="99" cm="1">
        <f t="array" aca="1" ref="AC646" ca="1">INDIRECT("lista!N" &amp;Table4[[#This Row],[ID]]+1)</f>
        <v>0</v>
      </c>
      <c r="AD646" s="99" cm="1">
        <f t="array" aca="1" ref="AD646" ca="1">INDIRECT("lista!O" &amp;Table4[[#This Row],[ID]]+1)</f>
        <v>0</v>
      </c>
      <c r="AE646" s="99" cm="1">
        <f t="array" aca="1" ref="AE646" ca="1">INDIRECT("lista!P" &amp;Table4[[#This Row],[ID]]+1)</f>
        <v>0</v>
      </c>
      <c r="AF646" s="99" cm="1">
        <f t="array" aca="1" ref="AF646" ca="1">INDIRECT("lista!Q" &amp;Table4[[#This Row],[ID]]+1)</f>
        <v>0</v>
      </c>
    </row>
    <row r="647" spans="1:32" x14ac:dyDescent="0.3">
      <c r="A647" s="99">
        <v>644</v>
      </c>
      <c r="B647" s="53" t="s">
        <v>448</v>
      </c>
      <c r="C647" s="308" t="s">
        <v>1577</v>
      </c>
      <c r="D647" s="53" t="s">
        <v>53</v>
      </c>
      <c r="E647" s="53" t="s">
        <v>36</v>
      </c>
      <c r="F647" s="309">
        <v>44139</v>
      </c>
      <c r="O647" s="3"/>
      <c r="P647" s="3"/>
      <c r="Q647" s="3"/>
      <c r="R647" s="15"/>
      <c r="S647" s="15"/>
      <c r="T647" s="15"/>
      <c r="U647" s="328"/>
      <c r="V647" s="99">
        <f ca="1">INDIRECT("lista!G" &amp;Table4[[#This Row],[ID]]+1)</f>
        <v>0</v>
      </c>
      <c r="W647" s="99" cm="1">
        <f t="array" aca="1" ref="W647" ca="1">INDIRECT("lista!H" &amp;Table4[[#This Row],[ID]]+1)</f>
        <v>0</v>
      </c>
      <c r="X647" s="99" cm="1">
        <f t="array" aca="1" ref="X647" ca="1">INDIRECT("lista!I" &amp;Table4[[#This Row],[ID]]+1)</f>
        <v>0</v>
      </c>
      <c r="Y647" s="99" cm="1">
        <f t="array" aca="1" ref="Y647" ca="1">INDIRECT("lista!J" &amp;Table4[[#This Row],[ID]]+1)</f>
        <v>0</v>
      </c>
      <c r="Z647" s="99" cm="1">
        <f t="array" aca="1" ref="Z647" ca="1">INDIRECT("lista!K" &amp;Table4[[#This Row],[ID]]+1)</f>
        <v>0</v>
      </c>
      <c r="AA647" s="99" cm="1">
        <f t="array" aca="1" ref="AA647" ca="1">INDIRECT("lista!L" &amp;Table4[[#This Row],[ID]]+1)</f>
        <v>0</v>
      </c>
      <c r="AB647" s="99" cm="1">
        <f t="array" aca="1" ref="AB647" ca="1">INDIRECT("lista!M" &amp;Table4[[#This Row],[ID]]+1)</f>
        <v>0</v>
      </c>
      <c r="AC647" s="99" cm="1">
        <f t="array" aca="1" ref="AC647" ca="1">INDIRECT("lista!N" &amp;Table4[[#This Row],[ID]]+1)</f>
        <v>0</v>
      </c>
      <c r="AD647" s="99" cm="1">
        <f t="array" aca="1" ref="AD647" ca="1">INDIRECT("lista!O" &amp;Table4[[#This Row],[ID]]+1)</f>
        <v>0</v>
      </c>
      <c r="AE647" s="99" cm="1">
        <f t="array" aca="1" ref="AE647" ca="1">INDIRECT("lista!P" &amp;Table4[[#This Row],[ID]]+1)</f>
        <v>0</v>
      </c>
      <c r="AF647" s="99" cm="1">
        <f t="array" aca="1" ref="AF647" ca="1">INDIRECT("lista!Q" &amp;Table4[[#This Row],[ID]]+1)</f>
        <v>0</v>
      </c>
    </row>
    <row r="648" spans="1:32" x14ac:dyDescent="0.3">
      <c r="A648" s="99">
        <v>645</v>
      </c>
      <c r="B648" s="53" t="s">
        <v>131</v>
      </c>
      <c r="C648" s="308" t="s">
        <v>1521</v>
      </c>
      <c r="D648" s="53" t="s">
        <v>42</v>
      </c>
      <c r="E648" s="53" t="s">
        <v>95</v>
      </c>
      <c r="F648" s="309">
        <v>44130</v>
      </c>
      <c r="O648" s="3"/>
      <c r="P648" s="3"/>
      <c r="Q648" s="3"/>
      <c r="R648" s="15"/>
      <c r="S648" s="15"/>
      <c r="T648" s="15"/>
      <c r="U648" s="328"/>
      <c r="V648" s="99">
        <f ca="1">INDIRECT("lista!G" &amp;Table4[[#This Row],[ID]]+1)</f>
        <v>0</v>
      </c>
      <c r="W648" s="99" cm="1">
        <f t="array" aca="1" ref="W648" ca="1">INDIRECT("lista!H" &amp;Table4[[#This Row],[ID]]+1)</f>
        <v>0</v>
      </c>
      <c r="X648" s="99" cm="1">
        <f t="array" aca="1" ref="X648" ca="1">INDIRECT("lista!I" &amp;Table4[[#This Row],[ID]]+1)</f>
        <v>0</v>
      </c>
      <c r="Y648" s="99" cm="1">
        <f t="array" aca="1" ref="Y648" ca="1">INDIRECT("lista!J" &amp;Table4[[#This Row],[ID]]+1)</f>
        <v>0</v>
      </c>
      <c r="Z648" s="99" cm="1">
        <f t="array" aca="1" ref="Z648" ca="1">INDIRECT("lista!K" &amp;Table4[[#This Row],[ID]]+1)</f>
        <v>0</v>
      </c>
      <c r="AA648" s="99" cm="1">
        <f t="array" aca="1" ref="AA648" ca="1">INDIRECT("lista!L" &amp;Table4[[#This Row],[ID]]+1)</f>
        <v>0</v>
      </c>
      <c r="AB648" s="99" cm="1">
        <f t="array" aca="1" ref="AB648" ca="1">INDIRECT("lista!M" &amp;Table4[[#This Row],[ID]]+1)</f>
        <v>0</v>
      </c>
      <c r="AC648" s="99" cm="1">
        <f t="array" aca="1" ref="AC648" ca="1">INDIRECT("lista!N" &amp;Table4[[#This Row],[ID]]+1)</f>
        <v>0</v>
      </c>
      <c r="AD648" s="99" cm="1">
        <f t="array" aca="1" ref="AD648" ca="1">INDIRECT("lista!O" &amp;Table4[[#This Row],[ID]]+1)</f>
        <v>0</v>
      </c>
      <c r="AE648" s="99" cm="1">
        <f t="array" aca="1" ref="AE648" ca="1">INDIRECT("lista!P" &amp;Table4[[#This Row],[ID]]+1)</f>
        <v>0</v>
      </c>
      <c r="AF648" s="99" cm="1">
        <f t="array" aca="1" ref="AF648" ca="1">INDIRECT("lista!Q" &amp;Table4[[#This Row],[ID]]+1)</f>
        <v>0</v>
      </c>
    </row>
    <row r="649" spans="1:32" x14ac:dyDescent="0.3">
      <c r="A649" s="99">
        <v>646</v>
      </c>
      <c r="B649" s="53" t="s">
        <v>205</v>
      </c>
      <c r="C649" s="308" t="s">
        <v>1290</v>
      </c>
      <c r="D649" s="53" t="s">
        <v>200</v>
      </c>
      <c r="E649" s="53" t="s">
        <v>74</v>
      </c>
      <c r="F649" s="309">
        <v>44127</v>
      </c>
      <c r="O649" s="3"/>
      <c r="P649" s="3"/>
      <c r="Q649" s="3"/>
      <c r="R649" s="15"/>
      <c r="S649" s="15"/>
      <c r="T649" s="15"/>
      <c r="U649" s="328"/>
      <c r="V649" s="99">
        <f ca="1">INDIRECT("lista!G" &amp;Table4[[#This Row],[ID]]+1)</f>
        <v>0</v>
      </c>
      <c r="W649" s="99" cm="1">
        <f t="array" aca="1" ref="W649" ca="1">INDIRECT("lista!H" &amp;Table4[[#This Row],[ID]]+1)</f>
        <v>0</v>
      </c>
      <c r="X649" s="99" cm="1">
        <f t="array" aca="1" ref="X649" ca="1">INDIRECT("lista!I" &amp;Table4[[#This Row],[ID]]+1)</f>
        <v>0</v>
      </c>
      <c r="Y649" s="99" cm="1">
        <f t="array" aca="1" ref="Y649" ca="1">INDIRECT("lista!J" &amp;Table4[[#This Row],[ID]]+1)</f>
        <v>0</v>
      </c>
      <c r="Z649" s="99" cm="1">
        <f t="array" aca="1" ref="Z649" ca="1">INDIRECT("lista!K" &amp;Table4[[#This Row],[ID]]+1)</f>
        <v>0</v>
      </c>
      <c r="AA649" s="99" cm="1">
        <f t="array" aca="1" ref="AA649" ca="1">INDIRECT("lista!L" &amp;Table4[[#This Row],[ID]]+1)</f>
        <v>0</v>
      </c>
      <c r="AB649" s="99" cm="1">
        <f t="array" aca="1" ref="AB649" ca="1">INDIRECT("lista!M" &amp;Table4[[#This Row],[ID]]+1)</f>
        <v>0</v>
      </c>
      <c r="AC649" s="99" cm="1">
        <f t="array" aca="1" ref="AC649" ca="1">INDIRECT("lista!N" &amp;Table4[[#This Row],[ID]]+1)</f>
        <v>0</v>
      </c>
      <c r="AD649" s="99" cm="1">
        <f t="array" aca="1" ref="AD649" ca="1">INDIRECT("lista!O" &amp;Table4[[#This Row],[ID]]+1)</f>
        <v>0</v>
      </c>
      <c r="AE649" s="99" cm="1">
        <f t="array" aca="1" ref="AE649" ca="1">INDIRECT("lista!P" &amp;Table4[[#This Row],[ID]]+1)</f>
        <v>0</v>
      </c>
      <c r="AF649" s="99" cm="1">
        <f t="array" aca="1" ref="AF649" ca="1">INDIRECT("lista!Q" &amp;Table4[[#This Row],[ID]]+1)</f>
        <v>0</v>
      </c>
    </row>
    <row r="650" spans="1:32" x14ac:dyDescent="0.3">
      <c r="A650" s="99">
        <v>647</v>
      </c>
      <c r="B650" s="53" t="s">
        <v>110</v>
      </c>
      <c r="C650" s="308" t="s">
        <v>1161</v>
      </c>
      <c r="D650" s="53" t="s">
        <v>53</v>
      </c>
      <c r="E650" s="53" t="s">
        <v>105</v>
      </c>
      <c r="F650" s="309">
        <v>44125</v>
      </c>
      <c r="O650" s="3"/>
      <c r="P650" s="3"/>
      <c r="Q650" s="3"/>
      <c r="R650" s="15"/>
      <c r="S650" s="15"/>
      <c r="T650" s="15"/>
      <c r="U650" s="328"/>
      <c r="V650" s="99">
        <f ca="1">INDIRECT("lista!G" &amp;Table4[[#This Row],[ID]]+1)</f>
        <v>0</v>
      </c>
      <c r="W650" s="99" cm="1">
        <f t="array" aca="1" ref="W650" ca="1">INDIRECT("lista!H" &amp;Table4[[#This Row],[ID]]+1)</f>
        <v>0</v>
      </c>
      <c r="X650" s="99" cm="1">
        <f t="array" aca="1" ref="X650" ca="1">INDIRECT("lista!I" &amp;Table4[[#This Row],[ID]]+1)</f>
        <v>0</v>
      </c>
      <c r="Y650" s="99" cm="1">
        <f t="array" aca="1" ref="Y650" ca="1">INDIRECT("lista!J" &amp;Table4[[#This Row],[ID]]+1)</f>
        <v>0</v>
      </c>
      <c r="Z650" s="99" cm="1">
        <f t="array" aca="1" ref="Z650" ca="1">INDIRECT("lista!K" &amp;Table4[[#This Row],[ID]]+1)</f>
        <v>0</v>
      </c>
      <c r="AA650" s="99" cm="1">
        <f t="array" aca="1" ref="AA650" ca="1">INDIRECT("lista!L" &amp;Table4[[#This Row],[ID]]+1)</f>
        <v>0</v>
      </c>
      <c r="AB650" s="99" cm="1">
        <f t="array" aca="1" ref="AB650" ca="1">INDIRECT("lista!M" &amp;Table4[[#This Row],[ID]]+1)</f>
        <v>0</v>
      </c>
      <c r="AC650" s="99" cm="1">
        <f t="array" aca="1" ref="AC650" ca="1">INDIRECT("lista!N" &amp;Table4[[#This Row],[ID]]+1)</f>
        <v>0</v>
      </c>
      <c r="AD650" s="99" cm="1">
        <f t="array" aca="1" ref="AD650" ca="1">INDIRECT("lista!O" &amp;Table4[[#This Row],[ID]]+1)</f>
        <v>0</v>
      </c>
      <c r="AE650" s="99" cm="1">
        <f t="array" aca="1" ref="AE650" ca="1">INDIRECT("lista!P" &amp;Table4[[#This Row],[ID]]+1)</f>
        <v>0</v>
      </c>
      <c r="AF650" s="99" cm="1">
        <f t="array" aca="1" ref="AF650" ca="1">INDIRECT("lista!Q" &amp;Table4[[#This Row],[ID]]+1)</f>
        <v>0</v>
      </c>
    </row>
    <row r="651" spans="1:32" x14ac:dyDescent="0.3">
      <c r="A651" s="99">
        <v>648</v>
      </c>
      <c r="B651" s="53" t="s">
        <v>140</v>
      </c>
      <c r="C651" s="308" t="s">
        <v>1378</v>
      </c>
      <c r="D651" s="53" t="s">
        <v>53</v>
      </c>
      <c r="E651" s="53" t="s">
        <v>95</v>
      </c>
      <c r="F651" s="309">
        <v>44120</v>
      </c>
      <c r="O651" s="3"/>
      <c r="P651" s="3"/>
      <c r="Q651" s="3"/>
      <c r="R651" s="15"/>
      <c r="S651" s="15"/>
      <c r="T651" s="15"/>
      <c r="U651" s="328"/>
      <c r="V651" s="99">
        <f ca="1">INDIRECT("lista!G" &amp;Table4[[#This Row],[ID]]+1)</f>
        <v>0</v>
      </c>
      <c r="W651" s="99" cm="1">
        <f t="array" aca="1" ref="W651" ca="1">INDIRECT("lista!H" &amp;Table4[[#This Row],[ID]]+1)</f>
        <v>0</v>
      </c>
      <c r="X651" s="99" cm="1">
        <f t="array" aca="1" ref="X651" ca="1">INDIRECT("lista!I" &amp;Table4[[#This Row],[ID]]+1)</f>
        <v>0</v>
      </c>
      <c r="Y651" s="99" cm="1">
        <f t="array" aca="1" ref="Y651" ca="1">INDIRECT("lista!J" &amp;Table4[[#This Row],[ID]]+1)</f>
        <v>0</v>
      </c>
      <c r="Z651" s="99" cm="1">
        <f t="array" aca="1" ref="Z651" ca="1">INDIRECT("lista!K" &amp;Table4[[#This Row],[ID]]+1)</f>
        <v>0</v>
      </c>
      <c r="AA651" s="99" cm="1">
        <f t="array" aca="1" ref="AA651" ca="1">INDIRECT("lista!L" &amp;Table4[[#This Row],[ID]]+1)</f>
        <v>0</v>
      </c>
      <c r="AB651" s="99" cm="1">
        <f t="array" aca="1" ref="AB651" ca="1">INDIRECT("lista!M" &amp;Table4[[#This Row],[ID]]+1)</f>
        <v>0</v>
      </c>
      <c r="AC651" s="99" cm="1">
        <f t="array" aca="1" ref="AC651" ca="1">INDIRECT("lista!N" &amp;Table4[[#This Row],[ID]]+1)</f>
        <v>0</v>
      </c>
      <c r="AD651" s="99" cm="1">
        <f t="array" aca="1" ref="AD651" ca="1">INDIRECT("lista!O" &amp;Table4[[#This Row],[ID]]+1)</f>
        <v>0</v>
      </c>
      <c r="AE651" s="99" cm="1">
        <f t="array" aca="1" ref="AE651" ca="1">INDIRECT("lista!P" &amp;Table4[[#This Row],[ID]]+1)</f>
        <v>0</v>
      </c>
      <c r="AF651" s="99" cm="1">
        <f t="array" aca="1" ref="AF651" ca="1">INDIRECT("lista!Q" &amp;Table4[[#This Row],[ID]]+1)</f>
        <v>0</v>
      </c>
    </row>
    <row r="652" spans="1:32" x14ac:dyDescent="0.3">
      <c r="A652" s="99">
        <v>649</v>
      </c>
      <c r="B652" s="53" t="s">
        <v>454</v>
      </c>
      <c r="C652" s="308" t="s">
        <v>1448</v>
      </c>
      <c r="D652" s="53" t="s">
        <v>53</v>
      </c>
      <c r="E652" s="53" t="s">
        <v>77</v>
      </c>
      <c r="F652" s="309">
        <v>44118</v>
      </c>
      <c r="O652" s="3"/>
      <c r="P652" s="3"/>
      <c r="Q652" s="3"/>
      <c r="R652" s="15"/>
      <c r="S652" s="15"/>
      <c r="T652" s="15"/>
      <c r="U652" s="328"/>
      <c r="V652" s="99" t="s">
        <v>65</v>
      </c>
      <c r="W652" s="99" t="s">
        <v>65</v>
      </c>
      <c r="X652" s="99" t="s">
        <v>65</v>
      </c>
      <c r="Y652" s="99" t="s">
        <v>65</v>
      </c>
      <c r="Z652" s="99" cm="1">
        <f t="array" aca="1" ref="Z652" ca="1">INDIRECT("lista!K" &amp;Table4[[#This Row],[ID]]+1)</f>
        <v>0</v>
      </c>
      <c r="AA652" s="99" cm="1">
        <f t="array" aca="1" ref="AA652" ca="1">INDIRECT("lista!L" &amp;Table4[[#This Row],[ID]]+1)</f>
        <v>0</v>
      </c>
      <c r="AB652" s="99" cm="1">
        <f t="array" aca="1" ref="AB652" ca="1">INDIRECT("lista!M" &amp;Table4[[#This Row],[ID]]+1)</f>
        <v>0</v>
      </c>
      <c r="AC652" s="99" cm="1">
        <f t="array" aca="1" ref="AC652" ca="1">INDIRECT("lista!N" &amp;Table4[[#This Row],[ID]]+1)</f>
        <v>0</v>
      </c>
      <c r="AD652" s="99" cm="1">
        <f t="array" aca="1" ref="AD652" ca="1">INDIRECT("lista!O" &amp;Table4[[#This Row],[ID]]+1)</f>
        <v>0</v>
      </c>
      <c r="AE652" s="99" cm="1">
        <f t="array" aca="1" ref="AE652" ca="1">INDIRECT("lista!P" &amp;Table4[[#This Row],[ID]]+1)</f>
        <v>0</v>
      </c>
      <c r="AF652" s="99" cm="1">
        <f t="array" aca="1" ref="AF652" ca="1">INDIRECT("lista!Q" &amp;Table4[[#This Row],[ID]]+1)</f>
        <v>0</v>
      </c>
    </row>
    <row r="653" spans="1:32" x14ac:dyDescent="0.3">
      <c r="A653" s="99">
        <v>650</v>
      </c>
      <c r="B653" s="53" t="s">
        <v>154</v>
      </c>
      <c r="C653" s="308" t="s">
        <v>1193</v>
      </c>
      <c r="D653" s="53" t="s">
        <v>53</v>
      </c>
      <c r="E653" s="53" t="s">
        <v>95</v>
      </c>
      <c r="F653" s="309">
        <v>44117</v>
      </c>
      <c r="O653" s="3"/>
      <c r="P653" s="3"/>
      <c r="Q653" s="3"/>
      <c r="R653" s="15"/>
      <c r="S653" s="15"/>
      <c r="T653" s="15"/>
      <c r="U653" s="328"/>
      <c r="V653" s="99">
        <f ca="1">INDIRECT("lista!G" &amp;Table4[[#This Row],[ID]]+1)</f>
        <v>0</v>
      </c>
      <c r="W653" s="99" cm="1">
        <f t="array" aca="1" ref="W653" ca="1">INDIRECT("lista!H" &amp;Table4[[#This Row],[ID]]+1)</f>
        <v>0</v>
      </c>
      <c r="X653" s="99" cm="1">
        <f t="array" aca="1" ref="X653" ca="1">INDIRECT("lista!I" &amp;Table4[[#This Row],[ID]]+1)</f>
        <v>0</v>
      </c>
      <c r="Y653" s="99" cm="1">
        <f t="array" aca="1" ref="Y653" ca="1">INDIRECT("lista!J" &amp;Table4[[#This Row],[ID]]+1)</f>
        <v>0</v>
      </c>
      <c r="Z653" s="99" cm="1">
        <f t="array" aca="1" ref="Z653" ca="1">INDIRECT("lista!K" &amp;Table4[[#This Row],[ID]]+1)</f>
        <v>0</v>
      </c>
      <c r="AA653" s="99" cm="1">
        <f t="array" aca="1" ref="AA653" ca="1">INDIRECT("lista!L" &amp;Table4[[#This Row],[ID]]+1)</f>
        <v>0</v>
      </c>
      <c r="AB653" s="99" cm="1">
        <f t="array" aca="1" ref="AB653" ca="1">INDIRECT("lista!M" &amp;Table4[[#This Row],[ID]]+1)</f>
        <v>0</v>
      </c>
      <c r="AC653" s="99" cm="1">
        <f t="array" aca="1" ref="AC653" ca="1">INDIRECT("lista!N" &amp;Table4[[#This Row],[ID]]+1)</f>
        <v>0</v>
      </c>
      <c r="AD653" s="99" cm="1">
        <f t="array" aca="1" ref="AD653" ca="1">INDIRECT("lista!O" &amp;Table4[[#This Row],[ID]]+1)</f>
        <v>0</v>
      </c>
      <c r="AE653" s="99" cm="1">
        <f t="array" aca="1" ref="AE653" ca="1">INDIRECT("lista!P" &amp;Table4[[#This Row],[ID]]+1)</f>
        <v>0</v>
      </c>
      <c r="AF653" s="99" cm="1">
        <f t="array" aca="1" ref="AF653" ca="1">INDIRECT("lista!Q" &amp;Table4[[#This Row],[ID]]+1)</f>
        <v>0</v>
      </c>
    </row>
    <row r="654" spans="1:32" x14ac:dyDescent="0.3">
      <c r="A654" s="99">
        <v>651</v>
      </c>
      <c r="B654" s="53" t="s">
        <v>110</v>
      </c>
      <c r="C654" s="308" t="s">
        <v>1161</v>
      </c>
      <c r="D654" s="53" t="s">
        <v>53</v>
      </c>
      <c r="E654" s="53" t="s">
        <v>119</v>
      </c>
      <c r="F654" s="309">
        <v>44111</v>
      </c>
      <c r="O654" s="3"/>
      <c r="P654" s="3"/>
      <c r="Q654" s="3"/>
      <c r="R654" s="15"/>
      <c r="S654" s="15"/>
      <c r="T654" s="15"/>
      <c r="U654" s="328"/>
      <c r="V654" s="99">
        <f ca="1">INDIRECT("lista!G" &amp;Table4[[#This Row],[ID]]+1)</f>
        <v>0</v>
      </c>
      <c r="W654" s="99" cm="1">
        <f t="array" aca="1" ref="W654" ca="1">INDIRECT("lista!H" &amp;Table4[[#This Row],[ID]]+1)</f>
        <v>0</v>
      </c>
      <c r="X654" s="99" cm="1">
        <f t="array" aca="1" ref="X654" ca="1">INDIRECT("lista!I" &amp;Table4[[#This Row],[ID]]+1)</f>
        <v>0</v>
      </c>
      <c r="Y654" s="99" cm="1">
        <f t="array" aca="1" ref="Y654" ca="1">INDIRECT("lista!J" &amp;Table4[[#This Row],[ID]]+1)</f>
        <v>0</v>
      </c>
      <c r="Z654" s="99" cm="1">
        <f t="array" aca="1" ref="Z654" ca="1">INDIRECT("lista!K" &amp;Table4[[#This Row],[ID]]+1)</f>
        <v>0</v>
      </c>
      <c r="AA654" s="99" cm="1">
        <f t="array" aca="1" ref="AA654" ca="1">INDIRECT("lista!L" &amp;Table4[[#This Row],[ID]]+1)</f>
        <v>0</v>
      </c>
      <c r="AB654" s="99" cm="1">
        <f t="array" aca="1" ref="AB654" ca="1">INDIRECT("lista!M" &amp;Table4[[#This Row],[ID]]+1)</f>
        <v>0</v>
      </c>
      <c r="AC654" s="99" cm="1">
        <f t="array" aca="1" ref="AC654" ca="1">INDIRECT("lista!N" &amp;Table4[[#This Row],[ID]]+1)</f>
        <v>0</v>
      </c>
      <c r="AD654" s="99" cm="1">
        <f t="array" aca="1" ref="AD654" ca="1">INDIRECT("lista!O" &amp;Table4[[#This Row],[ID]]+1)</f>
        <v>0</v>
      </c>
      <c r="AE654" s="99" cm="1">
        <f t="array" aca="1" ref="AE654" ca="1">INDIRECT("lista!P" &amp;Table4[[#This Row],[ID]]+1)</f>
        <v>0</v>
      </c>
      <c r="AF654" s="99" cm="1">
        <f t="array" aca="1" ref="AF654" ca="1">INDIRECT("lista!Q" &amp;Table4[[#This Row],[ID]]+1)</f>
        <v>0</v>
      </c>
    </row>
    <row r="655" spans="1:32" x14ac:dyDescent="0.3">
      <c r="A655" s="99">
        <v>652</v>
      </c>
      <c r="B655" s="53" t="s">
        <v>180</v>
      </c>
      <c r="C655" s="308" t="s">
        <v>1351</v>
      </c>
      <c r="D655" s="53" t="s">
        <v>53</v>
      </c>
      <c r="E655" s="53" t="s">
        <v>77</v>
      </c>
      <c r="F655" s="309">
        <v>44110</v>
      </c>
      <c r="O655" s="3"/>
      <c r="P655" s="3"/>
      <c r="Q655" s="3"/>
      <c r="R655" s="15"/>
      <c r="S655" s="15"/>
      <c r="T655" s="15"/>
      <c r="U655" s="328"/>
      <c r="V655" s="99">
        <f ca="1">INDIRECT("lista!G" &amp;Table4[[#This Row],[ID]]+1)</f>
        <v>0</v>
      </c>
      <c r="W655" s="99" cm="1">
        <f t="array" aca="1" ref="W655" ca="1">INDIRECT("lista!H" &amp;Table4[[#This Row],[ID]]+1)</f>
        <v>0</v>
      </c>
      <c r="X655" s="99" cm="1">
        <f t="array" aca="1" ref="X655" ca="1">INDIRECT("lista!I" &amp;Table4[[#This Row],[ID]]+1)</f>
        <v>0</v>
      </c>
      <c r="Y655" s="99" cm="1">
        <f t="array" aca="1" ref="Y655" ca="1">INDIRECT("lista!J" &amp;Table4[[#This Row],[ID]]+1)</f>
        <v>0</v>
      </c>
      <c r="Z655" s="99" cm="1">
        <f t="array" aca="1" ref="Z655" ca="1">INDIRECT("lista!K" &amp;Table4[[#This Row],[ID]]+1)</f>
        <v>0</v>
      </c>
      <c r="AA655" s="99" cm="1">
        <f t="array" aca="1" ref="AA655" ca="1">INDIRECT("lista!L" &amp;Table4[[#This Row],[ID]]+1)</f>
        <v>0</v>
      </c>
      <c r="AB655" s="99" cm="1">
        <f t="array" aca="1" ref="AB655" ca="1">INDIRECT("lista!M" &amp;Table4[[#This Row],[ID]]+1)</f>
        <v>0</v>
      </c>
      <c r="AC655" s="99" cm="1">
        <f t="array" aca="1" ref="AC655" ca="1">INDIRECT("lista!N" &amp;Table4[[#This Row],[ID]]+1)</f>
        <v>0</v>
      </c>
      <c r="AD655" s="99" cm="1">
        <f t="array" aca="1" ref="AD655" ca="1">INDIRECT("lista!O" &amp;Table4[[#This Row],[ID]]+1)</f>
        <v>0</v>
      </c>
      <c r="AE655" s="99" cm="1">
        <f t="array" aca="1" ref="AE655" ca="1">INDIRECT("lista!P" &amp;Table4[[#This Row],[ID]]+1)</f>
        <v>0</v>
      </c>
      <c r="AF655" s="99" cm="1">
        <f t="array" aca="1" ref="AF655" ca="1">INDIRECT("lista!Q" &amp;Table4[[#This Row],[ID]]+1)</f>
        <v>0</v>
      </c>
    </row>
    <row r="656" spans="1:32" x14ac:dyDescent="0.3">
      <c r="A656" s="99">
        <v>653</v>
      </c>
      <c r="B656" s="53" t="s">
        <v>131</v>
      </c>
      <c r="C656" s="308" t="s">
        <v>1521</v>
      </c>
      <c r="D656" s="53" t="s">
        <v>42</v>
      </c>
      <c r="E656" s="53" t="s">
        <v>105</v>
      </c>
      <c r="F656" s="309">
        <v>44109</v>
      </c>
      <c r="O656" s="3"/>
      <c r="P656" s="3"/>
      <c r="Q656" s="3"/>
      <c r="R656" s="15"/>
      <c r="S656" s="15"/>
      <c r="T656" s="15"/>
      <c r="U656" s="328"/>
      <c r="V656" s="99">
        <f ca="1">INDIRECT("lista!G" &amp;Table4[[#This Row],[ID]]+1)</f>
        <v>0</v>
      </c>
      <c r="W656" s="99" cm="1">
        <f t="array" aca="1" ref="W656" ca="1">INDIRECT("lista!H" &amp;Table4[[#This Row],[ID]]+1)</f>
        <v>0</v>
      </c>
      <c r="X656" s="99" cm="1">
        <f t="array" aca="1" ref="X656" ca="1">INDIRECT("lista!I" &amp;Table4[[#This Row],[ID]]+1)</f>
        <v>0</v>
      </c>
      <c r="Y656" s="99" cm="1">
        <f t="array" aca="1" ref="Y656" ca="1">INDIRECT("lista!J" &amp;Table4[[#This Row],[ID]]+1)</f>
        <v>0</v>
      </c>
      <c r="Z656" s="99" cm="1">
        <f t="array" aca="1" ref="Z656" ca="1">INDIRECT("lista!K" &amp;Table4[[#This Row],[ID]]+1)</f>
        <v>0</v>
      </c>
      <c r="AA656" s="99" cm="1">
        <f t="array" aca="1" ref="AA656" ca="1">INDIRECT("lista!L" &amp;Table4[[#This Row],[ID]]+1)</f>
        <v>0</v>
      </c>
      <c r="AB656" s="99" cm="1">
        <f t="array" aca="1" ref="AB656" ca="1">INDIRECT("lista!M" &amp;Table4[[#This Row],[ID]]+1)</f>
        <v>0</v>
      </c>
      <c r="AC656" s="99" cm="1">
        <f t="array" aca="1" ref="AC656" ca="1">INDIRECT("lista!N" &amp;Table4[[#This Row],[ID]]+1)</f>
        <v>0</v>
      </c>
      <c r="AD656" s="99" cm="1">
        <f t="array" aca="1" ref="AD656" ca="1">INDIRECT("lista!O" &amp;Table4[[#This Row],[ID]]+1)</f>
        <v>0</v>
      </c>
      <c r="AE656" s="99" cm="1">
        <f t="array" aca="1" ref="AE656" ca="1">INDIRECT("lista!P" &amp;Table4[[#This Row],[ID]]+1)</f>
        <v>0</v>
      </c>
      <c r="AF656" s="99" cm="1">
        <f t="array" aca="1" ref="AF656" ca="1">INDIRECT("lista!Q" &amp;Table4[[#This Row],[ID]]+1)</f>
        <v>0</v>
      </c>
    </row>
    <row r="657" spans="1:32" x14ac:dyDescent="0.3">
      <c r="A657" s="99">
        <v>654</v>
      </c>
      <c r="B657" s="53" t="s">
        <v>443</v>
      </c>
      <c r="C657" s="308" t="s">
        <v>1522</v>
      </c>
      <c r="D657" s="53" t="s">
        <v>42</v>
      </c>
      <c r="E657" s="53" t="s">
        <v>95</v>
      </c>
      <c r="F657" s="309">
        <v>44105</v>
      </c>
      <c r="O657" s="3"/>
      <c r="P657" s="3"/>
      <c r="Q657" s="3"/>
      <c r="R657" s="15"/>
      <c r="S657" s="15"/>
      <c r="T657" s="15"/>
      <c r="U657" s="328"/>
      <c r="V657" s="99">
        <f ca="1">INDIRECT("lista!G" &amp;Table4[[#This Row],[ID]]+1)</f>
        <v>0</v>
      </c>
      <c r="W657" s="99" cm="1">
        <f t="array" aca="1" ref="W657" ca="1">INDIRECT("lista!H" &amp;Table4[[#This Row],[ID]]+1)</f>
        <v>0</v>
      </c>
      <c r="X657" s="99" cm="1">
        <f t="array" aca="1" ref="X657" ca="1">INDIRECT("lista!I" &amp;Table4[[#This Row],[ID]]+1)</f>
        <v>0</v>
      </c>
      <c r="Y657" s="99" cm="1">
        <f t="array" aca="1" ref="Y657" ca="1">INDIRECT("lista!J" &amp;Table4[[#This Row],[ID]]+1)</f>
        <v>0</v>
      </c>
      <c r="Z657" s="99" cm="1">
        <f t="array" aca="1" ref="Z657" ca="1">INDIRECT("lista!K" &amp;Table4[[#This Row],[ID]]+1)</f>
        <v>0</v>
      </c>
      <c r="AA657" s="99" cm="1">
        <f t="array" aca="1" ref="AA657" ca="1">INDIRECT("lista!L" &amp;Table4[[#This Row],[ID]]+1)</f>
        <v>0</v>
      </c>
      <c r="AB657" s="99" cm="1">
        <f t="array" aca="1" ref="AB657" ca="1">INDIRECT("lista!M" &amp;Table4[[#This Row],[ID]]+1)</f>
        <v>0</v>
      </c>
      <c r="AC657" s="99" cm="1">
        <f t="array" aca="1" ref="AC657" ca="1">INDIRECT("lista!N" &amp;Table4[[#This Row],[ID]]+1)</f>
        <v>0</v>
      </c>
      <c r="AD657" s="99" cm="1">
        <f t="array" aca="1" ref="AD657" ca="1">INDIRECT("lista!O" &amp;Table4[[#This Row],[ID]]+1)</f>
        <v>0</v>
      </c>
      <c r="AE657" s="99" cm="1">
        <f t="array" aca="1" ref="AE657" ca="1">INDIRECT("lista!P" &amp;Table4[[#This Row],[ID]]+1)</f>
        <v>0</v>
      </c>
      <c r="AF657" s="99" cm="1">
        <f t="array" aca="1" ref="AF657" ca="1">INDIRECT("lista!Q" &amp;Table4[[#This Row],[ID]]+1)</f>
        <v>0</v>
      </c>
    </row>
    <row r="658" spans="1:32" x14ac:dyDescent="0.3">
      <c r="A658" s="99">
        <v>655</v>
      </c>
      <c r="B658" s="53" t="s">
        <v>444</v>
      </c>
      <c r="C658" s="308" t="s">
        <v>1523</v>
      </c>
      <c r="D658" s="53" t="s">
        <v>42</v>
      </c>
      <c r="E658" s="53" t="s">
        <v>95</v>
      </c>
      <c r="F658" s="309">
        <v>44105</v>
      </c>
      <c r="O658" s="3"/>
      <c r="P658" s="3"/>
      <c r="Q658" s="3"/>
      <c r="R658" s="15"/>
      <c r="S658" s="15"/>
      <c r="T658" s="15"/>
      <c r="U658" s="328"/>
      <c r="V658" s="99">
        <f ca="1">INDIRECT("lista!G" &amp;Table4[[#This Row],[ID]]+1)</f>
        <v>0</v>
      </c>
      <c r="W658" s="99" cm="1">
        <f t="array" aca="1" ref="W658" ca="1">INDIRECT("lista!H" &amp;Table4[[#This Row],[ID]]+1)</f>
        <v>0</v>
      </c>
      <c r="X658" s="99" cm="1">
        <f t="array" aca="1" ref="X658" ca="1">INDIRECT("lista!I" &amp;Table4[[#This Row],[ID]]+1)</f>
        <v>0</v>
      </c>
      <c r="Y658" s="99" cm="1">
        <f t="array" aca="1" ref="Y658" ca="1">INDIRECT("lista!J" &amp;Table4[[#This Row],[ID]]+1)</f>
        <v>0</v>
      </c>
      <c r="Z658" s="99" cm="1">
        <f t="array" aca="1" ref="Z658" ca="1">INDIRECT("lista!K" &amp;Table4[[#This Row],[ID]]+1)</f>
        <v>0</v>
      </c>
      <c r="AA658" s="99" cm="1">
        <f t="array" aca="1" ref="AA658" ca="1">INDIRECT("lista!L" &amp;Table4[[#This Row],[ID]]+1)</f>
        <v>0</v>
      </c>
      <c r="AB658" s="99" cm="1">
        <f t="array" aca="1" ref="AB658" ca="1">INDIRECT("lista!M" &amp;Table4[[#This Row],[ID]]+1)</f>
        <v>0</v>
      </c>
      <c r="AC658" s="99" cm="1">
        <f t="array" aca="1" ref="AC658" ca="1">INDIRECT("lista!N" &amp;Table4[[#This Row],[ID]]+1)</f>
        <v>0</v>
      </c>
      <c r="AD658" s="99" cm="1">
        <f t="array" aca="1" ref="AD658" ca="1">INDIRECT("lista!O" &amp;Table4[[#This Row],[ID]]+1)</f>
        <v>0</v>
      </c>
      <c r="AE658" s="99" cm="1">
        <f t="array" aca="1" ref="AE658" ca="1">INDIRECT("lista!P" &amp;Table4[[#This Row],[ID]]+1)</f>
        <v>0</v>
      </c>
      <c r="AF658" s="99" cm="1">
        <f t="array" aca="1" ref="AF658" ca="1">INDIRECT("lista!Q" &amp;Table4[[#This Row],[ID]]+1)</f>
        <v>0</v>
      </c>
    </row>
    <row r="659" spans="1:32" x14ac:dyDescent="0.3">
      <c r="A659" s="99">
        <v>656</v>
      </c>
      <c r="B659" s="53" t="s">
        <v>109</v>
      </c>
      <c r="C659" s="308" t="s">
        <v>1160</v>
      </c>
      <c r="D659" s="53" t="s">
        <v>80</v>
      </c>
      <c r="E659" s="53" t="s">
        <v>58</v>
      </c>
      <c r="F659" s="309">
        <v>44105</v>
      </c>
      <c r="O659" s="3"/>
      <c r="P659" s="3"/>
      <c r="Q659" s="3"/>
      <c r="R659" s="15"/>
      <c r="S659" s="15"/>
      <c r="T659" s="15"/>
      <c r="U659" s="328"/>
      <c r="V659" s="99">
        <f ca="1">INDIRECT("lista!G" &amp;Table4[[#This Row],[ID]]+1)</f>
        <v>0</v>
      </c>
      <c r="W659" s="99" cm="1">
        <f t="array" aca="1" ref="W659" ca="1">INDIRECT("lista!H" &amp;Table4[[#This Row],[ID]]+1)</f>
        <v>0</v>
      </c>
      <c r="X659" s="99" cm="1">
        <f t="array" aca="1" ref="X659" ca="1">INDIRECT("lista!I" &amp;Table4[[#This Row],[ID]]+1)</f>
        <v>0</v>
      </c>
      <c r="Y659" s="99" cm="1">
        <f t="array" aca="1" ref="Y659" ca="1">INDIRECT("lista!J" &amp;Table4[[#This Row],[ID]]+1)</f>
        <v>0</v>
      </c>
      <c r="Z659" s="99" cm="1">
        <f t="array" aca="1" ref="Z659" ca="1">INDIRECT("lista!K" &amp;Table4[[#This Row],[ID]]+1)</f>
        <v>0</v>
      </c>
      <c r="AA659" s="99" cm="1">
        <f t="array" aca="1" ref="AA659" ca="1">INDIRECT("lista!L" &amp;Table4[[#This Row],[ID]]+1)</f>
        <v>0</v>
      </c>
      <c r="AB659" s="99" cm="1">
        <f t="array" aca="1" ref="AB659" ca="1">INDIRECT("lista!M" &amp;Table4[[#This Row],[ID]]+1)</f>
        <v>0</v>
      </c>
      <c r="AC659" s="99" cm="1">
        <f t="array" aca="1" ref="AC659" ca="1">INDIRECT("lista!N" &amp;Table4[[#This Row],[ID]]+1)</f>
        <v>0</v>
      </c>
      <c r="AD659" s="99" cm="1">
        <f t="array" aca="1" ref="AD659" ca="1">INDIRECT("lista!O" &amp;Table4[[#This Row],[ID]]+1)</f>
        <v>0</v>
      </c>
      <c r="AE659" s="99" cm="1">
        <f t="array" aca="1" ref="AE659" ca="1">INDIRECT("lista!P" &amp;Table4[[#This Row],[ID]]+1)</f>
        <v>0</v>
      </c>
      <c r="AF659" s="99" cm="1">
        <f t="array" aca="1" ref="AF659" ca="1">INDIRECT("lista!Q" &amp;Table4[[#This Row],[ID]]+1)</f>
        <v>0</v>
      </c>
    </row>
    <row r="660" spans="1:32" x14ac:dyDescent="0.3">
      <c r="A660" s="99">
        <v>657</v>
      </c>
      <c r="B660" s="53" t="s">
        <v>108</v>
      </c>
      <c r="C660" s="308" t="s">
        <v>1159</v>
      </c>
      <c r="D660" s="53" t="s">
        <v>80</v>
      </c>
      <c r="E660" s="53" t="s">
        <v>58</v>
      </c>
      <c r="F660" s="309">
        <v>44105</v>
      </c>
      <c r="O660" s="3"/>
      <c r="P660" s="3"/>
      <c r="Q660" s="3"/>
      <c r="R660" s="15"/>
      <c r="S660" s="15"/>
      <c r="T660" s="15"/>
      <c r="U660" s="328"/>
      <c r="V660" s="99">
        <f ca="1">INDIRECT("lista!G" &amp;Table4[[#This Row],[ID]]+1)</f>
        <v>0</v>
      </c>
      <c r="W660" s="99" cm="1">
        <f t="array" aca="1" ref="W660" ca="1">INDIRECT("lista!H" &amp;Table4[[#This Row],[ID]]+1)</f>
        <v>0</v>
      </c>
      <c r="X660" s="99" cm="1">
        <f t="array" aca="1" ref="X660" ca="1">INDIRECT("lista!I" &amp;Table4[[#This Row],[ID]]+1)</f>
        <v>0</v>
      </c>
      <c r="Y660" s="99" cm="1">
        <f t="array" aca="1" ref="Y660" ca="1">INDIRECT("lista!J" &amp;Table4[[#This Row],[ID]]+1)</f>
        <v>0</v>
      </c>
      <c r="Z660" s="99" cm="1">
        <f t="array" aca="1" ref="Z660" ca="1">INDIRECT("lista!K" &amp;Table4[[#This Row],[ID]]+1)</f>
        <v>0</v>
      </c>
      <c r="AA660" s="99" cm="1">
        <f t="array" aca="1" ref="AA660" ca="1">INDIRECT("lista!L" &amp;Table4[[#This Row],[ID]]+1)</f>
        <v>0</v>
      </c>
      <c r="AB660" s="99" cm="1">
        <f t="array" aca="1" ref="AB660" ca="1">INDIRECT("lista!M" &amp;Table4[[#This Row],[ID]]+1)</f>
        <v>0</v>
      </c>
      <c r="AC660" s="99" cm="1">
        <f t="array" aca="1" ref="AC660" ca="1">INDIRECT("lista!N" &amp;Table4[[#This Row],[ID]]+1)</f>
        <v>0</v>
      </c>
      <c r="AD660" s="99" cm="1">
        <f t="array" aca="1" ref="AD660" ca="1">INDIRECT("lista!O" &amp;Table4[[#This Row],[ID]]+1)</f>
        <v>0</v>
      </c>
      <c r="AE660" s="99" cm="1">
        <f t="array" aca="1" ref="AE660" ca="1">INDIRECT("lista!P" &amp;Table4[[#This Row],[ID]]+1)</f>
        <v>0</v>
      </c>
      <c r="AF660" s="99" cm="1">
        <f t="array" aca="1" ref="AF660" ca="1">INDIRECT("lista!Q" &amp;Table4[[#This Row],[ID]]+1)</f>
        <v>0</v>
      </c>
    </row>
    <row r="661" spans="1:32" x14ac:dyDescent="0.3">
      <c r="A661" s="99">
        <v>658</v>
      </c>
      <c r="B661" s="53" t="s">
        <v>110</v>
      </c>
      <c r="C661" s="308" t="s">
        <v>1161</v>
      </c>
      <c r="D661" s="53" t="s">
        <v>53</v>
      </c>
      <c r="E661" s="53" t="s">
        <v>455</v>
      </c>
      <c r="F661" s="309">
        <v>44104</v>
      </c>
      <c r="O661" s="3"/>
      <c r="P661" s="3"/>
      <c r="Q661" s="3"/>
      <c r="R661" s="15"/>
      <c r="S661" s="15"/>
      <c r="T661" s="15"/>
      <c r="U661" s="328"/>
      <c r="V661" s="99">
        <f ca="1">INDIRECT("lista!G" &amp;Table4[[#This Row],[ID]]+1)</f>
        <v>0</v>
      </c>
      <c r="W661" s="99" cm="1">
        <f t="array" aca="1" ref="W661" ca="1">INDIRECT("lista!H" &amp;Table4[[#This Row],[ID]]+1)</f>
        <v>0</v>
      </c>
      <c r="X661" s="99" cm="1">
        <f t="array" aca="1" ref="X661" ca="1">INDIRECT("lista!I" &amp;Table4[[#This Row],[ID]]+1)</f>
        <v>0</v>
      </c>
      <c r="Y661" s="99" cm="1">
        <f t="array" aca="1" ref="Y661" ca="1">INDIRECT("lista!J" &amp;Table4[[#This Row],[ID]]+1)</f>
        <v>0</v>
      </c>
      <c r="Z661" s="99" cm="1">
        <f t="array" aca="1" ref="Z661" ca="1">INDIRECT("lista!K" &amp;Table4[[#This Row],[ID]]+1)</f>
        <v>0</v>
      </c>
      <c r="AA661" s="99" cm="1">
        <f t="array" aca="1" ref="AA661" ca="1">INDIRECT("lista!L" &amp;Table4[[#This Row],[ID]]+1)</f>
        <v>0</v>
      </c>
      <c r="AB661" s="99" cm="1">
        <f t="array" aca="1" ref="AB661" ca="1">INDIRECT("lista!M" &amp;Table4[[#This Row],[ID]]+1)</f>
        <v>0</v>
      </c>
      <c r="AC661" s="99" cm="1">
        <f t="array" aca="1" ref="AC661" ca="1">INDIRECT("lista!N" &amp;Table4[[#This Row],[ID]]+1)</f>
        <v>0</v>
      </c>
      <c r="AD661" s="99" cm="1">
        <f t="array" aca="1" ref="AD661" ca="1">INDIRECT("lista!O" &amp;Table4[[#This Row],[ID]]+1)</f>
        <v>0</v>
      </c>
      <c r="AE661" s="99" cm="1">
        <f t="array" aca="1" ref="AE661" ca="1">INDIRECT("lista!P" &amp;Table4[[#This Row],[ID]]+1)</f>
        <v>0</v>
      </c>
      <c r="AF661" s="99" cm="1">
        <f t="array" aca="1" ref="AF661" ca="1">INDIRECT("lista!Q" &amp;Table4[[#This Row],[ID]]+1)</f>
        <v>0</v>
      </c>
    </row>
    <row r="662" spans="1:32" x14ac:dyDescent="0.3">
      <c r="A662" s="99">
        <v>659</v>
      </c>
      <c r="B662" s="53" t="s">
        <v>456</v>
      </c>
      <c r="C662" s="308" t="s">
        <v>1524</v>
      </c>
      <c r="D662" s="53" t="s">
        <v>53</v>
      </c>
      <c r="E662" s="53" t="s">
        <v>77</v>
      </c>
      <c r="F662" s="309">
        <v>44104</v>
      </c>
      <c r="O662" s="3"/>
      <c r="P662" s="3"/>
      <c r="Q662" s="3"/>
      <c r="R662" s="15"/>
      <c r="S662" s="15"/>
      <c r="T662" s="15"/>
      <c r="U662" s="328"/>
      <c r="V662" s="99" t="s">
        <v>65</v>
      </c>
      <c r="W662" s="99" t="s">
        <v>65</v>
      </c>
      <c r="X662" s="99" t="s">
        <v>65</v>
      </c>
      <c r="Y662" s="99" t="s">
        <v>65</v>
      </c>
      <c r="Z662" s="99" cm="1">
        <f t="array" aca="1" ref="Z662" ca="1">INDIRECT("lista!K" &amp;Table4[[#This Row],[ID]]+1)</f>
        <v>0</v>
      </c>
      <c r="AA662" s="99" cm="1">
        <f t="array" aca="1" ref="AA662" ca="1">INDIRECT("lista!L" &amp;Table4[[#This Row],[ID]]+1)</f>
        <v>0</v>
      </c>
      <c r="AB662" s="99" cm="1">
        <f t="array" aca="1" ref="AB662" ca="1">INDIRECT("lista!M" &amp;Table4[[#This Row],[ID]]+1)</f>
        <v>0</v>
      </c>
      <c r="AC662" s="99" cm="1">
        <f t="array" aca="1" ref="AC662" ca="1">INDIRECT("lista!N" &amp;Table4[[#This Row],[ID]]+1)</f>
        <v>0</v>
      </c>
      <c r="AD662" s="99" cm="1">
        <f t="array" aca="1" ref="AD662" ca="1">INDIRECT("lista!O" &amp;Table4[[#This Row],[ID]]+1)</f>
        <v>0</v>
      </c>
      <c r="AE662" s="99" cm="1">
        <f t="array" aca="1" ref="AE662" ca="1">INDIRECT("lista!P" &amp;Table4[[#This Row],[ID]]+1)</f>
        <v>0</v>
      </c>
      <c r="AF662" s="99" cm="1">
        <f t="array" aca="1" ref="AF662" ca="1">INDIRECT("lista!Q" &amp;Table4[[#This Row],[ID]]+1)</f>
        <v>0</v>
      </c>
    </row>
    <row r="663" spans="1:32" x14ac:dyDescent="0.3">
      <c r="A663" s="99">
        <v>660</v>
      </c>
      <c r="B663" s="53" t="s">
        <v>140</v>
      </c>
      <c r="C663" s="308" t="s">
        <v>1378</v>
      </c>
      <c r="D663" s="53" t="s">
        <v>53</v>
      </c>
      <c r="E663" s="53" t="s">
        <v>457</v>
      </c>
      <c r="F663" s="309">
        <v>44099</v>
      </c>
      <c r="O663" s="3"/>
      <c r="P663" s="3"/>
      <c r="Q663" s="3"/>
      <c r="R663" s="15"/>
      <c r="S663" s="15"/>
      <c r="T663" s="15"/>
      <c r="U663" s="328"/>
      <c r="V663" s="99">
        <f ca="1">INDIRECT("lista!G" &amp;Table4[[#This Row],[ID]]+1)</f>
        <v>0</v>
      </c>
      <c r="W663" s="99" cm="1">
        <f t="array" aca="1" ref="W663" ca="1">INDIRECT("lista!H" &amp;Table4[[#This Row],[ID]]+1)</f>
        <v>0</v>
      </c>
      <c r="X663" s="99" cm="1">
        <f t="array" aca="1" ref="X663" ca="1">INDIRECT("lista!I" &amp;Table4[[#This Row],[ID]]+1)</f>
        <v>0</v>
      </c>
      <c r="Y663" s="99" cm="1">
        <f t="array" aca="1" ref="Y663" ca="1">INDIRECT("lista!J" &amp;Table4[[#This Row],[ID]]+1)</f>
        <v>0</v>
      </c>
      <c r="Z663" s="99" cm="1">
        <f t="array" aca="1" ref="Z663" ca="1">INDIRECT("lista!K" &amp;Table4[[#This Row],[ID]]+1)</f>
        <v>0</v>
      </c>
      <c r="AA663" s="99" cm="1">
        <f t="array" aca="1" ref="AA663" ca="1">INDIRECT("lista!L" &amp;Table4[[#This Row],[ID]]+1)</f>
        <v>0</v>
      </c>
      <c r="AB663" s="99" cm="1">
        <f t="array" aca="1" ref="AB663" ca="1">INDIRECT("lista!M" &amp;Table4[[#This Row],[ID]]+1)</f>
        <v>0</v>
      </c>
      <c r="AC663" s="99" cm="1">
        <f t="array" aca="1" ref="AC663" ca="1">INDIRECT("lista!N" &amp;Table4[[#This Row],[ID]]+1)</f>
        <v>0</v>
      </c>
      <c r="AD663" s="99" cm="1">
        <f t="array" aca="1" ref="AD663" ca="1">INDIRECT("lista!O" &amp;Table4[[#This Row],[ID]]+1)</f>
        <v>0</v>
      </c>
      <c r="AE663" s="99" cm="1">
        <f t="array" aca="1" ref="AE663" ca="1">INDIRECT("lista!P" &amp;Table4[[#This Row],[ID]]+1)</f>
        <v>0</v>
      </c>
      <c r="AF663" s="99" cm="1">
        <f t="array" aca="1" ref="AF663" ca="1">INDIRECT("lista!Q" &amp;Table4[[#This Row],[ID]]+1)</f>
        <v>0</v>
      </c>
    </row>
    <row r="664" spans="1:32" x14ac:dyDescent="0.3">
      <c r="A664" s="99">
        <v>661</v>
      </c>
      <c r="B664" s="53" t="s">
        <v>154</v>
      </c>
      <c r="C664" s="308" t="s">
        <v>1193</v>
      </c>
      <c r="D664" s="53" t="s">
        <v>53</v>
      </c>
      <c r="E664" s="53" t="s">
        <v>105</v>
      </c>
      <c r="F664" s="309">
        <v>44096</v>
      </c>
      <c r="O664" s="3"/>
      <c r="P664" s="3"/>
      <c r="Q664" s="3"/>
      <c r="R664" s="15"/>
      <c r="S664" s="15"/>
      <c r="T664" s="15"/>
      <c r="U664" s="328"/>
      <c r="V664" s="99">
        <f ca="1">INDIRECT("lista!G" &amp;Table4[[#This Row],[ID]]+1)</f>
        <v>0</v>
      </c>
      <c r="W664" s="99" cm="1">
        <f t="array" aca="1" ref="W664" ca="1">INDIRECT("lista!H" &amp;Table4[[#This Row],[ID]]+1)</f>
        <v>0</v>
      </c>
      <c r="X664" s="99" cm="1">
        <f t="array" aca="1" ref="X664" ca="1">INDIRECT("lista!I" &amp;Table4[[#This Row],[ID]]+1)</f>
        <v>0</v>
      </c>
      <c r="Y664" s="99" cm="1">
        <f t="array" aca="1" ref="Y664" ca="1">INDIRECT("lista!J" &amp;Table4[[#This Row],[ID]]+1)</f>
        <v>0</v>
      </c>
      <c r="Z664" s="99" cm="1">
        <f t="array" aca="1" ref="Z664" ca="1">INDIRECT("lista!K" &amp;Table4[[#This Row],[ID]]+1)</f>
        <v>0</v>
      </c>
      <c r="AA664" s="99" cm="1">
        <f t="array" aca="1" ref="AA664" ca="1">INDIRECT("lista!L" &amp;Table4[[#This Row],[ID]]+1)</f>
        <v>0</v>
      </c>
      <c r="AB664" s="99" cm="1">
        <f t="array" aca="1" ref="AB664" ca="1">INDIRECT("lista!M" &amp;Table4[[#This Row],[ID]]+1)</f>
        <v>0</v>
      </c>
      <c r="AC664" s="99" cm="1">
        <f t="array" aca="1" ref="AC664" ca="1">INDIRECT("lista!N" &amp;Table4[[#This Row],[ID]]+1)</f>
        <v>0</v>
      </c>
      <c r="AD664" s="99" cm="1">
        <f t="array" aca="1" ref="AD664" ca="1">INDIRECT("lista!O" &amp;Table4[[#This Row],[ID]]+1)</f>
        <v>0</v>
      </c>
      <c r="AE664" s="99" cm="1">
        <f t="array" aca="1" ref="AE664" ca="1">INDIRECT("lista!P" &amp;Table4[[#This Row],[ID]]+1)</f>
        <v>0</v>
      </c>
      <c r="AF664" s="99" cm="1">
        <f t="array" aca="1" ref="AF664" ca="1">INDIRECT("lista!Q" &amp;Table4[[#This Row],[ID]]+1)</f>
        <v>0</v>
      </c>
    </row>
    <row r="665" spans="1:32" x14ac:dyDescent="0.3">
      <c r="A665" s="99">
        <v>662</v>
      </c>
      <c r="B665" s="53" t="s">
        <v>131</v>
      </c>
      <c r="C665" s="308" t="s">
        <v>1521</v>
      </c>
      <c r="D665" s="53" t="s">
        <v>42</v>
      </c>
      <c r="E665" s="53" t="s">
        <v>119</v>
      </c>
      <c r="F665" s="309">
        <v>44095</v>
      </c>
      <c r="O665" s="3"/>
      <c r="P665" s="3"/>
      <c r="Q665" s="3"/>
      <c r="R665" s="15"/>
      <c r="S665" s="15"/>
      <c r="T665" s="15"/>
      <c r="U665" s="328"/>
      <c r="V665" s="99">
        <f ca="1">INDIRECT("lista!G" &amp;Table4[[#This Row],[ID]]+1)</f>
        <v>0</v>
      </c>
      <c r="W665" s="99" cm="1">
        <f t="array" aca="1" ref="W665" ca="1">INDIRECT("lista!H" &amp;Table4[[#This Row],[ID]]+1)</f>
        <v>0</v>
      </c>
      <c r="X665" s="99" cm="1">
        <f t="array" aca="1" ref="X665" ca="1">INDIRECT("lista!I" &amp;Table4[[#This Row],[ID]]+1)</f>
        <v>0</v>
      </c>
      <c r="Y665" s="99" cm="1">
        <f t="array" aca="1" ref="Y665" ca="1">INDIRECT("lista!J" &amp;Table4[[#This Row],[ID]]+1)</f>
        <v>0</v>
      </c>
      <c r="Z665" s="99" cm="1">
        <f t="array" aca="1" ref="Z665" ca="1">INDIRECT("lista!K" &amp;Table4[[#This Row],[ID]]+1)</f>
        <v>0</v>
      </c>
      <c r="AA665" s="99" cm="1">
        <f t="array" aca="1" ref="AA665" ca="1">INDIRECT("lista!L" &amp;Table4[[#This Row],[ID]]+1)</f>
        <v>0</v>
      </c>
      <c r="AB665" s="99" cm="1">
        <f t="array" aca="1" ref="AB665" ca="1">INDIRECT("lista!M" &amp;Table4[[#This Row],[ID]]+1)</f>
        <v>0</v>
      </c>
      <c r="AC665" s="99" cm="1">
        <f t="array" aca="1" ref="AC665" ca="1">INDIRECT("lista!N" &amp;Table4[[#This Row],[ID]]+1)</f>
        <v>0</v>
      </c>
      <c r="AD665" s="99" cm="1">
        <f t="array" aca="1" ref="AD665" ca="1">INDIRECT("lista!O" &amp;Table4[[#This Row],[ID]]+1)</f>
        <v>0</v>
      </c>
      <c r="AE665" s="99" cm="1">
        <f t="array" aca="1" ref="AE665" ca="1">INDIRECT("lista!P" &amp;Table4[[#This Row],[ID]]+1)</f>
        <v>0</v>
      </c>
      <c r="AF665" s="99" cm="1">
        <f t="array" aca="1" ref="AF665" ca="1">INDIRECT("lista!Q" &amp;Table4[[#This Row],[ID]]+1)</f>
        <v>0</v>
      </c>
    </row>
    <row r="666" spans="1:32" x14ac:dyDescent="0.3">
      <c r="A666" s="99">
        <v>663</v>
      </c>
      <c r="B666" s="53" t="s">
        <v>451</v>
      </c>
      <c r="C666" s="308" t="s">
        <v>452</v>
      </c>
      <c r="D666" s="53" t="s">
        <v>42</v>
      </c>
      <c r="E666" s="53" t="s">
        <v>77</v>
      </c>
      <c r="F666" s="309">
        <v>44090</v>
      </c>
      <c r="O666" s="3"/>
      <c r="P666" s="3"/>
      <c r="Q666" s="3"/>
      <c r="R666" s="15"/>
      <c r="S666" s="15"/>
      <c r="T666" s="15"/>
      <c r="U666" s="328"/>
      <c r="V666" s="99">
        <f ca="1">INDIRECT("lista!G" &amp;Table4[[#This Row],[ID]]+1)</f>
        <v>0</v>
      </c>
      <c r="W666" s="99" cm="1">
        <f t="array" aca="1" ref="W666" ca="1">INDIRECT("lista!H" &amp;Table4[[#This Row],[ID]]+1)</f>
        <v>0</v>
      </c>
      <c r="X666" s="99" cm="1">
        <f t="array" aca="1" ref="X666" ca="1">INDIRECT("lista!I" &amp;Table4[[#This Row],[ID]]+1)</f>
        <v>0</v>
      </c>
      <c r="Y666" s="99" cm="1">
        <f t="array" aca="1" ref="Y666" ca="1">INDIRECT("lista!J" &amp;Table4[[#This Row],[ID]]+1)</f>
        <v>0</v>
      </c>
      <c r="Z666" s="99" cm="1">
        <f t="array" aca="1" ref="Z666" ca="1">INDIRECT("lista!K" &amp;Table4[[#This Row],[ID]]+1)</f>
        <v>0</v>
      </c>
      <c r="AA666" s="99" cm="1">
        <f t="array" aca="1" ref="AA666" ca="1">INDIRECT("lista!L" &amp;Table4[[#This Row],[ID]]+1)</f>
        <v>0</v>
      </c>
      <c r="AB666" s="99" cm="1">
        <f t="array" aca="1" ref="AB666" ca="1">INDIRECT("lista!M" &amp;Table4[[#This Row],[ID]]+1)</f>
        <v>0</v>
      </c>
      <c r="AC666" s="99" cm="1">
        <f t="array" aca="1" ref="AC666" ca="1">INDIRECT("lista!N" &amp;Table4[[#This Row],[ID]]+1)</f>
        <v>0</v>
      </c>
      <c r="AD666" s="99" cm="1">
        <f t="array" aca="1" ref="AD666" ca="1">INDIRECT("lista!O" &amp;Table4[[#This Row],[ID]]+1)</f>
        <v>0</v>
      </c>
      <c r="AE666" s="99" cm="1">
        <f t="array" aca="1" ref="AE666" ca="1">INDIRECT("lista!P" &amp;Table4[[#This Row],[ID]]+1)</f>
        <v>0</v>
      </c>
      <c r="AF666" s="99" cm="1">
        <f t="array" aca="1" ref="AF666" ca="1">INDIRECT("lista!Q" &amp;Table4[[#This Row],[ID]]+1)</f>
        <v>0</v>
      </c>
    </row>
    <row r="667" spans="1:32" x14ac:dyDescent="0.3">
      <c r="A667" s="99">
        <v>664</v>
      </c>
      <c r="B667" s="53" t="s">
        <v>453</v>
      </c>
      <c r="C667" s="308" t="s">
        <v>452</v>
      </c>
      <c r="D667" s="53" t="s">
        <v>42</v>
      </c>
      <c r="E667" s="53" t="s">
        <v>77</v>
      </c>
      <c r="F667" s="309">
        <v>44090</v>
      </c>
      <c r="O667" s="3"/>
      <c r="P667" s="3"/>
      <c r="Q667" s="3"/>
      <c r="R667" s="15"/>
      <c r="S667" s="15"/>
      <c r="T667" s="15"/>
      <c r="U667" s="328"/>
      <c r="V667" s="99">
        <f ca="1">INDIRECT("lista!G" &amp;Table4[[#This Row],[ID]]+1)</f>
        <v>0</v>
      </c>
      <c r="W667" s="99" cm="1">
        <f t="array" aca="1" ref="W667" ca="1">INDIRECT("lista!H" &amp;Table4[[#This Row],[ID]]+1)</f>
        <v>0</v>
      </c>
      <c r="X667" s="99" cm="1">
        <f t="array" aca="1" ref="X667" ca="1">INDIRECT("lista!I" &amp;Table4[[#This Row],[ID]]+1)</f>
        <v>0</v>
      </c>
      <c r="Y667" s="99" cm="1">
        <f t="array" aca="1" ref="Y667" ca="1">INDIRECT("lista!J" &amp;Table4[[#This Row],[ID]]+1)</f>
        <v>0</v>
      </c>
      <c r="Z667" s="99" cm="1">
        <f t="array" aca="1" ref="Z667" ca="1">INDIRECT("lista!K" &amp;Table4[[#This Row],[ID]]+1)</f>
        <v>0</v>
      </c>
      <c r="AA667" s="99" cm="1">
        <f t="array" aca="1" ref="AA667" ca="1">INDIRECT("lista!L" &amp;Table4[[#This Row],[ID]]+1)</f>
        <v>0</v>
      </c>
      <c r="AB667" s="99" cm="1">
        <f t="array" aca="1" ref="AB667" ca="1">INDIRECT("lista!M" &amp;Table4[[#This Row],[ID]]+1)</f>
        <v>0</v>
      </c>
      <c r="AC667" s="99" cm="1">
        <f t="array" aca="1" ref="AC667" ca="1">INDIRECT("lista!N" &amp;Table4[[#This Row],[ID]]+1)</f>
        <v>0</v>
      </c>
      <c r="AD667" s="99" cm="1">
        <f t="array" aca="1" ref="AD667" ca="1">INDIRECT("lista!O" &amp;Table4[[#This Row],[ID]]+1)</f>
        <v>0</v>
      </c>
      <c r="AE667" s="99" cm="1">
        <f t="array" aca="1" ref="AE667" ca="1">INDIRECT("lista!P" &amp;Table4[[#This Row],[ID]]+1)</f>
        <v>0</v>
      </c>
      <c r="AF667" s="99" cm="1">
        <f t="array" aca="1" ref="AF667" ca="1">INDIRECT("lista!Q" &amp;Table4[[#This Row],[ID]]+1)</f>
        <v>0</v>
      </c>
    </row>
    <row r="668" spans="1:32" x14ac:dyDescent="0.3">
      <c r="A668" s="99">
        <v>665</v>
      </c>
      <c r="B668" s="53" t="s">
        <v>131</v>
      </c>
      <c r="C668" s="308" t="s">
        <v>1521</v>
      </c>
      <c r="D668" s="53" t="s">
        <v>42</v>
      </c>
      <c r="E668" s="53" t="s">
        <v>455</v>
      </c>
      <c r="F668" s="309">
        <v>44088</v>
      </c>
      <c r="O668" s="3"/>
      <c r="P668" s="3"/>
      <c r="Q668" s="3"/>
      <c r="R668" s="15"/>
      <c r="S668" s="15"/>
      <c r="T668" s="15"/>
      <c r="U668" s="328"/>
      <c r="V668" s="99">
        <f ca="1">INDIRECT("lista!G" &amp;Table4[[#This Row],[ID]]+1)</f>
        <v>0</v>
      </c>
      <c r="W668" s="99" cm="1">
        <f t="array" aca="1" ref="W668" ca="1">INDIRECT("lista!H" &amp;Table4[[#This Row],[ID]]+1)</f>
        <v>0</v>
      </c>
      <c r="X668" s="99" cm="1">
        <f t="array" aca="1" ref="X668" ca="1">INDIRECT("lista!I" &amp;Table4[[#This Row],[ID]]+1)</f>
        <v>0</v>
      </c>
      <c r="Y668" s="99" cm="1">
        <f t="array" aca="1" ref="Y668" ca="1">INDIRECT("lista!J" &amp;Table4[[#This Row],[ID]]+1)</f>
        <v>0</v>
      </c>
      <c r="Z668" s="99" cm="1">
        <f t="array" aca="1" ref="Z668" ca="1">INDIRECT("lista!K" &amp;Table4[[#This Row],[ID]]+1)</f>
        <v>0</v>
      </c>
      <c r="AA668" s="99" cm="1">
        <f t="array" aca="1" ref="AA668" ca="1">INDIRECT("lista!L" &amp;Table4[[#This Row],[ID]]+1)</f>
        <v>0</v>
      </c>
      <c r="AB668" s="99" cm="1">
        <f t="array" aca="1" ref="AB668" ca="1">INDIRECT("lista!M" &amp;Table4[[#This Row],[ID]]+1)</f>
        <v>0</v>
      </c>
      <c r="AC668" s="99" cm="1">
        <f t="array" aca="1" ref="AC668" ca="1">INDIRECT("lista!N" &amp;Table4[[#This Row],[ID]]+1)</f>
        <v>0</v>
      </c>
      <c r="AD668" s="99" cm="1">
        <f t="array" aca="1" ref="AD668" ca="1">INDIRECT("lista!O" &amp;Table4[[#This Row],[ID]]+1)</f>
        <v>0</v>
      </c>
      <c r="AE668" s="99" cm="1">
        <f t="array" aca="1" ref="AE668" ca="1">INDIRECT("lista!P" &amp;Table4[[#This Row],[ID]]+1)</f>
        <v>0</v>
      </c>
      <c r="AF668" s="99" cm="1">
        <f t="array" aca="1" ref="AF668" ca="1">INDIRECT("lista!Q" &amp;Table4[[#This Row],[ID]]+1)</f>
        <v>0</v>
      </c>
    </row>
    <row r="669" spans="1:32" x14ac:dyDescent="0.3">
      <c r="A669" s="99">
        <v>666</v>
      </c>
      <c r="B669" s="53" t="s">
        <v>140</v>
      </c>
      <c r="C669" s="308" t="s">
        <v>1378</v>
      </c>
      <c r="D669" s="53" t="s">
        <v>458</v>
      </c>
      <c r="E669" s="53" t="s">
        <v>119</v>
      </c>
      <c r="F669" s="309">
        <v>44085</v>
      </c>
      <c r="O669" s="3"/>
      <c r="P669" s="3"/>
      <c r="Q669" s="3"/>
      <c r="R669" s="15"/>
      <c r="S669" s="15"/>
      <c r="T669" s="15"/>
      <c r="U669" s="328"/>
      <c r="V669" s="99">
        <f ca="1">INDIRECT("lista!G" &amp;Table4[[#This Row],[ID]]+1)</f>
        <v>0</v>
      </c>
      <c r="W669" s="99" cm="1">
        <f t="array" aca="1" ref="W669" ca="1">INDIRECT("lista!H" &amp;Table4[[#This Row],[ID]]+1)</f>
        <v>0</v>
      </c>
      <c r="X669" s="99" cm="1">
        <f t="array" aca="1" ref="X669" ca="1">INDIRECT("lista!I" &amp;Table4[[#This Row],[ID]]+1)</f>
        <v>0</v>
      </c>
      <c r="Y669" s="99" cm="1">
        <f t="array" aca="1" ref="Y669" ca="1">INDIRECT("lista!J" &amp;Table4[[#This Row],[ID]]+1)</f>
        <v>0</v>
      </c>
      <c r="Z669" s="99" cm="1">
        <f t="array" aca="1" ref="Z669" ca="1">INDIRECT("lista!K" &amp;Table4[[#This Row],[ID]]+1)</f>
        <v>0</v>
      </c>
      <c r="AA669" s="99" cm="1">
        <f t="array" aca="1" ref="AA669" ca="1">INDIRECT("lista!L" &amp;Table4[[#This Row],[ID]]+1)</f>
        <v>0</v>
      </c>
      <c r="AB669" s="99" cm="1">
        <f t="array" aca="1" ref="AB669" ca="1">INDIRECT("lista!M" &amp;Table4[[#This Row],[ID]]+1)</f>
        <v>0</v>
      </c>
      <c r="AC669" s="99" cm="1">
        <f t="array" aca="1" ref="AC669" ca="1">INDIRECT("lista!N" &amp;Table4[[#This Row],[ID]]+1)</f>
        <v>0</v>
      </c>
      <c r="AD669" s="99" cm="1">
        <f t="array" aca="1" ref="AD669" ca="1">INDIRECT("lista!O" &amp;Table4[[#This Row],[ID]]+1)</f>
        <v>0</v>
      </c>
      <c r="AE669" s="99" cm="1">
        <f t="array" aca="1" ref="AE669" ca="1">INDIRECT("lista!P" &amp;Table4[[#This Row],[ID]]+1)</f>
        <v>0</v>
      </c>
      <c r="AF669" s="99" cm="1">
        <f t="array" aca="1" ref="AF669" ca="1">INDIRECT("lista!Q" &amp;Table4[[#This Row],[ID]]+1)</f>
        <v>0</v>
      </c>
    </row>
    <row r="670" spans="1:32" x14ac:dyDescent="0.3">
      <c r="A670" s="99">
        <v>667</v>
      </c>
      <c r="B670" s="53" t="s">
        <v>205</v>
      </c>
      <c r="C670" s="308" t="s">
        <v>1290</v>
      </c>
      <c r="D670" s="53" t="s">
        <v>200</v>
      </c>
      <c r="E670" s="53" t="s">
        <v>77</v>
      </c>
      <c r="F670" s="309">
        <v>44085</v>
      </c>
      <c r="O670" s="3"/>
      <c r="P670" s="3"/>
      <c r="Q670" s="3"/>
      <c r="R670" s="15"/>
      <c r="S670" s="15"/>
      <c r="T670" s="15"/>
      <c r="U670" s="328"/>
      <c r="V670" s="99">
        <f ca="1">INDIRECT("lista!G" &amp;Table4[[#This Row],[ID]]+1)</f>
        <v>0</v>
      </c>
      <c r="W670" s="99" cm="1">
        <f t="array" aca="1" ref="W670" ca="1">INDIRECT("lista!H" &amp;Table4[[#This Row],[ID]]+1)</f>
        <v>0</v>
      </c>
      <c r="X670" s="99" cm="1">
        <f t="array" aca="1" ref="X670" ca="1">INDIRECT("lista!I" &amp;Table4[[#This Row],[ID]]+1)</f>
        <v>0</v>
      </c>
      <c r="Y670" s="99" cm="1">
        <f t="array" aca="1" ref="Y670" ca="1">INDIRECT("lista!J" &amp;Table4[[#This Row],[ID]]+1)</f>
        <v>0</v>
      </c>
      <c r="Z670" s="99" cm="1">
        <f t="array" aca="1" ref="Z670" ca="1">INDIRECT("lista!K" &amp;Table4[[#This Row],[ID]]+1)</f>
        <v>0</v>
      </c>
      <c r="AA670" s="99" cm="1">
        <f t="array" aca="1" ref="AA670" ca="1">INDIRECT("lista!L" &amp;Table4[[#This Row],[ID]]+1)</f>
        <v>0</v>
      </c>
      <c r="AB670" s="99" cm="1">
        <f t="array" aca="1" ref="AB670" ca="1">INDIRECT("lista!M" &amp;Table4[[#This Row],[ID]]+1)</f>
        <v>0</v>
      </c>
      <c r="AC670" s="99" cm="1">
        <f t="array" aca="1" ref="AC670" ca="1">INDIRECT("lista!N" &amp;Table4[[#This Row],[ID]]+1)</f>
        <v>0</v>
      </c>
      <c r="AD670" s="99" cm="1">
        <f t="array" aca="1" ref="AD670" ca="1">INDIRECT("lista!O" &amp;Table4[[#This Row],[ID]]+1)</f>
        <v>0</v>
      </c>
      <c r="AE670" s="99" cm="1">
        <f t="array" aca="1" ref="AE670" ca="1">INDIRECT("lista!P" &amp;Table4[[#This Row],[ID]]+1)</f>
        <v>0</v>
      </c>
      <c r="AF670" s="99" cm="1">
        <f t="array" aca="1" ref="AF670" ca="1">INDIRECT("lista!Q" &amp;Table4[[#This Row],[ID]]+1)</f>
        <v>0</v>
      </c>
    </row>
    <row r="671" spans="1:32" x14ac:dyDescent="0.3">
      <c r="A671" s="99">
        <v>668</v>
      </c>
      <c r="B671" s="53" t="s">
        <v>443</v>
      </c>
      <c r="C671" s="308" t="s">
        <v>1522</v>
      </c>
      <c r="D671" s="53" t="s">
        <v>42</v>
      </c>
      <c r="E671" s="53" t="s">
        <v>105</v>
      </c>
      <c r="F671" s="309">
        <v>44084</v>
      </c>
      <c r="O671" s="3"/>
      <c r="P671" s="3"/>
      <c r="Q671" s="3"/>
      <c r="R671" s="15"/>
      <c r="S671" s="15"/>
      <c r="T671" s="15"/>
      <c r="U671" s="328"/>
      <c r="V671" s="99">
        <f ca="1">INDIRECT("lista!G" &amp;Table4[[#This Row],[ID]]+1)</f>
        <v>0</v>
      </c>
      <c r="W671" s="99" cm="1">
        <f t="array" aca="1" ref="W671" ca="1">INDIRECT("lista!H" &amp;Table4[[#This Row],[ID]]+1)</f>
        <v>0</v>
      </c>
      <c r="X671" s="99" cm="1">
        <f t="array" aca="1" ref="X671" ca="1">INDIRECT("lista!I" &amp;Table4[[#This Row],[ID]]+1)</f>
        <v>0</v>
      </c>
      <c r="Y671" s="99" cm="1">
        <f t="array" aca="1" ref="Y671" ca="1">INDIRECT("lista!J" &amp;Table4[[#This Row],[ID]]+1)</f>
        <v>0</v>
      </c>
      <c r="Z671" s="99" cm="1">
        <f t="array" aca="1" ref="Z671" ca="1">INDIRECT("lista!K" &amp;Table4[[#This Row],[ID]]+1)</f>
        <v>0</v>
      </c>
      <c r="AA671" s="99" cm="1">
        <f t="array" aca="1" ref="AA671" ca="1">INDIRECT("lista!L" &amp;Table4[[#This Row],[ID]]+1)</f>
        <v>0</v>
      </c>
      <c r="AB671" s="99" cm="1">
        <f t="array" aca="1" ref="AB671" ca="1">INDIRECT("lista!M" &amp;Table4[[#This Row],[ID]]+1)</f>
        <v>0</v>
      </c>
      <c r="AC671" s="99" cm="1">
        <f t="array" aca="1" ref="AC671" ca="1">INDIRECT("lista!N" &amp;Table4[[#This Row],[ID]]+1)</f>
        <v>0</v>
      </c>
      <c r="AD671" s="99" cm="1">
        <f t="array" aca="1" ref="AD671" ca="1">INDIRECT("lista!O" &amp;Table4[[#This Row],[ID]]+1)</f>
        <v>0</v>
      </c>
      <c r="AE671" s="99" cm="1">
        <f t="array" aca="1" ref="AE671" ca="1">INDIRECT("lista!P" &amp;Table4[[#This Row],[ID]]+1)</f>
        <v>0</v>
      </c>
      <c r="AF671" s="99" cm="1">
        <f t="array" aca="1" ref="AF671" ca="1">INDIRECT("lista!Q" &amp;Table4[[#This Row],[ID]]+1)</f>
        <v>0</v>
      </c>
    </row>
    <row r="672" spans="1:32" x14ac:dyDescent="0.3">
      <c r="A672" s="99">
        <v>669</v>
      </c>
      <c r="B672" s="53" t="s">
        <v>444</v>
      </c>
      <c r="C672" s="308" t="s">
        <v>1523</v>
      </c>
      <c r="D672" s="53" t="s">
        <v>42</v>
      </c>
      <c r="E672" s="53" t="s">
        <v>105</v>
      </c>
      <c r="F672" s="309">
        <v>44084</v>
      </c>
      <c r="O672" s="3"/>
      <c r="P672" s="3"/>
      <c r="Q672" s="3"/>
      <c r="R672" s="15"/>
      <c r="S672" s="15"/>
      <c r="T672" s="15"/>
      <c r="U672" s="328"/>
      <c r="V672" s="99">
        <f ca="1">INDIRECT("lista!G" &amp;Table4[[#This Row],[ID]]+1)</f>
        <v>0</v>
      </c>
      <c r="W672" s="99" cm="1">
        <f t="array" aca="1" ref="W672" ca="1">INDIRECT("lista!H" &amp;Table4[[#This Row],[ID]]+1)</f>
        <v>0</v>
      </c>
      <c r="X672" s="99" cm="1">
        <f t="array" aca="1" ref="X672" ca="1">INDIRECT("lista!I" &amp;Table4[[#This Row],[ID]]+1)</f>
        <v>0</v>
      </c>
      <c r="Y672" s="99" cm="1">
        <f t="array" aca="1" ref="Y672" ca="1">INDIRECT("lista!J" &amp;Table4[[#This Row],[ID]]+1)</f>
        <v>0</v>
      </c>
      <c r="Z672" s="99" cm="1">
        <f t="array" aca="1" ref="Z672" ca="1">INDIRECT("lista!K" &amp;Table4[[#This Row],[ID]]+1)</f>
        <v>0</v>
      </c>
      <c r="AA672" s="99" cm="1">
        <f t="array" aca="1" ref="AA672" ca="1">INDIRECT("lista!L" &amp;Table4[[#This Row],[ID]]+1)</f>
        <v>0</v>
      </c>
      <c r="AB672" s="99" cm="1">
        <f t="array" aca="1" ref="AB672" ca="1">INDIRECT("lista!M" &amp;Table4[[#This Row],[ID]]+1)</f>
        <v>0</v>
      </c>
      <c r="AC672" s="99" cm="1">
        <f t="array" aca="1" ref="AC672" ca="1">INDIRECT("lista!N" &amp;Table4[[#This Row],[ID]]+1)</f>
        <v>0</v>
      </c>
      <c r="AD672" s="99" cm="1">
        <f t="array" aca="1" ref="AD672" ca="1">INDIRECT("lista!O" &amp;Table4[[#This Row],[ID]]+1)</f>
        <v>0</v>
      </c>
      <c r="AE672" s="99" cm="1">
        <f t="array" aca="1" ref="AE672" ca="1">INDIRECT("lista!P" &amp;Table4[[#This Row],[ID]]+1)</f>
        <v>0</v>
      </c>
      <c r="AF672" s="99" cm="1">
        <f t="array" aca="1" ref="AF672" ca="1">INDIRECT("lista!Q" &amp;Table4[[#This Row],[ID]]+1)</f>
        <v>0</v>
      </c>
    </row>
    <row r="673" spans="1:32" x14ac:dyDescent="0.3">
      <c r="A673" s="99">
        <v>670</v>
      </c>
      <c r="B673" s="53" t="s">
        <v>154</v>
      </c>
      <c r="C673" s="308" t="s">
        <v>1193</v>
      </c>
      <c r="D673" s="53" t="s">
        <v>458</v>
      </c>
      <c r="E673" s="53" t="s">
        <v>119</v>
      </c>
      <c r="F673" s="309">
        <v>44083</v>
      </c>
      <c r="O673" s="3"/>
      <c r="P673" s="3"/>
      <c r="Q673" s="3"/>
      <c r="R673" s="15"/>
      <c r="S673" s="15"/>
      <c r="T673" s="15"/>
      <c r="U673" s="328"/>
      <c r="V673" s="99">
        <f ca="1">INDIRECT("lista!G" &amp;Table4[[#This Row],[ID]]+1)</f>
        <v>0</v>
      </c>
      <c r="W673" s="99" cm="1">
        <f t="array" aca="1" ref="W673" ca="1">INDIRECT("lista!H" &amp;Table4[[#This Row],[ID]]+1)</f>
        <v>0</v>
      </c>
      <c r="X673" s="99" cm="1">
        <f t="array" aca="1" ref="X673" ca="1">INDIRECT("lista!I" &amp;Table4[[#This Row],[ID]]+1)</f>
        <v>0</v>
      </c>
      <c r="Y673" s="99" cm="1">
        <f t="array" aca="1" ref="Y673" ca="1">INDIRECT("lista!J" &amp;Table4[[#This Row],[ID]]+1)</f>
        <v>0</v>
      </c>
      <c r="Z673" s="99" cm="1">
        <f t="array" aca="1" ref="Z673" ca="1">INDIRECT("lista!K" &amp;Table4[[#This Row],[ID]]+1)</f>
        <v>0</v>
      </c>
      <c r="AA673" s="99" cm="1">
        <f t="array" aca="1" ref="AA673" ca="1">INDIRECT("lista!L" &amp;Table4[[#This Row],[ID]]+1)</f>
        <v>0</v>
      </c>
      <c r="AB673" s="99" cm="1">
        <f t="array" aca="1" ref="AB673" ca="1">INDIRECT("lista!M" &amp;Table4[[#This Row],[ID]]+1)</f>
        <v>0</v>
      </c>
      <c r="AC673" s="99" cm="1">
        <f t="array" aca="1" ref="AC673" ca="1">INDIRECT("lista!N" &amp;Table4[[#This Row],[ID]]+1)</f>
        <v>0</v>
      </c>
      <c r="AD673" s="99" cm="1">
        <f t="array" aca="1" ref="AD673" ca="1">INDIRECT("lista!O" &amp;Table4[[#This Row],[ID]]+1)</f>
        <v>0</v>
      </c>
      <c r="AE673" s="99" cm="1">
        <f t="array" aca="1" ref="AE673" ca="1">INDIRECT("lista!P" &amp;Table4[[#This Row],[ID]]+1)</f>
        <v>0</v>
      </c>
      <c r="AF673" s="99" cm="1">
        <f t="array" aca="1" ref="AF673" ca="1">INDIRECT("lista!Q" &amp;Table4[[#This Row],[ID]]+1)</f>
        <v>0</v>
      </c>
    </row>
    <row r="674" spans="1:32" x14ac:dyDescent="0.3">
      <c r="A674" s="99">
        <v>671</v>
      </c>
      <c r="B674" s="53" t="s">
        <v>140</v>
      </c>
      <c r="C674" s="308" t="s">
        <v>1378</v>
      </c>
      <c r="D674" s="53" t="s">
        <v>458</v>
      </c>
      <c r="E674" s="53" t="s">
        <v>455</v>
      </c>
      <c r="F674" s="309">
        <v>44078</v>
      </c>
      <c r="O674" s="3"/>
      <c r="P674" s="3"/>
      <c r="Q674" s="3"/>
      <c r="R674" s="15"/>
      <c r="S674" s="15"/>
      <c r="T674" s="15"/>
      <c r="U674" s="328"/>
      <c r="V674" s="99">
        <f ca="1">INDIRECT("lista!G" &amp;Table4[[#This Row],[ID]]+1)</f>
        <v>0</v>
      </c>
      <c r="W674" s="99" cm="1">
        <f t="array" aca="1" ref="W674" ca="1">INDIRECT("lista!H" &amp;Table4[[#This Row],[ID]]+1)</f>
        <v>0</v>
      </c>
      <c r="X674" s="99" cm="1">
        <f t="array" aca="1" ref="X674" ca="1">INDIRECT("lista!I" &amp;Table4[[#This Row],[ID]]+1)</f>
        <v>0</v>
      </c>
      <c r="Y674" s="99" cm="1">
        <f t="array" aca="1" ref="Y674" ca="1">INDIRECT("lista!J" &amp;Table4[[#This Row],[ID]]+1)</f>
        <v>0</v>
      </c>
      <c r="Z674" s="99" cm="1">
        <f t="array" aca="1" ref="Z674" ca="1">INDIRECT("lista!K" &amp;Table4[[#This Row],[ID]]+1)</f>
        <v>0</v>
      </c>
      <c r="AA674" s="99" cm="1">
        <f t="array" aca="1" ref="AA674" ca="1">INDIRECT("lista!L" &amp;Table4[[#This Row],[ID]]+1)</f>
        <v>0</v>
      </c>
      <c r="AB674" s="99" cm="1">
        <f t="array" aca="1" ref="AB674" ca="1">INDIRECT("lista!M" &amp;Table4[[#This Row],[ID]]+1)</f>
        <v>0</v>
      </c>
      <c r="AC674" s="99" cm="1">
        <f t="array" aca="1" ref="AC674" ca="1">INDIRECT("lista!N" &amp;Table4[[#This Row],[ID]]+1)</f>
        <v>0</v>
      </c>
      <c r="AD674" s="99" cm="1">
        <f t="array" aca="1" ref="AD674" ca="1">INDIRECT("lista!O" &amp;Table4[[#This Row],[ID]]+1)</f>
        <v>0</v>
      </c>
      <c r="AE674" s="99" cm="1">
        <f t="array" aca="1" ref="AE674" ca="1">INDIRECT("lista!P" &amp;Table4[[#This Row],[ID]]+1)</f>
        <v>0</v>
      </c>
      <c r="AF674" s="99" cm="1">
        <f t="array" aca="1" ref="AF674" ca="1">INDIRECT("lista!Q" &amp;Table4[[#This Row],[ID]]+1)</f>
        <v>0</v>
      </c>
    </row>
    <row r="675" spans="1:32" x14ac:dyDescent="0.3">
      <c r="A675" s="99">
        <v>672</v>
      </c>
      <c r="B675" s="53" t="s">
        <v>154</v>
      </c>
      <c r="C675" s="308" t="s">
        <v>1193</v>
      </c>
      <c r="D675" s="53" t="s">
        <v>458</v>
      </c>
      <c r="E675" s="53" t="s">
        <v>455</v>
      </c>
      <c r="F675" s="309">
        <v>44077</v>
      </c>
      <c r="O675" s="3"/>
      <c r="P675" s="3"/>
      <c r="Q675" s="3"/>
      <c r="R675" s="15"/>
      <c r="S675" s="15"/>
      <c r="T675" s="15"/>
      <c r="U675" s="328"/>
      <c r="V675" s="99">
        <f ca="1">INDIRECT("lista!G" &amp;Table4[[#This Row],[ID]]+1)</f>
        <v>0</v>
      </c>
      <c r="W675" s="99" cm="1">
        <f t="array" aca="1" ref="W675" ca="1">INDIRECT("lista!H" &amp;Table4[[#This Row],[ID]]+1)</f>
        <v>0</v>
      </c>
      <c r="X675" s="99" cm="1">
        <f t="array" aca="1" ref="X675" ca="1">INDIRECT("lista!I" &amp;Table4[[#This Row],[ID]]+1)</f>
        <v>0</v>
      </c>
      <c r="Y675" s="99" cm="1">
        <f t="array" aca="1" ref="Y675" ca="1">INDIRECT("lista!J" &amp;Table4[[#This Row],[ID]]+1)</f>
        <v>0</v>
      </c>
      <c r="Z675" s="99" cm="1">
        <f t="array" aca="1" ref="Z675" ca="1">INDIRECT("lista!K" &amp;Table4[[#This Row],[ID]]+1)</f>
        <v>0</v>
      </c>
      <c r="AA675" s="99" cm="1">
        <f t="array" aca="1" ref="AA675" ca="1">INDIRECT("lista!L" &amp;Table4[[#This Row],[ID]]+1)</f>
        <v>0</v>
      </c>
      <c r="AB675" s="99" cm="1">
        <f t="array" aca="1" ref="AB675" ca="1">INDIRECT("lista!M" &amp;Table4[[#This Row],[ID]]+1)</f>
        <v>0</v>
      </c>
      <c r="AC675" s="99" cm="1">
        <f t="array" aca="1" ref="AC675" ca="1">INDIRECT("lista!N" &amp;Table4[[#This Row],[ID]]+1)</f>
        <v>0</v>
      </c>
      <c r="AD675" s="99" cm="1">
        <f t="array" aca="1" ref="AD675" ca="1">INDIRECT("lista!O" &amp;Table4[[#This Row],[ID]]+1)</f>
        <v>0</v>
      </c>
      <c r="AE675" s="99" cm="1">
        <f t="array" aca="1" ref="AE675" ca="1">INDIRECT("lista!P" &amp;Table4[[#This Row],[ID]]+1)</f>
        <v>0</v>
      </c>
      <c r="AF675" s="99" cm="1">
        <f t="array" aca="1" ref="AF675" ca="1">INDIRECT("lista!Q" &amp;Table4[[#This Row],[ID]]+1)</f>
        <v>0</v>
      </c>
    </row>
    <row r="676" spans="1:32" ht="12" customHeight="1" x14ac:dyDescent="0.3">
      <c r="A676" s="99">
        <v>673</v>
      </c>
      <c r="B676" s="53" t="s">
        <v>459</v>
      </c>
      <c r="C676" s="308" t="s">
        <v>1578</v>
      </c>
      <c r="D676" s="53" t="s">
        <v>53</v>
      </c>
      <c r="E676" s="53" t="s">
        <v>77</v>
      </c>
      <c r="F676" s="309">
        <v>44076</v>
      </c>
      <c r="O676" s="3"/>
      <c r="P676" s="3"/>
      <c r="Q676" s="3"/>
      <c r="R676" s="15"/>
      <c r="S676" s="15"/>
      <c r="T676" s="15"/>
      <c r="U676" s="328"/>
      <c r="V676" s="99" t="s">
        <v>65</v>
      </c>
      <c r="W676" s="99" t="s">
        <v>65</v>
      </c>
      <c r="X676" s="99" t="s">
        <v>65</v>
      </c>
      <c r="Y676" s="99" t="s">
        <v>65</v>
      </c>
      <c r="Z676" s="99" cm="1">
        <f t="array" aca="1" ref="Z676" ca="1">INDIRECT("lista!K" &amp;Table4[[#This Row],[ID]]+1)</f>
        <v>0</v>
      </c>
      <c r="AA676" s="99" cm="1">
        <f t="array" aca="1" ref="AA676" ca="1">INDIRECT("lista!L" &amp;Table4[[#This Row],[ID]]+1)</f>
        <v>0</v>
      </c>
      <c r="AB676" s="99" cm="1">
        <f t="array" aca="1" ref="AB676" ca="1">INDIRECT("lista!M" &amp;Table4[[#This Row],[ID]]+1)</f>
        <v>0</v>
      </c>
      <c r="AC676" s="99" cm="1">
        <f t="array" aca="1" ref="AC676" ca="1">INDIRECT("lista!N" &amp;Table4[[#This Row],[ID]]+1)</f>
        <v>0</v>
      </c>
      <c r="AD676" s="99" cm="1">
        <f t="array" aca="1" ref="AD676" ca="1">INDIRECT("lista!O" &amp;Table4[[#This Row],[ID]]+1)</f>
        <v>0</v>
      </c>
      <c r="AE676" s="99" cm="1">
        <f t="array" aca="1" ref="AE676" ca="1">INDIRECT("lista!P" &amp;Table4[[#This Row],[ID]]+1)</f>
        <v>0</v>
      </c>
      <c r="AF676" s="99" cm="1">
        <f t="array" aca="1" ref="AF676" ca="1">INDIRECT("lista!Q" &amp;Table4[[#This Row],[ID]]+1)</f>
        <v>0</v>
      </c>
    </row>
    <row r="677" spans="1:32" x14ac:dyDescent="0.3">
      <c r="A677" s="99">
        <v>674</v>
      </c>
      <c r="B677" s="53" t="s">
        <v>454</v>
      </c>
      <c r="C677" s="308" t="s">
        <v>1448</v>
      </c>
      <c r="D677" s="53" t="s">
        <v>53</v>
      </c>
      <c r="E677" s="53" t="s">
        <v>95</v>
      </c>
      <c r="F677" s="309">
        <v>44076</v>
      </c>
      <c r="O677" s="3"/>
      <c r="P677" s="3"/>
      <c r="Q677" s="3"/>
      <c r="R677" s="15"/>
      <c r="S677" s="15"/>
      <c r="T677" s="15"/>
      <c r="U677" s="328"/>
      <c r="V677" s="99">
        <f ca="1">INDIRECT("lista!G" &amp;Table4[[#This Row],[ID]]+1)</f>
        <v>0</v>
      </c>
      <c r="W677" s="99" cm="1">
        <f t="array" aca="1" ref="W677" ca="1">INDIRECT("lista!H" &amp;Table4[[#This Row],[ID]]+1)</f>
        <v>0</v>
      </c>
      <c r="X677" s="99" cm="1">
        <f t="array" aca="1" ref="X677" ca="1">INDIRECT("lista!I" &amp;Table4[[#This Row],[ID]]+1)</f>
        <v>0</v>
      </c>
      <c r="Y677" s="99" cm="1">
        <f t="array" aca="1" ref="Y677" ca="1">INDIRECT("lista!J" &amp;Table4[[#This Row],[ID]]+1)</f>
        <v>0</v>
      </c>
      <c r="Z677" s="99" cm="1">
        <f t="array" aca="1" ref="Z677" ca="1">INDIRECT("lista!K" &amp;Table4[[#This Row],[ID]]+1)</f>
        <v>0</v>
      </c>
      <c r="AA677" s="99" cm="1">
        <f t="array" aca="1" ref="AA677" ca="1">INDIRECT("lista!L" &amp;Table4[[#This Row],[ID]]+1)</f>
        <v>0</v>
      </c>
      <c r="AB677" s="99" cm="1">
        <f t="array" aca="1" ref="AB677" ca="1">INDIRECT("lista!M" &amp;Table4[[#This Row],[ID]]+1)</f>
        <v>0</v>
      </c>
      <c r="AC677" s="99" cm="1">
        <f t="array" aca="1" ref="AC677" ca="1">INDIRECT("lista!N" &amp;Table4[[#This Row],[ID]]+1)</f>
        <v>0</v>
      </c>
      <c r="AD677" s="99" cm="1">
        <f t="array" aca="1" ref="AD677" ca="1">INDIRECT("lista!O" &amp;Table4[[#This Row],[ID]]+1)</f>
        <v>0</v>
      </c>
      <c r="AE677" s="99" cm="1">
        <f t="array" aca="1" ref="AE677" ca="1">INDIRECT("lista!P" &amp;Table4[[#This Row],[ID]]+1)</f>
        <v>0</v>
      </c>
      <c r="AF677" s="99" cm="1">
        <f t="array" aca="1" ref="AF677" ca="1">INDIRECT("lista!Q" &amp;Table4[[#This Row],[ID]]+1)</f>
        <v>0</v>
      </c>
    </row>
    <row r="678" spans="1:32" ht="12.75" customHeight="1" x14ac:dyDescent="0.3">
      <c r="A678" s="99">
        <v>675</v>
      </c>
      <c r="B678" s="53" t="s">
        <v>460</v>
      </c>
      <c r="C678" s="308" t="s">
        <v>1579</v>
      </c>
      <c r="D678" s="53" t="s">
        <v>53</v>
      </c>
      <c r="E678" s="53" t="s">
        <v>77</v>
      </c>
      <c r="F678" s="309">
        <v>44076</v>
      </c>
      <c r="O678" s="3"/>
      <c r="P678" s="3"/>
      <c r="Q678" s="3"/>
      <c r="R678" s="15"/>
      <c r="S678" s="15"/>
      <c r="T678" s="15"/>
      <c r="U678" s="328"/>
      <c r="V678" s="99" t="s">
        <v>65</v>
      </c>
      <c r="W678" s="99" t="s">
        <v>65</v>
      </c>
      <c r="X678" s="99" t="s">
        <v>65</v>
      </c>
      <c r="Y678" s="99" t="s">
        <v>65</v>
      </c>
      <c r="Z678" s="99" cm="1">
        <f t="array" aca="1" ref="Z678" ca="1">INDIRECT("lista!K" &amp;Table4[[#This Row],[ID]]+1)</f>
        <v>0</v>
      </c>
      <c r="AA678" s="99" cm="1">
        <f t="array" aca="1" ref="AA678" ca="1">INDIRECT("lista!L" &amp;Table4[[#This Row],[ID]]+1)</f>
        <v>0</v>
      </c>
      <c r="AB678" s="99" cm="1">
        <f t="array" aca="1" ref="AB678" ca="1">INDIRECT("lista!M" &amp;Table4[[#This Row],[ID]]+1)</f>
        <v>0</v>
      </c>
      <c r="AC678" s="99" cm="1">
        <f t="array" aca="1" ref="AC678" ca="1">INDIRECT("lista!N" &amp;Table4[[#This Row],[ID]]+1)</f>
        <v>0</v>
      </c>
      <c r="AD678" s="99" cm="1">
        <f t="array" aca="1" ref="AD678" ca="1">INDIRECT("lista!O" &amp;Table4[[#This Row],[ID]]+1)</f>
        <v>0</v>
      </c>
      <c r="AE678" s="99" cm="1">
        <f t="array" aca="1" ref="AE678" ca="1">INDIRECT("lista!P" &amp;Table4[[#This Row],[ID]]+1)</f>
        <v>0</v>
      </c>
      <c r="AF678" s="99" cm="1">
        <f t="array" aca="1" ref="AF678" ca="1">INDIRECT("lista!Q" &amp;Table4[[#This Row],[ID]]+1)</f>
        <v>0</v>
      </c>
    </row>
    <row r="679" spans="1:32" x14ac:dyDescent="0.3">
      <c r="A679" s="99">
        <v>676</v>
      </c>
      <c r="B679" s="53" t="s">
        <v>461</v>
      </c>
      <c r="C679" s="308" t="s">
        <v>1512</v>
      </c>
      <c r="D679" s="53" t="s">
        <v>42</v>
      </c>
      <c r="E679" s="53" t="s">
        <v>77</v>
      </c>
      <c r="F679" s="309">
        <v>44075</v>
      </c>
      <c r="O679" s="3"/>
      <c r="P679" s="3"/>
      <c r="Q679" s="3"/>
      <c r="R679" s="15"/>
      <c r="S679" s="15"/>
      <c r="T679" s="15"/>
      <c r="U679" s="328"/>
      <c r="V679" s="99" t="s">
        <v>65</v>
      </c>
      <c r="W679" s="99" t="s">
        <v>65</v>
      </c>
      <c r="X679" s="99"/>
      <c r="Y679" s="99" t="s">
        <v>65</v>
      </c>
      <c r="Z679" s="99" cm="1">
        <f t="array" aca="1" ref="Z679" ca="1">INDIRECT("lista!K" &amp;Table4[[#This Row],[ID]]+1)</f>
        <v>0</v>
      </c>
      <c r="AA679" s="99" cm="1">
        <f t="array" aca="1" ref="AA679" ca="1">INDIRECT("lista!L" &amp;Table4[[#This Row],[ID]]+1)</f>
        <v>0</v>
      </c>
      <c r="AB679" s="99" cm="1">
        <f t="array" aca="1" ref="AB679" ca="1">INDIRECT("lista!M" &amp;Table4[[#This Row],[ID]]+1)</f>
        <v>0</v>
      </c>
      <c r="AC679" s="99" cm="1">
        <f t="array" aca="1" ref="AC679" ca="1">INDIRECT("lista!N" &amp;Table4[[#This Row],[ID]]+1)</f>
        <v>0</v>
      </c>
      <c r="AD679" s="99" cm="1">
        <f t="array" aca="1" ref="AD679" ca="1">INDIRECT("lista!O" &amp;Table4[[#This Row],[ID]]+1)</f>
        <v>0</v>
      </c>
      <c r="AE679" s="99" cm="1">
        <f t="array" aca="1" ref="AE679" ca="1">INDIRECT("lista!P" &amp;Table4[[#This Row],[ID]]+1)</f>
        <v>0</v>
      </c>
      <c r="AF679" s="99" cm="1">
        <f t="array" aca="1" ref="AF679" ca="1">INDIRECT("lista!Q" &amp;Table4[[#This Row],[ID]]+1)</f>
        <v>0</v>
      </c>
    </row>
    <row r="680" spans="1:32" x14ac:dyDescent="0.3">
      <c r="A680" s="99">
        <v>677</v>
      </c>
      <c r="B680" s="53" t="s">
        <v>220</v>
      </c>
      <c r="C680" s="308" t="s">
        <v>1509</v>
      </c>
      <c r="D680" s="53" t="s">
        <v>42</v>
      </c>
      <c r="E680" s="53" t="s">
        <v>77</v>
      </c>
      <c r="F680" s="309">
        <v>44075</v>
      </c>
      <c r="O680" s="3"/>
      <c r="P680" s="3"/>
      <c r="Q680" s="3"/>
      <c r="R680" s="15"/>
      <c r="S680" s="15"/>
      <c r="T680" s="15"/>
      <c r="U680" s="328"/>
      <c r="V680" s="99">
        <f ca="1">INDIRECT("lista!G" &amp;Table4[[#This Row],[ID]]+1)</f>
        <v>0</v>
      </c>
      <c r="W680" s="99" cm="1">
        <f t="array" aca="1" ref="W680" ca="1">INDIRECT("lista!H" &amp;Table4[[#This Row],[ID]]+1)</f>
        <v>0</v>
      </c>
      <c r="X680" s="99" cm="1">
        <f t="array" aca="1" ref="X680" ca="1">INDIRECT("lista!I" &amp;Table4[[#This Row],[ID]]+1)</f>
        <v>0</v>
      </c>
      <c r="Y680" s="99" cm="1">
        <f t="array" aca="1" ref="Y680" ca="1">INDIRECT("lista!J" &amp;Table4[[#This Row],[ID]]+1)</f>
        <v>0</v>
      </c>
      <c r="Z680" s="99" cm="1">
        <f t="array" aca="1" ref="Z680" ca="1">INDIRECT("lista!K" &amp;Table4[[#This Row],[ID]]+1)</f>
        <v>0</v>
      </c>
      <c r="AA680" s="99" cm="1">
        <f t="array" aca="1" ref="AA680" ca="1">INDIRECT("lista!L" &amp;Table4[[#This Row],[ID]]+1)</f>
        <v>0</v>
      </c>
      <c r="AB680" s="99" cm="1">
        <f t="array" aca="1" ref="AB680" ca="1">INDIRECT("lista!M" &amp;Table4[[#This Row],[ID]]+1)</f>
        <v>0</v>
      </c>
      <c r="AC680" s="99" cm="1">
        <f t="array" aca="1" ref="AC680" ca="1">INDIRECT("lista!N" &amp;Table4[[#This Row],[ID]]+1)</f>
        <v>0</v>
      </c>
      <c r="AD680" s="99" cm="1">
        <f t="array" aca="1" ref="AD680" ca="1">INDIRECT("lista!O" &amp;Table4[[#This Row],[ID]]+1)</f>
        <v>0</v>
      </c>
      <c r="AE680" s="99" cm="1">
        <f t="array" aca="1" ref="AE680" ca="1">INDIRECT("lista!P" &amp;Table4[[#This Row],[ID]]+1)</f>
        <v>0</v>
      </c>
      <c r="AF680" s="99" cm="1">
        <f t="array" aca="1" ref="AF680" ca="1">INDIRECT("lista!Q" &amp;Table4[[#This Row],[ID]]+1)</f>
        <v>0</v>
      </c>
    </row>
    <row r="681" spans="1:32" x14ac:dyDescent="0.3">
      <c r="A681" s="99">
        <v>678</v>
      </c>
      <c r="B681" s="53" t="s">
        <v>462</v>
      </c>
      <c r="C681" s="308" t="s">
        <v>1299</v>
      </c>
      <c r="D681" s="315" t="s">
        <v>200</v>
      </c>
      <c r="E681" s="315" t="s">
        <v>77</v>
      </c>
      <c r="F681" s="316">
        <v>44075</v>
      </c>
      <c r="O681" s="3"/>
      <c r="P681" s="3"/>
      <c r="Q681" s="3"/>
      <c r="R681" s="15"/>
      <c r="S681" s="15"/>
      <c r="T681" s="15"/>
      <c r="U681" s="328"/>
      <c r="V681" s="99" t="s">
        <v>65</v>
      </c>
      <c r="W681" s="99" t="s">
        <v>65</v>
      </c>
      <c r="X681" s="99" t="s">
        <v>65</v>
      </c>
      <c r="Y681" s="99" t="s">
        <v>65</v>
      </c>
      <c r="Z681" s="99" cm="1">
        <f t="array" aca="1" ref="Z681" ca="1">INDIRECT("lista!K" &amp;Table4[[#This Row],[ID]]+1)</f>
        <v>0</v>
      </c>
      <c r="AA681" s="99" cm="1">
        <f t="array" aca="1" ref="AA681" ca="1">INDIRECT("lista!L" &amp;Table4[[#This Row],[ID]]+1)</f>
        <v>0</v>
      </c>
      <c r="AB681" s="99" cm="1">
        <f t="array" aca="1" ref="AB681" ca="1">INDIRECT("lista!M" &amp;Table4[[#This Row],[ID]]+1)</f>
        <v>0</v>
      </c>
      <c r="AC681" s="99" cm="1">
        <f t="array" aca="1" ref="AC681" ca="1">INDIRECT("lista!N" &amp;Table4[[#This Row],[ID]]+1)</f>
        <v>0</v>
      </c>
      <c r="AD681" s="99" cm="1">
        <f t="array" aca="1" ref="AD681" ca="1">INDIRECT("lista!O" &amp;Table4[[#This Row],[ID]]+1)</f>
        <v>0</v>
      </c>
      <c r="AE681" s="99" cm="1">
        <f t="array" aca="1" ref="AE681" ca="1">INDIRECT("lista!P" &amp;Table4[[#This Row],[ID]]+1)</f>
        <v>0</v>
      </c>
      <c r="AF681" s="99" cm="1">
        <f t="array" aca="1" ref="AF681" ca="1">INDIRECT("lista!Q" &amp;Table4[[#This Row],[ID]]+1)</f>
        <v>0</v>
      </c>
    </row>
    <row r="682" spans="1:32" x14ac:dyDescent="0.3">
      <c r="A682" s="99">
        <v>679</v>
      </c>
      <c r="B682" s="53" t="s">
        <v>463</v>
      </c>
      <c r="C682" s="308" t="s">
        <v>1449</v>
      </c>
      <c r="D682" s="53" t="s">
        <v>53</v>
      </c>
      <c r="E682" s="53" t="s">
        <v>77</v>
      </c>
      <c r="F682" s="309">
        <v>44074</v>
      </c>
      <c r="O682" s="3"/>
      <c r="P682" s="3"/>
      <c r="Q682" s="3"/>
      <c r="R682" s="15"/>
      <c r="S682" s="15"/>
      <c r="T682" s="15"/>
      <c r="U682" s="328"/>
      <c r="V682" s="99" t="s">
        <v>65</v>
      </c>
      <c r="W682" s="99" t="s">
        <v>65</v>
      </c>
      <c r="X682" s="99" t="s">
        <v>65</v>
      </c>
      <c r="Y682" s="99" t="s">
        <v>65</v>
      </c>
      <c r="Z682" s="99" cm="1">
        <f t="array" aca="1" ref="Z682" ca="1">INDIRECT("lista!K" &amp;Table4[[#This Row],[ID]]+1)</f>
        <v>0</v>
      </c>
      <c r="AA682" s="99" cm="1">
        <f t="array" aca="1" ref="AA682" ca="1">INDIRECT("lista!L" &amp;Table4[[#This Row],[ID]]+1)</f>
        <v>0</v>
      </c>
      <c r="AB682" s="99" cm="1">
        <f t="array" aca="1" ref="AB682" ca="1">INDIRECT("lista!M" &amp;Table4[[#This Row],[ID]]+1)</f>
        <v>0</v>
      </c>
      <c r="AC682" s="99" cm="1">
        <f t="array" aca="1" ref="AC682" ca="1">INDIRECT("lista!N" &amp;Table4[[#This Row],[ID]]+1)</f>
        <v>0</v>
      </c>
      <c r="AD682" s="99" cm="1">
        <f t="array" aca="1" ref="AD682" ca="1">INDIRECT("lista!O" &amp;Table4[[#This Row],[ID]]+1)</f>
        <v>0</v>
      </c>
      <c r="AE682" s="99" cm="1">
        <f t="array" aca="1" ref="AE682" ca="1">INDIRECT("lista!P" &amp;Table4[[#This Row],[ID]]+1)</f>
        <v>0</v>
      </c>
      <c r="AF682" s="99" cm="1">
        <f t="array" aca="1" ref="AF682" ca="1">INDIRECT("lista!Q" &amp;Table4[[#This Row],[ID]]+1)</f>
        <v>0</v>
      </c>
    </row>
    <row r="683" spans="1:32" x14ac:dyDescent="0.3">
      <c r="A683" s="99">
        <v>680</v>
      </c>
      <c r="B683" s="53" t="s">
        <v>443</v>
      </c>
      <c r="C683" s="308" t="s">
        <v>1522</v>
      </c>
      <c r="D683" s="53" t="s">
        <v>42</v>
      </c>
      <c r="E683" s="53" t="s">
        <v>119</v>
      </c>
      <c r="F683" s="309">
        <v>44070</v>
      </c>
      <c r="O683" s="3"/>
      <c r="P683" s="3"/>
      <c r="Q683" s="3"/>
      <c r="R683" s="15"/>
      <c r="S683" s="15"/>
      <c r="T683" s="15"/>
      <c r="U683" s="328"/>
      <c r="V683" s="99">
        <f ca="1">INDIRECT("lista!G" &amp;Table4[[#This Row],[ID]]+1)</f>
        <v>0</v>
      </c>
      <c r="W683" s="99" cm="1">
        <f t="array" aca="1" ref="W683" ca="1">INDIRECT("lista!H" &amp;Table4[[#This Row],[ID]]+1)</f>
        <v>0</v>
      </c>
      <c r="X683" s="99" cm="1">
        <f t="array" aca="1" ref="X683" ca="1">INDIRECT("lista!I" &amp;Table4[[#This Row],[ID]]+1)</f>
        <v>0</v>
      </c>
      <c r="Y683" s="99" cm="1">
        <f t="array" aca="1" ref="Y683" ca="1">INDIRECT("lista!J" &amp;Table4[[#This Row],[ID]]+1)</f>
        <v>0</v>
      </c>
      <c r="Z683" s="99" cm="1">
        <f t="array" aca="1" ref="Z683" ca="1">INDIRECT("lista!K" &amp;Table4[[#This Row],[ID]]+1)</f>
        <v>0</v>
      </c>
      <c r="AA683" s="99" cm="1">
        <f t="array" aca="1" ref="AA683" ca="1">INDIRECT("lista!L" &amp;Table4[[#This Row],[ID]]+1)</f>
        <v>0</v>
      </c>
      <c r="AB683" s="99" cm="1">
        <f t="array" aca="1" ref="AB683" ca="1">INDIRECT("lista!M" &amp;Table4[[#This Row],[ID]]+1)</f>
        <v>0</v>
      </c>
      <c r="AC683" s="99" cm="1">
        <f t="array" aca="1" ref="AC683" ca="1">INDIRECT("lista!N" &amp;Table4[[#This Row],[ID]]+1)</f>
        <v>0</v>
      </c>
      <c r="AD683" s="99" cm="1">
        <f t="array" aca="1" ref="AD683" ca="1">INDIRECT("lista!O" &amp;Table4[[#This Row],[ID]]+1)</f>
        <v>0</v>
      </c>
      <c r="AE683" s="99" cm="1">
        <f t="array" aca="1" ref="AE683" ca="1">INDIRECT("lista!P" &amp;Table4[[#This Row],[ID]]+1)</f>
        <v>0</v>
      </c>
      <c r="AF683" s="99" cm="1">
        <f t="array" aca="1" ref="AF683" ca="1">INDIRECT("lista!Q" &amp;Table4[[#This Row],[ID]]+1)</f>
        <v>0</v>
      </c>
    </row>
    <row r="684" spans="1:32" x14ac:dyDescent="0.3">
      <c r="A684" s="99">
        <v>681</v>
      </c>
      <c r="B684" s="17" t="s">
        <v>444</v>
      </c>
      <c r="C684" s="18" t="s">
        <v>1523</v>
      </c>
      <c r="D684" s="17" t="s">
        <v>42</v>
      </c>
      <c r="E684" s="20" t="s">
        <v>119</v>
      </c>
      <c r="F684" s="19">
        <v>44070</v>
      </c>
      <c r="O684" s="3"/>
      <c r="P684" s="3"/>
      <c r="Q684" s="3"/>
      <c r="R684" s="15"/>
      <c r="S684" s="15"/>
      <c r="T684" s="15"/>
      <c r="U684" s="328"/>
      <c r="V684" s="99">
        <f ca="1">INDIRECT("lista!G" &amp;Table4[[#This Row],[ID]]+1)</f>
        <v>0</v>
      </c>
      <c r="W684" s="99" cm="1">
        <f t="array" aca="1" ref="W684" ca="1">INDIRECT("lista!H" &amp;Table4[[#This Row],[ID]]+1)</f>
        <v>0</v>
      </c>
      <c r="X684" s="99" cm="1">
        <f t="array" aca="1" ref="X684" ca="1">INDIRECT("lista!I" &amp;Table4[[#This Row],[ID]]+1)</f>
        <v>0</v>
      </c>
      <c r="Y684" s="99" cm="1">
        <f t="array" aca="1" ref="Y684" ca="1">INDIRECT("lista!J" &amp;Table4[[#This Row],[ID]]+1)</f>
        <v>0</v>
      </c>
      <c r="Z684" s="99" cm="1">
        <f t="array" aca="1" ref="Z684" ca="1">INDIRECT("lista!K" &amp;Table4[[#This Row],[ID]]+1)</f>
        <v>0</v>
      </c>
      <c r="AA684" s="99" cm="1">
        <f t="array" aca="1" ref="AA684" ca="1">INDIRECT("lista!L" &amp;Table4[[#This Row],[ID]]+1)</f>
        <v>0</v>
      </c>
      <c r="AB684" s="99" cm="1">
        <f t="array" aca="1" ref="AB684" ca="1">INDIRECT("lista!M" &amp;Table4[[#This Row],[ID]]+1)</f>
        <v>0</v>
      </c>
      <c r="AC684" s="99" cm="1">
        <f t="array" aca="1" ref="AC684" ca="1">INDIRECT("lista!N" &amp;Table4[[#This Row],[ID]]+1)</f>
        <v>0</v>
      </c>
      <c r="AD684" s="99" cm="1">
        <f t="array" aca="1" ref="AD684" ca="1">INDIRECT("lista!O" &amp;Table4[[#This Row],[ID]]+1)</f>
        <v>0</v>
      </c>
      <c r="AE684" s="99" cm="1">
        <f t="array" aca="1" ref="AE684" ca="1">INDIRECT("lista!P" &amp;Table4[[#This Row],[ID]]+1)</f>
        <v>0</v>
      </c>
      <c r="AF684" s="99" cm="1">
        <f t="array" aca="1" ref="AF684" ca="1">INDIRECT("lista!Q" &amp;Table4[[#This Row],[ID]]+1)</f>
        <v>0</v>
      </c>
    </row>
    <row r="685" spans="1:32" x14ac:dyDescent="0.3">
      <c r="A685" s="99">
        <v>682</v>
      </c>
      <c r="B685" s="53" t="s">
        <v>464</v>
      </c>
      <c r="C685" s="308" t="s">
        <v>1204</v>
      </c>
      <c r="D685" s="22" t="s">
        <v>42</v>
      </c>
      <c r="E685" s="22" t="s">
        <v>105</v>
      </c>
      <c r="F685" s="79">
        <v>44070</v>
      </c>
      <c r="O685" s="3"/>
      <c r="P685" s="3"/>
      <c r="Q685" s="3"/>
      <c r="R685" s="15"/>
      <c r="S685" s="15"/>
      <c r="T685" s="15"/>
      <c r="U685" s="328"/>
      <c r="V685" s="99">
        <f ca="1">INDIRECT("lista!G" &amp;Table4[[#This Row],[ID]]+1)</f>
        <v>0</v>
      </c>
      <c r="W685" s="99" t="s">
        <v>65</v>
      </c>
      <c r="X685" s="99" cm="1">
        <f t="array" aca="1" ref="X685" ca="1">INDIRECT("lista!I" &amp;Table4[[#This Row],[ID]]+1)</f>
        <v>0</v>
      </c>
      <c r="Y685" s="99" cm="1">
        <f t="array" aca="1" ref="Y685" ca="1">INDIRECT("lista!J" &amp;Table4[[#This Row],[ID]]+1)</f>
        <v>0</v>
      </c>
      <c r="Z685" s="99" cm="1">
        <f t="array" aca="1" ref="Z685" ca="1">INDIRECT("lista!K" &amp;Table4[[#This Row],[ID]]+1)</f>
        <v>0</v>
      </c>
      <c r="AA685" s="99" cm="1">
        <f t="array" aca="1" ref="AA685" ca="1">INDIRECT("lista!L" &amp;Table4[[#This Row],[ID]]+1)</f>
        <v>0</v>
      </c>
      <c r="AB685" s="99" cm="1">
        <f t="array" aca="1" ref="AB685" ca="1">INDIRECT("lista!M" &amp;Table4[[#This Row],[ID]]+1)</f>
        <v>0</v>
      </c>
      <c r="AC685" s="99" cm="1">
        <f t="array" aca="1" ref="AC685" ca="1">INDIRECT("lista!N" &amp;Table4[[#This Row],[ID]]+1)</f>
        <v>0</v>
      </c>
      <c r="AD685" s="99" cm="1">
        <f t="array" aca="1" ref="AD685" ca="1">INDIRECT("lista!O" &amp;Table4[[#This Row],[ID]]+1)</f>
        <v>0</v>
      </c>
      <c r="AE685" s="99" cm="1">
        <f t="array" aca="1" ref="AE685" ca="1">INDIRECT("lista!P" &amp;Table4[[#This Row],[ID]]+1)</f>
        <v>0</v>
      </c>
      <c r="AF685" s="99" cm="1">
        <f t="array" aca="1" ref="AF685" ca="1">INDIRECT("lista!Q" &amp;Table4[[#This Row],[ID]]+1)</f>
        <v>0</v>
      </c>
    </row>
    <row r="686" spans="1:32" x14ac:dyDescent="0.3">
      <c r="A686" s="99">
        <v>683</v>
      </c>
      <c r="B686" s="53" t="s">
        <v>180</v>
      </c>
      <c r="C686" s="308" t="s">
        <v>1351</v>
      </c>
      <c r="D686" s="53" t="s">
        <v>53</v>
      </c>
      <c r="E686" s="53" t="s">
        <v>95</v>
      </c>
      <c r="F686" s="309">
        <v>44068</v>
      </c>
      <c r="O686" s="3"/>
      <c r="P686" s="3"/>
      <c r="Q686" s="3"/>
      <c r="R686" s="15"/>
      <c r="S686" s="15"/>
      <c r="T686" s="15"/>
      <c r="U686" s="328"/>
      <c r="V686" s="99">
        <f ca="1">INDIRECT("lista!G" &amp;Table4[[#This Row],[ID]]+1)</f>
        <v>0</v>
      </c>
      <c r="W686" s="99" cm="1">
        <f t="array" aca="1" ref="W686" ca="1">INDIRECT("lista!H" &amp;Table4[[#This Row],[ID]]+1)</f>
        <v>0</v>
      </c>
      <c r="X686" s="99" cm="1">
        <f t="array" aca="1" ref="X686" ca="1">INDIRECT("lista!I" &amp;Table4[[#This Row],[ID]]+1)</f>
        <v>0</v>
      </c>
      <c r="Y686" s="99" cm="1">
        <f t="array" aca="1" ref="Y686" ca="1">INDIRECT("lista!J" &amp;Table4[[#This Row],[ID]]+1)</f>
        <v>0</v>
      </c>
      <c r="Z686" s="99" cm="1">
        <f t="array" aca="1" ref="Z686" ca="1">INDIRECT("lista!K" &amp;Table4[[#This Row],[ID]]+1)</f>
        <v>0</v>
      </c>
      <c r="AA686" s="99" cm="1">
        <f t="array" aca="1" ref="AA686" ca="1">INDIRECT("lista!L" &amp;Table4[[#This Row],[ID]]+1)</f>
        <v>0</v>
      </c>
      <c r="AB686" s="99" cm="1">
        <f t="array" aca="1" ref="AB686" ca="1">INDIRECT("lista!M" &amp;Table4[[#This Row],[ID]]+1)</f>
        <v>0</v>
      </c>
      <c r="AC686" s="99" cm="1">
        <f t="array" aca="1" ref="AC686" ca="1">INDIRECT("lista!N" &amp;Table4[[#This Row],[ID]]+1)</f>
        <v>0</v>
      </c>
      <c r="AD686" s="99" cm="1">
        <f t="array" aca="1" ref="AD686" ca="1">INDIRECT("lista!O" &amp;Table4[[#This Row],[ID]]+1)</f>
        <v>0</v>
      </c>
      <c r="AE686" s="99" cm="1">
        <f t="array" aca="1" ref="AE686" ca="1">INDIRECT("lista!P" &amp;Table4[[#This Row],[ID]]+1)</f>
        <v>0</v>
      </c>
      <c r="AF686" s="99" cm="1">
        <f t="array" aca="1" ref="AF686" ca="1">INDIRECT("lista!Q" &amp;Table4[[#This Row],[ID]]+1)</f>
        <v>0</v>
      </c>
    </row>
    <row r="687" spans="1:32" x14ac:dyDescent="0.3">
      <c r="A687" s="99">
        <v>684</v>
      </c>
      <c r="B687" s="53" t="s">
        <v>155</v>
      </c>
      <c r="C687" s="308" t="s">
        <v>1379</v>
      </c>
      <c r="D687" s="53" t="s">
        <v>42</v>
      </c>
      <c r="E687" s="53" t="s">
        <v>58</v>
      </c>
      <c r="F687" s="309">
        <v>44064</v>
      </c>
      <c r="O687" s="3"/>
      <c r="P687" s="3"/>
      <c r="Q687" s="3"/>
      <c r="R687" s="15"/>
      <c r="S687" s="15"/>
      <c r="T687" s="15"/>
      <c r="U687" s="328"/>
      <c r="V687" s="99">
        <f ca="1">INDIRECT("lista!G" &amp;Table4[[#This Row],[ID]]+1)</f>
        <v>0</v>
      </c>
      <c r="W687" s="99" cm="1">
        <f t="array" aca="1" ref="W687" ca="1">INDIRECT("lista!H" &amp;Table4[[#This Row],[ID]]+1)</f>
        <v>0</v>
      </c>
      <c r="X687" s="99" cm="1">
        <f t="array" aca="1" ref="X687" ca="1">INDIRECT("lista!I" &amp;Table4[[#This Row],[ID]]+1)</f>
        <v>0</v>
      </c>
      <c r="Y687" s="99" cm="1">
        <f t="array" aca="1" ref="Y687" ca="1">INDIRECT("lista!J" &amp;Table4[[#This Row],[ID]]+1)</f>
        <v>0</v>
      </c>
      <c r="Z687" s="99" cm="1">
        <f t="array" aca="1" ref="Z687" ca="1">INDIRECT("lista!K" &amp;Table4[[#This Row],[ID]]+1)</f>
        <v>0</v>
      </c>
      <c r="AA687" s="99" cm="1">
        <f t="array" aca="1" ref="AA687" ca="1">INDIRECT("lista!L" &amp;Table4[[#This Row],[ID]]+1)</f>
        <v>0</v>
      </c>
      <c r="AB687" s="99" cm="1">
        <f t="array" aca="1" ref="AB687" ca="1">INDIRECT("lista!M" &amp;Table4[[#This Row],[ID]]+1)</f>
        <v>0</v>
      </c>
      <c r="AC687" s="99" cm="1">
        <f t="array" aca="1" ref="AC687" ca="1">INDIRECT("lista!N" &amp;Table4[[#This Row],[ID]]+1)</f>
        <v>0</v>
      </c>
      <c r="AD687" s="99" cm="1">
        <f t="array" aca="1" ref="AD687" ca="1">INDIRECT("lista!O" &amp;Table4[[#This Row],[ID]]+1)</f>
        <v>0</v>
      </c>
      <c r="AE687" s="99" cm="1">
        <f t="array" aca="1" ref="AE687" ca="1">INDIRECT("lista!P" &amp;Table4[[#This Row],[ID]]+1)</f>
        <v>0</v>
      </c>
      <c r="AF687" s="99" cm="1">
        <f t="array" aca="1" ref="AF687" ca="1">INDIRECT("lista!Q" &amp;Table4[[#This Row],[ID]]+1)</f>
        <v>0</v>
      </c>
    </row>
    <row r="688" spans="1:32" x14ac:dyDescent="0.3">
      <c r="A688" s="99">
        <v>685</v>
      </c>
      <c r="B688" s="53" t="s">
        <v>443</v>
      </c>
      <c r="C688" s="308" t="s">
        <v>1522</v>
      </c>
      <c r="D688" s="53" t="s">
        <v>42</v>
      </c>
      <c r="E688" s="53" t="s">
        <v>455</v>
      </c>
      <c r="F688" s="309">
        <v>44063</v>
      </c>
      <c r="O688" s="3"/>
      <c r="P688" s="3"/>
      <c r="Q688" s="3"/>
      <c r="R688" s="15"/>
      <c r="S688" s="15"/>
      <c r="T688" s="15"/>
      <c r="U688" s="328"/>
      <c r="V688" s="99">
        <f ca="1">INDIRECT("lista!G" &amp;Table4[[#This Row],[ID]]+1)</f>
        <v>0</v>
      </c>
      <c r="W688" s="99" cm="1">
        <f t="array" aca="1" ref="W688" ca="1">INDIRECT("lista!H" &amp;Table4[[#This Row],[ID]]+1)</f>
        <v>0</v>
      </c>
      <c r="X688" s="99" cm="1">
        <f t="array" aca="1" ref="X688" ca="1">INDIRECT("lista!I" &amp;Table4[[#This Row],[ID]]+1)</f>
        <v>0</v>
      </c>
      <c r="Y688" s="99" cm="1">
        <f t="array" aca="1" ref="Y688" ca="1">INDIRECT("lista!J" &amp;Table4[[#This Row],[ID]]+1)</f>
        <v>0</v>
      </c>
      <c r="Z688" s="99" cm="1">
        <f t="array" aca="1" ref="Z688" ca="1">INDIRECT("lista!K" &amp;Table4[[#This Row],[ID]]+1)</f>
        <v>0</v>
      </c>
      <c r="AA688" s="99" cm="1">
        <f t="array" aca="1" ref="AA688" ca="1">INDIRECT("lista!L" &amp;Table4[[#This Row],[ID]]+1)</f>
        <v>0</v>
      </c>
      <c r="AB688" s="99" cm="1">
        <f t="array" aca="1" ref="AB688" ca="1">INDIRECT("lista!M" &amp;Table4[[#This Row],[ID]]+1)</f>
        <v>0</v>
      </c>
      <c r="AC688" s="99" cm="1">
        <f t="array" aca="1" ref="AC688" ca="1">INDIRECT("lista!N" &amp;Table4[[#This Row],[ID]]+1)</f>
        <v>0</v>
      </c>
      <c r="AD688" s="99" cm="1">
        <f t="array" aca="1" ref="AD688" ca="1">INDIRECT("lista!O" &amp;Table4[[#This Row],[ID]]+1)</f>
        <v>0</v>
      </c>
      <c r="AE688" s="99" cm="1">
        <f t="array" aca="1" ref="AE688" ca="1">INDIRECT("lista!P" &amp;Table4[[#This Row],[ID]]+1)</f>
        <v>0</v>
      </c>
      <c r="AF688" s="99" cm="1">
        <f t="array" aca="1" ref="AF688" ca="1">INDIRECT("lista!Q" &amp;Table4[[#This Row],[ID]]+1)</f>
        <v>0</v>
      </c>
    </row>
    <row r="689" spans="1:32" x14ac:dyDescent="0.3">
      <c r="A689" s="99">
        <v>686</v>
      </c>
      <c r="B689" s="53" t="s">
        <v>444</v>
      </c>
      <c r="C689" s="308" t="s">
        <v>1523</v>
      </c>
      <c r="D689" s="53" t="s">
        <v>42</v>
      </c>
      <c r="E689" s="53" t="s">
        <v>455</v>
      </c>
      <c r="F689" s="309">
        <v>44063</v>
      </c>
      <c r="O689" s="3"/>
      <c r="P689" s="3"/>
      <c r="Q689" s="3"/>
      <c r="R689" s="15"/>
      <c r="S689" s="15"/>
      <c r="T689" s="15"/>
      <c r="U689" s="328"/>
      <c r="V689" s="99">
        <f ca="1">INDIRECT("lista!G" &amp;Table4[[#This Row],[ID]]+1)</f>
        <v>0</v>
      </c>
      <c r="W689" s="99" cm="1">
        <f t="array" aca="1" ref="W689" ca="1">INDIRECT("lista!H" &amp;Table4[[#This Row],[ID]]+1)</f>
        <v>0</v>
      </c>
      <c r="X689" s="99" cm="1">
        <f t="array" aca="1" ref="X689" ca="1">INDIRECT("lista!I" &amp;Table4[[#This Row],[ID]]+1)</f>
        <v>0</v>
      </c>
      <c r="Y689" s="99" cm="1">
        <f t="array" aca="1" ref="Y689" ca="1">INDIRECT("lista!J" &amp;Table4[[#This Row],[ID]]+1)</f>
        <v>0</v>
      </c>
      <c r="Z689" s="99" cm="1">
        <f t="array" aca="1" ref="Z689" ca="1">INDIRECT("lista!K" &amp;Table4[[#This Row],[ID]]+1)</f>
        <v>0</v>
      </c>
      <c r="AA689" s="99" cm="1">
        <f t="array" aca="1" ref="AA689" ca="1">INDIRECT("lista!L" &amp;Table4[[#This Row],[ID]]+1)</f>
        <v>0</v>
      </c>
      <c r="AB689" s="99" cm="1">
        <f t="array" aca="1" ref="AB689" ca="1">INDIRECT("lista!M" &amp;Table4[[#This Row],[ID]]+1)</f>
        <v>0</v>
      </c>
      <c r="AC689" s="99" cm="1">
        <f t="array" aca="1" ref="AC689" ca="1">INDIRECT("lista!N" &amp;Table4[[#This Row],[ID]]+1)</f>
        <v>0</v>
      </c>
      <c r="AD689" s="99" cm="1">
        <f t="array" aca="1" ref="AD689" ca="1">INDIRECT("lista!O" &amp;Table4[[#This Row],[ID]]+1)</f>
        <v>0</v>
      </c>
      <c r="AE689" s="99" cm="1">
        <f t="array" aca="1" ref="AE689" ca="1">INDIRECT("lista!P" &amp;Table4[[#This Row],[ID]]+1)</f>
        <v>0</v>
      </c>
      <c r="AF689" s="99" cm="1">
        <f t="array" aca="1" ref="AF689" ca="1">INDIRECT("lista!Q" &amp;Table4[[#This Row],[ID]]+1)</f>
        <v>0</v>
      </c>
    </row>
    <row r="690" spans="1:32" x14ac:dyDescent="0.3">
      <c r="A690" s="99">
        <v>687</v>
      </c>
      <c r="B690" s="53" t="s">
        <v>456</v>
      </c>
      <c r="C690" s="308" t="s">
        <v>1524</v>
      </c>
      <c r="D690" s="53" t="s">
        <v>53</v>
      </c>
      <c r="E690" s="53" t="s">
        <v>95</v>
      </c>
      <c r="F690" s="309">
        <v>44062</v>
      </c>
      <c r="O690" s="3"/>
      <c r="P690" s="3"/>
      <c r="Q690" s="3"/>
      <c r="R690" s="15"/>
      <c r="S690" s="15"/>
      <c r="T690" s="15"/>
      <c r="U690" s="328"/>
      <c r="V690" s="99">
        <f ca="1">INDIRECT("lista!G" &amp;Table4[[#This Row],[ID]]+1)</f>
        <v>0</v>
      </c>
      <c r="W690" s="99" cm="1">
        <f t="array" aca="1" ref="W690" ca="1">INDIRECT("lista!H" &amp;Table4[[#This Row],[ID]]+1)</f>
        <v>0</v>
      </c>
      <c r="X690" s="99" cm="1">
        <f t="array" aca="1" ref="X690" ca="1">INDIRECT("lista!I" &amp;Table4[[#This Row],[ID]]+1)</f>
        <v>0</v>
      </c>
      <c r="Y690" s="99" cm="1">
        <f t="array" aca="1" ref="Y690" ca="1">INDIRECT("lista!J" &amp;Table4[[#This Row],[ID]]+1)</f>
        <v>0</v>
      </c>
      <c r="Z690" s="99" cm="1">
        <f t="array" aca="1" ref="Z690" ca="1">INDIRECT("lista!K" &amp;Table4[[#This Row],[ID]]+1)</f>
        <v>0</v>
      </c>
      <c r="AA690" s="99" cm="1">
        <f t="array" aca="1" ref="AA690" ca="1">INDIRECT("lista!L" &amp;Table4[[#This Row],[ID]]+1)</f>
        <v>0</v>
      </c>
      <c r="AB690" s="99" cm="1">
        <f t="array" aca="1" ref="AB690" ca="1">INDIRECT("lista!M" &amp;Table4[[#This Row],[ID]]+1)</f>
        <v>0</v>
      </c>
      <c r="AC690" s="99" cm="1">
        <f t="array" aca="1" ref="AC690" ca="1">INDIRECT("lista!N" &amp;Table4[[#This Row],[ID]]+1)</f>
        <v>0</v>
      </c>
      <c r="AD690" s="99" cm="1">
        <f t="array" aca="1" ref="AD690" ca="1">INDIRECT("lista!O" &amp;Table4[[#This Row],[ID]]+1)</f>
        <v>0</v>
      </c>
      <c r="AE690" s="99" cm="1">
        <f t="array" aca="1" ref="AE690" ca="1">INDIRECT("lista!P" &amp;Table4[[#This Row],[ID]]+1)</f>
        <v>0</v>
      </c>
      <c r="AF690" s="99" cm="1">
        <f t="array" aca="1" ref="AF690" ca="1">INDIRECT("lista!Q" &amp;Table4[[#This Row],[ID]]+1)</f>
        <v>0</v>
      </c>
    </row>
    <row r="691" spans="1:32" x14ac:dyDescent="0.3">
      <c r="A691" s="99">
        <v>688</v>
      </c>
      <c r="B691" s="53" t="s">
        <v>465</v>
      </c>
      <c r="C691" s="308" t="s">
        <v>466</v>
      </c>
      <c r="D691" s="53" t="s">
        <v>53</v>
      </c>
      <c r="E691" s="53" t="s">
        <v>77</v>
      </c>
      <c r="F691" s="309">
        <v>44055</v>
      </c>
      <c r="O691" s="3"/>
      <c r="P691" s="3"/>
      <c r="Q691" s="3"/>
      <c r="R691" s="15"/>
      <c r="S691" s="15"/>
      <c r="T691" s="15"/>
      <c r="U691" s="328"/>
      <c r="V691" s="99">
        <f ca="1">INDIRECT("lista!G" &amp;Table4[[#This Row],[ID]]+1)</f>
        <v>0</v>
      </c>
      <c r="W691" s="99" t="s">
        <v>65</v>
      </c>
      <c r="X691" s="99" t="s">
        <v>65</v>
      </c>
      <c r="Y691" s="99" t="s">
        <v>65</v>
      </c>
      <c r="Z691" s="99" cm="1">
        <f t="array" aca="1" ref="Z691" ca="1">INDIRECT("lista!K" &amp;Table4[[#This Row],[ID]]+1)</f>
        <v>0</v>
      </c>
      <c r="AA691" s="99" cm="1">
        <f t="array" aca="1" ref="AA691" ca="1">INDIRECT("lista!L" &amp;Table4[[#This Row],[ID]]+1)</f>
        <v>0</v>
      </c>
      <c r="AB691" s="99" cm="1">
        <f t="array" aca="1" ref="AB691" ca="1">INDIRECT("lista!M" &amp;Table4[[#This Row],[ID]]+1)</f>
        <v>0</v>
      </c>
      <c r="AC691" s="99" cm="1">
        <f t="array" aca="1" ref="AC691" ca="1">INDIRECT("lista!N" &amp;Table4[[#This Row],[ID]]+1)</f>
        <v>0</v>
      </c>
      <c r="AD691" s="99" cm="1">
        <f t="array" aca="1" ref="AD691" ca="1">INDIRECT("lista!O" &amp;Table4[[#This Row],[ID]]+1)</f>
        <v>0</v>
      </c>
      <c r="AE691" s="99" cm="1">
        <f t="array" aca="1" ref="AE691" ca="1">INDIRECT("lista!P" &amp;Table4[[#This Row],[ID]]+1)</f>
        <v>0</v>
      </c>
      <c r="AF691" s="99" cm="1">
        <f t="array" aca="1" ref="AF691" ca="1">INDIRECT("lista!Q" &amp;Table4[[#This Row],[ID]]+1)</f>
        <v>0</v>
      </c>
    </row>
    <row r="692" spans="1:32" x14ac:dyDescent="0.3">
      <c r="A692" s="99">
        <v>689</v>
      </c>
      <c r="B692" s="53" t="s">
        <v>454</v>
      </c>
      <c r="C692" s="308" t="s">
        <v>1448</v>
      </c>
      <c r="D692" s="53" t="s">
        <v>53</v>
      </c>
      <c r="E692" s="53" t="s">
        <v>105</v>
      </c>
      <c r="F692" s="309">
        <v>44055</v>
      </c>
      <c r="O692" s="3"/>
      <c r="P692" s="3"/>
      <c r="Q692" s="3"/>
      <c r="R692" s="15"/>
      <c r="S692" s="15"/>
      <c r="T692" s="15"/>
      <c r="U692" s="328"/>
      <c r="V692" s="99">
        <f ca="1">INDIRECT("lista!G" &amp;Table4[[#This Row],[ID]]+1)</f>
        <v>0</v>
      </c>
      <c r="W692" s="99" cm="1">
        <f t="array" aca="1" ref="W692" ca="1">INDIRECT("lista!H" &amp;Table4[[#This Row],[ID]]+1)</f>
        <v>0</v>
      </c>
      <c r="X692" s="99" cm="1">
        <f t="array" aca="1" ref="X692" ca="1">INDIRECT("lista!I" &amp;Table4[[#This Row],[ID]]+1)</f>
        <v>0</v>
      </c>
      <c r="Y692" s="99" cm="1">
        <f t="array" aca="1" ref="Y692" ca="1">INDIRECT("lista!J" &amp;Table4[[#This Row],[ID]]+1)</f>
        <v>0</v>
      </c>
      <c r="Z692" s="99" cm="1">
        <f t="array" aca="1" ref="Z692" ca="1">INDIRECT("lista!K" &amp;Table4[[#This Row],[ID]]+1)</f>
        <v>0</v>
      </c>
      <c r="AA692" s="99" cm="1">
        <f t="array" aca="1" ref="AA692" ca="1">INDIRECT("lista!L" &amp;Table4[[#This Row],[ID]]+1)</f>
        <v>0</v>
      </c>
      <c r="AB692" s="99" cm="1">
        <f t="array" aca="1" ref="AB692" ca="1">INDIRECT("lista!M" &amp;Table4[[#This Row],[ID]]+1)</f>
        <v>0</v>
      </c>
      <c r="AC692" s="99" cm="1">
        <f t="array" aca="1" ref="AC692" ca="1">INDIRECT("lista!N" &amp;Table4[[#This Row],[ID]]+1)</f>
        <v>0</v>
      </c>
      <c r="AD692" s="99" cm="1">
        <f t="array" aca="1" ref="AD692" ca="1">INDIRECT("lista!O" &amp;Table4[[#This Row],[ID]]+1)</f>
        <v>0</v>
      </c>
      <c r="AE692" s="99" cm="1">
        <f t="array" aca="1" ref="AE692" ca="1">INDIRECT("lista!P" &amp;Table4[[#This Row],[ID]]+1)</f>
        <v>0</v>
      </c>
      <c r="AF692" s="99" cm="1">
        <f t="array" aca="1" ref="AF692" ca="1">INDIRECT("lista!Q" &amp;Table4[[#This Row],[ID]]+1)</f>
        <v>0</v>
      </c>
    </row>
    <row r="693" spans="1:32" x14ac:dyDescent="0.3">
      <c r="A693" s="99">
        <v>690</v>
      </c>
      <c r="B693" s="53" t="s">
        <v>467</v>
      </c>
      <c r="C693" s="308" t="s">
        <v>468</v>
      </c>
      <c r="D693" s="53" t="s">
        <v>53</v>
      </c>
      <c r="E693" s="53" t="s">
        <v>77</v>
      </c>
      <c r="F693" s="309">
        <v>44055</v>
      </c>
      <c r="O693" s="3"/>
      <c r="P693" s="3"/>
      <c r="Q693" s="3"/>
      <c r="R693" s="15"/>
      <c r="S693" s="15"/>
      <c r="T693" s="15"/>
      <c r="U693" s="328"/>
      <c r="V693" s="99" t="s">
        <v>65</v>
      </c>
      <c r="W693" s="99" t="s">
        <v>65</v>
      </c>
      <c r="X693" s="99" t="s">
        <v>65</v>
      </c>
      <c r="Y693" s="99" t="s">
        <v>65</v>
      </c>
      <c r="Z693" s="99" cm="1">
        <f t="array" aca="1" ref="Z693" ca="1">INDIRECT("lista!K" &amp;Table4[[#This Row],[ID]]+1)</f>
        <v>0</v>
      </c>
      <c r="AA693" s="99" cm="1">
        <f t="array" aca="1" ref="AA693" ca="1">INDIRECT("lista!L" &amp;Table4[[#This Row],[ID]]+1)</f>
        <v>0</v>
      </c>
      <c r="AB693" s="99" cm="1">
        <f t="array" aca="1" ref="AB693" ca="1">INDIRECT("lista!M" &amp;Table4[[#This Row],[ID]]+1)</f>
        <v>0</v>
      </c>
      <c r="AC693" s="99" cm="1">
        <f t="array" aca="1" ref="AC693" ca="1">INDIRECT("lista!N" &amp;Table4[[#This Row],[ID]]+1)</f>
        <v>0</v>
      </c>
      <c r="AD693" s="99" cm="1">
        <f t="array" aca="1" ref="AD693" ca="1">INDIRECT("lista!O" &amp;Table4[[#This Row],[ID]]+1)</f>
        <v>0</v>
      </c>
      <c r="AE693" s="99" cm="1">
        <f t="array" aca="1" ref="AE693" ca="1">INDIRECT("lista!P" &amp;Table4[[#This Row],[ID]]+1)</f>
        <v>0</v>
      </c>
      <c r="AF693" s="99" cm="1">
        <f t="array" aca="1" ref="AF693" ca="1">INDIRECT("lista!Q" &amp;Table4[[#This Row],[ID]]+1)</f>
        <v>0</v>
      </c>
    </row>
    <row r="694" spans="1:32" x14ac:dyDescent="0.3">
      <c r="A694" s="99">
        <v>691</v>
      </c>
      <c r="B694" s="53" t="s">
        <v>241</v>
      </c>
      <c r="C694" s="308" t="s">
        <v>1520</v>
      </c>
      <c r="D694" s="53" t="s">
        <v>53</v>
      </c>
      <c r="E694" s="53" t="s">
        <v>77</v>
      </c>
      <c r="F694" s="309">
        <v>44053</v>
      </c>
      <c r="O694" s="3"/>
      <c r="P694" s="3"/>
      <c r="Q694" s="3"/>
      <c r="R694" s="15"/>
      <c r="S694" s="15"/>
      <c r="T694" s="15"/>
      <c r="U694" s="328"/>
      <c r="V694" s="99">
        <f ca="1">INDIRECT("lista!G" &amp;Table4[[#This Row],[ID]]+1)</f>
        <v>0</v>
      </c>
      <c r="W694" s="99" cm="1">
        <f t="array" aca="1" ref="W694" ca="1">INDIRECT("lista!H" &amp;Table4[[#This Row],[ID]]+1)</f>
        <v>0</v>
      </c>
      <c r="X694" s="99" cm="1">
        <f t="array" aca="1" ref="X694" ca="1">INDIRECT("lista!I" &amp;Table4[[#This Row],[ID]]+1)</f>
        <v>0</v>
      </c>
      <c r="Y694" s="99" cm="1">
        <f t="array" aca="1" ref="Y694" ca="1">INDIRECT("lista!J" &amp;Table4[[#This Row],[ID]]+1)</f>
        <v>0</v>
      </c>
      <c r="Z694" s="99" cm="1">
        <f t="array" aca="1" ref="Z694" ca="1">INDIRECT("lista!K" &amp;Table4[[#This Row],[ID]]+1)</f>
        <v>0</v>
      </c>
      <c r="AA694" s="99" cm="1">
        <f t="array" aca="1" ref="AA694" ca="1">INDIRECT("lista!L" &amp;Table4[[#This Row],[ID]]+1)</f>
        <v>0</v>
      </c>
      <c r="AB694" s="99" cm="1">
        <f t="array" aca="1" ref="AB694" ca="1">INDIRECT("lista!M" &amp;Table4[[#This Row],[ID]]+1)</f>
        <v>0</v>
      </c>
      <c r="AC694" s="99" cm="1">
        <f t="array" aca="1" ref="AC694" ca="1">INDIRECT("lista!N" &amp;Table4[[#This Row],[ID]]+1)</f>
        <v>0</v>
      </c>
      <c r="AD694" s="99" cm="1">
        <f t="array" aca="1" ref="AD694" ca="1">INDIRECT("lista!O" &amp;Table4[[#This Row],[ID]]+1)</f>
        <v>0</v>
      </c>
      <c r="AE694" s="99" cm="1">
        <f t="array" aca="1" ref="AE694" ca="1">INDIRECT("lista!P" &amp;Table4[[#This Row],[ID]]+1)</f>
        <v>0</v>
      </c>
      <c r="AF694" s="99" cm="1">
        <f t="array" aca="1" ref="AF694" ca="1">INDIRECT("lista!Q" &amp;Table4[[#This Row],[ID]]+1)</f>
        <v>0</v>
      </c>
    </row>
    <row r="695" spans="1:32" ht="14.85" customHeight="1" x14ac:dyDescent="0.3">
      <c r="A695" s="99">
        <v>692</v>
      </c>
      <c r="B695" s="53" t="s">
        <v>469</v>
      </c>
      <c r="C695" s="308" t="s">
        <v>470</v>
      </c>
      <c r="D695" s="53" t="s">
        <v>42</v>
      </c>
      <c r="E695" s="53" t="s">
        <v>77</v>
      </c>
      <c r="F695" s="309">
        <v>44053</v>
      </c>
      <c r="O695" s="3"/>
      <c r="P695" s="3"/>
      <c r="Q695" s="3"/>
      <c r="R695" s="15"/>
      <c r="S695" s="15"/>
      <c r="T695" s="15"/>
      <c r="U695" s="328"/>
      <c r="V695" s="99" t="s">
        <v>65</v>
      </c>
      <c r="W695" s="99" cm="1">
        <f t="array" aca="1" ref="W695" ca="1">INDIRECT("lista!H" &amp;Table4[[#This Row],[ID]]+1)</f>
        <v>0</v>
      </c>
      <c r="X695" s="99" cm="1">
        <f t="array" aca="1" ref="X695" ca="1">INDIRECT("lista!I" &amp;Table4[[#This Row],[ID]]+1)</f>
        <v>0</v>
      </c>
      <c r="Y695" s="99" t="s">
        <v>65</v>
      </c>
      <c r="Z695" s="99" cm="1">
        <f t="array" aca="1" ref="Z695" ca="1">INDIRECT("lista!K" &amp;Table4[[#This Row],[ID]]+1)</f>
        <v>0</v>
      </c>
      <c r="AA695" s="99" cm="1">
        <f t="array" aca="1" ref="AA695" ca="1">INDIRECT("lista!L" &amp;Table4[[#This Row],[ID]]+1)</f>
        <v>0</v>
      </c>
      <c r="AB695" s="99" cm="1">
        <f t="array" aca="1" ref="AB695" ca="1">INDIRECT("lista!M" &amp;Table4[[#This Row],[ID]]+1)</f>
        <v>0</v>
      </c>
      <c r="AC695" s="99" cm="1">
        <f t="array" aca="1" ref="AC695" ca="1">INDIRECT("lista!N" &amp;Table4[[#This Row],[ID]]+1)</f>
        <v>0</v>
      </c>
      <c r="AD695" s="99" cm="1">
        <f t="array" aca="1" ref="AD695" ca="1">INDIRECT("lista!O" &amp;Table4[[#This Row],[ID]]+1)</f>
        <v>0</v>
      </c>
      <c r="AE695" s="99" cm="1">
        <f t="array" aca="1" ref="AE695" ca="1">INDIRECT("lista!P" &amp;Table4[[#This Row],[ID]]+1)</f>
        <v>0</v>
      </c>
      <c r="AF695" s="99" cm="1">
        <f t="array" aca="1" ref="AF695" ca="1">INDIRECT("lista!Q" &amp;Table4[[#This Row],[ID]]+1)</f>
        <v>0</v>
      </c>
    </row>
    <row r="696" spans="1:32" x14ac:dyDescent="0.3">
      <c r="A696" s="99">
        <v>693</v>
      </c>
      <c r="B696" s="53" t="s">
        <v>451</v>
      </c>
      <c r="C696" s="308" t="s">
        <v>452</v>
      </c>
      <c r="D696" s="53" t="s">
        <v>42</v>
      </c>
      <c r="E696" s="53" t="s">
        <v>95</v>
      </c>
      <c r="F696" s="309">
        <v>44048</v>
      </c>
      <c r="O696" s="3"/>
      <c r="P696" s="3"/>
      <c r="Q696" s="3"/>
      <c r="R696" s="15"/>
      <c r="S696" s="15"/>
      <c r="T696" s="15"/>
      <c r="U696" s="328"/>
      <c r="V696" s="99">
        <f ca="1">INDIRECT("lista!G" &amp;Table4[[#This Row],[ID]]+1)</f>
        <v>0</v>
      </c>
      <c r="W696" s="99" cm="1">
        <f t="array" aca="1" ref="W696" ca="1">INDIRECT("lista!H" &amp;Table4[[#This Row],[ID]]+1)</f>
        <v>0</v>
      </c>
      <c r="X696" s="99" cm="1">
        <f t="array" aca="1" ref="X696" ca="1">INDIRECT("lista!I" &amp;Table4[[#This Row],[ID]]+1)</f>
        <v>0</v>
      </c>
      <c r="Y696" s="99" cm="1">
        <f t="array" aca="1" ref="Y696" ca="1">INDIRECT("lista!J" &amp;Table4[[#This Row],[ID]]+1)</f>
        <v>0</v>
      </c>
      <c r="Z696" s="99" cm="1">
        <f t="array" aca="1" ref="Z696" ca="1">INDIRECT("lista!K" &amp;Table4[[#This Row],[ID]]+1)</f>
        <v>0</v>
      </c>
      <c r="AA696" s="99" cm="1">
        <f t="array" aca="1" ref="AA696" ca="1">INDIRECT("lista!L" &amp;Table4[[#This Row],[ID]]+1)</f>
        <v>0</v>
      </c>
      <c r="AB696" s="99" cm="1">
        <f t="array" aca="1" ref="AB696" ca="1">INDIRECT("lista!M" &amp;Table4[[#This Row],[ID]]+1)</f>
        <v>0</v>
      </c>
      <c r="AC696" s="99" cm="1">
        <f t="array" aca="1" ref="AC696" ca="1">INDIRECT("lista!N" &amp;Table4[[#This Row],[ID]]+1)</f>
        <v>0</v>
      </c>
      <c r="AD696" s="99" cm="1">
        <f t="array" aca="1" ref="AD696" ca="1">INDIRECT("lista!O" &amp;Table4[[#This Row],[ID]]+1)</f>
        <v>0</v>
      </c>
      <c r="AE696" s="99" cm="1">
        <f t="array" aca="1" ref="AE696" ca="1">INDIRECT("lista!P" &amp;Table4[[#This Row],[ID]]+1)</f>
        <v>0</v>
      </c>
      <c r="AF696" s="99" cm="1">
        <f t="array" aca="1" ref="AF696" ca="1">INDIRECT("lista!Q" &amp;Table4[[#This Row],[ID]]+1)</f>
        <v>0</v>
      </c>
    </row>
    <row r="697" spans="1:32" x14ac:dyDescent="0.3">
      <c r="A697" s="99">
        <v>694</v>
      </c>
      <c r="B697" s="53" t="s">
        <v>453</v>
      </c>
      <c r="C697" s="308" t="s">
        <v>452</v>
      </c>
      <c r="D697" s="53" t="s">
        <v>42</v>
      </c>
      <c r="E697" s="53" t="s">
        <v>95</v>
      </c>
      <c r="F697" s="309">
        <v>44048</v>
      </c>
      <c r="O697" s="3"/>
      <c r="P697" s="3"/>
      <c r="Q697" s="3"/>
      <c r="R697" s="15"/>
      <c r="S697" s="15"/>
      <c r="T697" s="15"/>
      <c r="U697" s="328"/>
      <c r="V697" s="99">
        <f ca="1">INDIRECT("lista!G" &amp;Table4[[#This Row],[ID]]+1)</f>
        <v>0</v>
      </c>
      <c r="W697" s="99" cm="1">
        <f t="array" aca="1" ref="W697" ca="1">INDIRECT("lista!H" &amp;Table4[[#This Row],[ID]]+1)</f>
        <v>0</v>
      </c>
      <c r="X697" s="99" cm="1">
        <f t="array" aca="1" ref="X697" ca="1">INDIRECT("lista!I" &amp;Table4[[#This Row],[ID]]+1)</f>
        <v>0</v>
      </c>
      <c r="Y697" s="99" cm="1">
        <f t="array" aca="1" ref="Y697" ca="1">INDIRECT("lista!J" &amp;Table4[[#This Row],[ID]]+1)</f>
        <v>0</v>
      </c>
      <c r="Z697" s="99" cm="1">
        <f t="array" aca="1" ref="Z697" ca="1">INDIRECT("lista!K" &amp;Table4[[#This Row],[ID]]+1)</f>
        <v>0</v>
      </c>
      <c r="AA697" s="99" cm="1">
        <f t="array" aca="1" ref="AA697" ca="1">INDIRECT("lista!L" &amp;Table4[[#This Row],[ID]]+1)</f>
        <v>0</v>
      </c>
      <c r="AB697" s="99" cm="1">
        <f t="array" aca="1" ref="AB697" ca="1">INDIRECT("lista!M" &amp;Table4[[#This Row],[ID]]+1)</f>
        <v>0</v>
      </c>
      <c r="AC697" s="99" cm="1">
        <f t="array" aca="1" ref="AC697" ca="1">INDIRECT("lista!N" &amp;Table4[[#This Row],[ID]]+1)</f>
        <v>0</v>
      </c>
      <c r="AD697" s="99" cm="1">
        <f t="array" aca="1" ref="AD697" ca="1">INDIRECT("lista!O" &amp;Table4[[#This Row],[ID]]+1)</f>
        <v>0</v>
      </c>
      <c r="AE697" s="99" cm="1">
        <f t="array" aca="1" ref="AE697" ca="1">INDIRECT("lista!P" &amp;Table4[[#This Row],[ID]]+1)</f>
        <v>0</v>
      </c>
      <c r="AF697" s="99" cm="1">
        <f t="array" aca="1" ref="AF697" ca="1">INDIRECT("lista!Q" &amp;Table4[[#This Row],[ID]]+1)</f>
        <v>0</v>
      </c>
    </row>
    <row r="698" spans="1:32" x14ac:dyDescent="0.3">
      <c r="A698" s="99">
        <v>695</v>
      </c>
      <c r="B698" s="53" t="s">
        <v>245</v>
      </c>
      <c r="C698" s="308" t="s">
        <v>1388</v>
      </c>
      <c r="D698" s="53" t="s">
        <v>53</v>
      </c>
      <c r="E698" s="53" t="s">
        <v>77</v>
      </c>
      <c r="F698" s="309">
        <v>44047</v>
      </c>
      <c r="O698" s="3"/>
      <c r="P698" s="3"/>
      <c r="Q698" s="3"/>
      <c r="R698" s="15"/>
      <c r="S698" s="15"/>
      <c r="T698" s="15"/>
      <c r="U698" s="328"/>
      <c r="V698" s="99">
        <f ca="1">INDIRECT("lista!G" &amp;Table4[[#This Row],[ID]]+1)</f>
        <v>0</v>
      </c>
      <c r="W698" s="99" cm="1">
        <f t="array" aca="1" ref="W698" ca="1">INDIRECT("lista!H" &amp;Table4[[#This Row],[ID]]+1)</f>
        <v>0</v>
      </c>
      <c r="X698" s="99" cm="1">
        <f t="array" aca="1" ref="X698" ca="1">INDIRECT("lista!I" &amp;Table4[[#This Row],[ID]]+1)</f>
        <v>0</v>
      </c>
      <c r="Y698" s="99" cm="1">
        <f t="array" aca="1" ref="Y698" ca="1">INDIRECT("lista!J" &amp;Table4[[#This Row],[ID]]+1)</f>
        <v>0</v>
      </c>
      <c r="Z698" s="99" cm="1">
        <f t="array" aca="1" ref="Z698" ca="1">INDIRECT("lista!K" &amp;Table4[[#This Row],[ID]]+1)</f>
        <v>0</v>
      </c>
      <c r="AA698" s="99" cm="1">
        <f t="array" aca="1" ref="AA698" ca="1">INDIRECT("lista!L" &amp;Table4[[#This Row],[ID]]+1)</f>
        <v>0</v>
      </c>
      <c r="AB698" s="99" cm="1">
        <f t="array" aca="1" ref="AB698" ca="1">INDIRECT("lista!M" &amp;Table4[[#This Row],[ID]]+1)</f>
        <v>0</v>
      </c>
      <c r="AC698" s="99" cm="1">
        <f t="array" aca="1" ref="AC698" ca="1">INDIRECT("lista!N" &amp;Table4[[#This Row],[ID]]+1)</f>
        <v>0</v>
      </c>
      <c r="AD698" s="99" cm="1">
        <f t="array" aca="1" ref="AD698" ca="1">INDIRECT("lista!O" &amp;Table4[[#This Row],[ID]]+1)</f>
        <v>0</v>
      </c>
      <c r="AE698" s="99" cm="1">
        <f t="array" aca="1" ref="AE698" ca="1">INDIRECT("lista!P" &amp;Table4[[#This Row],[ID]]+1)</f>
        <v>0</v>
      </c>
      <c r="AF698" s="99" cm="1">
        <f t="array" aca="1" ref="AF698" ca="1">INDIRECT("lista!Q" &amp;Table4[[#This Row],[ID]]+1)</f>
        <v>0</v>
      </c>
    </row>
    <row r="699" spans="1:32" x14ac:dyDescent="0.3">
      <c r="A699" s="99">
        <v>696</v>
      </c>
      <c r="B699" s="53" t="s">
        <v>180</v>
      </c>
      <c r="C699" s="308" t="s">
        <v>1351</v>
      </c>
      <c r="D699" s="53" t="s">
        <v>181</v>
      </c>
      <c r="E699" s="53" t="s">
        <v>105</v>
      </c>
      <c r="F699" s="309">
        <v>44047</v>
      </c>
      <c r="O699" s="3"/>
      <c r="P699" s="3"/>
      <c r="Q699" s="3"/>
      <c r="R699" s="15"/>
      <c r="S699" s="15"/>
      <c r="T699" s="15"/>
      <c r="U699" s="330"/>
      <c r="V699" s="99">
        <f ca="1">INDIRECT("lista!G" &amp;Table4[[#This Row],[ID]]+1)</f>
        <v>0</v>
      </c>
      <c r="W699" s="99" cm="1">
        <f t="array" aca="1" ref="W699" ca="1">INDIRECT("lista!H" &amp;Table4[[#This Row],[ID]]+1)</f>
        <v>0</v>
      </c>
      <c r="X699" s="99" cm="1">
        <f t="array" aca="1" ref="X699" ca="1">INDIRECT("lista!I" &amp;Table4[[#This Row],[ID]]+1)</f>
        <v>0</v>
      </c>
      <c r="Y699" s="99" cm="1">
        <f t="array" aca="1" ref="Y699" ca="1">INDIRECT("lista!J" &amp;Table4[[#This Row],[ID]]+1)</f>
        <v>0</v>
      </c>
      <c r="Z699" s="99" cm="1">
        <f t="array" aca="1" ref="Z699" ca="1">INDIRECT("lista!K" &amp;Table4[[#This Row],[ID]]+1)</f>
        <v>0</v>
      </c>
      <c r="AA699" s="99" cm="1">
        <f t="array" aca="1" ref="AA699" ca="1">INDIRECT("lista!L" &amp;Table4[[#This Row],[ID]]+1)</f>
        <v>0</v>
      </c>
      <c r="AB699" s="99" cm="1">
        <f t="array" aca="1" ref="AB699" ca="1">INDIRECT("lista!M" &amp;Table4[[#This Row],[ID]]+1)</f>
        <v>0</v>
      </c>
      <c r="AC699" s="99" cm="1">
        <f t="array" aca="1" ref="AC699" ca="1">INDIRECT("lista!N" &amp;Table4[[#This Row],[ID]]+1)</f>
        <v>0</v>
      </c>
      <c r="AD699" s="99" cm="1">
        <f t="array" aca="1" ref="AD699" ca="1">INDIRECT("lista!O" &amp;Table4[[#This Row],[ID]]+1)</f>
        <v>0</v>
      </c>
      <c r="AE699" s="99" cm="1">
        <f t="array" aca="1" ref="AE699" ca="1">INDIRECT("lista!P" &amp;Table4[[#This Row],[ID]]+1)</f>
        <v>0</v>
      </c>
      <c r="AF699" s="99" cm="1">
        <f t="array" aca="1" ref="AF699" ca="1">INDIRECT("lista!Q" &amp;Table4[[#This Row],[ID]]+1)</f>
        <v>0</v>
      </c>
    </row>
    <row r="700" spans="1:32" x14ac:dyDescent="0.3">
      <c r="A700" s="99">
        <v>697</v>
      </c>
      <c r="B700" s="53" t="s">
        <v>246</v>
      </c>
      <c r="C700" s="308" t="s">
        <v>247</v>
      </c>
      <c r="D700" s="53" t="s">
        <v>53</v>
      </c>
      <c r="E700" s="53" t="s">
        <v>77</v>
      </c>
      <c r="F700" s="309">
        <v>44047</v>
      </c>
      <c r="O700" s="3"/>
      <c r="P700" s="3"/>
      <c r="Q700" s="3"/>
      <c r="R700" s="15"/>
      <c r="S700" s="15"/>
      <c r="T700" s="15"/>
      <c r="U700" s="330"/>
      <c r="V700" s="99">
        <f ca="1">INDIRECT("lista!G" &amp;Table4[[#This Row],[ID]]+1)</f>
        <v>0</v>
      </c>
      <c r="W700" s="99" cm="1">
        <f t="array" aca="1" ref="W700" ca="1">INDIRECT("lista!H" &amp;Table4[[#This Row],[ID]]+1)</f>
        <v>0</v>
      </c>
      <c r="X700" s="99" cm="1">
        <f t="array" aca="1" ref="X700" ca="1">INDIRECT("lista!I" &amp;Table4[[#This Row],[ID]]+1)</f>
        <v>0</v>
      </c>
      <c r="Y700" s="99" cm="1">
        <f t="array" aca="1" ref="Y700" ca="1">INDIRECT("lista!J" &amp;Table4[[#This Row],[ID]]+1)</f>
        <v>0</v>
      </c>
      <c r="Z700" s="99" cm="1">
        <f t="array" aca="1" ref="Z700" ca="1">INDIRECT("lista!K" &amp;Table4[[#This Row],[ID]]+1)</f>
        <v>0</v>
      </c>
      <c r="AA700" s="99" cm="1">
        <f t="array" aca="1" ref="AA700" ca="1">INDIRECT("lista!L" &amp;Table4[[#This Row],[ID]]+1)</f>
        <v>0</v>
      </c>
      <c r="AB700" s="99" cm="1">
        <f t="array" aca="1" ref="AB700" ca="1">INDIRECT("lista!M" &amp;Table4[[#This Row],[ID]]+1)</f>
        <v>0</v>
      </c>
      <c r="AC700" s="99" cm="1">
        <f t="array" aca="1" ref="AC700" ca="1">INDIRECT("lista!N" &amp;Table4[[#This Row],[ID]]+1)</f>
        <v>0</v>
      </c>
      <c r="AD700" s="99" cm="1">
        <f t="array" aca="1" ref="AD700" ca="1">INDIRECT("lista!O" &amp;Table4[[#This Row],[ID]]+1)</f>
        <v>0</v>
      </c>
      <c r="AE700" s="99" cm="1">
        <f t="array" aca="1" ref="AE700" ca="1">INDIRECT("lista!P" &amp;Table4[[#This Row],[ID]]+1)</f>
        <v>0</v>
      </c>
      <c r="AF700" s="99" cm="1">
        <f t="array" aca="1" ref="AF700" ca="1">INDIRECT("lista!Q" &amp;Table4[[#This Row],[ID]]+1)</f>
        <v>0</v>
      </c>
    </row>
    <row r="701" spans="1:32" x14ac:dyDescent="0.3">
      <c r="A701" s="99">
        <v>698</v>
      </c>
      <c r="B701" s="53" t="s">
        <v>205</v>
      </c>
      <c r="C701" s="308" t="s">
        <v>1290</v>
      </c>
      <c r="D701" s="53" t="s">
        <v>200</v>
      </c>
      <c r="E701" s="53" t="s">
        <v>95</v>
      </c>
      <c r="F701" s="309">
        <v>44043</v>
      </c>
      <c r="O701" s="3"/>
      <c r="P701" s="3"/>
      <c r="Q701" s="3"/>
      <c r="R701" s="15"/>
      <c r="S701" s="15"/>
      <c r="T701" s="15"/>
      <c r="U701" s="328"/>
      <c r="V701" s="99">
        <f ca="1">INDIRECT("lista!G" &amp;Table4[[#This Row],[ID]]+1)</f>
        <v>0</v>
      </c>
      <c r="W701" s="99" cm="1">
        <f t="array" aca="1" ref="W701" ca="1">INDIRECT("lista!H" &amp;Table4[[#This Row],[ID]]+1)</f>
        <v>0</v>
      </c>
      <c r="X701" s="99" cm="1">
        <f t="array" aca="1" ref="X701" ca="1">INDIRECT("lista!I" &amp;Table4[[#This Row],[ID]]+1)</f>
        <v>0</v>
      </c>
      <c r="Y701" s="99" cm="1">
        <f t="array" aca="1" ref="Y701" ca="1">INDIRECT("lista!J" &amp;Table4[[#This Row],[ID]]+1)</f>
        <v>0</v>
      </c>
      <c r="Z701" s="99" cm="1">
        <f t="array" aca="1" ref="Z701" ca="1">INDIRECT("lista!K" &amp;Table4[[#This Row],[ID]]+1)</f>
        <v>0</v>
      </c>
      <c r="AA701" s="99" cm="1">
        <f t="array" aca="1" ref="AA701" ca="1">INDIRECT("lista!L" &amp;Table4[[#This Row],[ID]]+1)</f>
        <v>0</v>
      </c>
      <c r="AB701" s="99" cm="1">
        <f t="array" aca="1" ref="AB701" ca="1">INDIRECT("lista!M" &amp;Table4[[#This Row],[ID]]+1)</f>
        <v>0</v>
      </c>
      <c r="AC701" s="99" cm="1">
        <f t="array" aca="1" ref="AC701" ca="1">INDIRECT("lista!N" &amp;Table4[[#This Row],[ID]]+1)</f>
        <v>0</v>
      </c>
      <c r="AD701" s="99" cm="1">
        <f t="array" aca="1" ref="AD701" ca="1">INDIRECT("lista!O" &amp;Table4[[#This Row],[ID]]+1)</f>
        <v>0</v>
      </c>
      <c r="AE701" s="99" cm="1">
        <f t="array" aca="1" ref="AE701" ca="1">INDIRECT("lista!P" &amp;Table4[[#This Row],[ID]]+1)</f>
        <v>0</v>
      </c>
      <c r="AF701" s="99" cm="1">
        <f t="array" aca="1" ref="AF701" ca="1">INDIRECT("lista!Q" &amp;Table4[[#This Row],[ID]]+1)</f>
        <v>0</v>
      </c>
    </row>
    <row r="702" spans="1:32" ht="14.85" customHeight="1" x14ac:dyDescent="0.3">
      <c r="A702" s="99">
        <v>699</v>
      </c>
      <c r="B702" s="53" t="s">
        <v>454</v>
      </c>
      <c r="C702" s="308" t="s">
        <v>1448</v>
      </c>
      <c r="D702" s="53" t="s">
        <v>53</v>
      </c>
      <c r="E702" s="53" t="s">
        <v>119</v>
      </c>
      <c r="F702" s="309">
        <v>44041</v>
      </c>
      <c r="O702" s="3"/>
      <c r="P702" s="3"/>
      <c r="Q702" s="3"/>
      <c r="R702" s="15"/>
      <c r="S702" s="15"/>
      <c r="T702" s="15"/>
      <c r="U702" s="328"/>
      <c r="V702" s="99">
        <f ca="1">INDIRECT("lista!G" &amp;Table4[[#This Row],[ID]]+1)</f>
        <v>0</v>
      </c>
      <c r="W702" s="99" cm="1">
        <f t="array" aca="1" ref="W702" ca="1">INDIRECT("lista!H" &amp;Table4[[#This Row],[ID]]+1)</f>
        <v>0</v>
      </c>
      <c r="X702" s="99" cm="1">
        <f t="array" aca="1" ref="X702" ca="1">INDIRECT("lista!I" &amp;Table4[[#This Row],[ID]]+1)</f>
        <v>0</v>
      </c>
      <c r="Y702" s="99" cm="1">
        <f t="array" aca="1" ref="Y702" ca="1">INDIRECT("lista!J" &amp;Table4[[#This Row],[ID]]+1)</f>
        <v>0</v>
      </c>
      <c r="Z702" s="99" cm="1">
        <f t="array" aca="1" ref="Z702" ca="1">INDIRECT("lista!K" &amp;Table4[[#This Row],[ID]]+1)</f>
        <v>0</v>
      </c>
      <c r="AA702" s="99" cm="1">
        <f t="array" aca="1" ref="AA702" ca="1">INDIRECT("lista!L" &amp;Table4[[#This Row],[ID]]+1)</f>
        <v>0</v>
      </c>
      <c r="AB702" s="99" cm="1">
        <f t="array" aca="1" ref="AB702" ca="1">INDIRECT("lista!M" &amp;Table4[[#This Row],[ID]]+1)</f>
        <v>0</v>
      </c>
      <c r="AC702" s="99" cm="1">
        <f t="array" aca="1" ref="AC702" ca="1">INDIRECT("lista!N" &amp;Table4[[#This Row],[ID]]+1)</f>
        <v>0</v>
      </c>
      <c r="AD702" s="99" cm="1">
        <f t="array" aca="1" ref="AD702" ca="1">INDIRECT("lista!O" &amp;Table4[[#This Row],[ID]]+1)</f>
        <v>0</v>
      </c>
      <c r="AE702" s="99" cm="1">
        <f t="array" aca="1" ref="AE702" ca="1">INDIRECT("lista!P" &amp;Table4[[#This Row],[ID]]+1)</f>
        <v>0</v>
      </c>
      <c r="AF702" s="99" cm="1">
        <f t="array" aca="1" ref="AF702" ca="1">INDIRECT("lista!Q" &amp;Table4[[#This Row],[ID]]+1)</f>
        <v>0</v>
      </c>
    </row>
    <row r="703" spans="1:32" x14ac:dyDescent="0.3">
      <c r="A703" s="99">
        <v>700</v>
      </c>
      <c r="B703" s="53" t="s">
        <v>456</v>
      </c>
      <c r="C703" s="308" t="s">
        <v>1524</v>
      </c>
      <c r="D703" s="53" t="s">
        <v>53</v>
      </c>
      <c r="E703" s="53" t="s">
        <v>105</v>
      </c>
      <c r="F703" s="309">
        <v>44041</v>
      </c>
      <c r="O703" s="3"/>
      <c r="P703" s="3"/>
      <c r="Q703" s="3"/>
      <c r="R703" s="15"/>
      <c r="S703" s="15"/>
      <c r="T703" s="15"/>
      <c r="U703" s="328"/>
      <c r="V703" s="99">
        <f ca="1">INDIRECT("lista!G" &amp;Table4[[#This Row],[ID]]+1)</f>
        <v>0</v>
      </c>
      <c r="W703" s="99" cm="1">
        <f t="array" aca="1" ref="W703" ca="1">INDIRECT("lista!H" &amp;Table4[[#This Row],[ID]]+1)</f>
        <v>0</v>
      </c>
      <c r="X703" s="99" cm="1">
        <f t="array" aca="1" ref="X703" ca="1">INDIRECT("lista!I" &amp;Table4[[#This Row],[ID]]+1)</f>
        <v>0</v>
      </c>
      <c r="Y703" s="99" cm="1">
        <f t="array" aca="1" ref="Y703" ca="1">INDIRECT("lista!J" &amp;Table4[[#This Row],[ID]]+1)</f>
        <v>0</v>
      </c>
      <c r="Z703" s="99" cm="1">
        <f t="array" aca="1" ref="Z703" ca="1">INDIRECT("lista!K" &amp;Table4[[#This Row],[ID]]+1)</f>
        <v>0</v>
      </c>
      <c r="AA703" s="99" cm="1">
        <f t="array" aca="1" ref="AA703" ca="1">INDIRECT("lista!L" &amp;Table4[[#This Row],[ID]]+1)</f>
        <v>0</v>
      </c>
      <c r="AB703" s="99" cm="1">
        <f t="array" aca="1" ref="AB703" ca="1">INDIRECT("lista!M" &amp;Table4[[#This Row],[ID]]+1)</f>
        <v>0</v>
      </c>
      <c r="AC703" s="99" cm="1">
        <f t="array" aca="1" ref="AC703" ca="1">INDIRECT("lista!N" &amp;Table4[[#This Row],[ID]]+1)</f>
        <v>0</v>
      </c>
      <c r="AD703" s="99" cm="1">
        <f t="array" aca="1" ref="AD703" ca="1">INDIRECT("lista!O" &amp;Table4[[#This Row],[ID]]+1)</f>
        <v>0</v>
      </c>
      <c r="AE703" s="99" cm="1">
        <f t="array" aca="1" ref="AE703" ca="1">INDIRECT("lista!P" &amp;Table4[[#This Row],[ID]]+1)</f>
        <v>0</v>
      </c>
      <c r="AF703" s="99" cm="1">
        <f t="array" aca="1" ref="AF703" ca="1">INDIRECT("lista!Q" &amp;Table4[[#This Row],[ID]]+1)</f>
        <v>0</v>
      </c>
    </row>
    <row r="704" spans="1:32" x14ac:dyDescent="0.3">
      <c r="A704" s="99">
        <v>701</v>
      </c>
      <c r="B704" s="53" t="s">
        <v>459</v>
      </c>
      <c r="C704" s="308" t="s">
        <v>1578</v>
      </c>
      <c r="D704" s="53" t="s">
        <v>53</v>
      </c>
      <c r="E704" s="53" t="s">
        <v>95</v>
      </c>
      <c r="F704" s="309">
        <v>44034</v>
      </c>
      <c r="O704" s="3"/>
      <c r="P704" s="3"/>
      <c r="Q704" s="3"/>
      <c r="R704" s="15"/>
      <c r="S704" s="15"/>
      <c r="T704" s="15"/>
      <c r="U704" s="328"/>
      <c r="V704" s="99">
        <f ca="1">INDIRECT("lista!G" &amp;Table4[[#This Row],[ID]]+1)</f>
        <v>0</v>
      </c>
      <c r="W704" s="99" cm="1">
        <f t="array" aca="1" ref="W704" ca="1">INDIRECT("lista!H" &amp;Table4[[#This Row],[ID]]+1)</f>
        <v>0</v>
      </c>
      <c r="X704" s="99" cm="1">
        <f t="array" aca="1" ref="X704" ca="1">INDIRECT("lista!I" &amp;Table4[[#This Row],[ID]]+1)</f>
        <v>0</v>
      </c>
      <c r="Y704" s="99" cm="1">
        <f t="array" aca="1" ref="Y704" ca="1">INDIRECT("lista!J" &amp;Table4[[#This Row],[ID]]+1)</f>
        <v>0</v>
      </c>
      <c r="Z704" s="99" cm="1">
        <f t="array" aca="1" ref="Z704" ca="1">INDIRECT("lista!K" &amp;Table4[[#This Row],[ID]]+1)</f>
        <v>0</v>
      </c>
      <c r="AA704" s="99" cm="1">
        <f t="array" aca="1" ref="AA704" ca="1">INDIRECT("lista!L" &amp;Table4[[#This Row],[ID]]+1)</f>
        <v>0</v>
      </c>
      <c r="AB704" s="99" cm="1">
        <f t="array" aca="1" ref="AB704" ca="1">INDIRECT("lista!M" &amp;Table4[[#This Row],[ID]]+1)</f>
        <v>0</v>
      </c>
      <c r="AC704" s="99" cm="1">
        <f t="array" aca="1" ref="AC704" ca="1">INDIRECT("lista!N" &amp;Table4[[#This Row],[ID]]+1)</f>
        <v>0</v>
      </c>
      <c r="AD704" s="99" cm="1">
        <f t="array" aca="1" ref="AD704" ca="1">INDIRECT("lista!O" &amp;Table4[[#This Row],[ID]]+1)</f>
        <v>0</v>
      </c>
      <c r="AE704" s="99" cm="1">
        <f t="array" aca="1" ref="AE704" ca="1">INDIRECT("lista!P" &amp;Table4[[#This Row],[ID]]+1)</f>
        <v>0</v>
      </c>
      <c r="AF704" s="99" cm="1">
        <f t="array" aca="1" ref="AF704" ca="1">INDIRECT("lista!Q" &amp;Table4[[#This Row],[ID]]+1)</f>
        <v>0</v>
      </c>
    </row>
    <row r="705" spans="1:32" x14ac:dyDescent="0.3">
      <c r="A705" s="99">
        <v>702</v>
      </c>
      <c r="B705" s="53" t="s">
        <v>460</v>
      </c>
      <c r="C705" s="308" t="s">
        <v>1579</v>
      </c>
      <c r="D705" s="53" t="s">
        <v>53</v>
      </c>
      <c r="E705" s="53" t="s">
        <v>95</v>
      </c>
      <c r="F705" s="309">
        <v>44034</v>
      </c>
      <c r="O705" s="3"/>
      <c r="P705" s="3"/>
      <c r="Q705" s="3"/>
      <c r="R705" s="15"/>
      <c r="S705" s="15"/>
      <c r="T705" s="15"/>
      <c r="U705" s="328"/>
      <c r="V705" s="99">
        <f ca="1">INDIRECT("lista!G" &amp;Table4[[#This Row],[ID]]+1)</f>
        <v>0</v>
      </c>
      <c r="W705" s="99" cm="1">
        <f t="array" aca="1" ref="W705" ca="1">INDIRECT("lista!H" &amp;Table4[[#This Row],[ID]]+1)</f>
        <v>0</v>
      </c>
      <c r="X705" s="99" cm="1">
        <f t="array" aca="1" ref="X705" ca="1">INDIRECT("lista!I" &amp;Table4[[#This Row],[ID]]+1)</f>
        <v>0</v>
      </c>
      <c r="Y705" s="99" cm="1">
        <f t="array" aca="1" ref="Y705" ca="1">INDIRECT("lista!J" &amp;Table4[[#This Row],[ID]]+1)</f>
        <v>0</v>
      </c>
      <c r="Z705" s="99" cm="1">
        <f t="array" aca="1" ref="Z705" ca="1">INDIRECT("lista!K" &amp;Table4[[#This Row],[ID]]+1)</f>
        <v>0</v>
      </c>
      <c r="AA705" s="99" cm="1">
        <f t="array" aca="1" ref="AA705" ca="1">INDIRECT("lista!L" &amp;Table4[[#This Row],[ID]]+1)</f>
        <v>0</v>
      </c>
      <c r="AB705" s="99" cm="1">
        <f t="array" aca="1" ref="AB705" ca="1">INDIRECT("lista!M" &amp;Table4[[#This Row],[ID]]+1)</f>
        <v>0</v>
      </c>
      <c r="AC705" s="99" cm="1">
        <f t="array" aca="1" ref="AC705" ca="1">INDIRECT("lista!N" &amp;Table4[[#This Row],[ID]]+1)</f>
        <v>0</v>
      </c>
      <c r="AD705" s="99" cm="1">
        <f t="array" aca="1" ref="AD705" ca="1">INDIRECT("lista!O" &amp;Table4[[#This Row],[ID]]+1)</f>
        <v>0</v>
      </c>
      <c r="AE705" s="99" cm="1">
        <f t="array" aca="1" ref="AE705" ca="1">INDIRECT("lista!P" &amp;Table4[[#This Row],[ID]]+1)</f>
        <v>0</v>
      </c>
      <c r="AF705" s="99" cm="1">
        <f t="array" aca="1" ref="AF705" ca="1">INDIRECT("lista!Q" &amp;Table4[[#This Row],[ID]]+1)</f>
        <v>0</v>
      </c>
    </row>
    <row r="706" spans="1:32" ht="15" customHeight="1" x14ac:dyDescent="0.3">
      <c r="A706" s="99">
        <v>703</v>
      </c>
      <c r="B706" s="53" t="s">
        <v>180</v>
      </c>
      <c r="C706" s="308" t="s">
        <v>1351</v>
      </c>
      <c r="D706" s="53" t="s">
        <v>53</v>
      </c>
      <c r="E706" s="53" t="s">
        <v>119</v>
      </c>
      <c r="F706" s="309">
        <v>44033</v>
      </c>
      <c r="O706" s="3"/>
      <c r="P706" s="3"/>
      <c r="Q706" s="3"/>
      <c r="R706" s="15"/>
      <c r="S706" s="15"/>
      <c r="T706" s="15"/>
      <c r="U706" s="330"/>
      <c r="V706" s="99">
        <f ca="1">INDIRECT("lista!G" &amp;Table4[[#This Row],[ID]]+1)</f>
        <v>0</v>
      </c>
      <c r="W706" s="99" cm="1">
        <f t="array" aca="1" ref="W706" ca="1">INDIRECT("lista!H" &amp;Table4[[#This Row],[ID]]+1)</f>
        <v>0</v>
      </c>
      <c r="X706" s="99" cm="1">
        <f t="array" aca="1" ref="X706" ca="1">INDIRECT("lista!I" &amp;Table4[[#This Row],[ID]]+1)</f>
        <v>0</v>
      </c>
      <c r="Y706" s="99" cm="1">
        <f t="array" aca="1" ref="Y706" ca="1">INDIRECT("lista!J" &amp;Table4[[#This Row],[ID]]+1)</f>
        <v>0</v>
      </c>
      <c r="Z706" s="99" cm="1">
        <f t="array" aca="1" ref="Z706" ca="1">INDIRECT("lista!K" &amp;Table4[[#This Row],[ID]]+1)</f>
        <v>0</v>
      </c>
      <c r="AA706" s="99" cm="1">
        <f t="array" aca="1" ref="AA706" ca="1">INDIRECT("lista!L" &amp;Table4[[#This Row],[ID]]+1)</f>
        <v>0</v>
      </c>
      <c r="AB706" s="99" cm="1">
        <f t="array" aca="1" ref="AB706" ca="1">INDIRECT("lista!M" &amp;Table4[[#This Row],[ID]]+1)</f>
        <v>0</v>
      </c>
      <c r="AC706" s="99" cm="1">
        <f t="array" aca="1" ref="AC706" ca="1">INDIRECT("lista!N" &amp;Table4[[#This Row],[ID]]+1)</f>
        <v>0</v>
      </c>
      <c r="AD706" s="99" cm="1">
        <f t="array" aca="1" ref="AD706" ca="1">INDIRECT("lista!O" &amp;Table4[[#This Row],[ID]]+1)</f>
        <v>0</v>
      </c>
      <c r="AE706" s="99" cm="1">
        <f t="array" aca="1" ref="AE706" ca="1">INDIRECT("lista!P" &amp;Table4[[#This Row],[ID]]+1)</f>
        <v>0</v>
      </c>
      <c r="AF706" s="99" cm="1">
        <f t="array" aca="1" ref="AF706" ca="1">INDIRECT("lista!Q" &amp;Table4[[#This Row],[ID]]+1)</f>
        <v>0</v>
      </c>
    </row>
    <row r="707" spans="1:32" x14ac:dyDescent="0.3">
      <c r="A707" s="99">
        <v>704</v>
      </c>
      <c r="B707" s="53" t="s">
        <v>462</v>
      </c>
      <c r="C707" s="308" t="s">
        <v>1299</v>
      </c>
      <c r="D707" s="53" t="s">
        <v>200</v>
      </c>
      <c r="E707" s="53" t="s">
        <v>95</v>
      </c>
      <c r="F707" s="309">
        <v>44033</v>
      </c>
      <c r="O707" s="3"/>
      <c r="P707" s="3"/>
      <c r="Q707" s="3"/>
      <c r="R707" s="15"/>
      <c r="S707" s="15"/>
      <c r="T707" s="15"/>
      <c r="U707" s="328"/>
      <c r="V707" s="99">
        <f ca="1">INDIRECT("lista!G" &amp;Table4[[#This Row],[ID]]+1)</f>
        <v>0</v>
      </c>
      <c r="W707" s="99" cm="1">
        <f t="array" aca="1" ref="W707" ca="1">INDIRECT("lista!H" &amp;Table4[[#This Row],[ID]]+1)</f>
        <v>0</v>
      </c>
      <c r="X707" s="99" cm="1">
        <f t="array" aca="1" ref="X707" ca="1">INDIRECT("lista!I" &amp;Table4[[#This Row],[ID]]+1)</f>
        <v>0</v>
      </c>
      <c r="Y707" s="99" cm="1">
        <f t="array" aca="1" ref="Y707" ca="1">INDIRECT("lista!J" &amp;Table4[[#This Row],[ID]]+1)</f>
        <v>0</v>
      </c>
      <c r="Z707" s="99" cm="1">
        <f t="array" aca="1" ref="Z707" ca="1">INDIRECT("lista!K" &amp;Table4[[#This Row],[ID]]+1)</f>
        <v>0</v>
      </c>
      <c r="AA707" s="99" cm="1">
        <f t="array" aca="1" ref="AA707" ca="1">INDIRECT("lista!L" &amp;Table4[[#This Row],[ID]]+1)</f>
        <v>0</v>
      </c>
      <c r="AB707" s="99" cm="1">
        <f t="array" aca="1" ref="AB707" ca="1">INDIRECT("lista!M" &amp;Table4[[#This Row],[ID]]+1)</f>
        <v>0</v>
      </c>
      <c r="AC707" s="99" cm="1">
        <f t="array" aca="1" ref="AC707" ca="1">INDIRECT("lista!N" &amp;Table4[[#This Row],[ID]]+1)</f>
        <v>0</v>
      </c>
      <c r="AD707" s="99" cm="1">
        <f t="array" aca="1" ref="AD707" ca="1">INDIRECT("lista!O" &amp;Table4[[#This Row],[ID]]+1)</f>
        <v>0</v>
      </c>
      <c r="AE707" s="99" cm="1">
        <f t="array" aca="1" ref="AE707" ca="1">INDIRECT("lista!P" &amp;Table4[[#This Row],[ID]]+1)</f>
        <v>0</v>
      </c>
      <c r="AF707" s="99" cm="1">
        <f t="array" aca="1" ref="AF707" ca="1">INDIRECT("lista!Q" &amp;Table4[[#This Row],[ID]]+1)</f>
        <v>0</v>
      </c>
    </row>
    <row r="708" spans="1:32" x14ac:dyDescent="0.3">
      <c r="A708" s="99">
        <v>705</v>
      </c>
      <c r="B708" s="53" t="s">
        <v>463</v>
      </c>
      <c r="C708" s="308" t="s">
        <v>1449</v>
      </c>
      <c r="D708" s="53" t="s">
        <v>53</v>
      </c>
      <c r="E708" s="53" t="s">
        <v>95</v>
      </c>
      <c r="F708" s="309">
        <v>44032</v>
      </c>
      <c r="O708" s="3"/>
      <c r="P708" s="3"/>
      <c r="Q708" s="3"/>
      <c r="R708" s="15"/>
      <c r="S708" s="15"/>
      <c r="T708" s="15"/>
      <c r="U708" s="328"/>
      <c r="V708" s="99">
        <f ca="1">INDIRECT("lista!G" &amp;Table4[[#This Row],[ID]]+1)</f>
        <v>0</v>
      </c>
      <c r="W708" s="99" cm="1">
        <f t="array" aca="1" ref="W708" ca="1">INDIRECT("lista!H" &amp;Table4[[#This Row],[ID]]+1)</f>
        <v>0</v>
      </c>
      <c r="X708" s="99" cm="1">
        <f t="array" aca="1" ref="X708" ca="1">INDIRECT("lista!I" &amp;Table4[[#This Row],[ID]]+1)</f>
        <v>0</v>
      </c>
      <c r="Y708" s="99" cm="1">
        <f t="array" aca="1" ref="Y708" ca="1">INDIRECT("lista!J" &amp;Table4[[#This Row],[ID]]+1)</f>
        <v>0</v>
      </c>
      <c r="Z708" s="99" cm="1">
        <f t="array" aca="1" ref="Z708" ca="1">INDIRECT("lista!K" &amp;Table4[[#This Row],[ID]]+1)</f>
        <v>0</v>
      </c>
      <c r="AA708" s="99" cm="1">
        <f t="array" aca="1" ref="AA708" ca="1">INDIRECT("lista!L" &amp;Table4[[#This Row],[ID]]+1)</f>
        <v>0</v>
      </c>
      <c r="AB708" s="99" cm="1">
        <f t="array" aca="1" ref="AB708" ca="1">INDIRECT("lista!M" &amp;Table4[[#This Row],[ID]]+1)</f>
        <v>0</v>
      </c>
      <c r="AC708" s="99" cm="1">
        <f t="array" aca="1" ref="AC708" ca="1">INDIRECT("lista!N" &amp;Table4[[#This Row],[ID]]+1)</f>
        <v>0</v>
      </c>
      <c r="AD708" s="99" cm="1">
        <f t="array" aca="1" ref="AD708" ca="1">INDIRECT("lista!O" &amp;Table4[[#This Row],[ID]]+1)</f>
        <v>0</v>
      </c>
      <c r="AE708" s="99" cm="1">
        <f t="array" aca="1" ref="AE708" ca="1">INDIRECT("lista!P" &amp;Table4[[#This Row],[ID]]+1)</f>
        <v>0</v>
      </c>
      <c r="AF708" s="99" cm="1">
        <f t="array" aca="1" ref="AF708" ca="1">INDIRECT("lista!Q" &amp;Table4[[#This Row],[ID]]+1)</f>
        <v>0</v>
      </c>
    </row>
    <row r="709" spans="1:32" x14ac:dyDescent="0.3">
      <c r="A709" s="99">
        <v>706</v>
      </c>
      <c r="B709" s="53" t="s">
        <v>180</v>
      </c>
      <c r="C709" s="308" t="s">
        <v>1351</v>
      </c>
      <c r="D709" s="53" t="s">
        <v>181</v>
      </c>
      <c r="E709" s="53" t="s">
        <v>455</v>
      </c>
      <c r="F709" s="309">
        <v>44026</v>
      </c>
      <c r="O709" s="3"/>
      <c r="P709" s="3"/>
      <c r="Q709" s="3"/>
      <c r="R709" s="15"/>
      <c r="S709" s="15"/>
      <c r="T709" s="15"/>
      <c r="U709" s="330" t="s">
        <v>471</v>
      </c>
      <c r="V709" s="99">
        <f ca="1">INDIRECT("lista!G" &amp;Table4[[#This Row],[ID]]+1)</f>
        <v>0</v>
      </c>
      <c r="W709" s="99" cm="1">
        <f t="array" aca="1" ref="W709" ca="1">INDIRECT("lista!H" &amp;Table4[[#This Row],[ID]]+1)</f>
        <v>0</v>
      </c>
      <c r="X709" s="99" cm="1">
        <f t="array" aca="1" ref="X709" ca="1">INDIRECT("lista!I" &amp;Table4[[#This Row],[ID]]+1)</f>
        <v>0</v>
      </c>
      <c r="Y709" s="99" cm="1">
        <f t="array" aca="1" ref="Y709" ca="1">INDIRECT("lista!J" &amp;Table4[[#This Row],[ID]]+1)</f>
        <v>0</v>
      </c>
      <c r="Z709" s="99" cm="1">
        <f t="array" aca="1" ref="Z709" ca="1">INDIRECT("lista!K" &amp;Table4[[#This Row],[ID]]+1)</f>
        <v>0</v>
      </c>
      <c r="AA709" s="99" cm="1">
        <f t="array" aca="1" ref="AA709" ca="1">INDIRECT("lista!L" &amp;Table4[[#This Row],[ID]]+1)</f>
        <v>0</v>
      </c>
      <c r="AB709" s="99" cm="1">
        <f t="array" aca="1" ref="AB709" ca="1">INDIRECT("lista!M" &amp;Table4[[#This Row],[ID]]+1)</f>
        <v>0</v>
      </c>
      <c r="AC709" s="99" cm="1">
        <f t="array" aca="1" ref="AC709" ca="1">INDIRECT("lista!N" &amp;Table4[[#This Row],[ID]]+1)</f>
        <v>0</v>
      </c>
      <c r="AD709" s="99" cm="1">
        <f t="array" aca="1" ref="AD709" ca="1">INDIRECT("lista!O" &amp;Table4[[#This Row],[ID]]+1)</f>
        <v>0</v>
      </c>
      <c r="AE709" s="99" cm="1">
        <f t="array" aca="1" ref="AE709" ca="1">INDIRECT("lista!P" &amp;Table4[[#This Row],[ID]]+1)</f>
        <v>0</v>
      </c>
      <c r="AF709" s="99" cm="1">
        <f t="array" aca="1" ref="AF709" ca="1">INDIRECT("lista!Q" &amp;Table4[[#This Row],[ID]]+1)</f>
        <v>0</v>
      </c>
    </row>
    <row r="710" spans="1:32" x14ac:dyDescent="0.3">
      <c r="A710" s="99">
        <v>707</v>
      </c>
      <c r="B710" s="53" t="s">
        <v>472</v>
      </c>
      <c r="C710" s="308" t="s">
        <v>1513</v>
      </c>
      <c r="D710" s="53" t="s">
        <v>112</v>
      </c>
      <c r="E710" s="53" t="s">
        <v>95</v>
      </c>
      <c r="F710" s="309">
        <v>44026</v>
      </c>
      <c r="O710" s="3"/>
      <c r="P710" s="3"/>
      <c r="Q710" s="3"/>
      <c r="R710" s="15"/>
      <c r="S710" s="15"/>
      <c r="T710" s="15"/>
      <c r="U710" s="328"/>
      <c r="V710" s="99">
        <f ca="1">INDIRECT("lista!G" &amp;Table4[[#This Row],[ID]]+1)</f>
        <v>0</v>
      </c>
      <c r="W710" s="99" cm="1">
        <f t="array" aca="1" ref="W710" ca="1">INDIRECT("lista!H" &amp;Table4[[#This Row],[ID]]+1)</f>
        <v>0</v>
      </c>
      <c r="X710" s="99" t="s">
        <v>65</v>
      </c>
      <c r="Y710" s="99" cm="1">
        <f t="array" aca="1" ref="Y710" ca="1">INDIRECT("lista!J" &amp;Table4[[#This Row],[ID]]+1)</f>
        <v>0</v>
      </c>
      <c r="Z710" s="99" cm="1">
        <f t="array" aca="1" ref="Z710" ca="1">INDIRECT("lista!K" &amp;Table4[[#This Row],[ID]]+1)</f>
        <v>0</v>
      </c>
      <c r="AA710" s="99" cm="1">
        <f t="array" aca="1" ref="AA710" ca="1">INDIRECT("lista!L" &amp;Table4[[#This Row],[ID]]+1)</f>
        <v>0</v>
      </c>
      <c r="AB710" s="99" cm="1">
        <f t="array" aca="1" ref="AB710" ca="1">INDIRECT("lista!M" &amp;Table4[[#This Row],[ID]]+1)</f>
        <v>0</v>
      </c>
      <c r="AC710" s="99" cm="1">
        <f t="array" aca="1" ref="AC710" ca="1">INDIRECT("lista!N" &amp;Table4[[#This Row],[ID]]+1)</f>
        <v>0</v>
      </c>
      <c r="AD710" s="99" cm="1">
        <f t="array" aca="1" ref="AD710" ca="1">INDIRECT("lista!O" &amp;Table4[[#This Row],[ID]]+1)</f>
        <v>0</v>
      </c>
      <c r="AE710" s="99" cm="1">
        <f t="array" aca="1" ref="AE710" ca="1">INDIRECT("lista!P" &amp;Table4[[#This Row],[ID]]+1)</f>
        <v>0</v>
      </c>
      <c r="AF710" s="99" cm="1">
        <f t="array" aca="1" ref="AF710" ca="1">INDIRECT("lista!Q" &amp;Table4[[#This Row],[ID]]+1)</f>
        <v>0</v>
      </c>
    </row>
    <row r="711" spans="1:32" x14ac:dyDescent="0.3">
      <c r="A711" s="99">
        <v>708</v>
      </c>
      <c r="B711" s="53" t="s">
        <v>473</v>
      </c>
      <c r="C711" s="308" t="s">
        <v>1514</v>
      </c>
      <c r="D711" s="53" t="s">
        <v>112</v>
      </c>
      <c r="E711" s="53" t="s">
        <v>95</v>
      </c>
      <c r="F711" s="309">
        <v>44026</v>
      </c>
      <c r="O711" s="3"/>
      <c r="P711" s="3"/>
      <c r="Q711" s="3"/>
      <c r="R711" s="15"/>
      <c r="S711" s="15"/>
      <c r="T711" s="15"/>
      <c r="U711" s="328"/>
      <c r="V711" s="99">
        <f ca="1">INDIRECT("lista!G" &amp;Table4[[#This Row],[ID]]+1)</f>
        <v>0</v>
      </c>
      <c r="W711" s="99" cm="1">
        <f t="array" aca="1" ref="W711" ca="1">INDIRECT("lista!H" &amp;Table4[[#This Row],[ID]]+1)</f>
        <v>0</v>
      </c>
      <c r="X711" s="99" t="s">
        <v>65</v>
      </c>
      <c r="Y711" s="99" cm="1">
        <f t="array" aca="1" ref="Y711" ca="1">INDIRECT("lista!J" &amp;Table4[[#This Row],[ID]]+1)</f>
        <v>0</v>
      </c>
      <c r="Z711" s="99" cm="1">
        <f t="array" aca="1" ref="Z711" ca="1">INDIRECT("lista!K" &amp;Table4[[#This Row],[ID]]+1)</f>
        <v>0</v>
      </c>
      <c r="AA711" s="99" cm="1">
        <f t="array" aca="1" ref="AA711" ca="1">INDIRECT("lista!L" &amp;Table4[[#This Row],[ID]]+1)</f>
        <v>0</v>
      </c>
      <c r="AB711" s="99" cm="1">
        <f t="array" aca="1" ref="AB711" ca="1">INDIRECT("lista!M" &amp;Table4[[#This Row],[ID]]+1)</f>
        <v>0</v>
      </c>
      <c r="AC711" s="99" cm="1">
        <f t="array" aca="1" ref="AC711" ca="1">INDIRECT("lista!N" &amp;Table4[[#This Row],[ID]]+1)</f>
        <v>0</v>
      </c>
      <c r="AD711" s="99" cm="1">
        <f t="array" aca="1" ref="AD711" ca="1">INDIRECT("lista!O" &amp;Table4[[#This Row],[ID]]+1)</f>
        <v>0</v>
      </c>
      <c r="AE711" s="99" cm="1">
        <f t="array" aca="1" ref="AE711" ca="1">INDIRECT("lista!P" &amp;Table4[[#This Row],[ID]]+1)</f>
        <v>0</v>
      </c>
      <c r="AF711" s="99" cm="1">
        <f t="array" aca="1" ref="AF711" ca="1">INDIRECT("lista!Q" &amp;Table4[[#This Row],[ID]]+1)</f>
        <v>0</v>
      </c>
    </row>
    <row r="712" spans="1:32" x14ac:dyDescent="0.3">
      <c r="A712" s="99">
        <v>709</v>
      </c>
      <c r="B712" s="53" t="s">
        <v>451</v>
      </c>
      <c r="C712" s="308" t="s">
        <v>1515</v>
      </c>
      <c r="D712" s="53" t="s">
        <v>181</v>
      </c>
      <c r="E712" s="53" t="s">
        <v>105</v>
      </c>
      <c r="F712" s="309">
        <v>44027</v>
      </c>
      <c r="O712" s="3"/>
      <c r="P712" s="3"/>
      <c r="Q712" s="3"/>
      <c r="R712" s="15"/>
      <c r="S712" s="15"/>
      <c r="T712" s="15"/>
      <c r="U712" s="328"/>
      <c r="V712" s="99">
        <f ca="1">INDIRECT("lista!G" &amp;Table4[[#This Row],[ID]]+1)</f>
        <v>0</v>
      </c>
      <c r="W712" s="99" cm="1">
        <f t="array" aca="1" ref="W712" ca="1">INDIRECT("lista!H" &amp;Table4[[#This Row],[ID]]+1)</f>
        <v>0</v>
      </c>
      <c r="X712" s="99" cm="1">
        <f t="array" aca="1" ref="X712" ca="1">INDIRECT("lista!I" &amp;Table4[[#This Row],[ID]]+1)</f>
        <v>0</v>
      </c>
      <c r="Y712" s="99" cm="1">
        <f t="array" aca="1" ref="Y712" ca="1">INDIRECT("lista!J" &amp;Table4[[#This Row],[ID]]+1)</f>
        <v>0</v>
      </c>
      <c r="Z712" s="99" cm="1">
        <f t="array" aca="1" ref="Z712" ca="1">INDIRECT("lista!K" &amp;Table4[[#This Row],[ID]]+1)</f>
        <v>0</v>
      </c>
      <c r="AA712" s="99" cm="1">
        <f t="array" aca="1" ref="AA712" ca="1">INDIRECT("lista!L" &amp;Table4[[#This Row],[ID]]+1)</f>
        <v>0</v>
      </c>
      <c r="AB712" s="99" cm="1">
        <f t="array" aca="1" ref="AB712" ca="1">INDIRECT("lista!M" &amp;Table4[[#This Row],[ID]]+1)</f>
        <v>0</v>
      </c>
      <c r="AC712" s="99" cm="1">
        <f t="array" aca="1" ref="AC712" ca="1">INDIRECT("lista!N" &amp;Table4[[#This Row],[ID]]+1)</f>
        <v>0</v>
      </c>
      <c r="AD712" s="99" cm="1">
        <f t="array" aca="1" ref="AD712" ca="1">INDIRECT("lista!O" &amp;Table4[[#This Row],[ID]]+1)</f>
        <v>0</v>
      </c>
      <c r="AE712" s="99" cm="1">
        <f t="array" aca="1" ref="AE712" ca="1">INDIRECT("lista!P" &amp;Table4[[#This Row],[ID]]+1)</f>
        <v>0</v>
      </c>
      <c r="AF712" s="99" cm="1">
        <f t="array" aca="1" ref="AF712" ca="1">INDIRECT("lista!Q" &amp;Table4[[#This Row],[ID]]+1)</f>
        <v>0</v>
      </c>
    </row>
    <row r="713" spans="1:32" ht="13.5" customHeight="1" x14ac:dyDescent="0.3">
      <c r="A713" s="99">
        <v>710</v>
      </c>
      <c r="B713" s="53" t="s">
        <v>453</v>
      </c>
      <c r="C713" s="308" t="s">
        <v>452</v>
      </c>
      <c r="D713" s="53" t="s">
        <v>42</v>
      </c>
      <c r="E713" s="53" t="s">
        <v>105</v>
      </c>
      <c r="F713" s="309">
        <v>44027</v>
      </c>
      <c r="O713" s="3"/>
      <c r="P713" s="3"/>
      <c r="Q713" s="3"/>
      <c r="R713" s="15"/>
      <c r="S713" s="15"/>
      <c r="T713" s="15"/>
      <c r="U713" s="328"/>
      <c r="V713" s="99">
        <f ca="1">INDIRECT("lista!G" &amp;Table4[[#This Row],[ID]]+1)</f>
        <v>0</v>
      </c>
      <c r="W713" s="99" cm="1">
        <f t="array" aca="1" ref="W713" ca="1">INDIRECT("lista!H" &amp;Table4[[#This Row],[ID]]+1)</f>
        <v>0</v>
      </c>
      <c r="X713" s="99" cm="1">
        <f t="array" aca="1" ref="X713" ca="1">INDIRECT("lista!I" &amp;Table4[[#This Row],[ID]]+1)</f>
        <v>0</v>
      </c>
      <c r="Y713" s="99" cm="1">
        <f t="array" aca="1" ref="Y713" ca="1">INDIRECT("lista!J" &amp;Table4[[#This Row],[ID]]+1)</f>
        <v>0</v>
      </c>
      <c r="Z713" s="99" cm="1">
        <f t="array" aca="1" ref="Z713" ca="1">INDIRECT("lista!K" &amp;Table4[[#This Row],[ID]]+1)</f>
        <v>0</v>
      </c>
      <c r="AA713" s="99" cm="1">
        <f t="array" aca="1" ref="AA713" ca="1">INDIRECT("lista!L" &amp;Table4[[#This Row],[ID]]+1)</f>
        <v>0</v>
      </c>
      <c r="AB713" s="99" cm="1">
        <f t="array" aca="1" ref="AB713" ca="1">INDIRECT("lista!M" &amp;Table4[[#This Row],[ID]]+1)</f>
        <v>0</v>
      </c>
      <c r="AC713" s="99" cm="1">
        <f t="array" aca="1" ref="AC713" ca="1">INDIRECT("lista!N" &amp;Table4[[#This Row],[ID]]+1)</f>
        <v>0</v>
      </c>
      <c r="AD713" s="99" cm="1">
        <f t="array" aca="1" ref="AD713" ca="1">INDIRECT("lista!O" &amp;Table4[[#This Row],[ID]]+1)</f>
        <v>0</v>
      </c>
      <c r="AE713" s="99" cm="1">
        <f t="array" aca="1" ref="AE713" ca="1">INDIRECT("lista!P" &amp;Table4[[#This Row],[ID]]+1)</f>
        <v>0</v>
      </c>
      <c r="AF713" s="99" cm="1">
        <f t="array" aca="1" ref="AF713" ca="1">INDIRECT("lista!Q" &amp;Table4[[#This Row],[ID]]+1)</f>
        <v>0</v>
      </c>
    </row>
    <row r="714" spans="1:32" x14ac:dyDescent="0.3">
      <c r="A714" s="99">
        <v>711</v>
      </c>
      <c r="B714" s="53" t="s">
        <v>456</v>
      </c>
      <c r="C714" s="308" t="s">
        <v>1524</v>
      </c>
      <c r="D714" s="53" t="s">
        <v>53</v>
      </c>
      <c r="E714" s="53" t="s">
        <v>119</v>
      </c>
      <c r="F714" s="309">
        <v>44027</v>
      </c>
      <c r="O714" s="3"/>
      <c r="P714" s="3"/>
      <c r="Q714" s="3"/>
      <c r="R714" s="15"/>
      <c r="S714" s="15"/>
      <c r="T714" s="15"/>
      <c r="U714" s="328"/>
      <c r="V714" s="99">
        <f ca="1">INDIRECT("lista!G" &amp;Table4[[#This Row],[ID]]+1)</f>
        <v>0</v>
      </c>
      <c r="W714" s="99" cm="1">
        <f t="array" aca="1" ref="W714" ca="1">INDIRECT("lista!H" &amp;Table4[[#This Row],[ID]]+1)</f>
        <v>0</v>
      </c>
      <c r="X714" s="99" cm="1">
        <f t="array" aca="1" ref="X714" ca="1">INDIRECT("lista!I" &amp;Table4[[#This Row],[ID]]+1)</f>
        <v>0</v>
      </c>
      <c r="Y714" s="99" cm="1">
        <f t="array" aca="1" ref="Y714" ca="1">INDIRECT("lista!J" &amp;Table4[[#This Row],[ID]]+1)</f>
        <v>0</v>
      </c>
      <c r="Z714" s="99" cm="1">
        <f t="array" aca="1" ref="Z714" ca="1">INDIRECT("lista!K" &amp;Table4[[#This Row],[ID]]+1)</f>
        <v>0</v>
      </c>
      <c r="AA714" s="99" cm="1">
        <f t="array" aca="1" ref="AA714" ca="1">INDIRECT("lista!L" &amp;Table4[[#This Row],[ID]]+1)</f>
        <v>0</v>
      </c>
      <c r="AB714" s="99" cm="1">
        <f t="array" aca="1" ref="AB714" ca="1">INDIRECT("lista!M" &amp;Table4[[#This Row],[ID]]+1)</f>
        <v>0</v>
      </c>
      <c r="AC714" s="99" cm="1">
        <f t="array" aca="1" ref="AC714" ca="1">INDIRECT("lista!N" &amp;Table4[[#This Row],[ID]]+1)</f>
        <v>0</v>
      </c>
      <c r="AD714" s="99" cm="1">
        <f t="array" aca="1" ref="AD714" ca="1">INDIRECT("lista!O" &amp;Table4[[#This Row],[ID]]+1)</f>
        <v>0</v>
      </c>
      <c r="AE714" s="99" cm="1">
        <f t="array" aca="1" ref="AE714" ca="1">INDIRECT("lista!P" &amp;Table4[[#This Row],[ID]]+1)</f>
        <v>0</v>
      </c>
      <c r="AF714" s="99" cm="1">
        <f t="array" aca="1" ref="AF714" ca="1">INDIRECT("lista!Q" &amp;Table4[[#This Row],[ID]]+1)</f>
        <v>0</v>
      </c>
    </row>
    <row r="715" spans="1:32" x14ac:dyDescent="0.3">
      <c r="A715" s="99">
        <v>712</v>
      </c>
      <c r="B715" s="53" t="s">
        <v>205</v>
      </c>
      <c r="C715" s="308" t="s">
        <v>1290</v>
      </c>
      <c r="D715" s="53" t="s">
        <v>200</v>
      </c>
      <c r="E715" s="53" t="s">
        <v>105</v>
      </c>
      <c r="F715" s="309">
        <v>44022</v>
      </c>
      <c r="O715" s="3"/>
      <c r="P715" s="3"/>
      <c r="Q715" s="3"/>
      <c r="R715" s="15"/>
      <c r="S715" s="15"/>
      <c r="T715" s="15"/>
      <c r="U715" s="328"/>
      <c r="V715" s="99">
        <f ca="1">INDIRECT("lista!G" &amp;Table4[[#This Row],[ID]]+1)</f>
        <v>0</v>
      </c>
      <c r="W715" s="99" cm="1">
        <f t="array" aca="1" ref="W715" ca="1">INDIRECT("lista!H" &amp;Table4[[#This Row],[ID]]+1)</f>
        <v>0</v>
      </c>
      <c r="X715" s="99" cm="1">
        <f t="array" aca="1" ref="X715" ca="1">INDIRECT("lista!I" &amp;Table4[[#This Row],[ID]]+1)</f>
        <v>0</v>
      </c>
      <c r="Y715" s="99" cm="1">
        <f t="array" aca="1" ref="Y715" ca="1">INDIRECT("lista!J" &amp;Table4[[#This Row],[ID]]+1)</f>
        <v>0</v>
      </c>
      <c r="Z715" s="99" cm="1">
        <f t="array" aca="1" ref="Z715" ca="1">INDIRECT("lista!K" &amp;Table4[[#This Row],[ID]]+1)</f>
        <v>0</v>
      </c>
      <c r="AA715" s="99" cm="1">
        <f t="array" aca="1" ref="AA715" ca="1">INDIRECT("lista!L" &amp;Table4[[#This Row],[ID]]+1)</f>
        <v>0</v>
      </c>
      <c r="AB715" s="99" cm="1">
        <f t="array" aca="1" ref="AB715" ca="1">INDIRECT("lista!M" &amp;Table4[[#This Row],[ID]]+1)</f>
        <v>0</v>
      </c>
      <c r="AC715" s="99" cm="1">
        <f t="array" aca="1" ref="AC715" ca="1">INDIRECT("lista!N" &amp;Table4[[#This Row],[ID]]+1)</f>
        <v>0</v>
      </c>
      <c r="AD715" s="99" cm="1">
        <f t="array" aca="1" ref="AD715" ca="1">INDIRECT("lista!O" &amp;Table4[[#This Row],[ID]]+1)</f>
        <v>0</v>
      </c>
      <c r="AE715" s="99" cm="1">
        <f t="array" aca="1" ref="AE715" ca="1">INDIRECT("lista!P" &amp;Table4[[#This Row],[ID]]+1)</f>
        <v>0</v>
      </c>
      <c r="AF715" s="99" cm="1">
        <f t="array" aca="1" ref="AF715" ca="1">INDIRECT("lista!Q" &amp;Table4[[#This Row],[ID]]+1)</f>
        <v>0</v>
      </c>
    </row>
    <row r="716" spans="1:32" x14ac:dyDescent="0.3">
      <c r="A716" s="99">
        <v>713</v>
      </c>
      <c r="B716" s="53" t="s">
        <v>456</v>
      </c>
      <c r="C716" s="308" t="s">
        <v>1524</v>
      </c>
      <c r="D716" s="53" t="s">
        <v>53</v>
      </c>
      <c r="E716" s="53" t="s">
        <v>455</v>
      </c>
      <c r="F716" s="309">
        <v>44020</v>
      </c>
      <c r="O716" s="3"/>
      <c r="P716" s="3"/>
      <c r="Q716" s="3"/>
      <c r="R716" s="15"/>
      <c r="S716" s="15"/>
      <c r="T716" s="15"/>
      <c r="U716" s="328"/>
      <c r="V716" s="99">
        <f ca="1">INDIRECT("lista!G" &amp;Table4[[#This Row],[ID]]+1)</f>
        <v>0</v>
      </c>
      <c r="W716" s="99" cm="1">
        <f t="array" aca="1" ref="W716" ca="1">INDIRECT("lista!H" &amp;Table4[[#This Row],[ID]]+1)</f>
        <v>0</v>
      </c>
      <c r="X716" s="99" cm="1">
        <f t="array" aca="1" ref="X716" ca="1">INDIRECT("lista!I" &amp;Table4[[#This Row],[ID]]+1)</f>
        <v>0</v>
      </c>
      <c r="Y716" s="99" cm="1">
        <f t="array" aca="1" ref="Y716" ca="1">INDIRECT("lista!J" &amp;Table4[[#This Row],[ID]]+1)</f>
        <v>0</v>
      </c>
      <c r="Z716" s="99" cm="1">
        <f t="array" aca="1" ref="Z716" ca="1">INDIRECT("lista!K" &amp;Table4[[#This Row],[ID]]+1)</f>
        <v>0</v>
      </c>
      <c r="AA716" s="99" cm="1">
        <f t="array" aca="1" ref="AA716" ca="1">INDIRECT("lista!L" &amp;Table4[[#This Row],[ID]]+1)</f>
        <v>0</v>
      </c>
      <c r="AB716" s="99" cm="1">
        <f t="array" aca="1" ref="AB716" ca="1">INDIRECT("lista!M" &amp;Table4[[#This Row],[ID]]+1)</f>
        <v>0</v>
      </c>
      <c r="AC716" s="99" cm="1">
        <f t="array" aca="1" ref="AC716" ca="1">INDIRECT("lista!N" &amp;Table4[[#This Row],[ID]]+1)</f>
        <v>0</v>
      </c>
      <c r="AD716" s="99" cm="1">
        <f t="array" aca="1" ref="AD716" ca="1">INDIRECT("lista!O" &amp;Table4[[#This Row],[ID]]+1)</f>
        <v>0</v>
      </c>
      <c r="AE716" s="99" cm="1">
        <f t="array" aca="1" ref="AE716" ca="1">INDIRECT("lista!P" &amp;Table4[[#This Row],[ID]]+1)</f>
        <v>0</v>
      </c>
      <c r="AF716" s="99" cm="1">
        <f t="array" aca="1" ref="AF716" ca="1">INDIRECT("lista!Q" &amp;Table4[[#This Row],[ID]]+1)</f>
        <v>0</v>
      </c>
    </row>
    <row r="717" spans="1:32" ht="12.75" customHeight="1" x14ac:dyDescent="0.3">
      <c r="A717" s="99">
        <v>714</v>
      </c>
      <c r="B717" s="53" t="s">
        <v>451</v>
      </c>
      <c r="C717" s="308" t="s">
        <v>1516</v>
      </c>
      <c r="D717" s="53" t="s">
        <v>181</v>
      </c>
      <c r="E717" s="53" t="s">
        <v>119</v>
      </c>
      <c r="F717" s="309">
        <v>44013</v>
      </c>
      <c r="O717" s="3"/>
      <c r="P717" s="3"/>
      <c r="Q717" s="3"/>
      <c r="R717" s="15"/>
      <c r="S717" s="15"/>
      <c r="T717" s="15"/>
      <c r="U717" s="328"/>
      <c r="V717" s="99">
        <f ca="1">INDIRECT("lista!G" &amp;Table4[[#This Row],[ID]]+1)</f>
        <v>0</v>
      </c>
      <c r="W717" s="99" cm="1">
        <f t="array" aca="1" ref="W717" ca="1">INDIRECT("lista!H" &amp;Table4[[#This Row],[ID]]+1)</f>
        <v>0</v>
      </c>
      <c r="X717" s="99" cm="1">
        <f t="array" aca="1" ref="X717" ca="1">INDIRECT("lista!I" &amp;Table4[[#This Row],[ID]]+1)</f>
        <v>0</v>
      </c>
      <c r="Y717" s="99" cm="1">
        <f t="array" aca="1" ref="Y717" ca="1">INDIRECT("lista!J" &amp;Table4[[#This Row],[ID]]+1)</f>
        <v>0</v>
      </c>
      <c r="Z717" s="99" cm="1">
        <f t="array" aca="1" ref="Z717" ca="1">INDIRECT("lista!K" &amp;Table4[[#This Row],[ID]]+1)</f>
        <v>0</v>
      </c>
      <c r="AA717" s="99" cm="1">
        <f t="array" aca="1" ref="AA717" ca="1">INDIRECT("lista!L" &amp;Table4[[#This Row],[ID]]+1)</f>
        <v>0</v>
      </c>
      <c r="AB717" s="99" cm="1">
        <f t="array" aca="1" ref="AB717" ca="1">INDIRECT("lista!M" &amp;Table4[[#This Row],[ID]]+1)</f>
        <v>0</v>
      </c>
      <c r="AC717" s="99" cm="1">
        <f t="array" aca="1" ref="AC717" ca="1">INDIRECT("lista!N" &amp;Table4[[#This Row],[ID]]+1)</f>
        <v>0</v>
      </c>
      <c r="AD717" s="99" cm="1">
        <f t="array" aca="1" ref="AD717" ca="1">INDIRECT("lista!O" &amp;Table4[[#This Row],[ID]]+1)</f>
        <v>0</v>
      </c>
      <c r="AE717" s="99" cm="1">
        <f t="array" aca="1" ref="AE717" ca="1">INDIRECT("lista!P" &amp;Table4[[#This Row],[ID]]+1)</f>
        <v>0</v>
      </c>
      <c r="AF717" s="99" cm="1">
        <f t="array" aca="1" ref="AF717" ca="1">INDIRECT("lista!Q" &amp;Table4[[#This Row],[ID]]+1)</f>
        <v>0</v>
      </c>
    </row>
    <row r="718" spans="1:32" ht="12.75" customHeight="1" x14ac:dyDescent="0.3">
      <c r="A718" s="99">
        <v>715</v>
      </c>
      <c r="B718" s="53" t="s">
        <v>453</v>
      </c>
      <c r="C718" s="308" t="s">
        <v>1204</v>
      </c>
      <c r="D718" s="53" t="s">
        <v>181</v>
      </c>
      <c r="E718" s="53" t="s">
        <v>119</v>
      </c>
      <c r="F718" s="309">
        <v>44013</v>
      </c>
      <c r="O718" s="3"/>
      <c r="P718" s="3"/>
      <c r="Q718" s="3"/>
      <c r="R718" s="15"/>
      <c r="S718" s="15"/>
      <c r="T718" s="15"/>
      <c r="U718" s="328"/>
      <c r="V718" s="99">
        <f ca="1">INDIRECT("lista!G" &amp;Table4[[#This Row],[ID]]+1)</f>
        <v>0</v>
      </c>
      <c r="W718" s="99" cm="1">
        <f t="array" aca="1" ref="W718" ca="1">INDIRECT("lista!H" &amp;Table4[[#This Row],[ID]]+1)</f>
        <v>0</v>
      </c>
      <c r="X718" s="99" cm="1">
        <f t="array" aca="1" ref="X718" ca="1">INDIRECT("lista!I" &amp;Table4[[#This Row],[ID]]+1)</f>
        <v>0</v>
      </c>
      <c r="Y718" s="99" cm="1">
        <f t="array" aca="1" ref="Y718" ca="1">INDIRECT("lista!J" &amp;Table4[[#This Row],[ID]]+1)</f>
        <v>0</v>
      </c>
      <c r="Z718" s="99" cm="1">
        <f t="array" aca="1" ref="Z718" ca="1">INDIRECT("lista!K" &amp;Table4[[#This Row],[ID]]+1)</f>
        <v>0</v>
      </c>
      <c r="AA718" s="99" cm="1">
        <f t="array" aca="1" ref="AA718" ca="1">INDIRECT("lista!L" &amp;Table4[[#This Row],[ID]]+1)</f>
        <v>0</v>
      </c>
      <c r="AB718" s="99" cm="1">
        <f t="array" aca="1" ref="AB718" ca="1">INDIRECT("lista!M" &amp;Table4[[#This Row],[ID]]+1)</f>
        <v>0</v>
      </c>
      <c r="AC718" s="99" cm="1">
        <f t="array" aca="1" ref="AC718" ca="1">INDIRECT("lista!N" &amp;Table4[[#This Row],[ID]]+1)</f>
        <v>0</v>
      </c>
      <c r="AD718" s="99" cm="1">
        <f t="array" aca="1" ref="AD718" ca="1">INDIRECT("lista!O" &amp;Table4[[#This Row],[ID]]+1)</f>
        <v>0</v>
      </c>
      <c r="AE718" s="99" cm="1">
        <f t="array" aca="1" ref="AE718" ca="1">INDIRECT("lista!P" &amp;Table4[[#This Row],[ID]]+1)</f>
        <v>0</v>
      </c>
      <c r="AF718" s="99" cm="1">
        <f t="array" aca="1" ref="AF718" ca="1">INDIRECT("lista!Q" &amp;Table4[[#This Row],[ID]]+1)</f>
        <v>0</v>
      </c>
    </row>
    <row r="719" spans="1:32" x14ac:dyDescent="0.3">
      <c r="A719" s="99">
        <v>716</v>
      </c>
      <c r="B719" s="53" t="s">
        <v>459</v>
      </c>
      <c r="C719" s="308" t="s">
        <v>1578</v>
      </c>
      <c r="D719" s="53" t="s">
        <v>53</v>
      </c>
      <c r="E719" s="53" t="s">
        <v>105</v>
      </c>
      <c r="F719" s="309">
        <v>44013</v>
      </c>
      <c r="O719" s="3"/>
      <c r="P719" s="3"/>
      <c r="Q719" s="3"/>
      <c r="R719" s="15"/>
      <c r="S719" s="15"/>
      <c r="T719" s="15"/>
      <c r="U719" s="328"/>
      <c r="V719" s="99">
        <f ca="1">INDIRECT("lista!G" &amp;Table4[[#This Row],[ID]]+1)</f>
        <v>0</v>
      </c>
      <c r="W719" s="99" cm="1">
        <f t="array" aca="1" ref="W719" ca="1">INDIRECT("lista!H" &amp;Table4[[#This Row],[ID]]+1)</f>
        <v>0</v>
      </c>
      <c r="X719" s="99" cm="1">
        <f t="array" aca="1" ref="X719" ca="1">INDIRECT("lista!I" &amp;Table4[[#This Row],[ID]]+1)</f>
        <v>0</v>
      </c>
      <c r="Y719" s="99" cm="1">
        <f t="array" aca="1" ref="Y719" ca="1">INDIRECT("lista!J" &amp;Table4[[#This Row],[ID]]+1)</f>
        <v>0</v>
      </c>
      <c r="Z719" s="99" cm="1">
        <f t="array" aca="1" ref="Z719" ca="1">INDIRECT("lista!K" &amp;Table4[[#This Row],[ID]]+1)</f>
        <v>0</v>
      </c>
      <c r="AA719" s="99" cm="1">
        <f t="array" aca="1" ref="AA719" ca="1">INDIRECT("lista!L" &amp;Table4[[#This Row],[ID]]+1)</f>
        <v>0</v>
      </c>
      <c r="AB719" s="99" cm="1">
        <f t="array" aca="1" ref="AB719" ca="1">INDIRECT("lista!M" &amp;Table4[[#This Row],[ID]]+1)</f>
        <v>0</v>
      </c>
      <c r="AC719" s="99" cm="1">
        <f t="array" aca="1" ref="AC719" ca="1">INDIRECT("lista!N" &amp;Table4[[#This Row],[ID]]+1)</f>
        <v>0</v>
      </c>
      <c r="AD719" s="99" cm="1">
        <f t="array" aca="1" ref="AD719" ca="1">INDIRECT("lista!O" &amp;Table4[[#This Row],[ID]]+1)</f>
        <v>0</v>
      </c>
      <c r="AE719" s="99" cm="1">
        <f t="array" aca="1" ref="AE719" ca="1">INDIRECT("lista!P" &amp;Table4[[#This Row],[ID]]+1)</f>
        <v>0</v>
      </c>
      <c r="AF719" s="99" cm="1">
        <f t="array" aca="1" ref="AF719" ca="1">INDIRECT("lista!Q" &amp;Table4[[#This Row],[ID]]+1)</f>
        <v>0</v>
      </c>
    </row>
    <row r="720" spans="1:32" x14ac:dyDescent="0.3">
      <c r="A720" s="99">
        <v>717</v>
      </c>
      <c r="B720" s="53" t="s">
        <v>460</v>
      </c>
      <c r="C720" s="308" t="s">
        <v>1579</v>
      </c>
      <c r="D720" s="53" t="s">
        <v>53</v>
      </c>
      <c r="E720" s="53" t="s">
        <v>105</v>
      </c>
      <c r="F720" s="309">
        <v>44013</v>
      </c>
      <c r="O720" s="3"/>
      <c r="P720" s="3"/>
      <c r="Q720" s="3"/>
      <c r="R720" s="15"/>
      <c r="S720" s="15"/>
      <c r="T720" s="15"/>
      <c r="U720" s="328"/>
      <c r="V720" s="99">
        <f ca="1">INDIRECT("lista!G" &amp;Table4[[#This Row],[ID]]+1)</f>
        <v>0</v>
      </c>
      <c r="W720" s="99" cm="1">
        <f t="array" aca="1" ref="W720" ca="1">INDIRECT("lista!H" &amp;Table4[[#This Row],[ID]]+1)</f>
        <v>0</v>
      </c>
      <c r="X720" s="99" cm="1">
        <f t="array" aca="1" ref="X720" ca="1">INDIRECT("lista!I" &amp;Table4[[#This Row],[ID]]+1)</f>
        <v>0</v>
      </c>
      <c r="Y720" s="99" cm="1">
        <f t="array" aca="1" ref="Y720" ca="1">INDIRECT("lista!J" &amp;Table4[[#This Row],[ID]]+1)</f>
        <v>0</v>
      </c>
      <c r="Z720" s="99" cm="1">
        <f t="array" aca="1" ref="Z720" ca="1">INDIRECT("lista!K" &amp;Table4[[#This Row],[ID]]+1)</f>
        <v>0</v>
      </c>
      <c r="AA720" s="99" cm="1">
        <f t="array" aca="1" ref="AA720" ca="1">INDIRECT("lista!L" &amp;Table4[[#This Row],[ID]]+1)</f>
        <v>0</v>
      </c>
      <c r="AB720" s="99" cm="1">
        <f t="array" aca="1" ref="AB720" ca="1">INDIRECT("lista!M" &amp;Table4[[#This Row],[ID]]+1)</f>
        <v>0</v>
      </c>
      <c r="AC720" s="99" cm="1">
        <f t="array" aca="1" ref="AC720" ca="1">INDIRECT("lista!N" &amp;Table4[[#This Row],[ID]]+1)</f>
        <v>0</v>
      </c>
      <c r="AD720" s="99" cm="1">
        <f t="array" aca="1" ref="AD720" ca="1">INDIRECT("lista!O" &amp;Table4[[#This Row],[ID]]+1)</f>
        <v>0</v>
      </c>
      <c r="AE720" s="99" cm="1">
        <f t="array" aca="1" ref="AE720" ca="1">INDIRECT("lista!P" &amp;Table4[[#This Row],[ID]]+1)</f>
        <v>0</v>
      </c>
      <c r="AF720" s="99" cm="1">
        <f t="array" aca="1" ref="AF720" ca="1">INDIRECT("lista!Q" &amp;Table4[[#This Row],[ID]]+1)</f>
        <v>0</v>
      </c>
    </row>
    <row r="721" spans="1:32" x14ac:dyDescent="0.3">
      <c r="A721" s="99">
        <v>718</v>
      </c>
      <c r="B721" s="53" t="s">
        <v>269</v>
      </c>
      <c r="C721" s="308" t="s">
        <v>1337</v>
      </c>
      <c r="D721" s="53" t="s">
        <v>200</v>
      </c>
      <c r="E721" s="53" t="s">
        <v>77</v>
      </c>
      <c r="F721" s="309">
        <v>44014</v>
      </c>
      <c r="O721" s="3"/>
      <c r="P721" s="3"/>
      <c r="Q721" s="3"/>
      <c r="R721" s="15"/>
      <c r="S721" s="15"/>
      <c r="T721" s="15"/>
      <c r="U721" s="328" t="s">
        <v>474</v>
      </c>
      <c r="V721" s="99">
        <f ca="1">INDIRECT("lista!G" &amp;Table4[[#This Row],[ID]]+1)</f>
        <v>0</v>
      </c>
      <c r="W721" s="99" cm="1">
        <f t="array" aca="1" ref="W721" ca="1">INDIRECT("lista!H" &amp;Table4[[#This Row],[ID]]+1)</f>
        <v>0</v>
      </c>
      <c r="X721" s="99" cm="1">
        <f t="array" aca="1" ref="X721" ca="1">INDIRECT("lista!I" &amp;Table4[[#This Row],[ID]]+1)</f>
        <v>0</v>
      </c>
      <c r="Y721" s="99" cm="1">
        <f t="array" aca="1" ref="Y721" ca="1">INDIRECT("lista!J" &amp;Table4[[#This Row],[ID]]+1)</f>
        <v>0</v>
      </c>
      <c r="Z721" s="99" cm="1">
        <f t="array" aca="1" ref="Z721" ca="1">INDIRECT("lista!K" &amp;Table4[[#This Row],[ID]]+1)</f>
        <v>0</v>
      </c>
      <c r="AA721" s="99" cm="1">
        <f t="array" aca="1" ref="AA721" ca="1">INDIRECT("lista!L" &amp;Table4[[#This Row],[ID]]+1)</f>
        <v>0</v>
      </c>
      <c r="AB721" s="99" cm="1">
        <f t="array" aca="1" ref="AB721" ca="1">INDIRECT("lista!M" &amp;Table4[[#This Row],[ID]]+1)</f>
        <v>0</v>
      </c>
      <c r="AC721" s="99" cm="1">
        <f t="array" aca="1" ref="AC721" ca="1">INDIRECT("lista!N" &amp;Table4[[#This Row],[ID]]+1)</f>
        <v>0</v>
      </c>
      <c r="AD721" s="99" cm="1">
        <f t="array" aca="1" ref="AD721" ca="1">INDIRECT("lista!O" &amp;Table4[[#This Row],[ID]]+1)</f>
        <v>0</v>
      </c>
      <c r="AE721" s="99" cm="1">
        <f t="array" aca="1" ref="AE721" ca="1">INDIRECT("lista!P" &amp;Table4[[#This Row],[ID]]+1)</f>
        <v>0</v>
      </c>
      <c r="AF721" s="99" cm="1">
        <f t="array" aca="1" ref="AF721" ca="1">INDIRECT("lista!Q" &amp;Table4[[#This Row],[ID]]+1)</f>
        <v>0</v>
      </c>
    </row>
    <row r="722" spans="1:32" x14ac:dyDescent="0.3">
      <c r="A722" s="99">
        <v>719</v>
      </c>
      <c r="B722" s="53" t="s">
        <v>465</v>
      </c>
      <c r="C722" s="308" t="s">
        <v>466</v>
      </c>
      <c r="D722" s="53" t="s">
        <v>53</v>
      </c>
      <c r="E722" s="53" t="s">
        <v>95</v>
      </c>
      <c r="F722" s="309">
        <v>44013</v>
      </c>
      <c r="O722" s="3"/>
      <c r="P722" s="3"/>
      <c r="Q722" s="3"/>
      <c r="R722" s="15"/>
      <c r="S722" s="15"/>
      <c r="T722" s="15"/>
      <c r="U722" s="328"/>
      <c r="V722" s="99">
        <f ca="1">INDIRECT("lista!G" &amp;Table4[[#This Row],[ID]]+1)</f>
        <v>0</v>
      </c>
      <c r="W722" s="99" cm="1">
        <f t="array" aca="1" ref="W722" ca="1">INDIRECT("lista!H" &amp;Table4[[#This Row],[ID]]+1)</f>
        <v>0</v>
      </c>
      <c r="X722" s="99" cm="1">
        <f t="array" aca="1" ref="X722" ca="1">INDIRECT("lista!I" &amp;Table4[[#This Row],[ID]]+1)</f>
        <v>0</v>
      </c>
      <c r="Y722" s="99" cm="1">
        <f t="array" aca="1" ref="Y722" ca="1">INDIRECT("lista!J" &amp;Table4[[#This Row],[ID]]+1)</f>
        <v>0</v>
      </c>
      <c r="Z722" s="99" cm="1">
        <f t="array" aca="1" ref="Z722" ca="1">INDIRECT("lista!K" &amp;Table4[[#This Row],[ID]]+1)</f>
        <v>0</v>
      </c>
      <c r="AA722" s="99" cm="1">
        <f t="array" aca="1" ref="AA722" ca="1">INDIRECT("lista!L" &amp;Table4[[#This Row],[ID]]+1)</f>
        <v>0</v>
      </c>
      <c r="AB722" s="99" cm="1">
        <f t="array" aca="1" ref="AB722" ca="1">INDIRECT("lista!M" &amp;Table4[[#This Row],[ID]]+1)</f>
        <v>0</v>
      </c>
      <c r="AC722" s="99" cm="1">
        <f t="array" aca="1" ref="AC722" ca="1">INDIRECT("lista!N" &amp;Table4[[#This Row],[ID]]+1)</f>
        <v>0</v>
      </c>
      <c r="AD722" s="99" cm="1">
        <f t="array" aca="1" ref="AD722" ca="1">INDIRECT("lista!O" &amp;Table4[[#This Row],[ID]]+1)</f>
        <v>0</v>
      </c>
      <c r="AE722" s="99" cm="1">
        <f t="array" aca="1" ref="AE722" ca="1">INDIRECT("lista!P" &amp;Table4[[#This Row],[ID]]+1)</f>
        <v>0</v>
      </c>
      <c r="AF722" s="99" cm="1">
        <f t="array" aca="1" ref="AF722" ca="1">INDIRECT("lista!Q" &amp;Table4[[#This Row],[ID]]+1)</f>
        <v>0</v>
      </c>
    </row>
    <row r="723" spans="1:32" x14ac:dyDescent="0.3">
      <c r="A723" s="99">
        <v>720</v>
      </c>
      <c r="B723" s="53" t="s">
        <v>467</v>
      </c>
      <c r="C723" s="308" t="s">
        <v>468</v>
      </c>
      <c r="D723" s="53" t="s">
        <v>53</v>
      </c>
      <c r="E723" s="53" t="s">
        <v>95</v>
      </c>
      <c r="F723" s="309">
        <v>44013</v>
      </c>
      <c r="O723" s="3"/>
      <c r="P723" s="3"/>
      <c r="Q723" s="3"/>
      <c r="R723" s="15"/>
      <c r="S723" s="15"/>
      <c r="T723" s="15"/>
      <c r="U723" s="328"/>
      <c r="V723" s="99">
        <f ca="1">INDIRECT("lista!G" &amp;Table4[[#This Row],[ID]]+1)</f>
        <v>0</v>
      </c>
      <c r="W723" s="99" cm="1">
        <f t="array" aca="1" ref="W723" ca="1">INDIRECT("lista!H" &amp;Table4[[#This Row],[ID]]+1)</f>
        <v>0</v>
      </c>
      <c r="X723" s="99" cm="1">
        <f t="array" aca="1" ref="X723" ca="1">INDIRECT("lista!I" &amp;Table4[[#This Row],[ID]]+1)</f>
        <v>0</v>
      </c>
      <c r="Y723" s="99" cm="1">
        <f t="array" aca="1" ref="Y723" ca="1">INDIRECT("lista!J" &amp;Table4[[#This Row],[ID]]+1)</f>
        <v>0</v>
      </c>
      <c r="Z723" s="99" cm="1">
        <f t="array" aca="1" ref="Z723" ca="1">INDIRECT("lista!K" &amp;Table4[[#This Row],[ID]]+1)</f>
        <v>0</v>
      </c>
      <c r="AA723" s="99" cm="1">
        <f t="array" aca="1" ref="AA723" ca="1">INDIRECT("lista!L" &amp;Table4[[#This Row],[ID]]+1)</f>
        <v>0</v>
      </c>
      <c r="AB723" s="99" cm="1">
        <f t="array" aca="1" ref="AB723" ca="1">INDIRECT("lista!M" &amp;Table4[[#This Row],[ID]]+1)</f>
        <v>0</v>
      </c>
      <c r="AC723" s="99" cm="1">
        <f t="array" aca="1" ref="AC723" ca="1">INDIRECT("lista!N" &amp;Table4[[#This Row],[ID]]+1)</f>
        <v>0</v>
      </c>
      <c r="AD723" s="99" cm="1">
        <f t="array" aca="1" ref="AD723" ca="1">INDIRECT("lista!O" &amp;Table4[[#This Row],[ID]]+1)</f>
        <v>0</v>
      </c>
      <c r="AE723" s="99" cm="1">
        <f t="array" aca="1" ref="AE723" ca="1">INDIRECT("lista!P" &amp;Table4[[#This Row],[ID]]+1)</f>
        <v>0</v>
      </c>
      <c r="AF723" s="99" cm="1">
        <f t="array" aca="1" ref="AF723" ca="1">INDIRECT("lista!Q" &amp;Table4[[#This Row],[ID]]+1)</f>
        <v>0</v>
      </c>
    </row>
    <row r="724" spans="1:32" x14ac:dyDescent="0.3">
      <c r="A724" s="99">
        <v>721</v>
      </c>
      <c r="B724" s="53" t="s">
        <v>462</v>
      </c>
      <c r="C724" s="308" t="s">
        <v>1299</v>
      </c>
      <c r="D724" s="53" t="s">
        <v>200</v>
      </c>
      <c r="E724" s="53" t="s">
        <v>105</v>
      </c>
      <c r="F724" s="309">
        <v>44012</v>
      </c>
      <c r="O724" s="3"/>
      <c r="P724" s="3"/>
      <c r="Q724" s="3"/>
      <c r="R724" s="15"/>
      <c r="S724" s="15"/>
      <c r="T724" s="15"/>
      <c r="U724" s="328"/>
      <c r="V724" s="99">
        <f ca="1">INDIRECT("lista!G" &amp;Table4[[#This Row],[ID]]+1)</f>
        <v>0</v>
      </c>
      <c r="W724" s="99" cm="1">
        <f t="array" aca="1" ref="W724" ca="1">INDIRECT("lista!H" &amp;Table4[[#This Row],[ID]]+1)</f>
        <v>0</v>
      </c>
      <c r="X724" s="99" cm="1">
        <f t="array" aca="1" ref="X724" ca="1">INDIRECT("lista!I" &amp;Table4[[#This Row],[ID]]+1)</f>
        <v>0</v>
      </c>
      <c r="Y724" s="99" cm="1">
        <f t="array" aca="1" ref="Y724" ca="1">INDIRECT("lista!J" &amp;Table4[[#This Row],[ID]]+1)</f>
        <v>0</v>
      </c>
      <c r="Z724" s="99" cm="1">
        <f t="array" aca="1" ref="Z724" ca="1">INDIRECT("lista!K" &amp;Table4[[#This Row],[ID]]+1)</f>
        <v>0</v>
      </c>
      <c r="AA724" s="99" cm="1">
        <f t="array" aca="1" ref="AA724" ca="1">INDIRECT("lista!L" &amp;Table4[[#This Row],[ID]]+1)</f>
        <v>0</v>
      </c>
      <c r="AB724" s="99" cm="1">
        <f t="array" aca="1" ref="AB724" ca="1">INDIRECT("lista!M" &amp;Table4[[#This Row],[ID]]+1)</f>
        <v>0</v>
      </c>
      <c r="AC724" s="99" cm="1">
        <f t="array" aca="1" ref="AC724" ca="1">INDIRECT("lista!N" &amp;Table4[[#This Row],[ID]]+1)</f>
        <v>0</v>
      </c>
      <c r="AD724" s="99" cm="1">
        <f t="array" aca="1" ref="AD724" ca="1">INDIRECT("lista!O" &amp;Table4[[#This Row],[ID]]+1)</f>
        <v>0</v>
      </c>
      <c r="AE724" s="99" cm="1">
        <f t="array" aca="1" ref="AE724" ca="1">INDIRECT("lista!P" &amp;Table4[[#This Row],[ID]]+1)</f>
        <v>0</v>
      </c>
      <c r="AF724" s="99" cm="1">
        <f t="array" aca="1" ref="AF724" ca="1">INDIRECT("lista!Q" &amp;Table4[[#This Row],[ID]]+1)</f>
        <v>0</v>
      </c>
    </row>
    <row r="725" spans="1:32" x14ac:dyDescent="0.3">
      <c r="A725" s="99">
        <v>722</v>
      </c>
      <c r="B725" s="53" t="s">
        <v>461</v>
      </c>
      <c r="C725" s="308" t="s">
        <v>1512</v>
      </c>
      <c r="D725" s="53" t="s">
        <v>42</v>
      </c>
      <c r="E725" s="53" t="s">
        <v>105</v>
      </c>
      <c r="F725" s="309">
        <v>44012</v>
      </c>
      <c r="O725" s="3"/>
      <c r="P725" s="3"/>
      <c r="Q725" s="3"/>
      <c r="R725" s="15"/>
      <c r="S725" s="15"/>
      <c r="T725" s="15"/>
      <c r="U725" s="328"/>
      <c r="V725" s="99">
        <f ca="1">INDIRECT("lista!G" &amp;Table4[[#This Row],[ID]]+1)</f>
        <v>0</v>
      </c>
      <c r="W725" s="99" cm="1">
        <f t="array" aca="1" ref="W725" ca="1">INDIRECT("lista!H" &amp;Table4[[#This Row],[ID]]+1)</f>
        <v>0</v>
      </c>
      <c r="X725" s="99" cm="1">
        <f t="array" aca="1" ref="X725" ca="1">INDIRECT("lista!I" &amp;Table4[[#This Row],[ID]]+1)</f>
        <v>0</v>
      </c>
      <c r="Y725" s="99" cm="1">
        <f t="array" aca="1" ref="Y725" ca="1">INDIRECT("lista!J" &amp;Table4[[#This Row],[ID]]+1)</f>
        <v>0</v>
      </c>
      <c r="Z725" s="99" cm="1">
        <f t="array" aca="1" ref="Z725" ca="1">INDIRECT("lista!K" &amp;Table4[[#This Row],[ID]]+1)</f>
        <v>0</v>
      </c>
      <c r="AA725" s="99" cm="1">
        <f t="array" aca="1" ref="AA725" ca="1">INDIRECT("lista!L" &amp;Table4[[#This Row],[ID]]+1)</f>
        <v>0</v>
      </c>
      <c r="AB725" s="99" cm="1">
        <f t="array" aca="1" ref="AB725" ca="1">INDIRECT("lista!M" &amp;Table4[[#This Row],[ID]]+1)</f>
        <v>0</v>
      </c>
      <c r="AC725" s="99" cm="1">
        <f t="array" aca="1" ref="AC725" ca="1">INDIRECT("lista!N" &amp;Table4[[#This Row],[ID]]+1)</f>
        <v>0</v>
      </c>
      <c r="AD725" s="99" cm="1">
        <f t="array" aca="1" ref="AD725" ca="1">INDIRECT("lista!O" &amp;Table4[[#This Row],[ID]]+1)</f>
        <v>0</v>
      </c>
      <c r="AE725" s="99" cm="1">
        <f t="array" aca="1" ref="AE725" ca="1">INDIRECT("lista!P" &amp;Table4[[#This Row],[ID]]+1)</f>
        <v>0</v>
      </c>
      <c r="AF725" s="99" cm="1">
        <f t="array" aca="1" ref="AF725" ca="1">INDIRECT("lista!Q" &amp;Table4[[#This Row],[ID]]+1)</f>
        <v>0</v>
      </c>
    </row>
    <row r="726" spans="1:32" x14ac:dyDescent="0.3">
      <c r="A726" s="99">
        <v>723</v>
      </c>
      <c r="B726" s="53" t="s">
        <v>220</v>
      </c>
      <c r="C726" s="308" t="s">
        <v>1509</v>
      </c>
      <c r="D726" s="53" t="s">
        <v>42</v>
      </c>
      <c r="E726" s="53" t="s">
        <v>105</v>
      </c>
      <c r="F726" s="309">
        <v>44012</v>
      </c>
      <c r="O726" s="3"/>
      <c r="P726" s="3"/>
      <c r="Q726" s="3"/>
      <c r="R726" s="15"/>
      <c r="S726" s="15"/>
      <c r="T726" s="15"/>
      <c r="U726" s="328"/>
      <c r="V726" s="99">
        <f ca="1">INDIRECT("lista!G" &amp;Table4[[#This Row],[ID]]+1)</f>
        <v>0</v>
      </c>
      <c r="W726" s="99" cm="1">
        <f t="array" aca="1" ref="W726" ca="1">INDIRECT("lista!H" &amp;Table4[[#This Row],[ID]]+1)</f>
        <v>0</v>
      </c>
      <c r="X726" s="99" cm="1">
        <f t="array" aca="1" ref="X726" ca="1">INDIRECT("lista!I" &amp;Table4[[#This Row],[ID]]+1)</f>
        <v>0</v>
      </c>
      <c r="Y726" s="99" cm="1">
        <f t="array" aca="1" ref="Y726" ca="1">INDIRECT("lista!J" &amp;Table4[[#This Row],[ID]]+1)</f>
        <v>0</v>
      </c>
      <c r="Z726" s="99" cm="1">
        <f t="array" aca="1" ref="Z726" ca="1">INDIRECT("lista!K" &amp;Table4[[#This Row],[ID]]+1)</f>
        <v>0</v>
      </c>
      <c r="AA726" s="99" cm="1">
        <f t="array" aca="1" ref="AA726" ca="1">INDIRECT("lista!L" &amp;Table4[[#This Row],[ID]]+1)</f>
        <v>0</v>
      </c>
      <c r="AB726" s="99" cm="1">
        <f t="array" aca="1" ref="AB726" ca="1">INDIRECT("lista!M" &amp;Table4[[#This Row],[ID]]+1)</f>
        <v>0</v>
      </c>
      <c r="AC726" s="99" cm="1">
        <f t="array" aca="1" ref="AC726" ca="1">INDIRECT("lista!N" &amp;Table4[[#This Row],[ID]]+1)</f>
        <v>0</v>
      </c>
      <c r="AD726" s="99" cm="1">
        <f t="array" aca="1" ref="AD726" ca="1">INDIRECT("lista!O" &amp;Table4[[#This Row],[ID]]+1)</f>
        <v>0</v>
      </c>
      <c r="AE726" s="99" cm="1">
        <f t="array" aca="1" ref="AE726" ca="1">INDIRECT("lista!P" &amp;Table4[[#This Row],[ID]]+1)</f>
        <v>0</v>
      </c>
      <c r="AF726" s="99" cm="1">
        <f t="array" aca="1" ref="AF726" ca="1">INDIRECT("lista!Q" &amp;Table4[[#This Row],[ID]]+1)</f>
        <v>0</v>
      </c>
    </row>
    <row r="727" spans="1:32" ht="12.75" customHeight="1" x14ac:dyDescent="0.3">
      <c r="A727" s="99">
        <v>724</v>
      </c>
      <c r="B727" s="53" t="s">
        <v>472</v>
      </c>
      <c r="C727" s="308" t="s">
        <v>1513</v>
      </c>
      <c r="D727" s="53" t="s">
        <v>112</v>
      </c>
      <c r="E727" s="53" t="s">
        <v>450</v>
      </c>
      <c r="F727" s="309">
        <v>44012</v>
      </c>
      <c r="O727" s="3"/>
      <c r="P727" s="3"/>
      <c r="Q727" s="3"/>
      <c r="R727" s="15"/>
      <c r="S727" s="15"/>
      <c r="T727" s="15"/>
      <c r="U727" s="328"/>
      <c r="V727" s="99">
        <f ca="1">INDIRECT("lista!G" &amp;Table4[[#This Row],[ID]]+1)</f>
        <v>0</v>
      </c>
      <c r="W727" s="99" cm="1">
        <f t="array" aca="1" ref="W727" ca="1">INDIRECT("lista!H" &amp;Table4[[#This Row],[ID]]+1)</f>
        <v>0</v>
      </c>
      <c r="X727" s="99" cm="1">
        <f t="array" aca="1" ref="X727" ca="1">INDIRECT("lista!I" &amp;Table4[[#This Row],[ID]]+1)</f>
        <v>0</v>
      </c>
      <c r="Y727" s="99" cm="1">
        <f t="array" aca="1" ref="Y727" ca="1">INDIRECT("lista!J" &amp;Table4[[#This Row],[ID]]+1)</f>
        <v>0</v>
      </c>
      <c r="Z727" s="99" cm="1">
        <f t="array" aca="1" ref="Z727" ca="1">INDIRECT("lista!K" &amp;Table4[[#This Row],[ID]]+1)</f>
        <v>0</v>
      </c>
      <c r="AA727" s="99" cm="1">
        <f t="array" aca="1" ref="AA727" ca="1">INDIRECT("lista!L" &amp;Table4[[#This Row],[ID]]+1)</f>
        <v>0</v>
      </c>
      <c r="AB727" s="99" cm="1">
        <f t="array" aca="1" ref="AB727" ca="1">INDIRECT("lista!M" &amp;Table4[[#This Row],[ID]]+1)</f>
        <v>0</v>
      </c>
      <c r="AC727" s="99" cm="1">
        <f t="array" aca="1" ref="AC727" ca="1">INDIRECT("lista!N" &amp;Table4[[#This Row],[ID]]+1)</f>
        <v>0</v>
      </c>
      <c r="AD727" s="99" cm="1">
        <f t="array" aca="1" ref="AD727" ca="1">INDIRECT("lista!O" &amp;Table4[[#This Row],[ID]]+1)</f>
        <v>0</v>
      </c>
      <c r="AE727" s="99" cm="1">
        <f t="array" aca="1" ref="AE727" ca="1">INDIRECT("lista!P" &amp;Table4[[#This Row],[ID]]+1)</f>
        <v>0</v>
      </c>
      <c r="AF727" s="99" cm="1">
        <f t="array" aca="1" ref="AF727" ca="1">INDIRECT("lista!Q" &amp;Table4[[#This Row],[ID]]+1)</f>
        <v>0</v>
      </c>
    </row>
    <row r="728" spans="1:32" ht="12.75" customHeight="1" x14ac:dyDescent="0.3">
      <c r="A728" s="99">
        <v>725</v>
      </c>
      <c r="B728" s="53" t="s">
        <v>473</v>
      </c>
      <c r="C728" s="308" t="s">
        <v>1514</v>
      </c>
      <c r="D728" s="53" t="s">
        <v>112</v>
      </c>
      <c r="E728" s="53" t="s">
        <v>450</v>
      </c>
      <c r="F728" s="309">
        <v>44012</v>
      </c>
      <c r="O728" s="3"/>
      <c r="P728" s="3"/>
      <c r="Q728" s="3"/>
      <c r="R728" s="15"/>
      <c r="S728" s="15"/>
      <c r="T728" s="15"/>
      <c r="U728" s="328"/>
      <c r="V728" s="99">
        <f ca="1">INDIRECT("lista!G" &amp;Table4[[#This Row],[ID]]+1)</f>
        <v>0</v>
      </c>
      <c r="W728" s="99" cm="1">
        <f t="array" aca="1" ref="W728" ca="1">INDIRECT("lista!H" &amp;Table4[[#This Row],[ID]]+1)</f>
        <v>0</v>
      </c>
      <c r="X728" s="99" cm="1">
        <f t="array" aca="1" ref="X728" ca="1">INDIRECT("lista!I" &amp;Table4[[#This Row],[ID]]+1)</f>
        <v>0</v>
      </c>
      <c r="Y728" s="99" cm="1">
        <f t="array" aca="1" ref="Y728" ca="1">INDIRECT("lista!J" &amp;Table4[[#This Row],[ID]]+1)</f>
        <v>0</v>
      </c>
      <c r="Z728" s="99" cm="1">
        <f t="array" aca="1" ref="Z728" ca="1">INDIRECT("lista!K" &amp;Table4[[#This Row],[ID]]+1)</f>
        <v>0</v>
      </c>
      <c r="AA728" s="99" cm="1">
        <f t="array" aca="1" ref="AA728" ca="1">INDIRECT("lista!L" &amp;Table4[[#This Row],[ID]]+1)</f>
        <v>0</v>
      </c>
      <c r="AB728" s="99" cm="1">
        <f t="array" aca="1" ref="AB728" ca="1">INDIRECT("lista!M" &amp;Table4[[#This Row],[ID]]+1)</f>
        <v>0</v>
      </c>
      <c r="AC728" s="99" cm="1">
        <f t="array" aca="1" ref="AC728" ca="1">INDIRECT("lista!N" &amp;Table4[[#This Row],[ID]]+1)</f>
        <v>0</v>
      </c>
      <c r="AD728" s="99" cm="1">
        <f t="array" aca="1" ref="AD728" ca="1">INDIRECT("lista!O" &amp;Table4[[#This Row],[ID]]+1)</f>
        <v>0</v>
      </c>
      <c r="AE728" s="99" cm="1">
        <f t="array" aca="1" ref="AE728" ca="1">INDIRECT("lista!P" &amp;Table4[[#This Row],[ID]]+1)</f>
        <v>0</v>
      </c>
      <c r="AF728" s="99" cm="1">
        <f t="array" aca="1" ref="AF728" ca="1">INDIRECT("lista!Q" &amp;Table4[[#This Row],[ID]]+1)</f>
        <v>0</v>
      </c>
    </row>
    <row r="729" spans="1:32" x14ac:dyDescent="0.3">
      <c r="A729" s="99">
        <v>726</v>
      </c>
      <c r="B729" s="53" t="s">
        <v>475</v>
      </c>
      <c r="C729" s="308" t="s">
        <v>1517</v>
      </c>
      <c r="D729" s="53" t="s">
        <v>112</v>
      </c>
      <c r="E729" s="53" t="s">
        <v>450</v>
      </c>
      <c r="F729" s="309">
        <v>44012</v>
      </c>
      <c r="O729" s="3"/>
      <c r="P729" s="3"/>
      <c r="Q729" s="3"/>
      <c r="R729" s="15"/>
      <c r="S729" s="15"/>
      <c r="T729" s="15"/>
      <c r="U729" s="328"/>
      <c r="V729" s="99" t="s">
        <v>65</v>
      </c>
      <c r="W729" s="99" t="s">
        <v>65</v>
      </c>
      <c r="X729" s="99" cm="1">
        <f t="array" aca="1" ref="X729" ca="1">INDIRECT("lista!I" &amp;Table4[[#This Row],[ID]]+1)</f>
        <v>0</v>
      </c>
      <c r="Y729" s="99" cm="1">
        <f t="array" aca="1" ref="Y729" ca="1">INDIRECT("lista!J" &amp;Table4[[#This Row],[ID]]+1)</f>
        <v>0</v>
      </c>
      <c r="Z729" s="99" cm="1">
        <f t="array" aca="1" ref="Z729" ca="1">INDIRECT("lista!K" &amp;Table4[[#This Row],[ID]]+1)</f>
        <v>0</v>
      </c>
      <c r="AA729" s="99" cm="1">
        <f t="array" aca="1" ref="AA729" ca="1">INDIRECT("lista!L" &amp;Table4[[#This Row],[ID]]+1)</f>
        <v>0</v>
      </c>
      <c r="AB729" s="99" cm="1">
        <f t="array" aca="1" ref="AB729" ca="1">INDIRECT("lista!M" &amp;Table4[[#This Row],[ID]]+1)</f>
        <v>0</v>
      </c>
      <c r="AC729" s="99" cm="1">
        <f t="array" aca="1" ref="AC729" ca="1">INDIRECT("lista!N" &amp;Table4[[#This Row],[ID]]+1)</f>
        <v>0</v>
      </c>
      <c r="AD729" s="99" cm="1">
        <f t="array" aca="1" ref="AD729" ca="1">INDIRECT("lista!O" &amp;Table4[[#This Row],[ID]]+1)</f>
        <v>0</v>
      </c>
      <c r="AE729" s="99" cm="1">
        <f t="array" aca="1" ref="AE729" ca="1">INDIRECT("lista!P" &amp;Table4[[#This Row],[ID]]+1)</f>
        <v>0</v>
      </c>
      <c r="AF729" s="99" cm="1">
        <f t="array" aca="1" ref="AF729" ca="1">INDIRECT("lista!Q" &amp;Table4[[#This Row],[ID]]+1)</f>
        <v>0</v>
      </c>
    </row>
    <row r="730" spans="1:32" x14ac:dyDescent="0.3">
      <c r="A730" s="99">
        <v>727</v>
      </c>
      <c r="B730" s="53" t="s">
        <v>241</v>
      </c>
      <c r="C730" s="308" t="s">
        <v>1520</v>
      </c>
      <c r="D730" s="53" t="s">
        <v>53</v>
      </c>
      <c r="E730" s="53" t="s">
        <v>95</v>
      </c>
      <c r="F730" s="309">
        <v>44011</v>
      </c>
      <c r="O730" s="3"/>
      <c r="P730" s="3"/>
      <c r="Q730" s="3"/>
      <c r="R730" s="15"/>
      <c r="S730" s="15"/>
      <c r="T730" s="15"/>
      <c r="U730" s="330"/>
      <c r="V730" s="99">
        <f ca="1">INDIRECT("lista!G" &amp;Table4[[#This Row],[ID]]+1)</f>
        <v>0</v>
      </c>
      <c r="W730" s="99" cm="1">
        <f t="array" aca="1" ref="W730" ca="1">INDIRECT("lista!H" &amp;Table4[[#This Row],[ID]]+1)</f>
        <v>0</v>
      </c>
      <c r="X730" s="99" cm="1">
        <f t="array" aca="1" ref="X730" ca="1">INDIRECT("lista!I" &amp;Table4[[#This Row],[ID]]+1)</f>
        <v>0</v>
      </c>
      <c r="Y730" s="99" cm="1">
        <f t="array" aca="1" ref="Y730" ca="1">INDIRECT("lista!J" &amp;Table4[[#This Row],[ID]]+1)</f>
        <v>0</v>
      </c>
      <c r="Z730" s="99" cm="1">
        <f t="array" aca="1" ref="Z730" ca="1">INDIRECT("lista!K" &amp;Table4[[#This Row],[ID]]+1)</f>
        <v>0</v>
      </c>
      <c r="AA730" s="99" cm="1">
        <f t="array" aca="1" ref="AA730" ca="1">INDIRECT("lista!L" &amp;Table4[[#This Row],[ID]]+1)</f>
        <v>0</v>
      </c>
      <c r="AB730" s="99" cm="1">
        <f t="array" aca="1" ref="AB730" ca="1">INDIRECT("lista!M" &amp;Table4[[#This Row],[ID]]+1)</f>
        <v>0</v>
      </c>
      <c r="AC730" s="99" cm="1">
        <f t="array" aca="1" ref="AC730" ca="1">INDIRECT("lista!N" &amp;Table4[[#This Row],[ID]]+1)</f>
        <v>0</v>
      </c>
      <c r="AD730" s="99" cm="1">
        <f t="array" aca="1" ref="AD730" ca="1">INDIRECT("lista!O" &amp;Table4[[#This Row],[ID]]+1)</f>
        <v>0</v>
      </c>
      <c r="AE730" s="99" cm="1">
        <f t="array" aca="1" ref="AE730" ca="1">INDIRECT("lista!P" &amp;Table4[[#This Row],[ID]]+1)</f>
        <v>0</v>
      </c>
      <c r="AF730" s="99" cm="1">
        <f t="array" aca="1" ref="AF730" ca="1">INDIRECT("lista!Q" &amp;Table4[[#This Row],[ID]]+1)</f>
        <v>0</v>
      </c>
    </row>
    <row r="731" spans="1:32" x14ac:dyDescent="0.3">
      <c r="A731" s="99">
        <v>728</v>
      </c>
      <c r="B731" s="53" t="s">
        <v>463</v>
      </c>
      <c r="C731" s="308" t="s">
        <v>1449</v>
      </c>
      <c r="D731" s="53" t="s">
        <v>53</v>
      </c>
      <c r="E731" s="53" t="s">
        <v>105</v>
      </c>
      <c r="F731" s="309">
        <v>44011</v>
      </c>
      <c r="O731" s="3"/>
      <c r="P731" s="3"/>
      <c r="Q731" s="3"/>
      <c r="R731" s="15"/>
      <c r="S731" s="15"/>
      <c r="T731" s="15"/>
      <c r="U731" s="331"/>
      <c r="V731" s="99">
        <f ca="1">INDIRECT("lista!G" &amp;Table4[[#This Row],[ID]]+1)</f>
        <v>0</v>
      </c>
      <c r="W731" s="99" cm="1">
        <f t="array" aca="1" ref="W731" ca="1">INDIRECT("lista!H" &amp;Table4[[#This Row],[ID]]+1)</f>
        <v>0</v>
      </c>
      <c r="X731" s="99" cm="1">
        <f t="array" aca="1" ref="X731" ca="1">INDIRECT("lista!I" &amp;Table4[[#This Row],[ID]]+1)</f>
        <v>0</v>
      </c>
      <c r="Y731" s="99" cm="1">
        <f t="array" aca="1" ref="Y731" ca="1">INDIRECT("lista!J" &amp;Table4[[#This Row],[ID]]+1)</f>
        <v>0</v>
      </c>
      <c r="Z731" s="99" cm="1">
        <f t="array" aca="1" ref="Z731" ca="1">INDIRECT("lista!K" &amp;Table4[[#This Row],[ID]]+1)</f>
        <v>0</v>
      </c>
      <c r="AA731" s="99" cm="1">
        <f t="array" aca="1" ref="AA731" ca="1">INDIRECT("lista!L" &amp;Table4[[#This Row],[ID]]+1)</f>
        <v>0</v>
      </c>
      <c r="AB731" s="99" cm="1">
        <f t="array" aca="1" ref="AB731" ca="1">INDIRECT("lista!M" &amp;Table4[[#This Row],[ID]]+1)</f>
        <v>0</v>
      </c>
      <c r="AC731" s="99" cm="1">
        <f t="array" aca="1" ref="AC731" ca="1">INDIRECT("lista!N" &amp;Table4[[#This Row],[ID]]+1)</f>
        <v>0</v>
      </c>
      <c r="AD731" s="99" cm="1">
        <f t="array" aca="1" ref="AD731" ca="1">INDIRECT("lista!O" &amp;Table4[[#This Row],[ID]]+1)</f>
        <v>0</v>
      </c>
      <c r="AE731" s="99" cm="1">
        <f t="array" aca="1" ref="AE731" ca="1">INDIRECT("lista!P" &amp;Table4[[#This Row],[ID]]+1)</f>
        <v>0</v>
      </c>
      <c r="AF731" s="99" cm="1">
        <f t="array" aca="1" ref="AF731" ca="1">INDIRECT("lista!Q" &amp;Table4[[#This Row],[ID]]+1)</f>
        <v>0</v>
      </c>
    </row>
    <row r="732" spans="1:32" x14ac:dyDescent="0.3">
      <c r="A732" s="99">
        <v>729</v>
      </c>
      <c r="B732" s="53" t="s">
        <v>205</v>
      </c>
      <c r="C732" s="308" t="s">
        <v>1290</v>
      </c>
      <c r="D732" s="53" t="s">
        <v>200</v>
      </c>
      <c r="E732" s="53" t="s">
        <v>119</v>
      </c>
      <c r="F732" s="309">
        <v>44008</v>
      </c>
      <c r="O732" s="3"/>
      <c r="P732" s="3"/>
      <c r="Q732" s="3"/>
      <c r="R732" s="15"/>
      <c r="S732" s="15"/>
      <c r="T732" s="15"/>
      <c r="U732" s="328"/>
      <c r="V732" s="99">
        <f ca="1">INDIRECT("lista!G" &amp;Table4[[#This Row],[ID]]+1)</f>
        <v>0</v>
      </c>
      <c r="W732" s="99" cm="1">
        <f t="array" aca="1" ref="W732" ca="1">INDIRECT("lista!H" &amp;Table4[[#This Row],[ID]]+1)</f>
        <v>0</v>
      </c>
      <c r="X732" s="99" cm="1">
        <f t="array" aca="1" ref="X732" ca="1">INDIRECT("lista!I" &amp;Table4[[#This Row],[ID]]+1)</f>
        <v>0</v>
      </c>
      <c r="Y732" s="99" cm="1">
        <f t="array" aca="1" ref="Y732" ca="1">INDIRECT("lista!J" &amp;Table4[[#This Row],[ID]]+1)</f>
        <v>0</v>
      </c>
      <c r="Z732" s="99" cm="1">
        <f t="array" aca="1" ref="Z732" ca="1">INDIRECT("lista!K" &amp;Table4[[#This Row],[ID]]+1)</f>
        <v>0</v>
      </c>
      <c r="AA732" s="99" cm="1">
        <f t="array" aca="1" ref="AA732" ca="1">INDIRECT("lista!L" &amp;Table4[[#This Row],[ID]]+1)</f>
        <v>0</v>
      </c>
      <c r="AB732" s="99" cm="1">
        <f t="array" aca="1" ref="AB732" ca="1">INDIRECT("lista!M" &amp;Table4[[#This Row],[ID]]+1)</f>
        <v>0</v>
      </c>
      <c r="AC732" s="99" cm="1">
        <f t="array" aca="1" ref="AC732" ca="1">INDIRECT("lista!N" &amp;Table4[[#This Row],[ID]]+1)</f>
        <v>0</v>
      </c>
      <c r="AD732" s="99" cm="1">
        <f t="array" aca="1" ref="AD732" ca="1">INDIRECT("lista!O" &amp;Table4[[#This Row],[ID]]+1)</f>
        <v>0</v>
      </c>
      <c r="AE732" s="99" cm="1">
        <f t="array" aca="1" ref="AE732" ca="1">INDIRECT("lista!P" &amp;Table4[[#This Row],[ID]]+1)</f>
        <v>0</v>
      </c>
      <c r="AF732" s="99" cm="1">
        <f t="array" aca="1" ref="AF732" ca="1">INDIRECT("lista!Q" &amp;Table4[[#This Row],[ID]]+1)</f>
        <v>0</v>
      </c>
    </row>
    <row r="733" spans="1:32" x14ac:dyDescent="0.3">
      <c r="A733" s="99">
        <v>730</v>
      </c>
      <c r="B733" s="53" t="s">
        <v>451</v>
      </c>
      <c r="C733" s="308" t="s">
        <v>1516</v>
      </c>
      <c r="D733" s="53" t="s">
        <v>181</v>
      </c>
      <c r="E733" s="53" t="s">
        <v>455</v>
      </c>
      <c r="F733" s="309">
        <v>44005</v>
      </c>
      <c r="O733" s="3"/>
      <c r="P733" s="3"/>
      <c r="Q733" s="3"/>
      <c r="R733" s="15"/>
      <c r="S733" s="15"/>
      <c r="T733" s="15"/>
      <c r="U733" s="66"/>
      <c r="V733" s="99">
        <f ca="1">INDIRECT("lista!G" &amp;Table4[[#This Row],[ID]]+1)</f>
        <v>0</v>
      </c>
      <c r="W733" s="99" cm="1">
        <f t="array" aca="1" ref="W733" ca="1">INDIRECT("lista!H" &amp;Table4[[#This Row],[ID]]+1)</f>
        <v>0</v>
      </c>
      <c r="X733" s="99" cm="1">
        <f t="array" aca="1" ref="X733" ca="1">INDIRECT("lista!I" &amp;Table4[[#This Row],[ID]]+1)</f>
        <v>0</v>
      </c>
      <c r="Y733" s="99" cm="1">
        <f t="array" aca="1" ref="Y733" ca="1">INDIRECT("lista!J" &amp;Table4[[#This Row],[ID]]+1)</f>
        <v>0</v>
      </c>
      <c r="Z733" s="99" cm="1">
        <f t="array" aca="1" ref="Z733" ca="1">INDIRECT("lista!K" &amp;Table4[[#This Row],[ID]]+1)</f>
        <v>0</v>
      </c>
      <c r="AA733" s="99" cm="1">
        <f t="array" aca="1" ref="AA733" ca="1">INDIRECT("lista!L" &amp;Table4[[#This Row],[ID]]+1)</f>
        <v>0</v>
      </c>
      <c r="AB733" s="99" cm="1">
        <f t="array" aca="1" ref="AB733" ca="1">INDIRECT("lista!M" &amp;Table4[[#This Row],[ID]]+1)</f>
        <v>0</v>
      </c>
      <c r="AC733" s="99" cm="1">
        <f t="array" aca="1" ref="AC733" ca="1">INDIRECT("lista!N" &amp;Table4[[#This Row],[ID]]+1)</f>
        <v>0</v>
      </c>
      <c r="AD733" s="99" cm="1">
        <f t="array" aca="1" ref="AD733" ca="1">INDIRECT("lista!O" &amp;Table4[[#This Row],[ID]]+1)</f>
        <v>0</v>
      </c>
      <c r="AE733" s="99" cm="1">
        <f t="array" aca="1" ref="AE733" ca="1">INDIRECT("lista!P" &amp;Table4[[#This Row],[ID]]+1)</f>
        <v>0</v>
      </c>
      <c r="AF733" s="99" cm="1">
        <f t="array" aca="1" ref="AF733" ca="1">INDIRECT("lista!Q" &amp;Table4[[#This Row],[ID]]+1)</f>
        <v>0</v>
      </c>
    </row>
    <row r="734" spans="1:32" x14ac:dyDescent="0.3">
      <c r="A734" s="99">
        <v>731</v>
      </c>
      <c r="B734" s="53" t="s">
        <v>453</v>
      </c>
      <c r="C734" s="308" t="s">
        <v>1204</v>
      </c>
      <c r="D734" s="53" t="s">
        <v>181</v>
      </c>
      <c r="E734" s="53" t="s">
        <v>455</v>
      </c>
      <c r="F734" s="309">
        <v>44005</v>
      </c>
      <c r="O734" s="3"/>
      <c r="P734" s="3"/>
      <c r="Q734" s="3"/>
      <c r="R734" s="15"/>
      <c r="S734" s="15"/>
      <c r="T734" s="15"/>
      <c r="U734" s="66"/>
      <c r="V734" s="99">
        <f ca="1">INDIRECT("lista!G" &amp;Table4[[#This Row],[ID]]+1)</f>
        <v>0</v>
      </c>
      <c r="W734" s="99" cm="1">
        <f t="array" aca="1" ref="W734" ca="1">INDIRECT("lista!H" &amp;Table4[[#This Row],[ID]]+1)</f>
        <v>0</v>
      </c>
      <c r="X734" s="99" cm="1">
        <f t="array" aca="1" ref="X734" ca="1">INDIRECT("lista!I" &amp;Table4[[#This Row],[ID]]+1)</f>
        <v>0</v>
      </c>
      <c r="Y734" s="99" cm="1">
        <f t="array" aca="1" ref="Y734" ca="1">INDIRECT("lista!J" &amp;Table4[[#This Row],[ID]]+1)</f>
        <v>0</v>
      </c>
      <c r="Z734" s="99" cm="1">
        <f t="array" aca="1" ref="Z734" ca="1">INDIRECT("lista!K" &amp;Table4[[#This Row],[ID]]+1)</f>
        <v>0</v>
      </c>
      <c r="AA734" s="99" cm="1">
        <f t="array" aca="1" ref="AA734" ca="1">INDIRECT("lista!L" &amp;Table4[[#This Row],[ID]]+1)</f>
        <v>0</v>
      </c>
      <c r="AB734" s="99" cm="1">
        <f t="array" aca="1" ref="AB734" ca="1">INDIRECT("lista!M" &amp;Table4[[#This Row],[ID]]+1)</f>
        <v>0</v>
      </c>
      <c r="AC734" s="99" cm="1">
        <f t="array" aca="1" ref="AC734" ca="1">INDIRECT("lista!N" &amp;Table4[[#This Row],[ID]]+1)</f>
        <v>0</v>
      </c>
      <c r="AD734" s="99" cm="1">
        <f t="array" aca="1" ref="AD734" ca="1">INDIRECT("lista!O" &amp;Table4[[#This Row],[ID]]+1)</f>
        <v>0</v>
      </c>
      <c r="AE734" s="99" cm="1">
        <f t="array" aca="1" ref="AE734" ca="1">INDIRECT("lista!P" &amp;Table4[[#This Row],[ID]]+1)</f>
        <v>0</v>
      </c>
      <c r="AF734" s="99" cm="1">
        <f t="array" aca="1" ref="AF734" ca="1">INDIRECT("lista!Q" &amp;Table4[[#This Row],[ID]]+1)</f>
        <v>0</v>
      </c>
    </row>
    <row r="735" spans="1:32" x14ac:dyDescent="0.3">
      <c r="A735" s="99">
        <v>732</v>
      </c>
      <c r="B735" s="53" t="s">
        <v>245</v>
      </c>
      <c r="C735" s="308" t="s">
        <v>1388</v>
      </c>
      <c r="D735" s="53" t="s">
        <v>53</v>
      </c>
      <c r="E735" s="53" t="s">
        <v>95</v>
      </c>
      <c r="F735" s="309">
        <v>44005</v>
      </c>
      <c r="O735" s="3"/>
      <c r="P735" s="3"/>
      <c r="Q735" s="3"/>
      <c r="R735" s="15"/>
      <c r="S735" s="15"/>
      <c r="T735" s="15"/>
      <c r="U735" s="331"/>
      <c r="V735" s="99">
        <f ca="1">INDIRECT("lista!G" &amp;Table4[[#This Row],[ID]]+1)</f>
        <v>0</v>
      </c>
      <c r="W735" s="99" cm="1">
        <f t="array" aca="1" ref="W735" ca="1">INDIRECT("lista!H" &amp;Table4[[#This Row],[ID]]+1)</f>
        <v>0</v>
      </c>
      <c r="X735" s="99" cm="1">
        <f t="array" aca="1" ref="X735" ca="1">INDIRECT("lista!I" &amp;Table4[[#This Row],[ID]]+1)</f>
        <v>0</v>
      </c>
      <c r="Y735" s="99" cm="1">
        <f t="array" aca="1" ref="Y735" ca="1">INDIRECT("lista!J" &amp;Table4[[#This Row],[ID]]+1)</f>
        <v>0</v>
      </c>
      <c r="Z735" s="99" cm="1">
        <f t="array" aca="1" ref="Z735" ca="1">INDIRECT("lista!K" &amp;Table4[[#This Row],[ID]]+1)</f>
        <v>0</v>
      </c>
      <c r="AA735" s="99" cm="1">
        <f t="array" aca="1" ref="AA735" ca="1">INDIRECT("lista!L" &amp;Table4[[#This Row],[ID]]+1)</f>
        <v>0</v>
      </c>
      <c r="AB735" s="99" cm="1">
        <f t="array" aca="1" ref="AB735" ca="1">INDIRECT("lista!M" &amp;Table4[[#This Row],[ID]]+1)</f>
        <v>0</v>
      </c>
      <c r="AC735" s="99" cm="1">
        <f t="array" aca="1" ref="AC735" ca="1">INDIRECT("lista!N" &amp;Table4[[#This Row],[ID]]+1)</f>
        <v>0</v>
      </c>
      <c r="AD735" s="99" cm="1">
        <f t="array" aca="1" ref="AD735" ca="1">INDIRECT("lista!O" &amp;Table4[[#This Row],[ID]]+1)</f>
        <v>0</v>
      </c>
      <c r="AE735" s="99" cm="1">
        <f t="array" aca="1" ref="AE735" ca="1">INDIRECT("lista!P" &amp;Table4[[#This Row],[ID]]+1)</f>
        <v>0</v>
      </c>
      <c r="AF735" s="99" cm="1">
        <f t="array" aca="1" ref="AF735" ca="1">INDIRECT("lista!Q" &amp;Table4[[#This Row],[ID]]+1)</f>
        <v>0</v>
      </c>
    </row>
    <row r="736" spans="1:32" x14ac:dyDescent="0.3">
      <c r="A736" s="99">
        <v>733</v>
      </c>
      <c r="B736" s="53" t="s">
        <v>246</v>
      </c>
      <c r="C736" s="308" t="s">
        <v>247</v>
      </c>
      <c r="D736" s="53" t="s">
        <v>53</v>
      </c>
      <c r="E736" s="53" t="s">
        <v>95</v>
      </c>
      <c r="F736" s="309">
        <v>44005</v>
      </c>
      <c r="O736" s="3"/>
      <c r="P736" s="3"/>
      <c r="Q736" s="3"/>
      <c r="R736" s="15"/>
      <c r="S736" s="15"/>
      <c r="T736" s="15"/>
      <c r="U736" s="331"/>
      <c r="V736" s="99">
        <f ca="1">INDIRECT("lista!G" &amp;Table4[[#This Row],[ID]]+1)</f>
        <v>0</v>
      </c>
      <c r="W736" s="99" cm="1">
        <f t="array" aca="1" ref="W736" ca="1">INDIRECT("lista!H" &amp;Table4[[#This Row],[ID]]+1)</f>
        <v>0</v>
      </c>
      <c r="X736" s="99" cm="1">
        <f t="array" aca="1" ref="X736" ca="1">INDIRECT("lista!I" &amp;Table4[[#This Row],[ID]]+1)</f>
        <v>0</v>
      </c>
      <c r="Y736" s="99" cm="1">
        <f t="array" aca="1" ref="Y736" ca="1">INDIRECT("lista!J" &amp;Table4[[#This Row],[ID]]+1)</f>
        <v>0</v>
      </c>
      <c r="Z736" s="99" cm="1">
        <f t="array" aca="1" ref="Z736" ca="1">INDIRECT("lista!K" &amp;Table4[[#This Row],[ID]]+1)</f>
        <v>0</v>
      </c>
      <c r="AA736" s="99" cm="1">
        <f t="array" aca="1" ref="AA736" ca="1">INDIRECT("lista!L" &amp;Table4[[#This Row],[ID]]+1)</f>
        <v>0</v>
      </c>
      <c r="AB736" s="99" cm="1">
        <f t="array" aca="1" ref="AB736" ca="1">INDIRECT("lista!M" &amp;Table4[[#This Row],[ID]]+1)</f>
        <v>0</v>
      </c>
      <c r="AC736" s="99" cm="1">
        <f t="array" aca="1" ref="AC736" ca="1">INDIRECT("lista!N" &amp;Table4[[#This Row],[ID]]+1)</f>
        <v>0</v>
      </c>
      <c r="AD736" s="99" cm="1">
        <f t="array" aca="1" ref="AD736" ca="1">INDIRECT("lista!O" &amp;Table4[[#This Row],[ID]]+1)</f>
        <v>0</v>
      </c>
      <c r="AE736" s="99" cm="1">
        <f t="array" aca="1" ref="AE736" ca="1">INDIRECT("lista!P" &amp;Table4[[#This Row],[ID]]+1)</f>
        <v>0</v>
      </c>
      <c r="AF736" s="99" cm="1">
        <f t="array" aca="1" ref="AF736" ca="1">INDIRECT("lista!Q" &amp;Table4[[#This Row],[ID]]+1)</f>
        <v>0</v>
      </c>
    </row>
    <row r="737" spans="1:32" x14ac:dyDescent="0.3">
      <c r="A737" s="99">
        <v>734</v>
      </c>
      <c r="B737" s="53" t="s">
        <v>475</v>
      </c>
      <c r="C737" s="308" t="s">
        <v>1517</v>
      </c>
      <c r="D737" s="53" t="s">
        <v>112</v>
      </c>
      <c r="E737" s="53" t="s">
        <v>105</v>
      </c>
      <c r="F737" s="309">
        <v>44005</v>
      </c>
      <c r="O737" s="3"/>
      <c r="P737" s="3"/>
      <c r="Q737" s="3"/>
      <c r="R737" s="15"/>
      <c r="S737" s="15"/>
      <c r="T737" s="15"/>
      <c r="U737" s="331"/>
      <c r="V737" s="99">
        <f ca="1">INDIRECT("lista!G" &amp;Table4[[#This Row],[ID]]+1)</f>
        <v>0</v>
      </c>
      <c r="W737" s="99" cm="1">
        <f t="array" aca="1" ref="W737" ca="1">INDIRECT("lista!H" &amp;Table4[[#This Row],[ID]]+1)</f>
        <v>0</v>
      </c>
      <c r="X737" s="99" cm="1">
        <f t="array" aca="1" ref="X737" ca="1">INDIRECT("lista!I" &amp;Table4[[#This Row],[ID]]+1)</f>
        <v>0</v>
      </c>
      <c r="Y737" s="99" cm="1">
        <f t="array" aca="1" ref="Y737" ca="1">INDIRECT("lista!J" &amp;Table4[[#This Row],[ID]]+1)</f>
        <v>0</v>
      </c>
      <c r="Z737" s="99" cm="1">
        <f t="array" aca="1" ref="Z737" ca="1">INDIRECT("lista!K" &amp;Table4[[#This Row],[ID]]+1)</f>
        <v>0</v>
      </c>
      <c r="AA737" s="99" cm="1">
        <f t="array" aca="1" ref="AA737" ca="1">INDIRECT("lista!L" &amp;Table4[[#This Row],[ID]]+1)</f>
        <v>0</v>
      </c>
      <c r="AB737" s="99" cm="1">
        <f t="array" aca="1" ref="AB737" ca="1">INDIRECT("lista!M" &amp;Table4[[#This Row],[ID]]+1)</f>
        <v>0</v>
      </c>
      <c r="AC737" s="99" cm="1">
        <f t="array" aca="1" ref="AC737" ca="1">INDIRECT("lista!N" &amp;Table4[[#This Row],[ID]]+1)</f>
        <v>0</v>
      </c>
      <c r="AD737" s="99" cm="1">
        <f t="array" aca="1" ref="AD737" ca="1">INDIRECT("lista!O" &amp;Table4[[#This Row],[ID]]+1)</f>
        <v>0</v>
      </c>
      <c r="AE737" s="99" cm="1">
        <f t="array" aca="1" ref="AE737" ca="1">INDIRECT("lista!P" &amp;Table4[[#This Row],[ID]]+1)</f>
        <v>0</v>
      </c>
      <c r="AF737" s="99" cm="1">
        <f t="array" aca="1" ref="AF737" ca="1">INDIRECT("lista!Q" &amp;Table4[[#This Row],[ID]]+1)</f>
        <v>0</v>
      </c>
    </row>
    <row r="738" spans="1:32" x14ac:dyDescent="0.3">
      <c r="A738" s="99">
        <v>735</v>
      </c>
      <c r="B738" s="53" t="s">
        <v>205</v>
      </c>
      <c r="C738" s="308" t="s">
        <v>1290</v>
      </c>
      <c r="D738" s="53" t="s">
        <v>200</v>
      </c>
      <c r="E738" s="53" t="s">
        <v>455</v>
      </c>
      <c r="F738" s="309">
        <v>44001</v>
      </c>
      <c r="O738" s="3"/>
      <c r="P738" s="3"/>
      <c r="Q738" s="3"/>
      <c r="R738" s="15"/>
      <c r="S738" s="15"/>
      <c r="T738" s="15"/>
      <c r="U738" s="328"/>
      <c r="V738" s="99">
        <f ca="1">INDIRECT("lista!G" &amp;Table4[[#This Row],[ID]]+1)</f>
        <v>0</v>
      </c>
      <c r="W738" s="99" cm="1">
        <f t="array" aca="1" ref="W738" ca="1">INDIRECT("lista!H" &amp;Table4[[#This Row],[ID]]+1)</f>
        <v>0</v>
      </c>
      <c r="X738" s="99" cm="1">
        <f t="array" aca="1" ref="X738" ca="1">INDIRECT("lista!I" &amp;Table4[[#This Row],[ID]]+1)</f>
        <v>0</v>
      </c>
      <c r="Y738" s="99" cm="1">
        <f t="array" aca="1" ref="Y738" ca="1">INDIRECT("lista!J" &amp;Table4[[#This Row],[ID]]+1)</f>
        <v>0</v>
      </c>
      <c r="Z738" s="99" cm="1">
        <f t="array" aca="1" ref="Z738" ca="1">INDIRECT("lista!K" &amp;Table4[[#This Row],[ID]]+1)</f>
        <v>0</v>
      </c>
      <c r="AA738" s="99" cm="1">
        <f t="array" aca="1" ref="AA738" ca="1">INDIRECT("lista!L" &amp;Table4[[#This Row],[ID]]+1)</f>
        <v>0</v>
      </c>
      <c r="AB738" s="99" cm="1">
        <f t="array" aca="1" ref="AB738" ca="1">INDIRECT("lista!M" &amp;Table4[[#This Row],[ID]]+1)</f>
        <v>0</v>
      </c>
      <c r="AC738" s="99" cm="1">
        <f t="array" aca="1" ref="AC738" ca="1">INDIRECT("lista!N" &amp;Table4[[#This Row],[ID]]+1)</f>
        <v>0</v>
      </c>
      <c r="AD738" s="99" cm="1">
        <f t="array" aca="1" ref="AD738" ca="1">INDIRECT("lista!O" &amp;Table4[[#This Row],[ID]]+1)</f>
        <v>0</v>
      </c>
      <c r="AE738" s="99" cm="1">
        <f t="array" aca="1" ref="AE738" ca="1">INDIRECT("lista!P" &amp;Table4[[#This Row],[ID]]+1)</f>
        <v>0</v>
      </c>
      <c r="AF738" s="99" cm="1">
        <f t="array" aca="1" ref="AF738" ca="1">INDIRECT("lista!Q" &amp;Table4[[#This Row],[ID]]+1)</f>
        <v>0</v>
      </c>
    </row>
    <row r="739" spans="1:32" x14ac:dyDescent="0.3">
      <c r="A739" s="99">
        <v>736</v>
      </c>
      <c r="B739" s="53" t="s">
        <v>207</v>
      </c>
      <c r="C739" s="308" t="s">
        <v>1484</v>
      </c>
      <c r="D739" s="53" t="s">
        <v>80</v>
      </c>
      <c r="E739" s="53" t="s">
        <v>58</v>
      </c>
      <c r="F739" s="309">
        <v>44001</v>
      </c>
      <c r="O739" s="3"/>
      <c r="P739" s="3"/>
      <c r="Q739" s="3"/>
      <c r="R739" s="15"/>
      <c r="S739" s="15"/>
      <c r="T739" s="15"/>
      <c r="U739" s="328"/>
      <c r="V739" s="99">
        <f ca="1">INDIRECT("lista!G" &amp;Table4[[#This Row],[ID]]+1)</f>
        <v>0</v>
      </c>
      <c r="W739" s="99" cm="1">
        <f t="array" aca="1" ref="W739" ca="1">INDIRECT("lista!H" &amp;Table4[[#This Row],[ID]]+1)</f>
        <v>0</v>
      </c>
      <c r="X739" s="99" cm="1">
        <f t="array" aca="1" ref="X739" ca="1">INDIRECT("lista!I" &amp;Table4[[#This Row],[ID]]+1)</f>
        <v>0</v>
      </c>
      <c r="Y739" s="99" cm="1">
        <f t="array" aca="1" ref="Y739" ca="1">INDIRECT("lista!J" &amp;Table4[[#This Row],[ID]]+1)</f>
        <v>0</v>
      </c>
      <c r="Z739" s="99" cm="1">
        <f t="array" aca="1" ref="Z739" ca="1">INDIRECT("lista!K" &amp;Table4[[#This Row],[ID]]+1)</f>
        <v>0</v>
      </c>
      <c r="AA739" s="99" cm="1">
        <f t="array" aca="1" ref="AA739" ca="1">INDIRECT("lista!L" &amp;Table4[[#This Row],[ID]]+1)</f>
        <v>0</v>
      </c>
      <c r="AB739" s="99" cm="1">
        <f t="array" aca="1" ref="AB739" ca="1">INDIRECT("lista!M" &amp;Table4[[#This Row],[ID]]+1)</f>
        <v>0</v>
      </c>
      <c r="AC739" s="99" cm="1">
        <f t="array" aca="1" ref="AC739" ca="1">INDIRECT("lista!N" &amp;Table4[[#This Row],[ID]]+1)</f>
        <v>0</v>
      </c>
      <c r="AD739" s="99" cm="1">
        <f t="array" aca="1" ref="AD739" ca="1">INDIRECT("lista!O" &amp;Table4[[#This Row],[ID]]+1)</f>
        <v>0</v>
      </c>
      <c r="AE739" s="99" cm="1">
        <f t="array" aca="1" ref="AE739" ca="1">INDIRECT("lista!P" &amp;Table4[[#This Row],[ID]]+1)</f>
        <v>0</v>
      </c>
      <c r="AF739" s="99" cm="1">
        <f t="array" aca="1" ref="AF739" ca="1">INDIRECT("lista!Q" &amp;Table4[[#This Row],[ID]]+1)</f>
        <v>0</v>
      </c>
    </row>
    <row r="740" spans="1:32" x14ac:dyDescent="0.3">
      <c r="A740" s="99">
        <v>737</v>
      </c>
      <c r="B740" s="53" t="s">
        <v>208</v>
      </c>
      <c r="C740" s="308" t="s">
        <v>1485</v>
      </c>
      <c r="D740" s="53" t="s">
        <v>80</v>
      </c>
      <c r="E740" s="53" t="s">
        <v>58</v>
      </c>
      <c r="F740" s="309">
        <v>44001</v>
      </c>
      <c r="O740" s="3"/>
      <c r="P740" s="3"/>
      <c r="Q740" s="3"/>
      <c r="R740" s="15"/>
      <c r="S740" s="15"/>
      <c r="T740" s="15"/>
      <c r="U740" s="328"/>
      <c r="V740" s="99">
        <f ca="1">INDIRECT("lista!G" &amp;Table4[[#This Row],[ID]]+1)</f>
        <v>0</v>
      </c>
      <c r="W740" s="99" cm="1">
        <f t="array" aca="1" ref="W740" ca="1">INDIRECT("lista!H" &amp;Table4[[#This Row],[ID]]+1)</f>
        <v>0</v>
      </c>
      <c r="X740" s="99" cm="1">
        <f t="array" aca="1" ref="X740" ca="1">INDIRECT("lista!I" &amp;Table4[[#This Row],[ID]]+1)</f>
        <v>0</v>
      </c>
      <c r="Y740" s="99" cm="1">
        <f t="array" aca="1" ref="Y740" ca="1">INDIRECT("lista!J" &amp;Table4[[#This Row],[ID]]+1)</f>
        <v>0</v>
      </c>
      <c r="Z740" s="99" cm="1">
        <f t="array" aca="1" ref="Z740" ca="1">INDIRECT("lista!K" &amp;Table4[[#This Row],[ID]]+1)</f>
        <v>0</v>
      </c>
      <c r="AA740" s="99" cm="1">
        <f t="array" aca="1" ref="AA740" ca="1">INDIRECT("lista!L" &amp;Table4[[#This Row],[ID]]+1)</f>
        <v>0</v>
      </c>
      <c r="AB740" s="99" cm="1">
        <f t="array" aca="1" ref="AB740" ca="1">INDIRECT("lista!M" &amp;Table4[[#This Row],[ID]]+1)</f>
        <v>0</v>
      </c>
      <c r="AC740" s="99" cm="1">
        <f t="array" aca="1" ref="AC740" ca="1">INDIRECT("lista!N" &amp;Table4[[#This Row],[ID]]+1)</f>
        <v>0</v>
      </c>
      <c r="AD740" s="99" cm="1">
        <f t="array" aca="1" ref="AD740" ca="1">INDIRECT("lista!O" &amp;Table4[[#This Row],[ID]]+1)</f>
        <v>0</v>
      </c>
      <c r="AE740" s="99" cm="1">
        <f t="array" aca="1" ref="AE740" ca="1">INDIRECT("lista!P" &amp;Table4[[#This Row],[ID]]+1)</f>
        <v>0</v>
      </c>
      <c r="AF740" s="99" cm="1">
        <f t="array" aca="1" ref="AF740" ca="1">INDIRECT("lista!Q" &amp;Table4[[#This Row],[ID]]+1)</f>
        <v>0</v>
      </c>
    </row>
    <row r="741" spans="1:32" x14ac:dyDescent="0.3">
      <c r="A741" s="99">
        <v>738</v>
      </c>
      <c r="B741" s="53" t="s">
        <v>459</v>
      </c>
      <c r="C741" s="308" t="s">
        <v>1578</v>
      </c>
      <c r="D741" s="53" t="s">
        <v>53</v>
      </c>
      <c r="E741" s="53" t="s">
        <v>119</v>
      </c>
      <c r="F741" s="309">
        <v>43999</v>
      </c>
      <c r="O741" s="3"/>
      <c r="P741" s="3"/>
      <c r="Q741" s="3"/>
      <c r="R741" s="15"/>
      <c r="S741" s="15"/>
      <c r="T741" s="15"/>
      <c r="U741" s="328"/>
      <c r="V741" s="99">
        <f ca="1">INDIRECT("lista!G" &amp;Table4[[#This Row],[ID]]+1)</f>
        <v>0</v>
      </c>
      <c r="W741" s="99" cm="1">
        <f t="array" aca="1" ref="W741" ca="1">INDIRECT("lista!H" &amp;Table4[[#This Row],[ID]]+1)</f>
        <v>0</v>
      </c>
      <c r="X741" s="99" cm="1">
        <f t="array" aca="1" ref="X741" ca="1">INDIRECT("lista!I" &amp;Table4[[#This Row],[ID]]+1)</f>
        <v>0</v>
      </c>
      <c r="Y741" s="99" cm="1">
        <f t="array" aca="1" ref="Y741" ca="1">INDIRECT("lista!J" &amp;Table4[[#This Row],[ID]]+1)</f>
        <v>0</v>
      </c>
      <c r="Z741" s="99" cm="1">
        <f t="array" aca="1" ref="Z741" ca="1">INDIRECT("lista!K" &amp;Table4[[#This Row],[ID]]+1)</f>
        <v>0</v>
      </c>
      <c r="AA741" s="99" cm="1">
        <f t="array" aca="1" ref="AA741" ca="1">INDIRECT("lista!L" &amp;Table4[[#This Row],[ID]]+1)</f>
        <v>0</v>
      </c>
      <c r="AB741" s="99" cm="1">
        <f t="array" aca="1" ref="AB741" ca="1">INDIRECT("lista!M" &amp;Table4[[#This Row],[ID]]+1)</f>
        <v>0</v>
      </c>
      <c r="AC741" s="99" cm="1">
        <f t="array" aca="1" ref="AC741" ca="1">INDIRECT("lista!N" &amp;Table4[[#This Row],[ID]]+1)</f>
        <v>0</v>
      </c>
      <c r="AD741" s="99" cm="1">
        <f t="array" aca="1" ref="AD741" ca="1">INDIRECT("lista!O" &amp;Table4[[#This Row],[ID]]+1)</f>
        <v>0</v>
      </c>
      <c r="AE741" s="99" cm="1">
        <f t="array" aca="1" ref="AE741" ca="1">INDIRECT("lista!P" &amp;Table4[[#This Row],[ID]]+1)</f>
        <v>0</v>
      </c>
      <c r="AF741" s="99" cm="1">
        <f t="array" aca="1" ref="AF741" ca="1">INDIRECT("lista!Q" &amp;Table4[[#This Row],[ID]]+1)</f>
        <v>0</v>
      </c>
    </row>
    <row r="742" spans="1:32" x14ac:dyDescent="0.3">
      <c r="A742" s="99">
        <v>739</v>
      </c>
      <c r="B742" s="53" t="s">
        <v>460</v>
      </c>
      <c r="C742" s="308" t="s">
        <v>1579</v>
      </c>
      <c r="D742" s="53" t="s">
        <v>53</v>
      </c>
      <c r="E742" s="53" t="s">
        <v>119</v>
      </c>
      <c r="F742" s="309">
        <v>43999</v>
      </c>
      <c r="O742" s="3"/>
      <c r="P742" s="3"/>
      <c r="Q742" s="3"/>
      <c r="R742" s="15"/>
      <c r="S742" s="15"/>
      <c r="T742" s="15"/>
      <c r="U742" s="328"/>
      <c r="V742" s="99">
        <f ca="1">INDIRECT("lista!G" &amp;Table4[[#This Row],[ID]]+1)</f>
        <v>0</v>
      </c>
      <c r="W742" s="99" cm="1">
        <f t="array" aca="1" ref="W742" ca="1">INDIRECT("lista!H" &amp;Table4[[#This Row],[ID]]+1)</f>
        <v>0</v>
      </c>
      <c r="X742" s="99" cm="1">
        <f t="array" aca="1" ref="X742" ca="1">INDIRECT("lista!I" &amp;Table4[[#This Row],[ID]]+1)</f>
        <v>0</v>
      </c>
      <c r="Y742" s="99" cm="1">
        <f t="array" aca="1" ref="Y742" ca="1">INDIRECT("lista!J" &amp;Table4[[#This Row],[ID]]+1)</f>
        <v>0</v>
      </c>
      <c r="Z742" s="99" cm="1">
        <f t="array" aca="1" ref="Z742" ca="1">INDIRECT("lista!K" &amp;Table4[[#This Row],[ID]]+1)</f>
        <v>0</v>
      </c>
      <c r="AA742" s="99" cm="1">
        <f t="array" aca="1" ref="AA742" ca="1">INDIRECT("lista!L" &amp;Table4[[#This Row],[ID]]+1)</f>
        <v>0</v>
      </c>
      <c r="AB742" s="99" cm="1">
        <f t="array" aca="1" ref="AB742" ca="1">INDIRECT("lista!M" &amp;Table4[[#This Row],[ID]]+1)</f>
        <v>0</v>
      </c>
      <c r="AC742" s="99" cm="1">
        <f t="array" aca="1" ref="AC742" ca="1">INDIRECT("lista!N" &amp;Table4[[#This Row],[ID]]+1)</f>
        <v>0</v>
      </c>
      <c r="AD742" s="99" cm="1">
        <f t="array" aca="1" ref="AD742" ca="1">INDIRECT("lista!O" &amp;Table4[[#This Row],[ID]]+1)</f>
        <v>0</v>
      </c>
      <c r="AE742" s="99" cm="1">
        <f t="array" aca="1" ref="AE742" ca="1">INDIRECT("lista!P" &amp;Table4[[#This Row],[ID]]+1)</f>
        <v>0</v>
      </c>
      <c r="AF742" s="99" cm="1">
        <f t="array" aca="1" ref="AF742" ca="1">INDIRECT("lista!Q" &amp;Table4[[#This Row],[ID]]+1)</f>
        <v>0</v>
      </c>
    </row>
    <row r="743" spans="1:32" x14ac:dyDescent="0.3">
      <c r="A743" s="99">
        <v>740</v>
      </c>
      <c r="B743" s="53" t="s">
        <v>462</v>
      </c>
      <c r="C743" s="308" t="s">
        <v>1299</v>
      </c>
      <c r="D743" s="53" t="s">
        <v>200</v>
      </c>
      <c r="E743" s="53" t="s">
        <v>119</v>
      </c>
      <c r="F743" s="309">
        <v>43998</v>
      </c>
      <c r="O743" s="3"/>
      <c r="P743" s="3"/>
      <c r="Q743" s="3"/>
      <c r="R743" s="15"/>
      <c r="S743" s="15"/>
      <c r="T743" s="15"/>
      <c r="U743" s="328"/>
      <c r="V743" s="99">
        <f ca="1">INDIRECT("lista!G" &amp;Table4[[#This Row],[ID]]+1)</f>
        <v>0</v>
      </c>
      <c r="W743" s="99" cm="1">
        <f t="array" aca="1" ref="W743" ca="1">INDIRECT("lista!H" &amp;Table4[[#This Row],[ID]]+1)</f>
        <v>0</v>
      </c>
      <c r="X743" s="99" cm="1">
        <f t="array" aca="1" ref="X743" ca="1">INDIRECT("lista!I" &amp;Table4[[#This Row],[ID]]+1)</f>
        <v>0</v>
      </c>
      <c r="Y743" s="99" cm="1">
        <f t="array" aca="1" ref="Y743" ca="1">INDIRECT("lista!J" &amp;Table4[[#This Row],[ID]]+1)</f>
        <v>0</v>
      </c>
      <c r="Z743" s="99" cm="1">
        <f t="array" aca="1" ref="Z743" ca="1">INDIRECT("lista!K" &amp;Table4[[#This Row],[ID]]+1)</f>
        <v>0</v>
      </c>
      <c r="AA743" s="99" cm="1">
        <f t="array" aca="1" ref="AA743" ca="1">INDIRECT("lista!L" &amp;Table4[[#This Row],[ID]]+1)</f>
        <v>0</v>
      </c>
      <c r="AB743" s="99" cm="1">
        <f t="array" aca="1" ref="AB743" ca="1">INDIRECT("lista!M" &amp;Table4[[#This Row],[ID]]+1)</f>
        <v>0</v>
      </c>
      <c r="AC743" s="99" cm="1">
        <f t="array" aca="1" ref="AC743" ca="1">INDIRECT("lista!N" &amp;Table4[[#This Row],[ID]]+1)</f>
        <v>0</v>
      </c>
      <c r="AD743" s="99" cm="1">
        <f t="array" aca="1" ref="AD743" ca="1">INDIRECT("lista!O" &amp;Table4[[#This Row],[ID]]+1)</f>
        <v>0</v>
      </c>
      <c r="AE743" s="99" cm="1">
        <f t="array" aca="1" ref="AE743" ca="1">INDIRECT("lista!P" &amp;Table4[[#This Row],[ID]]+1)</f>
        <v>0</v>
      </c>
      <c r="AF743" s="99" cm="1">
        <f t="array" aca="1" ref="AF743" ca="1">INDIRECT("lista!Q" &amp;Table4[[#This Row],[ID]]+1)</f>
        <v>0</v>
      </c>
    </row>
    <row r="744" spans="1:32" x14ac:dyDescent="0.3">
      <c r="A744" s="99">
        <v>741</v>
      </c>
      <c r="B744" s="53" t="s">
        <v>461</v>
      </c>
      <c r="C744" s="308" t="s">
        <v>1512</v>
      </c>
      <c r="D744" s="53" t="s">
        <v>181</v>
      </c>
      <c r="E744" s="53" t="s">
        <v>119</v>
      </c>
      <c r="F744" s="309">
        <v>43998</v>
      </c>
      <c r="O744" s="3"/>
      <c r="P744" s="3"/>
      <c r="Q744" s="3"/>
      <c r="R744" s="15"/>
      <c r="S744" s="15"/>
      <c r="T744" s="15"/>
      <c r="U744" s="328"/>
      <c r="V744" s="99">
        <f ca="1">INDIRECT("lista!G" &amp;Table4[[#This Row],[ID]]+1)</f>
        <v>0</v>
      </c>
      <c r="W744" s="99" cm="1">
        <f t="array" aca="1" ref="W744" ca="1">INDIRECT("lista!H" &amp;Table4[[#This Row],[ID]]+1)</f>
        <v>0</v>
      </c>
      <c r="X744" s="99" cm="1">
        <f t="array" aca="1" ref="X744" ca="1">INDIRECT("lista!I" &amp;Table4[[#This Row],[ID]]+1)</f>
        <v>0</v>
      </c>
      <c r="Y744" s="99" cm="1">
        <f t="array" aca="1" ref="Y744" ca="1">INDIRECT("lista!J" &amp;Table4[[#This Row],[ID]]+1)</f>
        <v>0</v>
      </c>
      <c r="Z744" s="99" cm="1">
        <f t="array" aca="1" ref="Z744" ca="1">INDIRECT("lista!K" &amp;Table4[[#This Row],[ID]]+1)</f>
        <v>0</v>
      </c>
      <c r="AA744" s="99" cm="1">
        <f t="array" aca="1" ref="AA744" ca="1">INDIRECT("lista!L" &amp;Table4[[#This Row],[ID]]+1)</f>
        <v>0</v>
      </c>
      <c r="AB744" s="99" cm="1">
        <f t="array" aca="1" ref="AB744" ca="1">INDIRECT("lista!M" &amp;Table4[[#This Row],[ID]]+1)</f>
        <v>0</v>
      </c>
      <c r="AC744" s="99" cm="1">
        <f t="array" aca="1" ref="AC744" ca="1">INDIRECT("lista!N" &amp;Table4[[#This Row],[ID]]+1)</f>
        <v>0</v>
      </c>
      <c r="AD744" s="99" cm="1">
        <f t="array" aca="1" ref="AD744" ca="1">INDIRECT("lista!O" &amp;Table4[[#This Row],[ID]]+1)</f>
        <v>0</v>
      </c>
      <c r="AE744" s="99" cm="1">
        <f t="array" aca="1" ref="AE744" ca="1">INDIRECT("lista!P" &amp;Table4[[#This Row],[ID]]+1)</f>
        <v>0</v>
      </c>
      <c r="AF744" s="99" cm="1">
        <f t="array" aca="1" ref="AF744" ca="1">INDIRECT("lista!Q" &amp;Table4[[#This Row],[ID]]+1)</f>
        <v>0</v>
      </c>
    </row>
    <row r="745" spans="1:32" x14ac:dyDescent="0.3">
      <c r="A745" s="99">
        <v>742</v>
      </c>
      <c r="B745" s="53" t="s">
        <v>220</v>
      </c>
      <c r="C745" s="308" t="s">
        <v>1509</v>
      </c>
      <c r="D745" s="53" t="s">
        <v>181</v>
      </c>
      <c r="E745" s="53" t="s">
        <v>119</v>
      </c>
      <c r="F745" s="309">
        <v>43998</v>
      </c>
      <c r="O745" s="3"/>
      <c r="P745" s="3"/>
      <c r="Q745" s="3"/>
      <c r="R745" s="15"/>
      <c r="S745" s="15"/>
      <c r="T745" s="15"/>
      <c r="U745" s="328"/>
      <c r="V745" s="99">
        <f ca="1">INDIRECT("lista!G" &amp;Table4[[#This Row],[ID]]+1)</f>
        <v>0</v>
      </c>
      <c r="W745" s="99" cm="1">
        <f t="array" aca="1" ref="W745" ca="1">INDIRECT("lista!H" &amp;Table4[[#This Row],[ID]]+1)</f>
        <v>0</v>
      </c>
      <c r="X745" s="99" cm="1">
        <f t="array" aca="1" ref="X745" ca="1">INDIRECT("lista!I" &amp;Table4[[#This Row],[ID]]+1)</f>
        <v>0</v>
      </c>
      <c r="Y745" s="99" cm="1">
        <f t="array" aca="1" ref="Y745" ca="1">INDIRECT("lista!J" &amp;Table4[[#This Row],[ID]]+1)</f>
        <v>0</v>
      </c>
      <c r="Z745" s="99" cm="1">
        <f t="array" aca="1" ref="Z745" ca="1">INDIRECT("lista!K" &amp;Table4[[#This Row],[ID]]+1)</f>
        <v>0</v>
      </c>
      <c r="AA745" s="99" cm="1">
        <f t="array" aca="1" ref="AA745" ca="1">INDIRECT("lista!L" &amp;Table4[[#This Row],[ID]]+1)</f>
        <v>0</v>
      </c>
      <c r="AB745" s="99" cm="1">
        <f t="array" aca="1" ref="AB745" ca="1">INDIRECT("lista!M" &amp;Table4[[#This Row],[ID]]+1)</f>
        <v>0</v>
      </c>
      <c r="AC745" s="99" cm="1">
        <f t="array" aca="1" ref="AC745" ca="1">INDIRECT("lista!N" &amp;Table4[[#This Row],[ID]]+1)</f>
        <v>0</v>
      </c>
      <c r="AD745" s="99" cm="1">
        <f t="array" aca="1" ref="AD745" ca="1">INDIRECT("lista!O" &amp;Table4[[#This Row],[ID]]+1)</f>
        <v>0</v>
      </c>
      <c r="AE745" s="99" cm="1">
        <f t="array" aca="1" ref="AE745" ca="1">INDIRECT("lista!P" &amp;Table4[[#This Row],[ID]]+1)</f>
        <v>0</v>
      </c>
      <c r="AF745" s="99" cm="1">
        <f t="array" aca="1" ref="AF745" ca="1">INDIRECT("lista!Q" &amp;Table4[[#This Row],[ID]]+1)</f>
        <v>0</v>
      </c>
    </row>
    <row r="746" spans="1:32" x14ac:dyDescent="0.3">
      <c r="A746" s="99">
        <v>743</v>
      </c>
      <c r="B746" s="53" t="s">
        <v>475</v>
      </c>
      <c r="C746" s="308" t="s">
        <v>1517</v>
      </c>
      <c r="D746" s="53" t="s">
        <v>112</v>
      </c>
      <c r="E746" s="53" t="s">
        <v>476</v>
      </c>
      <c r="F746" s="309">
        <v>43998</v>
      </c>
      <c r="O746" s="3"/>
      <c r="P746" s="3"/>
      <c r="Q746" s="3"/>
      <c r="R746" s="15"/>
      <c r="S746" s="15"/>
      <c r="T746" s="15"/>
      <c r="U746" s="328"/>
      <c r="V746" s="99">
        <f ca="1">INDIRECT("lista!G" &amp;Table4[[#This Row],[ID]]+1)</f>
        <v>0</v>
      </c>
      <c r="W746" s="99" cm="1">
        <f t="array" aca="1" ref="W746" ca="1">INDIRECT("lista!H" &amp;Table4[[#This Row],[ID]]+1)</f>
        <v>0</v>
      </c>
      <c r="X746" s="99" cm="1">
        <f t="array" aca="1" ref="X746" ca="1">INDIRECT("lista!I" &amp;Table4[[#This Row],[ID]]+1)</f>
        <v>0</v>
      </c>
      <c r="Y746" s="99" cm="1">
        <f t="array" aca="1" ref="Y746" ca="1">INDIRECT("lista!J" &amp;Table4[[#This Row],[ID]]+1)</f>
        <v>0</v>
      </c>
      <c r="Z746" s="99" cm="1">
        <f t="array" aca="1" ref="Z746" ca="1">INDIRECT("lista!K" &amp;Table4[[#This Row],[ID]]+1)</f>
        <v>0</v>
      </c>
      <c r="AA746" s="99" cm="1">
        <f t="array" aca="1" ref="AA746" ca="1">INDIRECT("lista!L" &amp;Table4[[#This Row],[ID]]+1)</f>
        <v>0</v>
      </c>
      <c r="AB746" s="99" cm="1">
        <f t="array" aca="1" ref="AB746" ca="1">INDIRECT("lista!M" &amp;Table4[[#This Row],[ID]]+1)</f>
        <v>0</v>
      </c>
      <c r="AC746" s="99" cm="1">
        <f t="array" aca="1" ref="AC746" ca="1">INDIRECT("lista!N" &amp;Table4[[#This Row],[ID]]+1)</f>
        <v>0</v>
      </c>
      <c r="AD746" s="99" cm="1">
        <f t="array" aca="1" ref="AD746" ca="1">INDIRECT("lista!O" &amp;Table4[[#This Row],[ID]]+1)</f>
        <v>0</v>
      </c>
      <c r="AE746" s="99" cm="1">
        <f t="array" aca="1" ref="AE746" ca="1">INDIRECT("lista!P" &amp;Table4[[#This Row],[ID]]+1)</f>
        <v>0</v>
      </c>
      <c r="AF746" s="99" cm="1">
        <f t="array" aca="1" ref="AF746" ca="1">INDIRECT("lista!Q" &amp;Table4[[#This Row],[ID]]+1)</f>
        <v>0</v>
      </c>
    </row>
    <row r="747" spans="1:32" x14ac:dyDescent="0.3">
      <c r="A747" s="99">
        <v>744</v>
      </c>
      <c r="B747" s="53" t="s">
        <v>463</v>
      </c>
      <c r="C747" s="308" t="s">
        <v>1449</v>
      </c>
      <c r="D747" s="53" t="s">
        <v>242</v>
      </c>
      <c r="E747" s="53" t="s">
        <v>119</v>
      </c>
      <c r="F747" s="309">
        <v>43997</v>
      </c>
      <c r="O747" s="3"/>
      <c r="P747" s="3"/>
      <c r="Q747" s="3"/>
      <c r="R747" s="15"/>
      <c r="S747" s="15"/>
      <c r="T747" s="15"/>
      <c r="U747" s="328"/>
      <c r="V747" s="99">
        <f ca="1">INDIRECT("lista!G" &amp;Table4[[#This Row],[ID]]+1)</f>
        <v>0</v>
      </c>
      <c r="W747" s="99" cm="1">
        <f t="array" aca="1" ref="W747" ca="1">INDIRECT("lista!H" &amp;Table4[[#This Row],[ID]]+1)</f>
        <v>0</v>
      </c>
      <c r="X747" s="99" cm="1">
        <f t="array" aca="1" ref="X747" ca="1">INDIRECT("lista!I" &amp;Table4[[#This Row],[ID]]+1)</f>
        <v>0</v>
      </c>
      <c r="Y747" s="99" cm="1">
        <f t="array" aca="1" ref="Y747" ca="1">INDIRECT("lista!J" &amp;Table4[[#This Row],[ID]]+1)</f>
        <v>0</v>
      </c>
      <c r="Z747" s="99" cm="1">
        <f t="array" aca="1" ref="Z747" ca="1">INDIRECT("lista!K" &amp;Table4[[#This Row],[ID]]+1)</f>
        <v>0</v>
      </c>
      <c r="AA747" s="99" cm="1">
        <f t="array" aca="1" ref="AA747" ca="1">INDIRECT("lista!L" &amp;Table4[[#This Row],[ID]]+1)</f>
        <v>0</v>
      </c>
      <c r="AB747" s="99" cm="1">
        <f t="array" aca="1" ref="AB747" ca="1">INDIRECT("lista!M" &amp;Table4[[#This Row],[ID]]+1)</f>
        <v>0</v>
      </c>
      <c r="AC747" s="99" cm="1">
        <f t="array" aca="1" ref="AC747" ca="1">INDIRECT("lista!N" &amp;Table4[[#This Row],[ID]]+1)</f>
        <v>0</v>
      </c>
      <c r="AD747" s="99" cm="1">
        <f t="array" aca="1" ref="AD747" ca="1">INDIRECT("lista!O" &amp;Table4[[#This Row],[ID]]+1)</f>
        <v>0</v>
      </c>
      <c r="AE747" s="99" cm="1">
        <f t="array" aca="1" ref="AE747" ca="1">INDIRECT("lista!P" &amp;Table4[[#This Row],[ID]]+1)</f>
        <v>0</v>
      </c>
      <c r="AF747" s="99" cm="1">
        <f t="array" aca="1" ref="AF747" ca="1">INDIRECT("lista!Q" &amp;Table4[[#This Row],[ID]]+1)</f>
        <v>0</v>
      </c>
    </row>
    <row r="748" spans="1:32" x14ac:dyDescent="0.3">
      <c r="A748" s="99">
        <v>745</v>
      </c>
      <c r="B748" s="53" t="s">
        <v>459</v>
      </c>
      <c r="C748" s="308" t="s">
        <v>1578</v>
      </c>
      <c r="D748" s="53" t="s">
        <v>53</v>
      </c>
      <c r="E748" s="53" t="s">
        <v>455</v>
      </c>
      <c r="F748" s="309">
        <v>43992</v>
      </c>
      <c r="O748" s="3"/>
      <c r="P748" s="3"/>
      <c r="Q748" s="3"/>
      <c r="R748" s="15"/>
      <c r="S748" s="15"/>
      <c r="T748" s="15"/>
      <c r="U748" s="328"/>
      <c r="V748" s="99">
        <f ca="1">INDIRECT("lista!G" &amp;Table4[[#This Row],[ID]]+1)</f>
        <v>0</v>
      </c>
      <c r="W748" s="99" cm="1">
        <f t="array" aca="1" ref="W748" ca="1">INDIRECT("lista!H" &amp;Table4[[#This Row],[ID]]+1)</f>
        <v>0</v>
      </c>
      <c r="X748" s="99" cm="1">
        <f t="array" aca="1" ref="X748" ca="1">INDIRECT("lista!I" &amp;Table4[[#This Row],[ID]]+1)</f>
        <v>0</v>
      </c>
      <c r="Y748" s="99" cm="1">
        <f t="array" aca="1" ref="Y748" ca="1">INDIRECT("lista!J" &amp;Table4[[#This Row],[ID]]+1)</f>
        <v>0</v>
      </c>
      <c r="Z748" s="99" cm="1">
        <f t="array" aca="1" ref="Z748" ca="1">INDIRECT("lista!K" &amp;Table4[[#This Row],[ID]]+1)</f>
        <v>0</v>
      </c>
      <c r="AA748" s="99" cm="1">
        <f t="array" aca="1" ref="AA748" ca="1">INDIRECT("lista!L" &amp;Table4[[#This Row],[ID]]+1)</f>
        <v>0</v>
      </c>
      <c r="AB748" s="99" cm="1">
        <f t="array" aca="1" ref="AB748" ca="1">INDIRECT("lista!M" &amp;Table4[[#This Row],[ID]]+1)</f>
        <v>0</v>
      </c>
      <c r="AC748" s="99" cm="1">
        <f t="array" aca="1" ref="AC748" ca="1">INDIRECT("lista!N" &amp;Table4[[#This Row],[ID]]+1)</f>
        <v>0</v>
      </c>
      <c r="AD748" s="99" cm="1">
        <f t="array" aca="1" ref="AD748" ca="1">INDIRECT("lista!O" &amp;Table4[[#This Row],[ID]]+1)</f>
        <v>0</v>
      </c>
      <c r="AE748" s="99" cm="1">
        <f t="array" aca="1" ref="AE748" ca="1">INDIRECT("lista!P" &amp;Table4[[#This Row],[ID]]+1)</f>
        <v>0</v>
      </c>
      <c r="AF748" s="99" cm="1">
        <f t="array" aca="1" ref="AF748" ca="1">INDIRECT("lista!Q" &amp;Table4[[#This Row],[ID]]+1)</f>
        <v>0</v>
      </c>
    </row>
    <row r="749" spans="1:32" x14ac:dyDescent="0.3">
      <c r="A749" s="99">
        <v>746</v>
      </c>
      <c r="B749" s="53" t="s">
        <v>460</v>
      </c>
      <c r="C749" s="308" t="s">
        <v>1579</v>
      </c>
      <c r="D749" s="53" t="s">
        <v>53</v>
      </c>
      <c r="E749" s="53" t="s">
        <v>455</v>
      </c>
      <c r="F749" s="309">
        <v>43992</v>
      </c>
      <c r="O749" s="3"/>
      <c r="P749" s="3"/>
      <c r="Q749" s="3"/>
      <c r="R749" s="15"/>
      <c r="S749" s="15"/>
      <c r="T749" s="15"/>
      <c r="U749" s="328"/>
      <c r="V749" s="99">
        <f ca="1">INDIRECT("lista!G" &amp;Table4[[#This Row],[ID]]+1)</f>
        <v>0</v>
      </c>
      <c r="W749" s="99" cm="1">
        <f t="array" aca="1" ref="W749" ca="1">INDIRECT("lista!H" &amp;Table4[[#This Row],[ID]]+1)</f>
        <v>0</v>
      </c>
      <c r="X749" s="99" cm="1">
        <f t="array" aca="1" ref="X749" ca="1">INDIRECT("lista!I" &amp;Table4[[#This Row],[ID]]+1)</f>
        <v>0</v>
      </c>
      <c r="Y749" s="99" cm="1">
        <f t="array" aca="1" ref="Y749" ca="1">INDIRECT("lista!J" &amp;Table4[[#This Row],[ID]]+1)</f>
        <v>0</v>
      </c>
      <c r="Z749" s="99" cm="1">
        <f t="array" aca="1" ref="Z749" ca="1">INDIRECT("lista!K" &amp;Table4[[#This Row],[ID]]+1)</f>
        <v>0</v>
      </c>
      <c r="AA749" s="99" cm="1">
        <f t="array" aca="1" ref="AA749" ca="1">INDIRECT("lista!L" &amp;Table4[[#This Row],[ID]]+1)</f>
        <v>0</v>
      </c>
      <c r="AB749" s="99" cm="1">
        <f t="array" aca="1" ref="AB749" ca="1">INDIRECT("lista!M" &amp;Table4[[#This Row],[ID]]+1)</f>
        <v>0</v>
      </c>
      <c r="AC749" s="99" cm="1">
        <f t="array" aca="1" ref="AC749" ca="1">INDIRECT("lista!N" &amp;Table4[[#This Row],[ID]]+1)</f>
        <v>0</v>
      </c>
      <c r="AD749" s="99" cm="1">
        <f t="array" aca="1" ref="AD749" ca="1">INDIRECT("lista!O" &amp;Table4[[#This Row],[ID]]+1)</f>
        <v>0</v>
      </c>
      <c r="AE749" s="99" cm="1">
        <f t="array" aca="1" ref="AE749" ca="1">INDIRECT("lista!P" &amp;Table4[[#This Row],[ID]]+1)</f>
        <v>0</v>
      </c>
      <c r="AF749" s="99" cm="1">
        <f t="array" aca="1" ref="AF749" ca="1">INDIRECT("lista!Q" &amp;Table4[[#This Row],[ID]]+1)</f>
        <v>0</v>
      </c>
    </row>
    <row r="750" spans="1:32" x14ac:dyDescent="0.3">
      <c r="A750" s="99">
        <v>747</v>
      </c>
      <c r="B750" s="53" t="s">
        <v>79</v>
      </c>
      <c r="C750" s="308" t="s">
        <v>1149</v>
      </c>
      <c r="D750" s="53" t="s">
        <v>80</v>
      </c>
      <c r="E750" s="53" t="s">
        <v>70</v>
      </c>
      <c r="F750" s="309">
        <v>43992</v>
      </c>
      <c r="O750" s="3"/>
      <c r="P750" s="3"/>
      <c r="Q750" s="3"/>
      <c r="R750" s="15"/>
      <c r="S750" s="15"/>
      <c r="T750" s="15"/>
      <c r="U750" s="328"/>
      <c r="V750" s="99">
        <f ca="1">INDIRECT("lista!G" &amp;Table4[[#This Row],[ID]]+1)</f>
        <v>0</v>
      </c>
      <c r="W750" s="99" cm="1">
        <f t="array" aca="1" ref="W750" ca="1">INDIRECT("lista!H" &amp;Table4[[#This Row],[ID]]+1)</f>
        <v>0</v>
      </c>
      <c r="X750" s="99" cm="1">
        <f t="array" aca="1" ref="X750" ca="1">INDIRECT("lista!I" &amp;Table4[[#This Row],[ID]]+1)</f>
        <v>0</v>
      </c>
      <c r="Y750" s="99" cm="1">
        <f t="array" aca="1" ref="Y750" ca="1">INDIRECT("lista!J" &amp;Table4[[#This Row],[ID]]+1)</f>
        <v>0</v>
      </c>
      <c r="Z750" s="99" cm="1">
        <f t="array" aca="1" ref="Z750" ca="1">INDIRECT("lista!K" &amp;Table4[[#This Row],[ID]]+1)</f>
        <v>0</v>
      </c>
      <c r="AA750" s="99" cm="1">
        <f t="array" aca="1" ref="AA750" ca="1">INDIRECT("lista!L" &amp;Table4[[#This Row],[ID]]+1)</f>
        <v>0</v>
      </c>
      <c r="AB750" s="99" cm="1">
        <f t="array" aca="1" ref="AB750" ca="1">INDIRECT("lista!M" &amp;Table4[[#This Row],[ID]]+1)</f>
        <v>0</v>
      </c>
      <c r="AC750" s="99" cm="1">
        <f t="array" aca="1" ref="AC750" ca="1">INDIRECT("lista!N" &amp;Table4[[#This Row],[ID]]+1)</f>
        <v>0</v>
      </c>
      <c r="AD750" s="99" cm="1">
        <f t="array" aca="1" ref="AD750" ca="1">INDIRECT("lista!O" &amp;Table4[[#This Row],[ID]]+1)</f>
        <v>0</v>
      </c>
      <c r="AE750" s="99" cm="1">
        <f t="array" aca="1" ref="AE750" ca="1">INDIRECT("lista!P" &amp;Table4[[#This Row],[ID]]+1)</f>
        <v>0</v>
      </c>
      <c r="AF750" s="99" cm="1">
        <f t="array" aca="1" ref="AF750" ca="1">INDIRECT("lista!Q" &amp;Table4[[#This Row],[ID]]+1)</f>
        <v>0</v>
      </c>
    </row>
    <row r="751" spans="1:32" x14ac:dyDescent="0.3">
      <c r="A751" s="99">
        <v>748</v>
      </c>
      <c r="B751" s="53" t="s">
        <v>465</v>
      </c>
      <c r="C751" s="308" t="s">
        <v>466</v>
      </c>
      <c r="D751" s="53" t="s">
        <v>242</v>
      </c>
      <c r="E751" s="53" t="s">
        <v>105</v>
      </c>
      <c r="F751" s="309">
        <v>37417</v>
      </c>
      <c r="O751" s="3"/>
      <c r="P751" s="3"/>
      <c r="Q751" s="3"/>
      <c r="R751" s="15"/>
      <c r="S751" s="15"/>
      <c r="T751" s="15"/>
      <c r="U751" s="328"/>
      <c r="V751" s="99">
        <f ca="1">INDIRECT("lista!G" &amp;Table4[[#This Row],[ID]]+1)</f>
        <v>0</v>
      </c>
      <c r="W751" s="99" cm="1">
        <f t="array" aca="1" ref="W751" ca="1">INDIRECT("lista!H" &amp;Table4[[#This Row],[ID]]+1)</f>
        <v>0</v>
      </c>
      <c r="X751" s="99" cm="1">
        <f t="array" aca="1" ref="X751" ca="1">INDIRECT("lista!I" &amp;Table4[[#This Row],[ID]]+1)</f>
        <v>0</v>
      </c>
      <c r="Y751" s="99" cm="1">
        <f t="array" aca="1" ref="Y751" ca="1">INDIRECT("lista!J" &amp;Table4[[#This Row],[ID]]+1)</f>
        <v>0</v>
      </c>
      <c r="Z751" s="99" cm="1">
        <f t="array" aca="1" ref="Z751" ca="1">INDIRECT("lista!K" &amp;Table4[[#This Row],[ID]]+1)</f>
        <v>0</v>
      </c>
      <c r="AA751" s="99" cm="1">
        <f t="array" aca="1" ref="AA751" ca="1">INDIRECT("lista!L" &amp;Table4[[#This Row],[ID]]+1)</f>
        <v>0</v>
      </c>
      <c r="AB751" s="99" cm="1">
        <f t="array" aca="1" ref="AB751" ca="1">INDIRECT("lista!M" &amp;Table4[[#This Row],[ID]]+1)</f>
        <v>0</v>
      </c>
      <c r="AC751" s="99" cm="1">
        <f t="array" aca="1" ref="AC751" ca="1">INDIRECT("lista!N" &amp;Table4[[#This Row],[ID]]+1)</f>
        <v>0</v>
      </c>
      <c r="AD751" s="99" cm="1">
        <f t="array" aca="1" ref="AD751" ca="1">INDIRECT("lista!O" &amp;Table4[[#This Row],[ID]]+1)</f>
        <v>0</v>
      </c>
      <c r="AE751" s="99" cm="1">
        <f t="array" aca="1" ref="AE751" ca="1">INDIRECT("lista!P" &amp;Table4[[#This Row],[ID]]+1)</f>
        <v>0</v>
      </c>
      <c r="AF751" s="99" cm="1">
        <f t="array" aca="1" ref="AF751" ca="1">INDIRECT("lista!Q" &amp;Table4[[#This Row],[ID]]+1)</f>
        <v>0</v>
      </c>
    </row>
    <row r="752" spans="1:32" x14ac:dyDescent="0.3">
      <c r="A752" s="99">
        <v>749</v>
      </c>
      <c r="B752" s="53" t="s">
        <v>467</v>
      </c>
      <c r="C752" s="308" t="s">
        <v>468</v>
      </c>
      <c r="D752" s="53" t="s">
        <v>242</v>
      </c>
      <c r="E752" s="53" t="s">
        <v>105</v>
      </c>
      <c r="F752" s="309">
        <v>37417</v>
      </c>
      <c r="O752" s="3"/>
      <c r="P752" s="3"/>
      <c r="Q752" s="3"/>
      <c r="R752" s="15"/>
      <c r="S752" s="15"/>
      <c r="T752" s="15"/>
      <c r="U752" s="328"/>
      <c r="V752" s="99">
        <f ca="1">INDIRECT("lista!G" &amp;Table4[[#This Row],[ID]]+1)</f>
        <v>0</v>
      </c>
      <c r="W752" s="99" cm="1">
        <f t="array" aca="1" ref="W752" ca="1">INDIRECT("lista!H" &amp;Table4[[#This Row],[ID]]+1)</f>
        <v>0</v>
      </c>
      <c r="X752" s="99" cm="1">
        <f t="array" aca="1" ref="X752" ca="1">INDIRECT("lista!I" &amp;Table4[[#This Row],[ID]]+1)</f>
        <v>0</v>
      </c>
      <c r="Y752" s="99" cm="1">
        <f t="array" aca="1" ref="Y752" ca="1">INDIRECT("lista!J" &amp;Table4[[#This Row],[ID]]+1)</f>
        <v>0</v>
      </c>
      <c r="Z752" s="99" cm="1">
        <f t="array" aca="1" ref="Z752" ca="1">INDIRECT("lista!K" &amp;Table4[[#This Row],[ID]]+1)</f>
        <v>0</v>
      </c>
      <c r="AA752" s="99" cm="1">
        <f t="array" aca="1" ref="AA752" ca="1">INDIRECT("lista!L" &amp;Table4[[#This Row],[ID]]+1)</f>
        <v>0</v>
      </c>
      <c r="AB752" s="99" cm="1">
        <f t="array" aca="1" ref="AB752" ca="1">INDIRECT("lista!M" &amp;Table4[[#This Row],[ID]]+1)</f>
        <v>0</v>
      </c>
      <c r="AC752" s="99" cm="1">
        <f t="array" aca="1" ref="AC752" ca="1">INDIRECT("lista!N" &amp;Table4[[#This Row],[ID]]+1)</f>
        <v>0</v>
      </c>
      <c r="AD752" s="99" cm="1">
        <f t="array" aca="1" ref="AD752" ca="1">INDIRECT("lista!O" &amp;Table4[[#This Row],[ID]]+1)</f>
        <v>0</v>
      </c>
      <c r="AE752" s="99" cm="1">
        <f t="array" aca="1" ref="AE752" ca="1">INDIRECT("lista!P" &amp;Table4[[#This Row],[ID]]+1)</f>
        <v>0</v>
      </c>
      <c r="AF752" s="99" cm="1">
        <f t="array" aca="1" ref="AF752" ca="1">INDIRECT("lista!Q" &amp;Table4[[#This Row],[ID]]+1)</f>
        <v>0</v>
      </c>
    </row>
    <row r="753" spans="1:32" x14ac:dyDescent="0.3">
      <c r="A753" s="99">
        <v>750</v>
      </c>
      <c r="B753" s="53" t="s">
        <v>462</v>
      </c>
      <c r="C753" s="308" t="s">
        <v>1299</v>
      </c>
      <c r="D753" s="53" t="s">
        <v>200</v>
      </c>
      <c r="E753" s="53" t="s">
        <v>455</v>
      </c>
      <c r="F753" s="309">
        <v>43991</v>
      </c>
      <c r="O753" s="3"/>
      <c r="P753" s="3"/>
      <c r="Q753" s="3"/>
      <c r="R753" s="15"/>
      <c r="S753" s="15"/>
      <c r="T753" s="15"/>
      <c r="U753" s="328"/>
      <c r="V753" s="99">
        <f ca="1">INDIRECT("lista!G" &amp;Table4[[#This Row],[ID]]+1)</f>
        <v>0</v>
      </c>
      <c r="W753" s="99" cm="1">
        <f t="array" aca="1" ref="W753" ca="1">INDIRECT("lista!H" &amp;Table4[[#This Row],[ID]]+1)</f>
        <v>0</v>
      </c>
      <c r="X753" s="99" cm="1">
        <f t="array" aca="1" ref="X753" ca="1">INDIRECT("lista!I" &amp;Table4[[#This Row],[ID]]+1)</f>
        <v>0</v>
      </c>
      <c r="Y753" s="99" cm="1">
        <f t="array" aca="1" ref="Y753" ca="1">INDIRECT("lista!J" &amp;Table4[[#This Row],[ID]]+1)</f>
        <v>0</v>
      </c>
      <c r="Z753" s="99" cm="1">
        <f t="array" aca="1" ref="Z753" ca="1">INDIRECT("lista!K" &amp;Table4[[#This Row],[ID]]+1)</f>
        <v>0</v>
      </c>
      <c r="AA753" s="99" cm="1">
        <f t="array" aca="1" ref="AA753" ca="1">INDIRECT("lista!L" &amp;Table4[[#This Row],[ID]]+1)</f>
        <v>0</v>
      </c>
      <c r="AB753" s="99" cm="1">
        <f t="array" aca="1" ref="AB753" ca="1">INDIRECT("lista!M" &amp;Table4[[#This Row],[ID]]+1)</f>
        <v>0</v>
      </c>
      <c r="AC753" s="99" cm="1">
        <f t="array" aca="1" ref="AC753" ca="1">INDIRECT("lista!N" &amp;Table4[[#This Row],[ID]]+1)</f>
        <v>0</v>
      </c>
      <c r="AD753" s="99" cm="1">
        <f t="array" aca="1" ref="AD753" ca="1">INDIRECT("lista!O" &amp;Table4[[#This Row],[ID]]+1)</f>
        <v>0</v>
      </c>
      <c r="AE753" s="99" cm="1">
        <f t="array" aca="1" ref="AE753" ca="1">INDIRECT("lista!P" &amp;Table4[[#This Row],[ID]]+1)</f>
        <v>0</v>
      </c>
      <c r="AF753" s="99" cm="1">
        <f t="array" aca="1" ref="AF753" ca="1">INDIRECT("lista!Q" &amp;Table4[[#This Row],[ID]]+1)</f>
        <v>0</v>
      </c>
    </row>
    <row r="754" spans="1:32" x14ac:dyDescent="0.3">
      <c r="A754" s="99">
        <v>751</v>
      </c>
      <c r="B754" s="53" t="s">
        <v>461</v>
      </c>
      <c r="C754" s="308" t="s">
        <v>1512</v>
      </c>
      <c r="D754" s="53" t="s">
        <v>181</v>
      </c>
      <c r="E754" s="53" t="s">
        <v>455</v>
      </c>
      <c r="F754" s="309">
        <v>43991</v>
      </c>
      <c r="O754" s="3"/>
      <c r="P754" s="3"/>
      <c r="Q754" s="3"/>
      <c r="R754" s="15"/>
      <c r="S754" s="15"/>
      <c r="T754" s="15"/>
      <c r="U754" s="328"/>
      <c r="V754" s="99">
        <f ca="1">INDIRECT("lista!G" &amp;Table4[[#This Row],[ID]]+1)</f>
        <v>0</v>
      </c>
      <c r="W754" s="99" cm="1">
        <f t="array" aca="1" ref="W754" ca="1">INDIRECT("lista!H" &amp;Table4[[#This Row],[ID]]+1)</f>
        <v>0</v>
      </c>
      <c r="X754" s="99" cm="1">
        <f t="array" aca="1" ref="X754" ca="1">INDIRECT("lista!I" &amp;Table4[[#This Row],[ID]]+1)</f>
        <v>0</v>
      </c>
      <c r="Y754" s="99" cm="1">
        <f t="array" aca="1" ref="Y754" ca="1">INDIRECT("lista!J" &amp;Table4[[#This Row],[ID]]+1)</f>
        <v>0</v>
      </c>
      <c r="Z754" s="99" cm="1">
        <f t="array" aca="1" ref="Z754" ca="1">INDIRECT("lista!K" &amp;Table4[[#This Row],[ID]]+1)</f>
        <v>0</v>
      </c>
      <c r="AA754" s="99" cm="1">
        <f t="array" aca="1" ref="AA754" ca="1">INDIRECT("lista!L" &amp;Table4[[#This Row],[ID]]+1)</f>
        <v>0</v>
      </c>
      <c r="AB754" s="99" cm="1">
        <f t="array" aca="1" ref="AB754" ca="1">INDIRECT("lista!M" &amp;Table4[[#This Row],[ID]]+1)</f>
        <v>0</v>
      </c>
      <c r="AC754" s="99" cm="1">
        <f t="array" aca="1" ref="AC754" ca="1">INDIRECT("lista!N" &amp;Table4[[#This Row],[ID]]+1)</f>
        <v>0</v>
      </c>
      <c r="AD754" s="99" cm="1">
        <f t="array" aca="1" ref="AD754" ca="1">INDIRECT("lista!O" &amp;Table4[[#This Row],[ID]]+1)</f>
        <v>0</v>
      </c>
      <c r="AE754" s="99" cm="1">
        <f t="array" aca="1" ref="AE754" ca="1">INDIRECT("lista!P" &amp;Table4[[#This Row],[ID]]+1)</f>
        <v>0</v>
      </c>
      <c r="AF754" s="99" cm="1">
        <f t="array" aca="1" ref="AF754" ca="1">INDIRECT("lista!Q" &amp;Table4[[#This Row],[ID]]+1)</f>
        <v>0</v>
      </c>
    </row>
    <row r="755" spans="1:32" x14ac:dyDescent="0.3">
      <c r="A755" s="99">
        <v>752</v>
      </c>
      <c r="B755" s="53" t="s">
        <v>220</v>
      </c>
      <c r="C755" s="308" t="s">
        <v>1509</v>
      </c>
      <c r="D755" s="53" t="s">
        <v>181</v>
      </c>
      <c r="E755" s="53" t="s">
        <v>455</v>
      </c>
      <c r="F755" s="309">
        <v>43991</v>
      </c>
      <c r="O755" s="3"/>
      <c r="P755" s="3"/>
      <c r="Q755" s="3"/>
      <c r="R755" s="15"/>
      <c r="S755" s="15"/>
      <c r="T755" s="15"/>
      <c r="U755" s="328"/>
      <c r="V755" s="99">
        <f ca="1">INDIRECT("lista!G" &amp;Table4[[#This Row],[ID]]+1)</f>
        <v>0</v>
      </c>
      <c r="W755" s="99" cm="1">
        <f t="array" aca="1" ref="W755" ca="1">INDIRECT("lista!H" &amp;Table4[[#This Row],[ID]]+1)</f>
        <v>0</v>
      </c>
      <c r="X755" s="99" cm="1">
        <f t="array" aca="1" ref="X755" ca="1">INDIRECT("lista!I" &amp;Table4[[#This Row],[ID]]+1)</f>
        <v>0</v>
      </c>
      <c r="Y755" s="99" cm="1">
        <f t="array" aca="1" ref="Y755" ca="1">INDIRECT("lista!J" &amp;Table4[[#This Row],[ID]]+1)</f>
        <v>0</v>
      </c>
      <c r="Z755" s="99" cm="1">
        <f t="array" aca="1" ref="Z755" ca="1">INDIRECT("lista!K" &amp;Table4[[#This Row],[ID]]+1)</f>
        <v>0</v>
      </c>
      <c r="AA755" s="99" cm="1">
        <f t="array" aca="1" ref="AA755" ca="1">INDIRECT("lista!L" &amp;Table4[[#This Row],[ID]]+1)</f>
        <v>0</v>
      </c>
      <c r="AB755" s="99" cm="1">
        <f t="array" aca="1" ref="AB755" ca="1">INDIRECT("lista!M" &amp;Table4[[#This Row],[ID]]+1)</f>
        <v>0</v>
      </c>
      <c r="AC755" s="99" cm="1">
        <f t="array" aca="1" ref="AC755" ca="1">INDIRECT("lista!N" &amp;Table4[[#This Row],[ID]]+1)</f>
        <v>0</v>
      </c>
      <c r="AD755" s="99" cm="1">
        <f t="array" aca="1" ref="AD755" ca="1">INDIRECT("lista!O" &amp;Table4[[#This Row],[ID]]+1)</f>
        <v>0</v>
      </c>
      <c r="AE755" s="99" cm="1">
        <f t="array" aca="1" ref="AE755" ca="1">INDIRECT("lista!P" &amp;Table4[[#This Row],[ID]]+1)</f>
        <v>0</v>
      </c>
      <c r="AF755" s="99" cm="1">
        <f t="array" aca="1" ref="AF755" ca="1">INDIRECT("lista!Q" &amp;Table4[[#This Row],[ID]]+1)</f>
        <v>0</v>
      </c>
    </row>
    <row r="756" spans="1:32" x14ac:dyDescent="0.3">
      <c r="A756" s="99">
        <v>753</v>
      </c>
      <c r="B756" s="53" t="s">
        <v>475</v>
      </c>
      <c r="C756" s="308" t="s">
        <v>1517</v>
      </c>
      <c r="D756" s="53" t="s">
        <v>181</v>
      </c>
      <c r="E756" s="53" t="s">
        <v>119</v>
      </c>
      <c r="F756" s="309">
        <v>43991</v>
      </c>
      <c r="O756" s="3"/>
      <c r="P756" s="3"/>
      <c r="Q756" s="3"/>
      <c r="R756" s="15"/>
      <c r="S756" s="15"/>
      <c r="T756" s="15"/>
      <c r="U756" s="328"/>
      <c r="V756" s="99">
        <f ca="1">INDIRECT("lista!G" &amp;Table4[[#This Row],[ID]]+1)</f>
        <v>0</v>
      </c>
      <c r="W756" s="99" cm="1">
        <f t="array" aca="1" ref="W756" ca="1">INDIRECT("lista!H" &amp;Table4[[#This Row],[ID]]+1)</f>
        <v>0</v>
      </c>
      <c r="X756" s="99" cm="1">
        <f t="array" aca="1" ref="X756" ca="1">INDIRECT("lista!I" &amp;Table4[[#This Row],[ID]]+1)</f>
        <v>0</v>
      </c>
      <c r="Y756" s="99" cm="1">
        <f t="array" aca="1" ref="Y756" ca="1">INDIRECT("lista!J" &amp;Table4[[#This Row],[ID]]+1)</f>
        <v>0</v>
      </c>
      <c r="Z756" s="99" cm="1">
        <f t="array" aca="1" ref="Z756" ca="1">INDIRECT("lista!K" &amp;Table4[[#This Row],[ID]]+1)</f>
        <v>0</v>
      </c>
      <c r="AA756" s="99" cm="1">
        <f t="array" aca="1" ref="AA756" ca="1">INDIRECT("lista!L" &amp;Table4[[#This Row],[ID]]+1)</f>
        <v>0</v>
      </c>
      <c r="AB756" s="99" cm="1">
        <f t="array" aca="1" ref="AB756" ca="1">INDIRECT("lista!M" &amp;Table4[[#This Row],[ID]]+1)</f>
        <v>0</v>
      </c>
      <c r="AC756" s="99" cm="1">
        <f t="array" aca="1" ref="AC756" ca="1">INDIRECT("lista!N" &amp;Table4[[#This Row],[ID]]+1)</f>
        <v>0</v>
      </c>
      <c r="AD756" s="99" cm="1">
        <f t="array" aca="1" ref="AD756" ca="1">INDIRECT("lista!O" &amp;Table4[[#This Row],[ID]]+1)</f>
        <v>0</v>
      </c>
      <c r="AE756" s="99" cm="1">
        <f t="array" aca="1" ref="AE756" ca="1">INDIRECT("lista!P" &amp;Table4[[#This Row],[ID]]+1)</f>
        <v>0</v>
      </c>
      <c r="AF756" s="99" cm="1">
        <f t="array" aca="1" ref="AF756" ca="1">INDIRECT("lista!Q" &amp;Table4[[#This Row],[ID]]+1)</f>
        <v>0</v>
      </c>
    </row>
    <row r="757" spans="1:32" x14ac:dyDescent="0.3">
      <c r="A757" s="99">
        <v>754</v>
      </c>
      <c r="B757" s="53" t="s">
        <v>463</v>
      </c>
      <c r="C757" s="308" t="s">
        <v>1449</v>
      </c>
      <c r="D757" s="53" t="s">
        <v>242</v>
      </c>
      <c r="E757" s="53" t="s">
        <v>455</v>
      </c>
      <c r="F757" s="309">
        <v>43990</v>
      </c>
      <c r="O757" s="3"/>
      <c r="P757" s="3"/>
      <c r="Q757" s="3"/>
      <c r="R757" s="15"/>
      <c r="S757" s="15"/>
      <c r="T757" s="15"/>
      <c r="U757" s="328"/>
      <c r="V757" s="99">
        <f ca="1">INDIRECT("lista!G" &amp;Table4[[#This Row],[ID]]+1)</f>
        <v>0</v>
      </c>
      <c r="W757" s="99" cm="1">
        <f t="array" aca="1" ref="W757" ca="1">INDIRECT("lista!H" &amp;Table4[[#This Row],[ID]]+1)</f>
        <v>0</v>
      </c>
      <c r="X757" s="99" cm="1">
        <f t="array" aca="1" ref="X757" ca="1">INDIRECT("lista!I" &amp;Table4[[#This Row],[ID]]+1)</f>
        <v>0</v>
      </c>
      <c r="Y757" s="99" cm="1">
        <f t="array" aca="1" ref="Y757" ca="1">INDIRECT("lista!J" &amp;Table4[[#This Row],[ID]]+1)</f>
        <v>0</v>
      </c>
      <c r="Z757" s="99" cm="1">
        <f t="array" aca="1" ref="Z757" ca="1">INDIRECT("lista!K" &amp;Table4[[#This Row],[ID]]+1)</f>
        <v>0</v>
      </c>
      <c r="AA757" s="99" cm="1">
        <f t="array" aca="1" ref="AA757" ca="1">INDIRECT("lista!L" &amp;Table4[[#This Row],[ID]]+1)</f>
        <v>0</v>
      </c>
      <c r="AB757" s="99" cm="1">
        <f t="array" aca="1" ref="AB757" ca="1">INDIRECT("lista!M" &amp;Table4[[#This Row],[ID]]+1)</f>
        <v>0</v>
      </c>
      <c r="AC757" s="99" cm="1">
        <f t="array" aca="1" ref="AC757" ca="1">INDIRECT("lista!N" &amp;Table4[[#This Row],[ID]]+1)</f>
        <v>0</v>
      </c>
      <c r="AD757" s="99" cm="1">
        <f t="array" aca="1" ref="AD757" ca="1">INDIRECT("lista!O" &amp;Table4[[#This Row],[ID]]+1)</f>
        <v>0</v>
      </c>
      <c r="AE757" s="99" cm="1">
        <f t="array" aca="1" ref="AE757" ca="1">INDIRECT("lista!P" &amp;Table4[[#This Row],[ID]]+1)</f>
        <v>0</v>
      </c>
      <c r="AF757" s="99" cm="1">
        <f t="array" aca="1" ref="AF757" ca="1">INDIRECT("lista!Q" &amp;Table4[[#This Row],[ID]]+1)</f>
        <v>0</v>
      </c>
    </row>
    <row r="758" spans="1:32" x14ac:dyDescent="0.3">
      <c r="A758" s="99">
        <v>755</v>
      </c>
      <c r="B758" s="53" t="s">
        <v>241</v>
      </c>
      <c r="C758" s="308" t="s">
        <v>1520</v>
      </c>
      <c r="D758" s="53" t="s">
        <v>53</v>
      </c>
      <c r="E758" s="53" t="s">
        <v>105</v>
      </c>
      <c r="F758" s="309">
        <v>43990</v>
      </c>
      <c r="O758" s="3"/>
      <c r="P758" s="3"/>
      <c r="Q758" s="3"/>
      <c r="R758" s="15"/>
      <c r="S758" s="15"/>
      <c r="T758" s="15"/>
      <c r="U758" s="328"/>
      <c r="V758" s="99">
        <f ca="1">INDIRECT("lista!G" &amp;Table4[[#This Row],[ID]]+1)</f>
        <v>0</v>
      </c>
      <c r="W758" s="99" cm="1">
        <f t="array" aca="1" ref="W758" ca="1">INDIRECT("lista!H" &amp;Table4[[#This Row],[ID]]+1)</f>
        <v>0</v>
      </c>
      <c r="X758" s="99" cm="1">
        <f t="array" aca="1" ref="X758" ca="1">INDIRECT("lista!I" &amp;Table4[[#This Row],[ID]]+1)</f>
        <v>0</v>
      </c>
      <c r="Y758" s="99" cm="1">
        <f t="array" aca="1" ref="Y758" ca="1">INDIRECT("lista!J" &amp;Table4[[#This Row],[ID]]+1)</f>
        <v>0</v>
      </c>
      <c r="Z758" s="99" cm="1">
        <f t="array" aca="1" ref="Z758" ca="1">INDIRECT("lista!K" &amp;Table4[[#This Row],[ID]]+1)</f>
        <v>0</v>
      </c>
      <c r="AA758" s="99" cm="1">
        <f t="array" aca="1" ref="AA758" ca="1">INDIRECT("lista!L" &amp;Table4[[#This Row],[ID]]+1)</f>
        <v>0</v>
      </c>
      <c r="AB758" s="99" cm="1">
        <f t="array" aca="1" ref="AB758" ca="1">INDIRECT("lista!M" &amp;Table4[[#This Row],[ID]]+1)</f>
        <v>0</v>
      </c>
      <c r="AC758" s="99" cm="1">
        <f t="array" aca="1" ref="AC758" ca="1">INDIRECT("lista!N" &amp;Table4[[#This Row],[ID]]+1)</f>
        <v>0</v>
      </c>
      <c r="AD758" s="99" cm="1">
        <f t="array" aca="1" ref="AD758" ca="1">INDIRECT("lista!O" &amp;Table4[[#This Row],[ID]]+1)</f>
        <v>0</v>
      </c>
      <c r="AE758" s="99" cm="1">
        <f t="array" aca="1" ref="AE758" ca="1">INDIRECT("lista!P" &amp;Table4[[#This Row],[ID]]+1)</f>
        <v>0</v>
      </c>
      <c r="AF758" s="99" cm="1">
        <f t="array" aca="1" ref="AF758" ca="1">INDIRECT("lista!Q" &amp;Table4[[#This Row],[ID]]+1)</f>
        <v>0</v>
      </c>
    </row>
    <row r="759" spans="1:32" x14ac:dyDescent="0.3">
      <c r="A759" s="99">
        <v>756</v>
      </c>
      <c r="B759" s="53" t="s">
        <v>291</v>
      </c>
      <c r="C759" s="308" t="s">
        <v>1510</v>
      </c>
      <c r="D759" s="53" t="s">
        <v>242</v>
      </c>
      <c r="E759" s="53" t="s">
        <v>77</v>
      </c>
      <c r="F759" s="309">
        <v>43985</v>
      </c>
      <c r="O759" s="3"/>
      <c r="P759" s="3"/>
      <c r="Q759" s="3"/>
      <c r="R759" s="15"/>
      <c r="S759" s="15"/>
      <c r="T759" s="15"/>
      <c r="U759" s="328"/>
      <c r="V759" s="99">
        <f ca="1">INDIRECT("lista!G" &amp;Table4[[#This Row],[ID]]+1)</f>
        <v>0</v>
      </c>
      <c r="W759" s="99" cm="1">
        <f t="array" aca="1" ref="W759" ca="1">INDIRECT("lista!H" &amp;Table4[[#This Row],[ID]]+1)</f>
        <v>0</v>
      </c>
      <c r="X759" s="99" cm="1">
        <f t="array" aca="1" ref="X759" ca="1">INDIRECT("lista!I" &amp;Table4[[#This Row],[ID]]+1)</f>
        <v>0</v>
      </c>
      <c r="Y759" s="99" cm="1">
        <f t="array" aca="1" ref="Y759" ca="1">INDIRECT("lista!J" &amp;Table4[[#This Row],[ID]]+1)</f>
        <v>0</v>
      </c>
      <c r="Z759" s="99" cm="1">
        <f t="array" aca="1" ref="Z759" ca="1">INDIRECT("lista!K" &amp;Table4[[#This Row],[ID]]+1)</f>
        <v>0</v>
      </c>
      <c r="AA759" s="99" cm="1">
        <f t="array" aca="1" ref="AA759" ca="1">INDIRECT("lista!L" &amp;Table4[[#This Row],[ID]]+1)</f>
        <v>0</v>
      </c>
      <c r="AB759" s="99" cm="1">
        <f t="array" aca="1" ref="AB759" ca="1">INDIRECT("lista!M" &amp;Table4[[#This Row],[ID]]+1)</f>
        <v>0</v>
      </c>
      <c r="AC759" s="99" cm="1">
        <f t="array" aca="1" ref="AC759" ca="1">INDIRECT("lista!N" &amp;Table4[[#This Row],[ID]]+1)</f>
        <v>0</v>
      </c>
      <c r="AD759" s="99" cm="1">
        <f t="array" aca="1" ref="AD759" ca="1">INDIRECT("lista!O" &amp;Table4[[#This Row],[ID]]+1)</f>
        <v>0</v>
      </c>
      <c r="AE759" s="99" cm="1">
        <f t="array" aca="1" ref="AE759" ca="1">INDIRECT("lista!P" &amp;Table4[[#This Row],[ID]]+1)</f>
        <v>0</v>
      </c>
      <c r="AF759" s="99" cm="1">
        <f t="array" aca="1" ref="AF759" ca="1">INDIRECT("lista!Q" &amp;Table4[[#This Row],[ID]]+1)</f>
        <v>0</v>
      </c>
    </row>
    <row r="760" spans="1:32" x14ac:dyDescent="0.3">
      <c r="A760" s="99">
        <v>757</v>
      </c>
      <c r="B760" s="53" t="s">
        <v>245</v>
      </c>
      <c r="C760" s="308" t="s">
        <v>1388</v>
      </c>
      <c r="D760" s="53" t="s">
        <v>53</v>
      </c>
      <c r="E760" s="53" t="s">
        <v>105</v>
      </c>
      <c r="F760" s="309">
        <v>43984</v>
      </c>
      <c r="O760" s="3"/>
      <c r="P760" s="3"/>
      <c r="Q760" s="3"/>
      <c r="R760" s="15"/>
      <c r="S760" s="15"/>
      <c r="T760" s="15"/>
      <c r="U760" s="328"/>
      <c r="V760" s="99">
        <f ca="1">INDIRECT("lista!G" &amp;Table4[[#This Row],[ID]]+1)</f>
        <v>0</v>
      </c>
      <c r="W760" s="99" cm="1">
        <f t="array" aca="1" ref="W760" ca="1">INDIRECT("lista!H" &amp;Table4[[#This Row],[ID]]+1)</f>
        <v>0</v>
      </c>
      <c r="X760" s="99" cm="1">
        <f t="array" aca="1" ref="X760" ca="1">INDIRECT("lista!I" &amp;Table4[[#This Row],[ID]]+1)</f>
        <v>0</v>
      </c>
      <c r="Y760" s="99" cm="1">
        <f t="array" aca="1" ref="Y760" ca="1">INDIRECT("lista!J" &amp;Table4[[#This Row],[ID]]+1)</f>
        <v>0</v>
      </c>
      <c r="Z760" s="99" cm="1">
        <f t="array" aca="1" ref="Z760" ca="1">INDIRECT("lista!K" &amp;Table4[[#This Row],[ID]]+1)</f>
        <v>0</v>
      </c>
      <c r="AA760" s="99" cm="1">
        <f t="array" aca="1" ref="AA760" ca="1">INDIRECT("lista!L" &amp;Table4[[#This Row],[ID]]+1)</f>
        <v>0</v>
      </c>
      <c r="AB760" s="99" cm="1">
        <f t="array" aca="1" ref="AB760" ca="1">INDIRECT("lista!M" &amp;Table4[[#This Row],[ID]]+1)</f>
        <v>0</v>
      </c>
      <c r="AC760" s="99" cm="1">
        <f t="array" aca="1" ref="AC760" ca="1">INDIRECT("lista!N" &amp;Table4[[#This Row],[ID]]+1)</f>
        <v>0</v>
      </c>
      <c r="AD760" s="99" cm="1">
        <f t="array" aca="1" ref="AD760" ca="1">INDIRECT("lista!O" &amp;Table4[[#This Row],[ID]]+1)</f>
        <v>0</v>
      </c>
      <c r="AE760" s="99" cm="1">
        <f t="array" aca="1" ref="AE760" ca="1">INDIRECT("lista!P" &amp;Table4[[#This Row],[ID]]+1)</f>
        <v>0</v>
      </c>
      <c r="AF760" s="99" cm="1">
        <f t="array" aca="1" ref="AF760" ca="1">INDIRECT("lista!Q" &amp;Table4[[#This Row],[ID]]+1)</f>
        <v>0</v>
      </c>
    </row>
    <row r="761" spans="1:32" x14ac:dyDescent="0.3">
      <c r="A761" s="99">
        <v>758</v>
      </c>
      <c r="B761" s="53" t="s">
        <v>246</v>
      </c>
      <c r="C761" s="308" t="s">
        <v>247</v>
      </c>
      <c r="D761" s="53" t="s">
        <v>53</v>
      </c>
      <c r="E761" s="53" t="s">
        <v>105</v>
      </c>
      <c r="F761" s="309">
        <v>43984</v>
      </c>
      <c r="O761" s="3"/>
      <c r="P761" s="3"/>
      <c r="Q761" s="3"/>
      <c r="R761" s="15"/>
      <c r="S761" s="15"/>
      <c r="T761" s="15"/>
      <c r="U761" s="328"/>
      <c r="V761" s="99">
        <f ca="1">INDIRECT("lista!G" &amp;Table4[[#This Row],[ID]]+1)</f>
        <v>0</v>
      </c>
      <c r="W761" s="99" cm="1">
        <f t="array" aca="1" ref="W761" ca="1">INDIRECT("lista!H" &amp;Table4[[#This Row],[ID]]+1)</f>
        <v>0</v>
      </c>
      <c r="X761" s="99" cm="1">
        <f t="array" aca="1" ref="X761" ca="1">INDIRECT("lista!I" &amp;Table4[[#This Row],[ID]]+1)</f>
        <v>0</v>
      </c>
      <c r="Y761" s="99" cm="1">
        <f t="array" aca="1" ref="Y761" ca="1">INDIRECT("lista!J" &amp;Table4[[#This Row],[ID]]+1)</f>
        <v>0</v>
      </c>
      <c r="Z761" s="99" cm="1">
        <f t="array" aca="1" ref="Z761" ca="1">INDIRECT("lista!K" &amp;Table4[[#This Row],[ID]]+1)</f>
        <v>0</v>
      </c>
      <c r="AA761" s="99" cm="1">
        <f t="array" aca="1" ref="AA761" ca="1">INDIRECT("lista!L" &amp;Table4[[#This Row],[ID]]+1)</f>
        <v>0</v>
      </c>
      <c r="AB761" s="99" cm="1">
        <f t="array" aca="1" ref="AB761" ca="1">INDIRECT("lista!M" &amp;Table4[[#This Row],[ID]]+1)</f>
        <v>0</v>
      </c>
      <c r="AC761" s="99" cm="1">
        <f t="array" aca="1" ref="AC761" ca="1">INDIRECT("lista!N" &amp;Table4[[#This Row],[ID]]+1)</f>
        <v>0</v>
      </c>
      <c r="AD761" s="99" cm="1">
        <f t="array" aca="1" ref="AD761" ca="1">INDIRECT("lista!O" &amp;Table4[[#This Row],[ID]]+1)</f>
        <v>0</v>
      </c>
      <c r="AE761" s="99" cm="1">
        <f t="array" aca="1" ref="AE761" ca="1">INDIRECT("lista!P" &amp;Table4[[#This Row],[ID]]+1)</f>
        <v>0</v>
      </c>
      <c r="AF761" s="99" cm="1">
        <f t="array" aca="1" ref="AF761" ca="1">INDIRECT("lista!Q" &amp;Table4[[#This Row],[ID]]+1)</f>
        <v>0</v>
      </c>
    </row>
    <row r="762" spans="1:32" x14ac:dyDescent="0.3">
      <c r="A762" s="99">
        <v>759</v>
      </c>
      <c r="B762" s="53" t="s">
        <v>477</v>
      </c>
      <c r="C762" s="308" t="s">
        <v>1356</v>
      </c>
      <c r="D762" s="53" t="s">
        <v>42</v>
      </c>
      <c r="E762" s="53" t="s">
        <v>70</v>
      </c>
      <c r="F762" s="309">
        <v>43978</v>
      </c>
      <c r="O762" s="3"/>
      <c r="P762" s="3"/>
      <c r="Q762" s="3"/>
      <c r="R762" s="15"/>
      <c r="S762" s="15"/>
      <c r="T762" s="15"/>
      <c r="U762" s="328" t="s">
        <v>478</v>
      </c>
      <c r="V762" s="99" t="s">
        <v>65</v>
      </c>
      <c r="W762" s="99" t="s">
        <v>65</v>
      </c>
      <c r="X762" s="99" t="s">
        <v>65</v>
      </c>
      <c r="Y762" s="99" t="s">
        <v>65</v>
      </c>
      <c r="Z762" s="99" cm="1">
        <f t="array" aca="1" ref="Z762" ca="1">INDIRECT("lista!K" &amp;Table4[[#This Row],[ID]]+1)</f>
        <v>0</v>
      </c>
      <c r="AA762" s="99" t="s">
        <v>65</v>
      </c>
      <c r="AB762" s="99" cm="1">
        <f t="array" aca="1" ref="AB762" ca="1">INDIRECT("lista!M" &amp;Table4[[#This Row],[ID]]+1)</f>
        <v>0</v>
      </c>
      <c r="AC762" s="99" cm="1">
        <f t="array" aca="1" ref="AC762" ca="1">INDIRECT("lista!N" &amp;Table4[[#This Row],[ID]]+1)</f>
        <v>0</v>
      </c>
      <c r="AD762" s="99" cm="1">
        <f t="array" aca="1" ref="AD762" ca="1">INDIRECT("lista!O" &amp;Table4[[#This Row],[ID]]+1)</f>
        <v>0</v>
      </c>
      <c r="AE762" s="99" cm="1">
        <f t="array" aca="1" ref="AE762" ca="1">INDIRECT("lista!P" &amp;Table4[[#This Row],[ID]]+1)</f>
        <v>0</v>
      </c>
      <c r="AF762" s="99" cm="1">
        <f t="array" aca="1" ref="AF762" ca="1">INDIRECT("lista!Q" &amp;Table4[[#This Row],[ID]]+1)</f>
        <v>0</v>
      </c>
    </row>
    <row r="763" spans="1:32" x14ac:dyDescent="0.3">
      <c r="A763" s="99">
        <v>760</v>
      </c>
      <c r="B763" s="53" t="s">
        <v>296</v>
      </c>
      <c r="C763" s="308" t="s">
        <v>1487</v>
      </c>
      <c r="D763" s="53" t="s">
        <v>181</v>
      </c>
      <c r="E763" s="53" t="s">
        <v>77</v>
      </c>
      <c r="F763" s="309">
        <v>43978</v>
      </c>
      <c r="O763" s="3"/>
      <c r="P763" s="3"/>
      <c r="Q763" s="3"/>
      <c r="R763" s="15"/>
      <c r="S763" s="15"/>
      <c r="T763" s="15"/>
      <c r="U763" s="328"/>
      <c r="V763" s="99">
        <f ca="1">INDIRECT("lista!G" &amp;Table4[[#This Row],[ID]]+1)</f>
        <v>0</v>
      </c>
      <c r="W763" s="99" cm="1">
        <f t="array" aca="1" ref="W763" ca="1">INDIRECT("lista!H" &amp;Table4[[#This Row],[ID]]+1)</f>
        <v>0</v>
      </c>
      <c r="X763" s="99" cm="1">
        <f t="array" aca="1" ref="X763" ca="1">INDIRECT("lista!I" &amp;Table4[[#This Row],[ID]]+1)</f>
        <v>0</v>
      </c>
      <c r="Y763" s="99" cm="1">
        <f t="array" aca="1" ref="Y763" ca="1">INDIRECT("lista!J" &amp;Table4[[#This Row],[ID]]+1)</f>
        <v>0</v>
      </c>
      <c r="Z763" s="99" cm="1">
        <f t="array" aca="1" ref="Z763" ca="1">INDIRECT("lista!K" &amp;Table4[[#This Row],[ID]]+1)</f>
        <v>0</v>
      </c>
      <c r="AA763" s="99" cm="1">
        <f t="array" aca="1" ref="AA763" ca="1">INDIRECT("lista!L" &amp;Table4[[#This Row],[ID]]+1)</f>
        <v>0</v>
      </c>
      <c r="AB763" s="99" cm="1">
        <f t="array" aca="1" ref="AB763" ca="1">INDIRECT("lista!M" &amp;Table4[[#This Row],[ID]]+1)</f>
        <v>0</v>
      </c>
      <c r="AC763" s="99" cm="1">
        <f t="array" aca="1" ref="AC763" ca="1">INDIRECT("lista!N" &amp;Table4[[#This Row],[ID]]+1)</f>
        <v>0</v>
      </c>
      <c r="AD763" s="99" cm="1">
        <f t="array" aca="1" ref="AD763" ca="1">INDIRECT("lista!O" &amp;Table4[[#This Row],[ID]]+1)</f>
        <v>0</v>
      </c>
      <c r="AE763" s="99" cm="1">
        <f t="array" aca="1" ref="AE763" ca="1">INDIRECT("lista!P" &amp;Table4[[#This Row],[ID]]+1)</f>
        <v>0</v>
      </c>
      <c r="AF763" s="99" cm="1">
        <f t="array" aca="1" ref="AF763" ca="1">INDIRECT("lista!Q" &amp;Table4[[#This Row],[ID]]+1)</f>
        <v>0</v>
      </c>
    </row>
    <row r="764" spans="1:32" x14ac:dyDescent="0.3">
      <c r="A764" s="99">
        <v>761</v>
      </c>
      <c r="B764" s="53" t="s">
        <v>467</v>
      </c>
      <c r="C764" s="308" t="s">
        <v>468</v>
      </c>
      <c r="D764" s="53" t="s">
        <v>242</v>
      </c>
      <c r="E764" s="53" t="s">
        <v>119</v>
      </c>
      <c r="F764" s="309">
        <v>43978</v>
      </c>
      <c r="O764" s="3"/>
      <c r="P764" s="3"/>
      <c r="Q764" s="3"/>
      <c r="R764" s="15"/>
      <c r="S764" s="15"/>
      <c r="T764" s="15"/>
      <c r="U764" s="328"/>
      <c r="V764" s="99">
        <f ca="1">INDIRECT("lista!G" &amp;Table4[[#This Row],[ID]]+1)</f>
        <v>0</v>
      </c>
      <c r="W764" s="99" cm="1">
        <f t="array" aca="1" ref="W764" ca="1">INDIRECT("lista!H" &amp;Table4[[#This Row],[ID]]+1)</f>
        <v>0</v>
      </c>
      <c r="X764" s="99" cm="1">
        <f t="array" aca="1" ref="X764" ca="1">INDIRECT("lista!I" &amp;Table4[[#This Row],[ID]]+1)</f>
        <v>0</v>
      </c>
      <c r="Y764" s="99" cm="1">
        <f t="array" aca="1" ref="Y764" ca="1">INDIRECT("lista!J" &amp;Table4[[#This Row],[ID]]+1)</f>
        <v>0</v>
      </c>
      <c r="Z764" s="99" cm="1">
        <f t="array" aca="1" ref="Z764" ca="1">INDIRECT("lista!K" &amp;Table4[[#This Row],[ID]]+1)</f>
        <v>0</v>
      </c>
      <c r="AA764" s="99" cm="1">
        <f t="array" aca="1" ref="AA764" ca="1">INDIRECT("lista!L" &amp;Table4[[#This Row],[ID]]+1)</f>
        <v>0</v>
      </c>
      <c r="AB764" s="99" cm="1">
        <f t="array" aca="1" ref="AB764" ca="1">INDIRECT("lista!M" &amp;Table4[[#This Row],[ID]]+1)</f>
        <v>0</v>
      </c>
      <c r="AC764" s="99" cm="1">
        <f t="array" aca="1" ref="AC764" ca="1">INDIRECT("lista!N" &amp;Table4[[#This Row],[ID]]+1)</f>
        <v>0</v>
      </c>
      <c r="AD764" s="99" cm="1">
        <f t="array" aca="1" ref="AD764" ca="1">INDIRECT("lista!O" &amp;Table4[[#This Row],[ID]]+1)</f>
        <v>0</v>
      </c>
      <c r="AE764" s="99" cm="1">
        <f t="array" aca="1" ref="AE764" ca="1">INDIRECT("lista!P" &amp;Table4[[#This Row],[ID]]+1)</f>
        <v>0</v>
      </c>
      <c r="AF764" s="99" cm="1">
        <f t="array" aca="1" ref="AF764" ca="1">INDIRECT("lista!Q" &amp;Table4[[#This Row],[ID]]+1)</f>
        <v>0</v>
      </c>
    </row>
    <row r="765" spans="1:32" x14ac:dyDescent="0.3">
      <c r="A765" s="99">
        <v>762</v>
      </c>
      <c r="B765" s="53" t="s">
        <v>469</v>
      </c>
      <c r="C765" s="308" t="s">
        <v>470</v>
      </c>
      <c r="D765" s="53" t="s">
        <v>181</v>
      </c>
      <c r="E765" s="53" t="s">
        <v>119</v>
      </c>
      <c r="F765" s="309">
        <v>43976</v>
      </c>
      <c r="O765" s="3"/>
      <c r="P765" s="3"/>
      <c r="Q765" s="3"/>
      <c r="R765" s="15"/>
      <c r="S765" s="15"/>
      <c r="T765" s="15"/>
      <c r="U765" s="328"/>
      <c r="V765" s="99">
        <f ca="1">INDIRECT("lista!G" &amp;Table4[[#This Row],[ID]]+1)</f>
        <v>0</v>
      </c>
      <c r="W765" s="99" cm="1">
        <f t="array" aca="1" ref="W765" ca="1">INDIRECT("lista!H" &amp;Table4[[#This Row],[ID]]+1)</f>
        <v>0</v>
      </c>
      <c r="X765" s="99" cm="1">
        <f t="array" aca="1" ref="X765" ca="1">INDIRECT("lista!I" &amp;Table4[[#This Row],[ID]]+1)</f>
        <v>0</v>
      </c>
      <c r="Y765" s="99" cm="1">
        <f t="array" aca="1" ref="Y765" ca="1">INDIRECT("lista!J" &amp;Table4[[#This Row],[ID]]+1)</f>
        <v>0</v>
      </c>
      <c r="Z765" s="99" cm="1">
        <f t="array" aca="1" ref="Z765" ca="1">INDIRECT("lista!K" &amp;Table4[[#This Row],[ID]]+1)</f>
        <v>0</v>
      </c>
      <c r="AA765" s="99" cm="1">
        <f t="array" aca="1" ref="AA765" ca="1">INDIRECT("lista!L" &amp;Table4[[#This Row],[ID]]+1)</f>
        <v>0</v>
      </c>
      <c r="AB765" s="99" cm="1">
        <f t="array" aca="1" ref="AB765" ca="1">INDIRECT("lista!M" &amp;Table4[[#This Row],[ID]]+1)</f>
        <v>0</v>
      </c>
      <c r="AC765" s="99" cm="1">
        <f t="array" aca="1" ref="AC765" ca="1">INDIRECT("lista!N" &amp;Table4[[#This Row],[ID]]+1)</f>
        <v>0</v>
      </c>
      <c r="AD765" s="99" cm="1">
        <f t="array" aca="1" ref="AD765" ca="1">INDIRECT("lista!O" &amp;Table4[[#This Row],[ID]]+1)</f>
        <v>0</v>
      </c>
      <c r="AE765" s="99" cm="1">
        <f t="array" aca="1" ref="AE765" ca="1">INDIRECT("lista!P" &amp;Table4[[#This Row],[ID]]+1)</f>
        <v>0</v>
      </c>
      <c r="AF765" s="99" cm="1">
        <f t="array" aca="1" ref="AF765" ca="1">INDIRECT("lista!Q" &amp;Table4[[#This Row],[ID]]+1)</f>
        <v>0</v>
      </c>
    </row>
    <row r="766" spans="1:32" x14ac:dyDescent="0.3">
      <c r="A766" s="99">
        <v>763</v>
      </c>
      <c r="B766" s="53" t="s">
        <v>241</v>
      </c>
      <c r="C766" s="308" t="s">
        <v>1520</v>
      </c>
      <c r="D766" s="53" t="s">
        <v>53</v>
      </c>
      <c r="E766" s="53" t="s">
        <v>119</v>
      </c>
      <c r="F766" s="309">
        <v>43976</v>
      </c>
      <c r="O766" s="3"/>
      <c r="P766" s="3"/>
      <c r="Q766" s="3"/>
      <c r="R766" s="15"/>
      <c r="S766" s="15"/>
      <c r="T766" s="15"/>
      <c r="U766" s="328"/>
      <c r="V766" s="99">
        <f ca="1">INDIRECT("lista!G" &amp;Table4[[#This Row],[ID]]+1)</f>
        <v>0</v>
      </c>
      <c r="W766" s="99" cm="1">
        <f t="array" aca="1" ref="W766" ca="1">INDIRECT("lista!H" &amp;Table4[[#This Row],[ID]]+1)</f>
        <v>0</v>
      </c>
      <c r="X766" s="99" cm="1">
        <f t="array" aca="1" ref="X766" ca="1">INDIRECT("lista!I" &amp;Table4[[#This Row],[ID]]+1)</f>
        <v>0</v>
      </c>
      <c r="Y766" s="99" cm="1">
        <f t="array" aca="1" ref="Y766" ca="1">INDIRECT("lista!J" &amp;Table4[[#This Row],[ID]]+1)</f>
        <v>0</v>
      </c>
      <c r="Z766" s="99" cm="1">
        <f t="array" aca="1" ref="Z766" ca="1">INDIRECT("lista!K" &amp;Table4[[#This Row],[ID]]+1)</f>
        <v>0</v>
      </c>
      <c r="AA766" s="99" cm="1">
        <f t="array" aca="1" ref="AA766" ca="1">INDIRECT("lista!L" &amp;Table4[[#This Row],[ID]]+1)</f>
        <v>0</v>
      </c>
      <c r="AB766" s="99" cm="1">
        <f t="array" aca="1" ref="AB766" ca="1">INDIRECT("lista!M" &amp;Table4[[#This Row],[ID]]+1)</f>
        <v>0</v>
      </c>
      <c r="AC766" s="99" cm="1">
        <f t="array" aca="1" ref="AC766" ca="1">INDIRECT("lista!N" &amp;Table4[[#This Row],[ID]]+1)</f>
        <v>0</v>
      </c>
      <c r="AD766" s="99" cm="1">
        <f t="array" aca="1" ref="AD766" ca="1">INDIRECT("lista!O" &amp;Table4[[#This Row],[ID]]+1)</f>
        <v>0</v>
      </c>
      <c r="AE766" s="99" cm="1">
        <f t="array" aca="1" ref="AE766" ca="1">INDIRECT("lista!P" &amp;Table4[[#This Row],[ID]]+1)</f>
        <v>0</v>
      </c>
      <c r="AF766" s="99" cm="1">
        <f t="array" aca="1" ref="AF766" ca="1">INDIRECT("lista!Q" &amp;Table4[[#This Row],[ID]]+1)</f>
        <v>0</v>
      </c>
    </row>
    <row r="767" spans="1:32" x14ac:dyDescent="0.3">
      <c r="A767" s="99">
        <v>764</v>
      </c>
      <c r="B767" s="53" t="s">
        <v>301</v>
      </c>
      <c r="C767" s="308" t="s">
        <v>1170</v>
      </c>
      <c r="D767" s="53" t="s">
        <v>242</v>
      </c>
      <c r="E767" s="53" t="s">
        <v>77</v>
      </c>
      <c r="F767" s="309">
        <v>43973</v>
      </c>
      <c r="O767" s="3"/>
      <c r="P767" s="3"/>
      <c r="Q767" s="3"/>
      <c r="R767" s="15"/>
      <c r="S767" s="15"/>
      <c r="T767" s="15"/>
      <c r="U767" s="328"/>
      <c r="V767" s="99">
        <f ca="1">INDIRECT("lista!G" &amp;Table4[[#This Row],[ID]]+1)</f>
        <v>0</v>
      </c>
      <c r="W767" s="99" cm="1">
        <f t="array" aca="1" ref="W767" ca="1">INDIRECT("lista!H" &amp;Table4[[#This Row],[ID]]+1)</f>
        <v>0</v>
      </c>
      <c r="X767" s="99" cm="1">
        <f t="array" aca="1" ref="X767" ca="1">INDIRECT("lista!I" &amp;Table4[[#This Row],[ID]]+1)</f>
        <v>0</v>
      </c>
      <c r="Y767" s="99" cm="1">
        <f t="array" aca="1" ref="Y767" ca="1">INDIRECT("lista!J" &amp;Table4[[#This Row],[ID]]+1)</f>
        <v>0</v>
      </c>
      <c r="Z767" s="99" cm="1">
        <f t="array" aca="1" ref="Z767" ca="1">INDIRECT("lista!K" &amp;Table4[[#This Row],[ID]]+1)</f>
        <v>0</v>
      </c>
      <c r="AA767" s="99" cm="1">
        <f t="array" aca="1" ref="AA767" ca="1">INDIRECT("lista!L" &amp;Table4[[#This Row],[ID]]+1)</f>
        <v>0</v>
      </c>
      <c r="AB767" s="99" cm="1">
        <f t="array" aca="1" ref="AB767" ca="1">INDIRECT("lista!M" &amp;Table4[[#This Row],[ID]]+1)</f>
        <v>0</v>
      </c>
      <c r="AC767" s="99" cm="1">
        <f t="array" aca="1" ref="AC767" ca="1">INDIRECT("lista!N" &amp;Table4[[#This Row],[ID]]+1)</f>
        <v>0</v>
      </c>
      <c r="AD767" s="99" cm="1">
        <f t="array" aca="1" ref="AD767" ca="1">INDIRECT("lista!O" &amp;Table4[[#This Row],[ID]]+1)</f>
        <v>0</v>
      </c>
      <c r="AE767" s="99" cm="1">
        <f t="array" aca="1" ref="AE767" ca="1">INDIRECT("lista!P" &amp;Table4[[#This Row],[ID]]+1)</f>
        <v>0</v>
      </c>
      <c r="AF767" s="99" cm="1">
        <f t="array" aca="1" ref="AF767" ca="1">INDIRECT("lista!Q" &amp;Table4[[#This Row],[ID]]+1)</f>
        <v>0</v>
      </c>
    </row>
    <row r="768" spans="1:32" x14ac:dyDescent="0.3">
      <c r="A768" s="99">
        <v>765</v>
      </c>
      <c r="B768" s="53" t="s">
        <v>303</v>
      </c>
      <c r="C768" s="308" t="s">
        <v>1171</v>
      </c>
      <c r="D768" s="53" t="s">
        <v>242</v>
      </c>
      <c r="E768" s="53" t="s">
        <v>77</v>
      </c>
      <c r="F768" s="309">
        <v>43973</v>
      </c>
      <c r="O768" s="3"/>
      <c r="P768" s="3"/>
      <c r="Q768" s="3"/>
      <c r="R768" s="15"/>
      <c r="S768" s="15"/>
      <c r="T768" s="15"/>
      <c r="U768" s="328"/>
      <c r="V768" s="99">
        <f ca="1">INDIRECT("lista!G" &amp;Table4[[#This Row],[ID]]+1)</f>
        <v>0</v>
      </c>
      <c r="W768" s="99" cm="1">
        <f t="array" aca="1" ref="W768" ca="1">INDIRECT("lista!H" &amp;Table4[[#This Row],[ID]]+1)</f>
        <v>0</v>
      </c>
      <c r="X768" s="99" cm="1">
        <f t="array" aca="1" ref="X768" ca="1">INDIRECT("lista!I" &amp;Table4[[#This Row],[ID]]+1)</f>
        <v>0</v>
      </c>
      <c r="Y768" s="99" cm="1">
        <f t="array" aca="1" ref="Y768" ca="1">INDIRECT("lista!J" &amp;Table4[[#This Row],[ID]]+1)</f>
        <v>0</v>
      </c>
      <c r="Z768" s="99" cm="1">
        <f t="array" aca="1" ref="Z768" ca="1">INDIRECT("lista!K" &amp;Table4[[#This Row],[ID]]+1)</f>
        <v>0</v>
      </c>
      <c r="AA768" s="99" cm="1">
        <f t="array" aca="1" ref="AA768" ca="1">INDIRECT("lista!L" &amp;Table4[[#This Row],[ID]]+1)</f>
        <v>0</v>
      </c>
      <c r="AB768" s="99" cm="1">
        <f t="array" aca="1" ref="AB768" ca="1">INDIRECT("lista!M" &amp;Table4[[#This Row],[ID]]+1)</f>
        <v>0</v>
      </c>
      <c r="AC768" s="99" cm="1">
        <f t="array" aca="1" ref="AC768" ca="1">INDIRECT("lista!N" &amp;Table4[[#This Row],[ID]]+1)</f>
        <v>0</v>
      </c>
      <c r="AD768" s="99" cm="1">
        <f t="array" aca="1" ref="AD768" ca="1">INDIRECT("lista!O" &amp;Table4[[#This Row],[ID]]+1)</f>
        <v>0</v>
      </c>
      <c r="AE768" s="99" cm="1">
        <f t="array" aca="1" ref="AE768" ca="1">INDIRECT("lista!P" &amp;Table4[[#This Row],[ID]]+1)</f>
        <v>0</v>
      </c>
      <c r="AF768" s="99" cm="1">
        <f t="array" aca="1" ref="AF768" ca="1">INDIRECT("lista!Q" &amp;Table4[[#This Row],[ID]]+1)</f>
        <v>0</v>
      </c>
    </row>
    <row r="769" spans="1:32" x14ac:dyDescent="0.3">
      <c r="A769" s="99">
        <v>766</v>
      </c>
      <c r="B769" s="53" t="s">
        <v>87</v>
      </c>
      <c r="C769" s="308" t="s">
        <v>1152</v>
      </c>
      <c r="D769" s="53" t="s">
        <v>80</v>
      </c>
      <c r="E769" s="53" t="s">
        <v>70</v>
      </c>
      <c r="F769" s="309">
        <v>43973</v>
      </c>
      <c r="O769" s="3"/>
      <c r="P769" s="3"/>
      <c r="Q769" s="3"/>
      <c r="R769" s="15"/>
      <c r="S769" s="15"/>
      <c r="T769" s="15"/>
      <c r="U769" s="328"/>
      <c r="V769" s="99">
        <f ca="1">INDIRECT("lista!G" &amp;Table4[[#This Row],[ID]]+1)</f>
        <v>0</v>
      </c>
      <c r="W769" s="99" cm="1">
        <f t="array" aca="1" ref="W769" ca="1">INDIRECT("lista!H" &amp;Table4[[#This Row],[ID]]+1)</f>
        <v>0</v>
      </c>
      <c r="X769" s="99" cm="1">
        <f t="array" aca="1" ref="X769" ca="1">INDIRECT("lista!I" &amp;Table4[[#This Row],[ID]]+1)</f>
        <v>0</v>
      </c>
      <c r="Y769" s="99" cm="1">
        <f t="array" aca="1" ref="Y769" ca="1">INDIRECT("lista!J" &amp;Table4[[#This Row],[ID]]+1)</f>
        <v>0</v>
      </c>
      <c r="Z769" s="99" cm="1">
        <f t="array" aca="1" ref="Z769" ca="1">INDIRECT("lista!K" &amp;Table4[[#This Row],[ID]]+1)</f>
        <v>0</v>
      </c>
      <c r="AA769" s="99" cm="1">
        <f t="array" aca="1" ref="AA769" ca="1">INDIRECT("lista!L" &amp;Table4[[#This Row],[ID]]+1)</f>
        <v>0</v>
      </c>
      <c r="AB769" s="99" cm="1">
        <f t="array" aca="1" ref="AB769" ca="1">INDIRECT("lista!M" &amp;Table4[[#This Row],[ID]]+1)</f>
        <v>0</v>
      </c>
      <c r="AC769" s="99" cm="1">
        <f t="array" aca="1" ref="AC769" ca="1">INDIRECT("lista!N" &amp;Table4[[#This Row],[ID]]+1)</f>
        <v>0</v>
      </c>
      <c r="AD769" s="99" cm="1">
        <f t="array" aca="1" ref="AD769" ca="1">INDIRECT("lista!O" &amp;Table4[[#This Row],[ID]]+1)</f>
        <v>0</v>
      </c>
      <c r="AE769" s="99" cm="1">
        <f t="array" aca="1" ref="AE769" ca="1">INDIRECT("lista!P" &amp;Table4[[#This Row],[ID]]+1)</f>
        <v>0</v>
      </c>
      <c r="AF769" s="99" cm="1">
        <f t="array" aca="1" ref="AF769" ca="1">INDIRECT("lista!Q" &amp;Table4[[#This Row],[ID]]+1)</f>
        <v>0</v>
      </c>
    </row>
    <row r="770" spans="1:32" x14ac:dyDescent="0.3">
      <c r="A770" s="99">
        <v>767</v>
      </c>
      <c r="B770" s="53" t="s">
        <v>269</v>
      </c>
      <c r="C770" s="308" t="s">
        <v>1337</v>
      </c>
      <c r="D770" s="53" t="s">
        <v>242</v>
      </c>
      <c r="E770" s="53" t="s">
        <v>95</v>
      </c>
      <c r="F770" s="309">
        <v>43972</v>
      </c>
      <c r="O770" s="3"/>
      <c r="P770" s="3"/>
      <c r="Q770" s="3"/>
      <c r="R770" s="15"/>
      <c r="S770" s="15"/>
      <c r="T770" s="15"/>
      <c r="U770" s="328" t="s">
        <v>1300</v>
      </c>
      <c r="V770" s="99">
        <f ca="1">INDIRECT("lista!G" &amp;Table4[[#This Row],[ID]]+1)</f>
        <v>0</v>
      </c>
      <c r="W770" s="99" cm="1">
        <f t="array" aca="1" ref="W770" ca="1">INDIRECT("lista!H" &amp;Table4[[#This Row],[ID]]+1)</f>
        <v>0</v>
      </c>
      <c r="X770" s="99" cm="1">
        <f t="array" aca="1" ref="X770" ca="1">INDIRECT("lista!I" &amp;Table4[[#This Row],[ID]]+1)</f>
        <v>0</v>
      </c>
      <c r="Y770" s="99" cm="1">
        <f t="array" aca="1" ref="Y770" ca="1">INDIRECT("lista!J" &amp;Table4[[#This Row],[ID]]+1)</f>
        <v>0</v>
      </c>
      <c r="Z770" s="99" cm="1">
        <f t="array" aca="1" ref="Z770" ca="1">INDIRECT("lista!K" &amp;Table4[[#This Row],[ID]]+1)</f>
        <v>0</v>
      </c>
      <c r="AA770" s="99" cm="1">
        <f t="array" aca="1" ref="AA770" ca="1">INDIRECT("lista!L" &amp;Table4[[#This Row],[ID]]+1)</f>
        <v>0</v>
      </c>
      <c r="AB770" s="99" cm="1">
        <f t="array" aca="1" ref="AB770" ca="1">INDIRECT("lista!M" &amp;Table4[[#This Row],[ID]]+1)</f>
        <v>0</v>
      </c>
      <c r="AC770" s="99" cm="1">
        <f t="array" aca="1" ref="AC770" ca="1">INDIRECT("lista!N" &amp;Table4[[#This Row],[ID]]+1)</f>
        <v>0</v>
      </c>
      <c r="AD770" s="99" cm="1">
        <f t="array" aca="1" ref="AD770" ca="1">INDIRECT("lista!O" &amp;Table4[[#This Row],[ID]]+1)</f>
        <v>0</v>
      </c>
      <c r="AE770" s="99" cm="1">
        <f t="array" aca="1" ref="AE770" ca="1">INDIRECT("lista!P" &amp;Table4[[#This Row],[ID]]+1)</f>
        <v>0</v>
      </c>
      <c r="AF770" s="99" cm="1">
        <f t="array" aca="1" ref="AF770" ca="1">INDIRECT("lista!Q" &amp;Table4[[#This Row],[ID]]+1)</f>
        <v>0</v>
      </c>
    </row>
    <row r="771" spans="1:32" x14ac:dyDescent="0.3">
      <c r="A771" s="99">
        <v>768</v>
      </c>
      <c r="B771" s="53" t="s">
        <v>465</v>
      </c>
      <c r="C771" s="308" t="s">
        <v>466</v>
      </c>
      <c r="D771" s="53" t="s">
        <v>242</v>
      </c>
      <c r="E771" s="53" t="s">
        <v>455</v>
      </c>
      <c r="F771" s="309">
        <v>43971</v>
      </c>
      <c r="O771" s="3"/>
      <c r="P771" s="3"/>
      <c r="Q771" s="3"/>
      <c r="R771" s="15"/>
      <c r="S771" s="15"/>
      <c r="T771" s="15"/>
      <c r="U771" s="328"/>
      <c r="V771" s="99">
        <f ca="1">INDIRECT("lista!G" &amp;Table4[[#This Row],[ID]]+1)</f>
        <v>0</v>
      </c>
      <c r="W771" s="99" cm="1">
        <f t="array" aca="1" ref="W771" ca="1">INDIRECT("lista!H" &amp;Table4[[#This Row],[ID]]+1)</f>
        <v>0</v>
      </c>
      <c r="X771" s="99" cm="1">
        <f t="array" aca="1" ref="X771" ca="1">INDIRECT("lista!I" &amp;Table4[[#This Row],[ID]]+1)</f>
        <v>0</v>
      </c>
      <c r="Y771" s="99" cm="1">
        <f t="array" aca="1" ref="Y771" ca="1">INDIRECT("lista!J" &amp;Table4[[#This Row],[ID]]+1)</f>
        <v>0</v>
      </c>
      <c r="Z771" s="99" cm="1">
        <f t="array" aca="1" ref="Z771" ca="1">INDIRECT("lista!K" &amp;Table4[[#This Row],[ID]]+1)</f>
        <v>0</v>
      </c>
      <c r="AA771" s="99" cm="1">
        <f t="array" aca="1" ref="AA771" ca="1">INDIRECT("lista!L" &amp;Table4[[#This Row],[ID]]+1)</f>
        <v>0</v>
      </c>
      <c r="AB771" s="99" cm="1">
        <f t="array" aca="1" ref="AB771" ca="1">INDIRECT("lista!M" &amp;Table4[[#This Row],[ID]]+1)</f>
        <v>0</v>
      </c>
      <c r="AC771" s="99" cm="1">
        <f t="array" aca="1" ref="AC771" ca="1">INDIRECT("lista!N" &amp;Table4[[#This Row],[ID]]+1)</f>
        <v>0</v>
      </c>
      <c r="AD771" s="99" cm="1">
        <f t="array" aca="1" ref="AD771" ca="1">INDIRECT("lista!O" &amp;Table4[[#This Row],[ID]]+1)</f>
        <v>0</v>
      </c>
      <c r="AE771" s="99" cm="1">
        <f t="array" aca="1" ref="AE771" ca="1">INDIRECT("lista!P" &amp;Table4[[#This Row],[ID]]+1)</f>
        <v>0</v>
      </c>
      <c r="AF771" s="99" cm="1">
        <f t="array" aca="1" ref="AF771" ca="1">INDIRECT("lista!Q" &amp;Table4[[#This Row],[ID]]+1)</f>
        <v>0</v>
      </c>
    </row>
    <row r="772" spans="1:32" x14ac:dyDescent="0.3">
      <c r="A772" s="99">
        <v>769</v>
      </c>
      <c r="B772" s="53" t="s">
        <v>467</v>
      </c>
      <c r="C772" s="308" t="s">
        <v>468</v>
      </c>
      <c r="D772" s="53" t="s">
        <v>242</v>
      </c>
      <c r="E772" s="53" t="s">
        <v>455</v>
      </c>
      <c r="F772" s="309">
        <v>43971</v>
      </c>
      <c r="O772" s="3"/>
      <c r="P772" s="3"/>
      <c r="Q772" s="3"/>
      <c r="R772" s="15"/>
      <c r="S772" s="15"/>
      <c r="T772" s="15"/>
      <c r="U772" s="328"/>
      <c r="V772" s="99">
        <f ca="1">INDIRECT("lista!G" &amp;Table4[[#This Row],[ID]]+1)</f>
        <v>0</v>
      </c>
      <c r="W772" s="99" cm="1">
        <f t="array" aca="1" ref="W772" ca="1">INDIRECT("lista!H" &amp;Table4[[#This Row],[ID]]+1)</f>
        <v>0</v>
      </c>
      <c r="X772" s="99" cm="1">
        <f t="array" aca="1" ref="X772" ca="1">INDIRECT("lista!I" &amp;Table4[[#This Row],[ID]]+1)</f>
        <v>0</v>
      </c>
      <c r="Y772" s="99" cm="1">
        <f t="array" aca="1" ref="Y772" ca="1">INDIRECT("lista!J" &amp;Table4[[#This Row],[ID]]+1)</f>
        <v>0</v>
      </c>
      <c r="Z772" s="99" cm="1">
        <f t="array" aca="1" ref="Z772" ca="1">INDIRECT("lista!K" &amp;Table4[[#This Row],[ID]]+1)</f>
        <v>0</v>
      </c>
      <c r="AA772" s="99" cm="1">
        <f t="array" aca="1" ref="AA772" ca="1">INDIRECT("lista!L" &amp;Table4[[#This Row],[ID]]+1)</f>
        <v>0</v>
      </c>
      <c r="AB772" s="99" cm="1">
        <f t="array" aca="1" ref="AB772" ca="1">INDIRECT("lista!M" &amp;Table4[[#This Row],[ID]]+1)</f>
        <v>0</v>
      </c>
      <c r="AC772" s="99" cm="1">
        <f t="array" aca="1" ref="AC772" ca="1">INDIRECT("lista!N" &amp;Table4[[#This Row],[ID]]+1)</f>
        <v>0</v>
      </c>
      <c r="AD772" s="99" cm="1">
        <f t="array" aca="1" ref="AD772" ca="1">INDIRECT("lista!O" &amp;Table4[[#This Row],[ID]]+1)</f>
        <v>0</v>
      </c>
      <c r="AE772" s="99" cm="1">
        <f t="array" aca="1" ref="AE772" ca="1">INDIRECT("lista!P" &amp;Table4[[#This Row],[ID]]+1)</f>
        <v>0</v>
      </c>
      <c r="AF772" s="99" cm="1">
        <f t="array" aca="1" ref="AF772" ca="1">INDIRECT("lista!Q" &amp;Table4[[#This Row],[ID]]+1)</f>
        <v>0</v>
      </c>
    </row>
    <row r="773" spans="1:32" x14ac:dyDescent="0.3">
      <c r="A773" s="99">
        <v>770</v>
      </c>
      <c r="B773" s="53" t="s">
        <v>245</v>
      </c>
      <c r="C773" s="308" t="s">
        <v>1388</v>
      </c>
      <c r="D773" s="53" t="s">
        <v>242</v>
      </c>
      <c r="E773" s="53" t="s">
        <v>119</v>
      </c>
      <c r="F773" s="309">
        <v>43970</v>
      </c>
      <c r="O773" s="3"/>
      <c r="P773" s="3"/>
      <c r="Q773" s="3"/>
      <c r="R773" s="15"/>
      <c r="S773" s="15"/>
      <c r="T773" s="15"/>
      <c r="U773" s="328"/>
      <c r="V773" s="99">
        <f ca="1">INDIRECT("lista!G" &amp;Table4[[#This Row],[ID]]+1)</f>
        <v>0</v>
      </c>
      <c r="W773" s="99" cm="1">
        <f t="array" aca="1" ref="W773" ca="1">INDIRECT("lista!H" &amp;Table4[[#This Row],[ID]]+1)</f>
        <v>0</v>
      </c>
      <c r="X773" s="99" cm="1">
        <f t="array" aca="1" ref="X773" ca="1">INDIRECT("lista!I" &amp;Table4[[#This Row],[ID]]+1)</f>
        <v>0</v>
      </c>
      <c r="Y773" s="99" cm="1">
        <f t="array" aca="1" ref="Y773" ca="1">INDIRECT("lista!J" &amp;Table4[[#This Row],[ID]]+1)</f>
        <v>0</v>
      </c>
      <c r="Z773" s="99" cm="1">
        <f t="array" aca="1" ref="Z773" ca="1">INDIRECT("lista!K" &amp;Table4[[#This Row],[ID]]+1)</f>
        <v>0</v>
      </c>
      <c r="AA773" s="99" cm="1">
        <f t="array" aca="1" ref="AA773" ca="1">INDIRECT("lista!L" &amp;Table4[[#This Row],[ID]]+1)</f>
        <v>0</v>
      </c>
      <c r="AB773" s="99" cm="1">
        <f t="array" aca="1" ref="AB773" ca="1">INDIRECT("lista!M" &amp;Table4[[#This Row],[ID]]+1)</f>
        <v>0</v>
      </c>
      <c r="AC773" s="99" cm="1">
        <f t="array" aca="1" ref="AC773" ca="1">INDIRECT("lista!N" &amp;Table4[[#This Row],[ID]]+1)</f>
        <v>0</v>
      </c>
      <c r="AD773" s="99" cm="1">
        <f t="array" aca="1" ref="AD773" ca="1">INDIRECT("lista!O" &amp;Table4[[#This Row],[ID]]+1)</f>
        <v>0</v>
      </c>
      <c r="AE773" s="99" cm="1">
        <f t="array" aca="1" ref="AE773" ca="1">INDIRECT("lista!P" &amp;Table4[[#This Row],[ID]]+1)</f>
        <v>0</v>
      </c>
      <c r="AF773" s="99" cm="1">
        <f t="array" aca="1" ref="AF773" ca="1">INDIRECT("lista!Q" &amp;Table4[[#This Row],[ID]]+1)</f>
        <v>0</v>
      </c>
    </row>
    <row r="774" spans="1:32" ht="35.1" customHeight="1" x14ac:dyDescent="0.3">
      <c r="A774" s="99">
        <v>771</v>
      </c>
      <c r="B774" s="53" t="s">
        <v>246</v>
      </c>
      <c r="C774" s="308" t="s">
        <v>247</v>
      </c>
      <c r="D774" s="53" t="s">
        <v>242</v>
      </c>
      <c r="E774" s="53" t="s">
        <v>119</v>
      </c>
      <c r="F774" s="309">
        <v>43970</v>
      </c>
      <c r="O774" s="3"/>
      <c r="P774" s="3"/>
      <c r="Q774" s="3"/>
      <c r="R774" s="15"/>
      <c r="S774" s="15"/>
      <c r="T774" s="15"/>
      <c r="U774" s="328"/>
      <c r="V774" s="99">
        <f ca="1">INDIRECT("lista!G" &amp;Table4[[#This Row],[ID]]+1)</f>
        <v>0</v>
      </c>
      <c r="W774" s="99" cm="1">
        <f t="array" aca="1" ref="W774" ca="1">INDIRECT("lista!H" &amp;Table4[[#This Row],[ID]]+1)</f>
        <v>0</v>
      </c>
      <c r="X774" s="99" cm="1">
        <f t="array" aca="1" ref="X774" ca="1">INDIRECT("lista!I" &amp;Table4[[#This Row],[ID]]+1)</f>
        <v>0</v>
      </c>
      <c r="Y774" s="99" cm="1">
        <f t="array" aca="1" ref="Y774" ca="1">INDIRECT("lista!J" &amp;Table4[[#This Row],[ID]]+1)</f>
        <v>0</v>
      </c>
      <c r="Z774" s="99" cm="1">
        <f t="array" aca="1" ref="Z774" ca="1">INDIRECT("lista!K" &amp;Table4[[#This Row],[ID]]+1)</f>
        <v>0</v>
      </c>
      <c r="AA774" s="99" cm="1">
        <f t="array" aca="1" ref="AA774" ca="1">INDIRECT("lista!L" &amp;Table4[[#This Row],[ID]]+1)</f>
        <v>0</v>
      </c>
      <c r="AB774" s="99" cm="1">
        <f t="array" aca="1" ref="AB774" ca="1">INDIRECT("lista!M" &amp;Table4[[#This Row],[ID]]+1)</f>
        <v>0</v>
      </c>
      <c r="AC774" s="99" cm="1">
        <f t="array" aca="1" ref="AC774" ca="1">INDIRECT("lista!N" &amp;Table4[[#This Row],[ID]]+1)</f>
        <v>0</v>
      </c>
      <c r="AD774" s="99" cm="1">
        <f t="array" aca="1" ref="AD774" ca="1">INDIRECT("lista!O" &amp;Table4[[#This Row],[ID]]+1)</f>
        <v>0</v>
      </c>
      <c r="AE774" s="99" cm="1">
        <f t="array" aca="1" ref="AE774" ca="1">INDIRECT("lista!P" &amp;Table4[[#This Row],[ID]]+1)</f>
        <v>0</v>
      </c>
      <c r="AF774" s="99" cm="1">
        <f t="array" aca="1" ref="AF774" ca="1">INDIRECT("lista!Q" &amp;Table4[[#This Row],[ID]]+1)</f>
        <v>0</v>
      </c>
    </row>
    <row r="775" spans="1:32" ht="39" customHeight="1" x14ac:dyDescent="0.3">
      <c r="A775" s="99">
        <v>772</v>
      </c>
      <c r="B775" s="53" t="s">
        <v>469</v>
      </c>
      <c r="C775" s="308" t="s">
        <v>470</v>
      </c>
      <c r="D775" s="53" t="s">
        <v>181</v>
      </c>
      <c r="E775" s="53" t="s">
        <v>455</v>
      </c>
      <c r="F775" s="309">
        <v>43969</v>
      </c>
      <c r="O775" s="3"/>
      <c r="P775" s="3"/>
      <c r="Q775" s="3"/>
      <c r="R775" s="15"/>
      <c r="S775" s="15"/>
      <c r="T775" s="15"/>
      <c r="U775" s="328"/>
      <c r="V775" s="99">
        <f ca="1">INDIRECT("lista!G" &amp;Table4[[#This Row],[ID]]+1)</f>
        <v>0</v>
      </c>
      <c r="W775" s="99" cm="1">
        <f t="array" aca="1" ref="W775" ca="1">INDIRECT("lista!H" &amp;Table4[[#This Row],[ID]]+1)</f>
        <v>0</v>
      </c>
      <c r="X775" s="99" cm="1">
        <f t="array" aca="1" ref="X775" ca="1">INDIRECT("lista!I" &amp;Table4[[#This Row],[ID]]+1)</f>
        <v>0</v>
      </c>
      <c r="Y775" s="99" cm="1">
        <f t="array" aca="1" ref="Y775" ca="1">INDIRECT("lista!J" &amp;Table4[[#This Row],[ID]]+1)</f>
        <v>0</v>
      </c>
      <c r="Z775" s="99" cm="1">
        <f t="array" aca="1" ref="Z775" ca="1">INDIRECT("lista!K" &amp;Table4[[#This Row],[ID]]+1)</f>
        <v>0</v>
      </c>
      <c r="AA775" s="99" cm="1">
        <f t="array" aca="1" ref="AA775" ca="1">INDIRECT("lista!L" &amp;Table4[[#This Row],[ID]]+1)</f>
        <v>0</v>
      </c>
      <c r="AB775" s="99" cm="1">
        <f t="array" aca="1" ref="AB775" ca="1">INDIRECT("lista!M" &amp;Table4[[#This Row],[ID]]+1)</f>
        <v>0</v>
      </c>
      <c r="AC775" s="99" cm="1">
        <f t="array" aca="1" ref="AC775" ca="1">INDIRECT("lista!N" &amp;Table4[[#This Row],[ID]]+1)</f>
        <v>0</v>
      </c>
      <c r="AD775" s="99" cm="1">
        <f t="array" aca="1" ref="AD775" ca="1">INDIRECT("lista!O" &amp;Table4[[#This Row],[ID]]+1)</f>
        <v>0</v>
      </c>
      <c r="AE775" s="99" cm="1">
        <f t="array" aca="1" ref="AE775" ca="1">INDIRECT("lista!P" &amp;Table4[[#This Row],[ID]]+1)</f>
        <v>0</v>
      </c>
      <c r="AF775" s="99" cm="1">
        <f t="array" aca="1" ref="AF775" ca="1">INDIRECT("lista!Q" &amp;Table4[[#This Row],[ID]]+1)</f>
        <v>0</v>
      </c>
    </row>
    <row r="776" spans="1:32" x14ac:dyDescent="0.3">
      <c r="A776" s="99">
        <v>773</v>
      </c>
      <c r="B776" s="53" t="s">
        <v>241</v>
      </c>
      <c r="C776" s="308" t="s">
        <v>1520</v>
      </c>
      <c r="D776" s="53" t="s">
        <v>242</v>
      </c>
      <c r="E776" s="53" t="s">
        <v>455</v>
      </c>
      <c r="F776" s="309">
        <v>43969</v>
      </c>
      <c r="O776" s="3"/>
      <c r="P776" s="3"/>
      <c r="Q776" s="3"/>
      <c r="R776" s="15"/>
      <c r="S776" s="15"/>
      <c r="T776" s="15"/>
      <c r="U776" s="328"/>
      <c r="V776" s="99">
        <f ca="1">INDIRECT("lista!G" &amp;Table4[[#This Row],[ID]]+1)</f>
        <v>0</v>
      </c>
      <c r="W776" s="99" cm="1">
        <f t="array" aca="1" ref="W776" ca="1">INDIRECT("lista!H" &amp;Table4[[#This Row],[ID]]+1)</f>
        <v>0</v>
      </c>
      <c r="X776" s="99" cm="1">
        <f t="array" aca="1" ref="X776" ca="1">INDIRECT("lista!I" &amp;Table4[[#This Row],[ID]]+1)</f>
        <v>0</v>
      </c>
      <c r="Y776" s="99" cm="1">
        <f t="array" aca="1" ref="Y776" ca="1">INDIRECT("lista!J" &amp;Table4[[#This Row],[ID]]+1)</f>
        <v>0</v>
      </c>
      <c r="Z776" s="99" cm="1">
        <f t="array" aca="1" ref="Z776" ca="1">INDIRECT("lista!K" &amp;Table4[[#This Row],[ID]]+1)</f>
        <v>0</v>
      </c>
      <c r="AA776" s="99" cm="1">
        <f t="array" aca="1" ref="AA776" ca="1">INDIRECT("lista!L" &amp;Table4[[#This Row],[ID]]+1)</f>
        <v>0</v>
      </c>
      <c r="AB776" s="99" cm="1">
        <f t="array" aca="1" ref="AB776" ca="1">INDIRECT("lista!M" &amp;Table4[[#This Row],[ID]]+1)</f>
        <v>0</v>
      </c>
      <c r="AC776" s="99" cm="1">
        <f t="array" aca="1" ref="AC776" ca="1">INDIRECT("lista!N" &amp;Table4[[#This Row],[ID]]+1)</f>
        <v>0</v>
      </c>
      <c r="AD776" s="99" cm="1">
        <f t="array" aca="1" ref="AD776" ca="1">INDIRECT("lista!O" &amp;Table4[[#This Row],[ID]]+1)</f>
        <v>0</v>
      </c>
      <c r="AE776" s="99" cm="1">
        <f t="array" aca="1" ref="AE776" ca="1">INDIRECT("lista!P" &amp;Table4[[#This Row],[ID]]+1)</f>
        <v>0</v>
      </c>
      <c r="AF776" s="99" cm="1">
        <f t="array" aca="1" ref="AF776" ca="1">INDIRECT("lista!Q" &amp;Table4[[#This Row],[ID]]+1)</f>
        <v>0</v>
      </c>
    </row>
    <row r="777" spans="1:32" x14ac:dyDescent="0.3">
      <c r="A777" s="99">
        <v>774</v>
      </c>
      <c r="B777" s="53" t="s">
        <v>479</v>
      </c>
      <c r="C777" s="308" t="s">
        <v>1205</v>
      </c>
      <c r="D777" s="53" t="s">
        <v>200</v>
      </c>
      <c r="E777" s="53" t="s">
        <v>77</v>
      </c>
      <c r="F777" s="309">
        <v>43965</v>
      </c>
      <c r="O777" s="3"/>
      <c r="P777" s="3"/>
      <c r="Q777" s="3"/>
      <c r="R777" s="15"/>
      <c r="S777" s="15"/>
      <c r="T777" s="15"/>
      <c r="U777" s="328"/>
      <c r="V777" s="99" t="s">
        <v>65</v>
      </c>
      <c r="W777" s="99" t="s">
        <v>65</v>
      </c>
      <c r="X777" s="99" t="s">
        <v>65</v>
      </c>
      <c r="Y777" s="99" t="s">
        <v>65</v>
      </c>
      <c r="Z777" s="99" cm="1">
        <f t="array" aca="1" ref="Z777" ca="1">INDIRECT("lista!K" &amp;Table4[[#This Row],[ID]]+1)</f>
        <v>0</v>
      </c>
      <c r="AA777" s="99" cm="1">
        <f t="array" aca="1" ref="AA777" ca="1">INDIRECT("lista!L" &amp;Table4[[#This Row],[ID]]+1)</f>
        <v>0</v>
      </c>
      <c r="AB777" s="99" cm="1">
        <f t="array" aca="1" ref="AB777" ca="1">INDIRECT("lista!M" &amp;Table4[[#This Row],[ID]]+1)</f>
        <v>0</v>
      </c>
      <c r="AC777" s="99" cm="1">
        <f t="array" aca="1" ref="AC777" ca="1">INDIRECT("lista!N" &amp;Table4[[#This Row],[ID]]+1)</f>
        <v>0</v>
      </c>
      <c r="AD777" s="99" cm="1">
        <f t="array" aca="1" ref="AD777" ca="1">INDIRECT("lista!O" &amp;Table4[[#This Row],[ID]]+1)</f>
        <v>0</v>
      </c>
      <c r="AE777" s="99" cm="1">
        <f t="array" aca="1" ref="AE777" ca="1">INDIRECT("lista!P" &amp;Table4[[#This Row],[ID]]+1)</f>
        <v>0</v>
      </c>
      <c r="AF777" s="99" cm="1">
        <f t="array" aca="1" ref="AF777" ca="1">INDIRECT("lista!Q" &amp;Table4[[#This Row],[ID]]+1)</f>
        <v>0</v>
      </c>
    </row>
    <row r="778" spans="1:32" ht="53.1" customHeight="1" x14ac:dyDescent="0.3">
      <c r="A778" s="99">
        <v>775</v>
      </c>
      <c r="B778" s="53" t="s">
        <v>245</v>
      </c>
      <c r="C778" s="308" t="s">
        <v>1388</v>
      </c>
      <c r="D778" s="53" t="s">
        <v>242</v>
      </c>
      <c r="E778" s="53" t="s">
        <v>455</v>
      </c>
      <c r="F778" s="309">
        <v>43963</v>
      </c>
      <c r="O778" s="3"/>
      <c r="P778" s="3"/>
      <c r="Q778" s="3"/>
      <c r="R778" s="15"/>
      <c r="S778" s="15"/>
      <c r="T778" s="15"/>
      <c r="U778" s="328" t="s">
        <v>480</v>
      </c>
      <c r="V778" s="99">
        <f ca="1">INDIRECT("lista!G" &amp;Table4[[#This Row],[ID]]+1)</f>
        <v>0</v>
      </c>
      <c r="W778" s="99" cm="1">
        <f t="array" aca="1" ref="W778" ca="1">INDIRECT("lista!H" &amp;Table4[[#This Row],[ID]]+1)</f>
        <v>0</v>
      </c>
      <c r="X778" s="99" cm="1">
        <f t="array" aca="1" ref="X778" ca="1">INDIRECT("lista!I" &amp;Table4[[#This Row],[ID]]+1)</f>
        <v>0</v>
      </c>
      <c r="Y778" s="99" cm="1">
        <f t="array" aca="1" ref="Y778" ca="1">INDIRECT("lista!J" &amp;Table4[[#This Row],[ID]]+1)</f>
        <v>0</v>
      </c>
      <c r="Z778" s="99" cm="1">
        <f t="array" aca="1" ref="Z778" ca="1">INDIRECT("lista!K" &amp;Table4[[#This Row],[ID]]+1)</f>
        <v>0</v>
      </c>
      <c r="AA778" s="99" cm="1">
        <f t="array" aca="1" ref="AA778" ca="1">INDIRECT("lista!L" &amp;Table4[[#This Row],[ID]]+1)</f>
        <v>0</v>
      </c>
      <c r="AB778" s="99" cm="1">
        <f t="array" aca="1" ref="AB778" ca="1">INDIRECT("lista!M" &amp;Table4[[#This Row],[ID]]+1)</f>
        <v>0</v>
      </c>
      <c r="AC778" s="99" cm="1">
        <f t="array" aca="1" ref="AC778" ca="1">INDIRECT("lista!N" &amp;Table4[[#This Row],[ID]]+1)</f>
        <v>0</v>
      </c>
      <c r="AD778" s="99" cm="1">
        <f t="array" aca="1" ref="AD778" ca="1">INDIRECT("lista!O" &amp;Table4[[#This Row],[ID]]+1)</f>
        <v>0</v>
      </c>
      <c r="AE778" s="99" cm="1">
        <f t="array" aca="1" ref="AE778" ca="1">INDIRECT("lista!P" &amp;Table4[[#This Row],[ID]]+1)</f>
        <v>0</v>
      </c>
      <c r="AF778" s="99" cm="1">
        <f t="array" aca="1" ref="AF778" ca="1">INDIRECT("lista!Q" &amp;Table4[[#This Row],[ID]]+1)</f>
        <v>0</v>
      </c>
    </row>
    <row r="779" spans="1:32" x14ac:dyDescent="0.3">
      <c r="A779" s="99">
        <v>776</v>
      </c>
      <c r="B779" s="53" t="s">
        <v>246</v>
      </c>
      <c r="C779" s="308" t="s">
        <v>247</v>
      </c>
      <c r="D779" s="53" t="s">
        <v>242</v>
      </c>
      <c r="E779" s="53" t="s">
        <v>455</v>
      </c>
      <c r="F779" s="309">
        <v>43963</v>
      </c>
      <c r="O779" s="3"/>
      <c r="P779" s="3"/>
      <c r="Q779" s="3"/>
      <c r="R779" s="15"/>
      <c r="S779" s="15"/>
      <c r="T779" s="15"/>
      <c r="U779" s="328"/>
      <c r="V779" s="99">
        <f ca="1">INDIRECT("lista!G" &amp;Table4[[#This Row],[ID]]+1)</f>
        <v>0</v>
      </c>
      <c r="W779" s="99" cm="1">
        <f t="array" aca="1" ref="W779" ca="1">INDIRECT("lista!H" &amp;Table4[[#This Row],[ID]]+1)</f>
        <v>0</v>
      </c>
      <c r="X779" s="99" cm="1">
        <f t="array" aca="1" ref="X779" ca="1">INDIRECT("lista!I" &amp;Table4[[#This Row],[ID]]+1)</f>
        <v>0</v>
      </c>
      <c r="Y779" s="99" cm="1">
        <f t="array" aca="1" ref="Y779" ca="1">INDIRECT("lista!J" &amp;Table4[[#This Row],[ID]]+1)</f>
        <v>0</v>
      </c>
      <c r="Z779" s="99" cm="1">
        <f t="array" aca="1" ref="Z779" ca="1">INDIRECT("lista!K" &amp;Table4[[#This Row],[ID]]+1)</f>
        <v>0</v>
      </c>
      <c r="AA779" s="99" cm="1">
        <f t="array" aca="1" ref="AA779" ca="1">INDIRECT("lista!L" &amp;Table4[[#This Row],[ID]]+1)</f>
        <v>0</v>
      </c>
      <c r="AB779" s="99" cm="1">
        <f t="array" aca="1" ref="AB779" ca="1">INDIRECT("lista!M" &amp;Table4[[#This Row],[ID]]+1)</f>
        <v>0</v>
      </c>
      <c r="AC779" s="99" cm="1">
        <f t="array" aca="1" ref="AC779" ca="1">INDIRECT("lista!N" &amp;Table4[[#This Row],[ID]]+1)</f>
        <v>0</v>
      </c>
      <c r="AD779" s="99" cm="1">
        <f t="array" aca="1" ref="AD779" ca="1">INDIRECT("lista!O" &amp;Table4[[#This Row],[ID]]+1)</f>
        <v>0</v>
      </c>
      <c r="AE779" s="99" cm="1">
        <f t="array" aca="1" ref="AE779" ca="1">INDIRECT("lista!P" &amp;Table4[[#This Row],[ID]]+1)</f>
        <v>0</v>
      </c>
      <c r="AF779" s="99" cm="1">
        <f t="array" aca="1" ref="AF779" ca="1">INDIRECT("lista!Q" &amp;Table4[[#This Row],[ID]]+1)</f>
        <v>0</v>
      </c>
    </row>
    <row r="780" spans="1:32" x14ac:dyDescent="0.3">
      <c r="A780" s="99">
        <v>777</v>
      </c>
      <c r="B780" s="53" t="s">
        <v>269</v>
      </c>
      <c r="C780" s="308" t="s">
        <v>1337</v>
      </c>
      <c r="D780" s="53" t="s">
        <v>242</v>
      </c>
      <c r="E780" s="53" t="s">
        <v>105</v>
      </c>
      <c r="F780" s="309">
        <v>43951</v>
      </c>
      <c r="O780" s="3"/>
      <c r="P780" s="3"/>
      <c r="Q780" s="3"/>
      <c r="R780" s="15"/>
      <c r="S780" s="15"/>
      <c r="T780" s="15"/>
      <c r="U780" s="328"/>
      <c r="V780" s="99">
        <f ca="1">INDIRECT("lista!G" &amp;Table4[[#This Row],[ID]]+1)</f>
        <v>0</v>
      </c>
      <c r="W780" s="99" cm="1">
        <f t="array" aca="1" ref="W780" ca="1">INDIRECT("lista!H" &amp;Table4[[#This Row],[ID]]+1)</f>
        <v>0</v>
      </c>
      <c r="X780" s="99" cm="1">
        <f t="array" aca="1" ref="X780" ca="1">INDIRECT("lista!I" &amp;Table4[[#This Row],[ID]]+1)</f>
        <v>0</v>
      </c>
      <c r="Y780" s="99" cm="1">
        <f t="array" aca="1" ref="Y780" ca="1">INDIRECT("lista!J" &amp;Table4[[#This Row],[ID]]+1)</f>
        <v>0</v>
      </c>
      <c r="Z780" s="99" cm="1">
        <f t="array" aca="1" ref="Z780" ca="1">INDIRECT("lista!K" &amp;Table4[[#This Row],[ID]]+1)</f>
        <v>0</v>
      </c>
      <c r="AA780" s="99" cm="1">
        <f t="array" aca="1" ref="AA780" ca="1">INDIRECT("lista!L" &amp;Table4[[#This Row],[ID]]+1)</f>
        <v>0</v>
      </c>
      <c r="AB780" s="99" cm="1">
        <f t="array" aca="1" ref="AB780" ca="1">INDIRECT("lista!M" &amp;Table4[[#This Row],[ID]]+1)</f>
        <v>0</v>
      </c>
      <c r="AC780" s="99" cm="1">
        <f t="array" aca="1" ref="AC780" ca="1">INDIRECT("lista!N" &amp;Table4[[#This Row],[ID]]+1)</f>
        <v>0</v>
      </c>
      <c r="AD780" s="99" cm="1">
        <f t="array" aca="1" ref="AD780" ca="1">INDIRECT("lista!O" &amp;Table4[[#This Row],[ID]]+1)</f>
        <v>0</v>
      </c>
      <c r="AE780" s="99" cm="1">
        <f t="array" aca="1" ref="AE780" ca="1">INDIRECT("lista!P" &amp;Table4[[#This Row],[ID]]+1)</f>
        <v>0</v>
      </c>
      <c r="AF780" s="99" cm="1">
        <f t="array" aca="1" ref="AF780" ca="1">INDIRECT("lista!Q" &amp;Table4[[#This Row],[ID]]+1)</f>
        <v>0</v>
      </c>
    </row>
    <row r="781" spans="1:32" x14ac:dyDescent="0.3">
      <c r="A781" s="99">
        <v>778</v>
      </c>
      <c r="B781" s="53" t="s">
        <v>481</v>
      </c>
      <c r="C781" s="308" t="s">
        <v>1357</v>
      </c>
      <c r="D781" s="53" t="s">
        <v>242</v>
      </c>
      <c r="E781" s="53" t="s">
        <v>77</v>
      </c>
      <c r="F781" s="309">
        <v>43948</v>
      </c>
      <c r="O781" s="3"/>
      <c r="P781" s="3"/>
      <c r="Q781" s="3"/>
      <c r="R781" s="15"/>
      <c r="S781" s="15"/>
      <c r="T781" s="15"/>
      <c r="U781" s="328"/>
      <c r="V781" s="99" t="s">
        <v>65</v>
      </c>
      <c r="W781" s="99" t="s">
        <v>65</v>
      </c>
      <c r="X781" s="99" t="s">
        <v>65</v>
      </c>
      <c r="Y781" s="99" t="s">
        <v>65</v>
      </c>
      <c r="Z781" s="99" cm="1">
        <f t="array" aca="1" ref="Z781" ca="1">INDIRECT("lista!K" &amp;Table4[[#This Row],[ID]]+1)</f>
        <v>0</v>
      </c>
      <c r="AA781" s="99" cm="1">
        <f t="array" aca="1" ref="AA781" ca="1">INDIRECT("lista!L" &amp;Table4[[#This Row],[ID]]+1)</f>
        <v>0</v>
      </c>
      <c r="AB781" s="99" cm="1">
        <f t="array" aca="1" ref="AB781" ca="1">INDIRECT("lista!M" &amp;Table4[[#This Row],[ID]]+1)</f>
        <v>0</v>
      </c>
      <c r="AC781" s="99" cm="1">
        <f t="array" aca="1" ref="AC781" ca="1">INDIRECT("lista!N" &amp;Table4[[#This Row],[ID]]+1)</f>
        <v>0</v>
      </c>
      <c r="AD781" s="99" cm="1">
        <f t="array" aca="1" ref="AD781" ca="1">INDIRECT("lista!O" &amp;Table4[[#This Row],[ID]]+1)</f>
        <v>0</v>
      </c>
      <c r="AE781" s="99" cm="1">
        <f t="array" aca="1" ref="AE781" ca="1">INDIRECT("lista!P" &amp;Table4[[#This Row],[ID]]+1)</f>
        <v>0</v>
      </c>
      <c r="AF781" s="99" cm="1">
        <f t="array" aca="1" ref="AF781" ca="1">INDIRECT("lista!Q" &amp;Table4[[#This Row],[ID]]+1)</f>
        <v>0</v>
      </c>
    </row>
    <row r="782" spans="1:32" x14ac:dyDescent="0.3">
      <c r="A782" s="99">
        <v>779</v>
      </c>
      <c r="B782" s="53" t="s">
        <v>291</v>
      </c>
      <c r="C782" s="308" t="s">
        <v>1510</v>
      </c>
      <c r="D782" s="53" t="s">
        <v>242</v>
      </c>
      <c r="E782" s="53" t="s">
        <v>95</v>
      </c>
      <c r="F782" s="309">
        <v>43943</v>
      </c>
      <c r="O782" s="3"/>
      <c r="P782" s="3"/>
      <c r="Q782" s="3"/>
      <c r="R782" s="15"/>
      <c r="S782" s="15"/>
      <c r="T782" s="15"/>
      <c r="U782" s="328"/>
      <c r="V782" s="99">
        <f ca="1">INDIRECT("lista!G" &amp;Table4[[#This Row],[ID]]+1)</f>
        <v>0</v>
      </c>
      <c r="W782" s="99" cm="1">
        <f t="array" aca="1" ref="W782" ca="1">INDIRECT("lista!H" &amp;Table4[[#This Row],[ID]]+1)</f>
        <v>0</v>
      </c>
      <c r="X782" s="99" cm="1">
        <f t="array" aca="1" ref="X782" ca="1">INDIRECT("lista!I" &amp;Table4[[#This Row],[ID]]+1)</f>
        <v>0</v>
      </c>
      <c r="Y782" s="99" cm="1">
        <f t="array" aca="1" ref="Y782" ca="1">INDIRECT("lista!J" &amp;Table4[[#This Row],[ID]]+1)</f>
        <v>0</v>
      </c>
      <c r="Z782" s="99" cm="1">
        <f t="array" aca="1" ref="Z782" ca="1">INDIRECT("lista!K" &amp;Table4[[#This Row],[ID]]+1)</f>
        <v>0</v>
      </c>
      <c r="AA782" s="99" cm="1">
        <f t="array" aca="1" ref="AA782" ca="1">INDIRECT("lista!L" &amp;Table4[[#This Row],[ID]]+1)</f>
        <v>0</v>
      </c>
      <c r="AB782" s="99" cm="1">
        <f t="array" aca="1" ref="AB782" ca="1">INDIRECT("lista!M" &amp;Table4[[#This Row],[ID]]+1)</f>
        <v>0</v>
      </c>
      <c r="AC782" s="99" cm="1">
        <f t="array" aca="1" ref="AC782" ca="1">INDIRECT("lista!N" &amp;Table4[[#This Row],[ID]]+1)</f>
        <v>0</v>
      </c>
      <c r="AD782" s="99" cm="1">
        <f t="array" aca="1" ref="AD782" ca="1">INDIRECT("lista!O" &amp;Table4[[#This Row],[ID]]+1)</f>
        <v>0</v>
      </c>
      <c r="AE782" s="99" cm="1">
        <f t="array" aca="1" ref="AE782" ca="1">INDIRECT("lista!P" &amp;Table4[[#This Row],[ID]]+1)</f>
        <v>0</v>
      </c>
      <c r="AF782" s="99" cm="1">
        <f t="array" aca="1" ref="AF782" ca="1">INDIRECT("lista!Q" &amp;Table4[[#This Row],[ID]]+1)</f>
        <v>0</v>
      </c>
    </row>
    <row r="783" spans="1:32" x14ac:dyDescent="0.3">
      <c r="A783" s="99">
        <v>780</v>
      </c>
      <c r="B783" s="53" t="s">
        <v>482</v>
      </c>
      <c r="C783" s="395" t="s">
        <v>1566</v>
      </c>
      <c r="D783" s="53" t="s">
        <v>242</v>
      </c>
      <c r="E783" s="53" t="s">
        <v>77</v>
      </c>
      <c r="F783" s="309">
        <v>43938</v>
      </c>
      <c r="O783" s="3"/>
      <c r="P783" s="3"/>
      <c r="Q783" s="3"/>
      <c r="R783" s="15"/>
      <c r="S783" s="15"/>
      <c r="T783" s="15"/>
      <c r="U783" s="328"/>
      <c r="V783" s="99" t="s">
        <v>65</v>
      </c>
      <c r="W783" s="99" cm="1">
        <f t="array" aca="1" ref="W783" ca="1">INDIRECT("lista!H" &amp;Table4[[#This Row],[ID]]+1)</f>
        <v>0</v>
      </c>
      <c r="X783" s="99" t="s">
        <v>65</v>
      </c>
      <c r="Y783" s="99" t="s">
        <v>65</v>
      </c>
      <c r="Z783" s="99" cm="1">
        <f t="array" aca="1" ref="Z783" ca="1">INDIRECT("lista!K" &amp;Table4[[#This Row],[ID]]+1)</f>
        <v>0</v>
      </c>
      <c r="AA783" s="99" cm="1">
        <f t="array" aca="1" ref="AA783" ca="1">INDIRECT("lista!L" &amp;Table4[[#This Row],[ID]]+1)</f>
        <v>0</v>
      </c>
      <c r="AB783" s="99" cm="1">
        <f t="array" aca="1" ref="AB783" ca="1">INDIRECT("lista!M" &amp;Table4[[#This Row],[ID]]+1)</f>
        <v>0</v>
      </c>
      <c r="AC783" s="99" cm="1">
        <f t="array" aca="1" ref="AC783" ca="1">INDIRECT("lista!N" &amp;Table4[[#This Row],[ID]]+1)</f>
        <v>0</v>
      </c>
      <c r="AD783" s="99" cm="1">
        <f t="array" aca="1" ref="AD783" ca="1">INDIRECT("lista!O" &amp;Table4[[#This Row],[ID]]+1)</f>
        <v>0</v>
      </c>
      <c r="AE783" s="99" cm="1">
        <f t="array" aca="1" ref="AE783" ca="1">INDIRECT("lista!P" &amp;Table4[[#This Row],[ID]]+1)</f>
        <v>0</v>
      </c>
      <c r="AF783" s="99" cm="1">
        <f t="array" aca="1" ref="AF783" ca="1">INDIRECT("lista!Q" &amp;Table4[[#This Row],[ID]]+1)</f>
        <v>0</v>
      </c>
    </row>
    <row r="784" spans="1:32" x14ac:dyDescent="0.3">
      <c r="A784" s="99">
        <v>781</v>
      </c>
      <c r="B784" s="53" t="s">
        <v>101</v>
      </c>
      <c r="C784" s="308" t="s">
        <v>1157</v>
      </c>
      <c r="D784" s="53" t="s">
        <v>80</v>
      </c>
      <c r="E784" s="53" t="s">
        <v>70</v>
      </c>
      <c r="F784" s="309">
        <v>43938</v>
      </c>
      <c r="O784" s="3"/>
      <c r="P784" s="3"/>
      <c r="Q784" s="3"/>
      <c r="R784" s="15"/>
      <c r="S784" s="15"/>
      <c r="T784" s="15"/>
      <c r="U784" s="328"/>
      <c r="V784" s="99">
        <f ca="1">INDIRECT("lista!G" &amp;Table4[[#This Row],[ID]]+1)</f>
        <v>0</v>
      </c>
      <c r="W784" s="99" cm="1">
        <f t="array" aca="1" ref="W784" ca="1">INDIRECT("lista!H" &amp;Table4[[#This Row],[ID]]+1)</f>
        <v>0</v>
      </c>
      <c r="X784" s="99" cm="1">
        <f t="array" aca="1" ref="X784" ca="1">INDIRECT("lista!I" &amp;Table4[[#This Row],[ID]]+1)</f>
        <v>0</v>
      </c>
      <c r="Y784" s="99" cm="1">
        <f t="array" aca="1" ref="Y784" ca="1">INDIRECT("lista!J" &amp;Table4[[#This Row],[ID]]+1)</f>
        <v>0</v>
      </c>
      <c r="Z784" s="99" cm="1">
        <f t="array" aca="1" ref="Z784" ca="1">INDIRECT("lista!K" &amp;Table4[[#This Row],[ID]]+1)</f>
        <v>0</v>
      </c>
      <c r="AA784" s="99" cm="1">
        <f t="array" aca="1" ref="AA784" ca="1">INDIRECT("lista!L" &amp;Table4[[#This Row],[ID]]+1)</f>
        <v>0</v>
      </c>
      <c r="AB784" s="99" cm="1">
        <f t="array" aca="1" ref="AB784" ca="1">INDIRECT("lista!M" &amp;Table4[[#This Row],[ID]]+1)</f>
        <v>0</v>
      </c>
      <c r="AC784" s="99" cm="1">
        <f t="array" aca="1" ref="AC784" ca="1">INDIRECT("lista!N" &amp;Table4[[#This Row],[ID]]+1)</f>
        <v>0</v>
      </c>
      <c r="AD784" s="99" cm="1">
        <f t="array" aca="1" ref="AD784" ca="1">INDIRECT("lista!O" &amp;Table4[[#This Row],[ID]]+1)</f>
        <v>0</v>
      </c>
      <c r="AE784" s="99" cm="1">
        <f t="array" aca="1" ref="AE784" ca="1">INDIRECT("lista!P" &amp;Table4[[#This Row],[ID]]+1)</f>
        <v>0</v>
      </c>
      <c r="AF784" s="99" cm="1">
        <f t="array" aca="1" ref="AF784" ca="1">INDIRECT("lista!Q" &amp;Table4[[#This Row],[ID]]+1)</f>
        <v>0</v>
      </c>
    </row>
    <row r="785" spans="1:32" x14ac:dyDescent="0.3">
      <c r="A785" s="99">
        <v>782</v>
      </c>
      <c r="B785" s="53" t="s">
        <v>102</v>
      </c>
      <c r="C785" s="308" t="s">
        <v>1158</v>
      </c>
      <c r="D785" s="53" t="s">
        <v>80</v>
      </c>
      <c r="E785" s="53" t="s">
        <v>70</v>
      </c>
      <c r="F785" s="309">
        <v>43938</v>
      </c>
      <c r="O785" s="3"/>
      <c r="P785" s="3"/>
      <c r="Q785" s="3"/>
      <c r="R785" s="15"/>
      <c r="S785" s="15"/>
      <c r="T785" s="15"/>
      <c r="U785" s="328"/>
      <c r="V785" s="99">
        <f ca="1">INDIRECT("lista!G" &amp;Table4[[#This Row],[ID]]+1)</f>
        <v>0</v>
      </c>
      <c r="W785" s="99" cm="1">
        <f t="array" aca="1" ref="W785" ca="1">INDIRECT("lista!H" &amp;Table4[[#This Row],[ID]]+1)</f>
        <v>0</v>
      </c>
      <c r="X785" s="99" cm="1">
        <f t="array" aca="1" ref="X785" ca="1">INDIRECT("lista!I" &amp;Table4[[#This Row],[ID]]+1)</f>
        <v>0</v>
      </c>
      <c r="Y785" s="99" cm="1">
        <f t="array" aca="1" ref="Y785" ca="1">INDIRECT("lista!J" &amp;Table4[[#This Row],[ID]]+1)</f>
        <v>0</v>
      </c>
      <c r="Z785" s="99" cm="1">
        <f t="array" aca="1" ref="Z785" ca="1">INDIRECT("lista!K" &amp;Table4[[#This Row],[ID]]+1)</f>
        <v>0</v>
      </c>
      <c r="AA785" s="99" cm="1">
        <f t="array" aca="1" ref="AA785" ca="1">INDIRECT("lista!L" &amp;Table4[[#This Row],[ID]]+1)</f>
        <v>0</v>
      </c>
      <c r="AB785" s="99" cm="1">
        <f t="array" aca="1" ref="AB785" ca="1">INDIRECT("lista!M" &amp;Table4[[#This Row],[ID]]+1)</f>
        <v>0</v>
      </c>
      <c r="AC785" s="99" cm="1">
        <f t="array" aca="1" ref="AC785" ca="1">INDIRECT("lista!N" &amp;Table4[[#This Row],[ID]]+1)</f>
        <v>0</v>
      </c>
      <c r="AD785" s="99" cm="1">
        <f t="array" aca="1" ref="AD785" ca="1">INDIRECT("lista!O" &amp;Table4[[#This Row],[ID]]+1)</f>
        <v>0</v>
      </c>
      <c r="AE785" s="99" cm="1">
        <f t="array" aca="1" ref="AE785" ca="1">INDIRECT("lista!P" &amp;Table4[[#This Row],[ID]]+1)</f>
        <v>0</v>
      </c>
      <c r="AF785" s="99" cm="1">
        <f t="array" aca="1" ref="AF785" ca="1">INDIRECT("lista!Q" &amp;Table4[[#This Row],[ID]]+1)</f>
        <v>0</v>
      </c>
    </row>
    <row r="786" spans="1:32" x14ac:dyDescent="0.3">
      <c r="A786" s="99">
        <v>783</v>
      </c>
      <c r="B786" s="53" t="s">
        <v>269</v>
      </c>
      <c r="C786" s="308" t="s">
        <v>1337</v>
      </c>
      <c r="D786" s="53" t="s">
        <v>242</v>
      </c>
      <c r="E786" s="53" t="s">
        <v>119</v>
      </c>
      <c r="F786" s="309">
        <v>43937</v>
      </c>
      <c r="O786" s="3"/>
      <c r="P786" s="3"/>
      <c r="Q786" s="3"/>
      <c r="R786" s="15"/>
      <c r="S786" s="15"/>
      <c r="T786" s="15"/>
      <c r="U786" s="328"/>
      <c r="V786" s="99">
        <f ca="1">INDIRECT("lista!G" &amp;Table4[[#This Row],[ID]]+1)</f>
        <v>0</v>
      </c>
      <c r="W786" s="99" cm="1">
        <f t="array" aca="1" ref="W786" ca="1">INDIRECT("lista!H" &amp;Table4[[#This Row],[ID]]+1)</f>
        <v>0</v>
      </c>
      <c r="X786" s="99" cm="1">
        <f t="array" aca="1" ref="X786" ca="1">INDIRECT("lista!I" &amp;Table4[[#This Row],[ID]]+1)</f>
        <v>0</v>
      </c>
      <c r="Y786" s="99" cm="1">
        <f t="array" aca="1" ref="Y786" ca="1">INDIRECT("lista!J" &amp;Table4[[#This Row],[ID]]+1)</f>
        <v>0</v>
      </c>
      <c r="Z786" s="99" cm="1">
        <f t="array" aca="1" ref="Z786" ca="1">INDIRECT("lista!K" &amp;Table4[[#This Row],[ID]]+1)</f>
        <v>0</v>
      </c>
      <c r="AA786" s="99" cm="1">
        <f t="array" aca="1" ref="AA786" ca="1">INDIRECT("lista!L" &amp;Table4[[#This Row],[ID]]+1)</f>
        <v>0</v>
      </c>
      <c r="AB786" s="99" cm="1">
        <f t="array" aca="1" ref="AB786" ca="1">INDIRECT("lista!M" &amp;Table4[[#This Row],[ID]]+1)</f>
        <v>0</v>
      </c>
      <c r="AC786" s="99" cm="1">
        <f t="array" aca="1" ref="AC786" ca="1">INDIRECT("lista!N" &amp;Table4[[#This Row],[ID]]+1)</f>
        <v>0</v>
      </c>
      <c r="AD786" s="99" cm="1">
        <f t="array" aca="1" ref="AD786" ca="1">INDIRECT("lista!O" &amp;Table4[[#This Row],[ID]]+1)</f>
        <v>0</v>
      </c>
      <c r="AE786" s="99" cm="1">
        <f t="array" aca="1" ref="AE786" ca="1">INDIRECT("lista!P" &amp;Table4[[#This Row],[ID]]+1)</f>
        <v>0</v>
      </c>
      <c r="AF786" s="99" cm="1">
        <f t="array" aca="1" ref="AF786" ca="1">INDIRECT("lista!Q" &amp;Table4[[#This Row],[ID]]+1)</f>
        <v>0</v>
      </c>
    </row>
    <row r="787" spans="1:32" x14ac:dyDescent="0.3">
      <c r="A787" s="99">
        <v>784</v>
      </c>
      <c r="B787" s="53" t="s">
        <v>79</v>
      </c>
      <c r="C787" s="396" t="s">
        <v>1149</v>
      </c>
      <c r="D787" s="53" t="s">
        <v>80</v>
      </c>
      <c r="E787" s="53" t="s">
        <v>74</v>
      </c>
      <c r="F787" s="309">
        <v>43936</v>
      </c>
      <c r="O787" s="3"/>
      <c r="P787" s="3"/>
      <c r="Q787" s="3"/>
      <c r="R787" s="15"/>
      <c r="S787" s="15"/>
      <c r="T787" s="15"/>
      <c r="U787" s="328"/>
      <c r="V787" s="99">
        <f ca="1">INDIRECT("lista!G" &amp;Table4[[#This Row],[ID]]+1)</f>
        <v>0</v>
      </c>
      <c r="W787" s="99" cm="1">
        <f t="array" aca="1" ref="W787" ca="1">INDIRECT("lista!H" &amp;Table4[[#This Row],[ID]]+1)</f>
        <v>0</v>
      </c>
      <c r="X787" s="99" cm="1">
        <f t="array" aca="1" ref="X787" ca="1">INDIRECT("lista!I" &amp;Table4[[#This Row],[ID]]+1)</f>
        <v>0</v>
      </c>
      <c r="Y787" s="99" cm="1">
        <f t="array" aca="1" ref="Y787" ca="1">INDIRECT("lista!J" &amp;Table4[[#This Row],[ID]]+1)</f>
        <v>0</v>
      </c>
      <c r="Z787" s="99" cm="1">
        <f t="array" aca="1" ref="Z787" ca="1">INDIRECT("lista!K" &amp;Table4[[#This Row],[ID]]+1)</f>
        <v>0</v>
      </c>
      <c r="AA787" s="99" cm="1">
        <f t="array" aca="1" ref="AA787" ca="1">INDIRECT("lista!L" &amp;Table4[[#This Row],[ID]]+1)</f>
        <v>0</v>
      </c>
      <c r="AB787" s="99" cm="1">
        <f t="array" aca="1" ref="AB787" ca="1">INDIRECT("lista!M" &amp;Table4[[#This Row],[ID]]+1)</f>
        <v>0</v>
      </c>
      <c r="AC787" s="99" cm="1">
        <f t="array" aca="1" ref="AC787" ca="1">INDIRECT("lista!N" &amp;Table4[[#This Row],[ID]]+1)</f>
        <v>0</v>
      </c>
      <c r="AD787" s="99" cm="1">
        <f t="array" aca="1" ref="AD787" ca="1">INDIRECT("lista!O" &amp;Table4[[#This Row],[ID]]+1)</f>
        <v>0</v>
      </c>
      <c r="AE787" s="99" cm="1">
        <f t="array" aca="1" ref="AE787" ca="1">INDIRECT("lista!P" &amp;Table4[[#This Row],[ID]]+1)</f>
        <v>0</v>
      </c>
      <c r="AF787" s="99" cm="1">
        <f t="array" aca="1" ref="AF787" ca="1">INDIRECT("lista!Q" &amp;Table4[[#This Row],[ID]]+1)</f>
        <v>0</v>
      </c>
    </row>
    <row r="788" spans="1:32" x14ac:dyDescent="0.3">
      <c r="A788" s="99">
        <v>785</v>
      </c>
      <c r="B788" s="53" t="s">
        <v>483</v>
      </c>
      <c r="C788" s="395" t="s">
        <v>1389</v>
      </c>
      <c r="D788" s="53" t="s">
        <v>242</v>
      </c>
      <c r="E788" s="53" t="s">
        <v>77</v>
      </c>
      <c r="F788" s="309">
        <v>43936</v>
      </c>
      <c r="O788" s="3"/>
      <c r="P788" s="3"/>
      <c r="Q788" s="3"/>
      <c r="R788" s="15"/>
      <c r="S788" s="15"/>
      <c r="T788" s="15"/>
      <c r="U788" s="328"/>
      <c r="V788" s="99" t="s">
        <v>65</v>
      </c>
      <c r="W788" s="99" t="s">
        <v>65</v>
      </c>
      <c r="X788" s="99" t="s">
        <v>65</v>
      </c>
      <c r="Y788" s="99" t="s">
        <v>65</v>
      </c>
      <c r="Z788" s="99" cm="1">
        <f t="array" aca="1" ref="Z788" ca="1">INDIRECT("lista!K" &amp;Table4[[#This Row],[ID]]+1)</f>
        <v>0</v>
      </c>
      <c r="AA788" s="99" cm="1">
        <f t="array" aca="1" ref="AA788" ca="1">INDIRECT("lista!L" &amp;Table4[[#This Row],[ID]]+1)</f>
        <v>0</v>
      </c>
      <c r="AB788" s="99" cm="1">
        <f t="array" aca="1" ref="AB788" ca="1">INDIRECT("lista!M" &amp;Table4[[#This Row],[ID]]+1)</f>
        <v>0</v>
      </c>
      <c r="AC788" s="99" cm="1">
        <f t="array" aca="1" ref="AC788" ca="1">INDIRECT("lista!N" &amp;Table4[[#This Row],[ID]]+1)</f>
        <v>0</v>
      </c>
      <c r="AD788" s="99" cm="1">
        <f t="array" aca="1" ref="AD788" ca="1">INDIRECT("lista!O" &amp;Table4[[#This Row],[ID]]+1)</f>
        <v>0</v>
      </c>
      <c r="AE788" s="99" cm="1">
        <f t="array" aca="1" ref="AE788" ca="1">INDIRECT("lista!P" &amp;Table4[[#This Row],[ID]]+1)</f>
        <v>0</v>
      </c>
      <c r="AF788" s="99" cm="1">
        <f t="array" aca="1" ref="AF788" ca="1">INDIRECT("lista!Q" &amp;Table4[[#This Row],[ID]]+1)</f>
        <v>0</v>
      </c>
    </row>
    <row r="789" spans="1:32" x14ac:dyDescent="0.3">
      <c r="A789" s="99">
        <v>786</v>
      </c>
      <c r="B789" s="53" t="s">
        <v>296</v>
      </c>
      <c r="C789" s="396" t="s">
        <v>1487</v>
      </c>
      <c r="D789" s="53" t="s">
        <v>181</v>
      </c>
      <c r="E789" s="53" t="s">
        <v>95</v>
      </c>
      <c r="F789" s="309">
        <v>43936</v>
      </c>
      <c r="O789" s="3"/>
      <c r="P789" s="3"/>
      <c r="Q789" s="3"/>
      <c r="R789" s="15"/>
      <c r="S789" s="15"/>
      <c r="T789" s="15"/>
      <c r="U789" s="328"/>
      <c r="V789" s="99">
        <f ca="1">INDIRECT("lista!G" &amp;Table4[[#This Row],[ID]]+1)</f>
        <v>0</v>
      </c>
      <c r="W789" s="99" cm="1">
        <f t="array" aca="1" ref="W789" ca="1">INDIRECT("lista!H" &amp;Table4[[#This Row],[ID]]+1)</f>
        <v>0</v>
      </c>
      <c r="X789" s="99" cm="1">
        <f t="array" aca="1" ref="X789" ca="1">INDIRECT("lista!I" &amp;Table4[[#This Row],[ID]]+1)</f>
        <v>0</v>
      </c>
      <c r="Y789" s="99" cm="1">
        <f t="array" aca="1" ref="Y789" ca="1">INDIRECT("lista!J" &amp;Table4[[#This Row],[ID]]+1)</f>
        <v>0</v>
      </c>
      <c r="Z789" s="99" cm="1">
        <f t="array" aca="1" ref="Z789" ca="1">INDIRECT("lista!K" &amp;Table4[[#This Row],[ID]]+1)</f>
        <v>0</v>
      </c>
      <c r="AA789" s="99" cm="1">
        <f t="array" aca="1" ref="AA789" ca="1">INDIRECT("lista!L" &amp;Table4[[#This Row],[ID]]+1)</f>
        <v>0</v>
      </c>
      <c r="AB789" s="99" cm="1">
        <f t="array" aca="1" ref="AB789" ca="1">INDIRECT("lista!M" &amp;Table4[[#This Row],[ID]]+1)</f>
        <v>0</v>
      </c>
      <c r="AC789" s="99" cm="1">
        <f t="array" aca="1" ref="AC789" ca="1">INDIRECT("lista!N" &amp;Table4[[#This Row],[ID]]+1)</f>
        <v>0</v>
      </c>
      <c r="AD789" s="99" cm="1">
        <f t="array" aca="1" ref="AD789" ca="1">INDIRECT("lista!O" &amp;Table4[[#This Row],[ID]]+1)</f>
        <v>0</v>
      </c>
      <c r="AE789" s="99" cm="1">
        <f t="array" aca="1" ref="AE789" ca="1">INDIRECT("lista!P" &amp;Table4[[#This Row],[ID]]+1)</f>
        <v>0</v>
      </c>
      <c r="AF789" s="99" cm="1">
        <f t="array" aca="1" ref="AF789" ca="1">INDIRECT("lista!Q" &amp;Table4[[#This Row],[ID]]+1)</f>
        <v>0</v>
      </c>
    </row>
    <row r="790" spans="1:32" x14ac:dyDescent="0.3">
      <c r="A790" s="99">
        <v>496</v>
      </c>
      <c r="B790" s="68" t="s">
        <v>301</v>
      </c>
      <c r="C790" s="30" t="s">
        <v>1170</v>
      </c>
      <c r="D790" s="41" t="s">
        <v>242</v>
      </c>
      <c r="E790" s="40" t="s">
        <v>95</v>
      </c>
      <c r="F790" s="32">
        <v>43931</v>
      </c>
      <c r="O790" s="3"/>
      <c r="P790" s="3"/>
      <c r="Q790" s="3"/>
      <c r="R790" s="15"/>
      <c r="S790" s="15"/>
      <c r="T790" s="15"/>
      <c r="U790" s="328"/>
      <c r="V790" s="99"/>
      <c r="W790" s="99" t="str" cm="1">
        <f t="array" aca="1" ref="W790" ca="1">INDIRECT("lista!H" &amp;SUM($A790+1))</f>
        <v/>
      </c>
      <c r="X790" s="99" t="str" cm="1">
        <f t="array" aca="1" ref="X790" ca="1">INDIRECT("lista!I" &amp;SUM($A790+1))</f>
        <v/>
      </c>
      <c r="Y790" s="99" t="str" cm="1">
        <f t="array" aca="1" ref="Y790" ca="1">INDIRECT("lista!J" &amp;SUM($A790+1))</f>
        <v/>
      </c>
      <c r="Z790" s="99" t="str" cm="1">
        <f t="array" aca="1" ref="Z790" ca="1">INDIRECT("lista!K" &amp;SUM($A790+1))</f>
        <v/>
      </c>
      <c r="AA790" s="99" t="str" cm="1">
        <f t="array" aca="1" ref="AA790" ca="1">INDIRECT("lista!L" &amp;SUM($A790+1))</f>
        <v/>
      </c>
      <c r="AB790" s="99" t="str" cm="1">
        <f t="array" aca="1" ref="AB790" ca="1">INDIRECT("lista!M" &amp;SUM($A790+1))</f>
        <v/>
      </c>
      <c r="AC790" s="99" t="str" cm="1">
        <f t="array" aca="1" ref="AC790" ca="1">INDIRECT("lista!N" &amp;SUM($A790+1))</f>
        <v/>
      </c>
      <c r="AD790" s="99" t="str" cm="1">
        <f t="array" aca="1" ref="AD790" ca="1">INDIRECT("lista!O" &amp;SUM($A790+1))</f>
        <v/>
      </c>
      <c r="AE790" s="99" t="str" cm="1">
        <f t="array" aca="1" ref="AE790" ca="1">INDIRECT("lista!P" &amp;SUM($A790+1))</f>
        <v/>
      </c>
      <c r="AF790" s="99" t="str" cm="1">
        <f t="array" aca="1" ref="AF790" ca="1">INDIRECT("lista!Q" &amp;SUM($A790+1))</f>
        <v/>
      </c>
    </row>
    <row r="791" spans="1:32" x14ac:dyDescent="0.3">
      <c r="A791" s="99">
        <v>497</v>
      </c>
      <c r="B791" s="68" t="s">
        <v>303</v>
      </c>
      <c r="C791" s="30" t="s">
        <v>1171</v>
      </c>
      <c r="D791" s="41" t="s">
        <v>242</v>
      </c>
      <c r="E791" s="40" t="s">
        <v>95</v>
      </c>
      <c r="F791" s="32">
        <v>43931</v>
      </c>
      <c r="O791" s="3"/>
      <c r="P791" s="3"/>
      <c r="Q791" s="3"/>
      <c r="R791" s="15"/>
      <c r="S791" s="15"/>
      <c r="T791" s="15"/>
      <c r="U791" s="328"/>
      <c r="V791" s="99"/>
      <c r="W791" s="99" t="str" cm="1">
        <f t="array" aca="1" ref="W791" ca="1">INDIRECT("lista!H" &amp;SUM($A791+1))</f>
        <v/>
      </c>
      <c r="X791" s="99" t="str" cm="1">
        <f t="array" aca="1" ref="X791" ca="1">INDIRECT("lista!I" &amp;SUM($A791+1))</f>
        <v/>
      </c>
      <c r="Y791" s="99" t="str" cm="1">
        <f t="array" aca="1" ref="Y791" ca="1">INDIRECT("lista!J" &amp;SUM($A791+1))</f>
        <v/>
      </c>
      <c r="Z791" s="99" t="str" cm="1">
        <f t="array" aca="1" ref="Z791" ca="1">INDIRECT("lista!K" &amp;SUM($A791+1))</f>
        <v/>
      </c>
      <c r="AA791" s="99" t="str" cm="1">
        <f t="array" aca="1" ref="AA791" ca="1">INDIRECT("lista!L" &amp;SUM($A791+1))</f>
        <v/>
      </c>
      <c r="AB791" s="99" t="str" cm="1">
        <f t="array" aca="1" ref="AB791" ca="1">INDIRECT("lista!M" &amp;SUM($A791+1))</f>
        <v/>
      </c>
      <c r="AC791" s="99" t="str" cm="1">
        <f t="array" aca="1" ref="AC791" ca="1">INDIRECT("lista!N" &amp;SUM($A791+1))</f>
        <v/>
      </c>
      <c r="AD791" s="99" t="str" cm="1">
        <f t="array" aca="1" ref="AD791" ca="1">INDIRECT("lista!O" &amp;SUM($A791+1))</f>
        <v/>
      </c>
      <c r="AE791" s="99" t="str" cm="1">
        <f t="array" aca="1" ref="AE791" ca="1">INDIRECT("lista!P" &amp;SUM($A791+1))</f>
        <v/>
      </c>
      <c r="AF791" s="99" t="str" cm="1">
        <f t="array" aca="1" ref="AF791" ca="1">INDIRECT("lista!Q" &amp;SUM($A791+1))</f>
        <v/>
      </c>
    </row>
    <row r="792" spans="1:32" x14ac:dyDescent="0.3">
      <c r="A792" s="99">
        <v>498</v>
      </c>
      <c r="B792" s="41" t="s">
        <v>269</v>
      </c>
      <c r="C792" s="30" t="s">
        <v>1337</v>
      </c>
      <c r="D792" s="41" t="s">
        <v>242</v>
      </c>
      <c r="E792" s="40" t="s">
        <v>455</v>
      </c>
      <c r="F792" s="32">
        <v>43930</v>
      </c>
      <c r="O792" s="3"/>
      <c r="P792" s="3"/>
      <c r="Q792" s="3"/>
      <c r="R792" s="15"/>
      <c r="S792" s="15"/>
      <c r="T792" s="15"/>
      <c r="U792" s="328"/>
      <c r="V792" s="99"/>
      <c r="W792" s="99" cm="1">
        <f t="array" aca="1" ref="W792" ca="1">INDIRECT("lista!H" &amp;SUM($A792+1))</f>
        <v>559</v>
      </c>
      <c r="X792" s="99" cm="1">
        <f t="array" aca="1" ref="X792" ca="1">INDIRECT("lista!I" &amp;SUM($A792+1))</f>
        <v>538</v>
      </c>
      <c r="Y792" s="99" cm="1">
        <f t="array" aca="1" ref="Y792" ca="1">INDIRECT("lista!J" &amp;SUM($A792+1))</f>
        <v>496</v>
      </c>
      <c r="Z792" s="99" t="str" cm="1">
        <f t="array" aca="1" ref="Z792" ca="1">INDIRECT("lista!K" &amp;SUM($A792+1))</f>
        <v/>
      </c>
      <c r="AA792" s="99" t="str" cm="1">
        <f t="array" aca="1" ref="AA792" ca="1">INDIRECT("lista!L" &amp;SUM($A792+1))</f>
        <v/>
      </c>
      <c r="AB792" s="99" t="str" cm="1">
        <f t="array" aca="1" ref="AB792" ca="1">INDIRECT("lista!M" &amp;SUM($A792+1))</f>
        <v/>
      </c>
      <c r="AC792" s="99" t="str" cm="1">
        <f t="array" aca="1" ref="AC792" ca="1">INDIRECT("lista!N" &amp;SUM($A792+1))</f>
        <v/>
      </c>
      <c r="AD792" s="99" t="str" cm="1">
        <f t="array" aca="1" ref="AD792" ca="1">INDIRECT("lista!O" &amp;SUM($A792+1))</f>
        <v/>
      </c>
      <c r="AE792" s="99" t="str" cm="1">
        <f t="array" aca="1" ref="AE792" ca="1">INDIRECT("lista!P" &amp;SUM($A792+1))</f>
        <v/>
      </c>
      <c r="AF792" s="99" t="str" cm="1">
        <f t="array" aca="1" ref="AF792" ca="1">INDIRECT("lista!Q" &amp;SUM($A792+1))</f>
        <v/>
      </c>
    </row>
    <row r="793" spans="1:32" x14ac:dyDescent="0.3">
      <c r="A793" s="99">
        <v>499</v>
      </c>
      <c r="B793" s="41" t="s">
        <v>479</v>
      </c>
      <c r="C793" s="30" t="s">
        <v>1205</v>
      </c>
      <c r="D793" s="41" t="s">
        <v>200</v>
      </c>
      <c r="E793" s="40" t="s">
        <v>95</v>
      </c>
      <c r="F793" s="32">
        <v>43923</v>
      </c>
      <c r="O793" s="3"/>
      <c r="P793" s="3"/>
      <c r="Q793" s="3"/>
      <c r="R793" s="15"/>
      <c r="S793" s="15"/>
      <c r="T793" s="15"/>
      <c r="U793" s="328"/>
      <c r="V793" s="99"/>
      <c r="W793" s="99" t="str" cm="1">
        <f t="array" aca="1" ref="W793" ca="1">INDIRECT("lista!H" &amp;SUM($A793+1))</f>
        <v/>
      </c>
      <c r="X793" s="99" t="str" cm="1">
        <f t="array" aca="1" ref="X793" ca="1">INDIRECT("lista!I" &amp;SUM($A793+1))</f>
        <v/>
      </c>
      <c r="Y793" s="99" t="str" cm="1">
        <f t="array" aca="1" ref="Y793" ca="1">INDIRECT("lista!J" &amp;SUM($A793+1))</f>
        <v/>
      </c>
      <c r="Z793" s="99" t="str" cm="1">
        <f t="array" aca="1" ref="Z793" ca="1">INDIRECT("lista!K" &amp;SUM($A793+1))</f>
        <v/>
      </c>
      <c r="AA793" s="99" t="str" cm="1">
        <f t="array" aca="1" ref="AA793" ca="1">INDIRECT("lista!L" &amp;SUM($A793+1))</f>
        <v/>
      </c>
      <c r="AB793" s="99" t="str" cm="1">
        <f t="array" aca="1" ref="AB793" ca="1">INDIRECT("lista!M" &amp;SUM($A793+1))</f>
        <v/>
      </c>
      <c r="AC793" s="99" t="str" cm="1">
        <f t="array" aca="1" ref="AC793" ca="1">INDIRECT("lista!N" &amp;SUM($A793+1))</f>
        <v/>
      </c>
      <c r="AD793" s="99" t="str" cm="1">
        <f t="array" aca="1" ref="AD793" ca="1">INDIRECT("lista!O" &amp;SUM($A793+1))</f>
        <v/>
      </c>
      <c r="AE793" s="99" t="str" cm="1">
        <f t="array" aca="1" ref="AE793" ca="1">INDIRECT("lista!P" &amp;SUM($A793+1))</f>
        <v/>
      </c>
      <c r="AF793" s="99" t="str" cm="1">
        <f t="array" aca="1" ref="AF793" ca="1">INDIRECT("lista!Q" &amp;SUM($A793+1))</f>
        <v/>
      </c>
    </row>
    <row r="794" spans="1:32" x14ac:dyDescent="0.3">
      <c r="A794" s="99">
        <v>500</v>
      </c>
      <c r="B794" s="41" t="s">
        <v>109</v>
      </c>
      <c r="C794" s="30" t="s">
        <v>1160</v>
      </c>
      <c r="D794" s="41" t="s">
        <v>80</v>
      </c>
      <c r="E794" s="40" t="s">
        <v>70</v>
      </c>
      <c r="F794" s="32">
        <v>43923</v>
      </c>
      <c r="O794" s="3"/>
      <c r="P794" s="3"/>
      <c r="Q794" s="3"/>
      <c r="R794" s="15"/>
      <c r="S794" s="15"/>
      <c r="T794" s="15"/>
      <c r="U794" s="328"/>
      <c r="V794" s="99"/>
      <c r="W794" s="99" t="str" cm="1">
        <f t="array" aca="1" ref="W794" ca="1">INDIRECT("lista!H" &amp;SUM($A794+1))</f>
        <v/>
      </c>
      <c r="X794" s="99" t="str" cm="1">
        <f t="array" aca="1" ref="X794" ca="1">INDIRECT("lista!I" &amp;SUM($A794+1))</f>
        <v/>
      </c>
      <c r="Y794" s="99" t="str" cm="1">
        <f t="array" aca="1" ref="Y794" ca="1">INDIRECT("lista!J" &amp;SUM($A794+1))</f>
        <v/>
      </c>
      <c r="Z794" s="99" t="str" cm="1">
        <f t="array" aca="1" ref="Z794" ca="1">INDIRECT("lista!K" &amp;SUM($A794+1))</f>
        <v/>
      </c>
      <c r="AA794" s="99" t="str" cm="1">
        <f t="array" aca="1" ref="AA794" ca="1">INDIRECT("lista!L" &amp;SUM($A794+1))</f>
        <v/>
      </c>
      <c r="AB794" s="99" t="str" cm="1">
        <f t="array" aca="1" ref="AB794" ca="1">INDIRECT("lista!M" &amp;SUM($A794+1))</f>
        <v/>
      </c>
      <c r="AC794" s="99" t="str" cm="1">
        <f t="array" aca="1" ref="AC794" ca="1">INDIRECT("lista!N" &amp;SUM($A794+1))</f>
        <v/>
      </c>
      <c r="AD794" s="99" t="str" cm="1">
        <f t="array" aca="1" ref="AD794" ca="1">INDIRECT("lista!O" &amp;SUM($A794+1))</f>
        <v/>
      </c>
      <c r="AE794" s="99" t="str" cm="1">
        <f t="array" aca="1" ref="AE794" ca="1">INDIRECT("lista!P" &amp;SUM($A794+1))</f>
        <v/>
      </c>
      <c r="AF794" s="99" t="str" cm="1">
        <f t="array" aca="1" ref="AF794" ca="1">INDIRECT("lista!Q" &amp;SUM($A794+1))</f>
        <v/>
      </c>
    </row>
    <row r="795" spans="1:32" x14ac:dyDescent="0.3">
      <c r="A795" s="99">
        <v>501</v>
      </c>
      <c r="B795" s="41" t="s">
        <v>108</v>
      </c>
      <c r="C795" s="30" t="s">
        <v>1159</v>
      </c>
      <c r="D795" s="41" t="s">
        <v>80</v>
      </c>
      <c r="E795" s="40" t="s">
        <v>70</v>
      </c>
      <c r="F795" s="32">
        <v>43923</v>
      </c>
      <c r="O795" s="3"/>
      <c r="P795" s="3"/>
      <c r="Q795" s="3"/>
      <c r="R795" s="15"/>
      <c r="S795" s="15"/>
      <c r="T795" s="15"/>
      <c r="U795" s="328" t="s">
        <v>181</v>
      </c>
      <c r="V795" s="99"/>
      <c r="W795" s="99" t="str" cm="1">
        <f t="array" aca="1" ref="W795" ca="1">INDIRECT("lista!H" &amp;SUM($A795+1))</f>
        <v/>
      </c>
      <c r="X795" s="99" t="str" cm="1">
        <f t="array" aca="1" ref="X795" ca="1">INDIRECT("lista!I" &amp;SUM($A795+1))</f>
        <v/>
      </c>
      <c r="Y795" s="99" t="str" cm="1">
        <f t="array" aca="1" ref="Y795" ca="1">INDIRECT("lista!J" &amp;SUM($A795+1))</f>
        <v/>
      </c>
      <c r="Z795" s="99" t="str" cm="1">
        <f t="array" aca="1" ref="Z795" ca="1">INDIRECT("lista!K" &amp;SUM($A795+1))</f>
        <v/>
      </c>
      <c r="AA795" s="99" t="str" cm="1">
        <f t="array" aca="1" ref="AA795" ca="1">INDIRECT("lista!L" &amp;SUM($A795+1))</f>
        <v/>
      </c>
      <c r="AB795" s="99" t="str" cm="1">
        <f t="array" aca="1" ref="AB795" ca="1">INDIRECT("lista!M" &amp;SUM($A795+1))</f>
        <v/>
      </c>
      <c r="AC795" s="99" t="str" cm="1">
        <f t="array" aca="1" ref="AC795" ca="1">INDIRECT("lista!N" &amp;SUM($A795+1))</f>
        <v/>
      </c>
      <c r="AD795" s="99" t="str" cm="1">
        <f t="array" aca="1" ref="AD795" ca="1">INDIRECT("lista!O" &amp;SUM($A795+1))</f>
        <v/>
      </c>
      <c r="AE795" s="99" t="str" cm="1">
        <f t="array" aca="1" ref="AE795" ca="1">INDIRECT("lista!P" &amp;SUM($A795+1))</f>
        <v/>
      </c>
      <c r="AF795" s="99" t="str" cm="1">
        <f t="array" aca="1" ref="AF795" ca="1">INDIRECT("lista!Q" &amp;SUM($A795+1))</f>
        <v/>
      </c>
    </row>
    <row r="796" spans="1:32" x14ac:dyDescent="0.3">
      <c r="A796" s="99">
        <v>502</v>
      </c>
      <c r="B796" s="41" t="s">
        <v>291</v>
      </c>
      <c r="C796" s="30" t="s">
        <v>1510</v>
      </c>
      <c r="D796" s="41" t="s">
        <v>242</v>
      </c>
      <c r="E796" s="40" t="s">
        <v>105</v>
      </c>
      <c r="F796" s="32">
        <v>43922</v>
      </c>
      <c r="O796" s="3"/>
      <c r="P796" s="3"/>
      <c r="Q796" s="3"/>
      <c r="R796" s="15"/>
      <c r="S796" s="15"/>
      <c r="T796" s="15"/>
      <c r="U796" s="328" t="s">
        <v>181</v>
      </c>
      <c r="V796" s="99"/>
      <c r="W796" s="99" t="str" cm="1">
        <f t="array" aca="1" ref="W796" ca="1">INDIRECT("lista!H" &amp;SUM($A796+1))</f>
        <v/>
      </c>
      <c r="X796" s="99" t="str" cm="1">
        <f t="array" aca="1" ref="X796" ca="1">INDIRECT("lista!I" &amp;SUM($A796+1))</f>
        <v/>
      </c>
      <c r="Y796" s="99" t="str" cm="1">
        <f t="array" aca="1" ref="Y796" ca="1">INDIRECT("lista!J" &amp;SUM($A796+1))</f>
        <v/>
      </c>
      <c r="Z796" s="99" t="str" cm="1">
        <f t="array" aca="1" ref="Z796" ca="1">INDIRECT("lista!K" &amp;SUM($A796+1))</f>
        <v/>
      </c>
      <c r="AA796" s="99" t="str" cm="1">
        <f t="array" aca="1" ref="AA796" ca="1">INDIRECT("lista!L" &amp;SUM($A796+1))</f>
        <v/>
      </c>
      <c r="AB796" s="99" t="str" cm="1">
        <f t="array" aca="1" ref="AB796" ca="1">INDIRECT("lista!M" &amp;SUM($A796+1))</f>
        <v/>
      </c>
      <c r="AC796" s="99" t="str" cm="1">
        <f t="array" aca="1" ref="AC796" ca="1">INDIRECT("lista!N" &amp;SUM($A796+1))</f>
        <v/>
      </c>
      <c r="AD796" s="99" t="str" cm="1">
        <f t="array" aca="1" ref="AD796" ca="1">INDIRECT("lista!O" &amp;SUM($A796+1))</f>
        <v/>
      </c>
      <c r="AE796" s="99" t="str" cm="1">
        <f t="array" aca="1" ref="AE796" ca="1">INDIRECT("lista!P" &amp;SUM($A796+1))</f>
        <v/>
      </c>
      <c r="AF796" s="99" t="str" cm="1">
        <f t="array" aca="1" ref="AF796" ca="1">INDIRECT("lista!Q" &amp;SUM($A796+1))</f>
        <v/>
      </c>
    </row>
    <row r="797" spans="1:32" x14ac:dyDescent="0.3">
      <c r="A797" s="99">
        <v>503</v>
      </c>
      <c r="B797" s="41" t="s">
        <v>484</v>
      </c>
      <c r="C797" s="30" t="s">
        <v>1489</v>
      </c>
      <c r="D797" s="41" t="s">
        <v>181</v>
      </c>
      <c r="E797" s="40" t="s">
        <v>95</v>
      </c>
      <c r="F797" s="32">
        <v>43920</v>
      </c>
      <c r="O797" s="3"/>
      <c r="P797" s="3"/>
      <c r="Q797" s="3"/>
      <c r="R797" s="15"/>
      <c r="S797" s="15"/>
      <c r="T797" s="15"/>
      <c r="U797" s="328"/>
      <c r="V797" s="99"/>
      <c r="W797" s="99" t="str" cm="1">
        <f t="array" aca="1" ref="W797" ca="1">INDIRECT("lista!H" &amp;SUM($A797+1))</f>
        <v/>
      </c>
      <c r="X797" s="99" t="str" cm="1">
        <f t="array" aca="1" ref="X797" ca="1">INDIRECT("lista!I" &amp;SUM($A797+1))</f>
        <v/>
      </c>
      <c r="Y797" s="99" t="str" cm="1">
        <f t="array" aca="1" ref="Y797" ca="1">INDIRECT("lista!J" &amp;SUM($A797+1))</f>
        <v/>
      </c>
      <c r="Z797" s="99" t="str" cm="1">
        <f t="array" aca="1" ref="Z797" ca="1">INDIRECT("lista!K" &amp;SUM($A797+1))</f>
        <v/>
      </c>
      <c r="AA797" s="99" t="str" cm="1">
        <f t="array" aca="1" ref="AA797" ca="1">INDIRECT("lista!L" &amp;SUM($A797+1))</f>
        <v/>
      </c>
      <c r="AB797" s="99" t="str" cm="1">
        <f t="array" aca="1" ref="AB797" ca="1">INDIRECT("lista!M" &amp;SUM($A797+1))</f>
        <v/>
      </c>
      <c r="AC797" s="99" t="str" cm="1">
        <f t="array" aca="1" ref="AC797" ca="1">INDIRECT("lista!N" &amp;SUM($A797+1))</f>
        <v/>
      </c>
      <c r="AD797" s="99" t="str" cm="1">
        <f t="array" aca="1" ref="AD797" ca="1">INDIRECT("lista!O" &amp;SUM($A797+1))</f>
        <v/>
      </c>
      <c r="AE797" s="99" t="str" cm="1">
        <f t="array" aca="1" ref="AE797" ca="1">INDIRECT("lista!P" &amp;SUM($A797+1))</f>
        <v/>
      </c>
      <c r="AF797" s="99" t="str" cm="1">
        <f t="array" aca="1" ref="AF797" ca="1">INDIRECT("lista!Q" &amp;SUM($A797+1))</f>
        <v/>
      </c>
    </row>
    <row r="798" spans="1:32" x14ac:dyDescent="0.3">
      <c r="A798" s="99">
        <v>504</v>
      </c>
      <c r="B798" s="53" t="s">
        <v>87</v>
      </c>
      <c r="C798" s="74" t="s">
        <v>1152</v>
      </c>
      <c r="D798" s="53" t="s">
        <v>80</v>
      </c>
      <c r="E798" s="71" t="s">
        <v>74</v>
      </c>
      <c r="F798" s="69">
        <v>43917</v>
      </c>
      <c r="O798" s="3"/>
      <c r="P798" s="3"/>
      <c r="Q798" s="3"/>
      <c r="R798" s="15"/>
      <c r="S798" s="15"/>
      <c r="T798" s="15"/>
      <c r="U798" s="328" t="s">
        <v>485</v>
      </c>
      <c r="V798" s="99"/>
      <c r="W798" s="99" t="str" cm="1">
        <f t="array" aca="1" ref="W798" ca="1">INDIRECT("lista!H" &amp;SUM($A798+1))</f>
        <v/>
      </c>
      <c r="X798" s="99" t="str" cm="1">
        <f t="array" aca="1" ref="X798" ca="1">INDIRECT("lista!I" &amp;SUM($A798+1))</f>
        <v/>
      </c>
      <c r="Y798" s="99" t="str" cm="1">
        <f t="array" aca="1" ref="Y798" ca="1">INDIRECT("lista!J" &amp;SUM($A798+1))</f>
        <v/>
      </c>
      <c r="Z798" s="99" t="str" cm="1">
        <f t="array" aca="1" ref="Z798" ca="1">INDIRECT("lista!K" &amp;SUM($A798+1))</f>
        <v/>
      </c>
      <c r="AA798" s="99" t="str" cm="1">
        <f t="array" aca="1" ref="AA798" ca="1">INDIRECT("lista!L" &amp;SUM($A798+1))</f>
        <v/>
      </c>
      <c r="AB798" s="99" t="str" cm="1">
        <f t="array" aca="1" ref="AB798" ca="1">INDIRECT("lista!M" &amp;SUM($A798+1))</f>
        <v/>
      </c>
      <c r="AC798" s="99" t="str" cm="1">
        <f t="array" aca="1" ref="AC798" ca="1">INDIRECT("lista!N" &amp;SUM($A798+1))</f>
        <v/>
      </c>
      <c r="AD798" s="99" t="str" cm="1">
        <f t="array" aca="1" ref="AD798" ca="1">INDIRECT("lista!O" &amp;SUM($A798+1))</f>
        <v/>
      </c>
      <c r="AE798" s="99" t="str" cm="1">
        <f t="array" aca="1" ref="AE798" ca="1">INDIRECT("lista!P" &amp;SUM($A798+1))</f>
        <v/>
      </c>
      <c r="AF798" s="99" t="str" cm="1">
        <f t="array" aca="1" ref="AF798" ca="1">INDIRECT("lista!Q" &amp;SUM($A798+1))</f>
        <v/>
      </c>
    </row>
    <row r="799" spans="1:32" x14ac:dyDescent="0.3">
      <c r="A799" s="99">
        <v>505</v>
      </c>
      <c r="B799" s="53" t="s">
        <v>296</v>
      </c>
      <c r="C799" s="34" t="s">
        <v>1487</v>
      </c>
      <c r="D799" s="53" t="s">
        <v>181</v>
      </c>
      <c r="E799" s="71" t="s">
        <v>105</v>
      </c>
      <c r="F799" s="75">
        <v>43915</v>
      </c>
      <c r="O799" s="3"/>
      <c r="P799" s="3"/>
      <c r="Q799" s="3"/>
      <c r="R799" s="15"/>
      <c r="S799" s="15"/>
      <c r="T799" s="15"/>
      <c r="U799" s="328" t="s">
        <v>1300</v>
      </c>
      <c r="V799" s="99"/>
      <c r="W799" s="99" t="str" cm="1">
        <f t="array" aca="1" ref="W799" ca="1">INDIRECT("lista!H" &amp;SUM($A799+1))</f>
        <v/>
      </c>
      <c r="X799" s="99" t="str" cm="1">
        <f t="array" aca="1" ref="X799" ca="1">INDIRECT("lista!I" &amp;SUM($A799+1))</f>
        <v/>
      </c>
      <c r="Y799" s="99" t="str" cm="1">
        <f t="array" aca="1" ref="Y799" ca="1">INDIRECT("lista!J" &amp;SUM($A799+1))</f>
        <v/>
      </c>
      <c r="Z799" s="99" t="str" cm="1">
        <f t="array" aca="1" ref="Z799" ca="1">INDIRECT("lista!K" &amp;SUM($A799+1))</f>
        <v/>
      </c>
      <c r="AA799" s="99" t="str" cm="1">
        <f t="array" aca="1" ref="AA799" ca="1">INDIRECT("lista!L" &amp;SUM($A799+1))</f>
        <v/>
      </c>
      <c r="AB799" s="99" t="str" cm="1">
        <f t="array" aca="1" ref="AB799" ca="1">INDIRECT("lista!M" &amp;SUM($A799+1))</f>
        <v/>
      </c>
      <c r="AC799" s="99" t="str" cm="1">
        <f t="array" aca="1" ref="AC799" ca="1">INDIRECT("lista!N" &amp;SUM($A799+1))</f>
        <v/>
      </c>
      <c r="AD799" s="99" t="str" cm="1">
        <f t="array" aca="1" ref="AD799" ca="1">INDIRECT("lista!O" &amp;SUM($A799+1))</f>
        <v/>
      </c>
      <c r="AE799" s="99" t="str" cm="1">
        <f t="array" aca="1" ref="AE799" ca="1">INDIRECT("lista!P" &amp;SUM($A799+1))</f>
        <v/>
      </c>
      <c r="AF799" s="99" t="str" cm="1">
        <f t="array" aca="1" ref="AF799" ca="1">INDIRECT("lista!Q" &amp;SUM($A799+1))</f>
        <v/>
      </c>
    </row>
    <row r="800" spans="1:32" x14ac:dyDescent="0.3">
      <c r="A800" s="99">
        <v>506</v>
      </c>
      <c r="B800" s="41" t="s">
        <v>486</v>
      </c>
      <c r="C800" s="30" t="s">
        <v>1206</v>
      </c>
      <c r="D800" s="41" t="s">
        <v>200</v>
      </c>
      <c r="E800" s="40" t="s">
        <v>77</v>
      </c>
      <c r="F800" s="32">
        <v>43913</v>
      </c>
      <c r="O800" s="3"/>
      <c r="P800" s="3"/>
      <c r="Q800" s="3"/>
      <c r="R800" s="15"/>
      <c r="S800" s="15"/>
      <c r="T800" s="15"/>
      <c r="U800" s="328"/>
      <c r="V800" s="99"/>
      <c r="W800" s="99" t="str" cm="1">
        <f t="array" aca="1" ref="W800" ca="1">INDIRECT("lista!H" &amp;SUM($A800+1))</f>
        <v/>
      </c>
      <c r="X800" s="99" t="str" cm="1">
        <f t="array" aca="1" ref="X800" ca="1">INDIRECT("lista!I" &amp;SUM($A800+1))</f>
        <v/>
      </c>
      <c r="Y800" s="99" t="str" cm="1">
        <f t="array" aca="1" ref="Y800" ca="1">INDIRECT("lista!J" &amp;SUM($A800+1))</f>
        <v/>
      </c>
      <c r="Z800" s="99" t="str" cm="1">
        <f t="array" aca="1" ref="Z800" ca="1">INDIRECT("lista!K" &amp;SUM($A800+1))</f>
        <v/>
      </c>
      <c r="AA800" s="99" t="str" cm="1">
        <f t="array" aca="1" ref="AA800" ca="1">INDIRECT("lista!L" &amp;SUM($A800+1))</f>
        <v/>
      </c>
      <c r="AB800" s="99" t="str" cm="1">
        <f t="array" aca="1" ref="AB800" ca="1">INDIRECT("lista!M" &amp;SUM($A800+1))</f>
        <v/>
      </c>
      <c r="AC800" s="99" t="str" cm="1">
        <f t="array" aca="1" ref="AC800" ca="1">INDIRECT("lista!N" &amp;SUM($A800+1))</f>
        <v/>
      </c>
      <c r="AD800" s="99" t="str" cm="1">
        <f t="array" aca="1" ref="AD800" ca="1">INDIRECT("lista!O" &amp;SUM($A800+1))</f>
        <v/>
      </c>
      <c r="AE800" s="99" t="str" cm="1">
        <f t="array" aca="1" ref="AE800" ca="1">INDIRECT("lista!P" &amp;SUM($A800+1))</f>
        <v/>
      </c>
      <c r="AF800" s="99" t="str" cm="1">
        <f t="array" aca="1" ref="AF800" ca="1">INDIRECT("lista!Q" &amp;SUM($A800+1))</f>
        <v/>
      </c>
    </row>
    <row r="801" spans="1:32" x14ac:dyDescent="0.3">
      <c r="A801" s="99">
        <v>507</v>
      </c>
      <c r="B801" s="41" t="s">
        <v>487</v>
      </c>
      <c r="C801" s="30" t="s">
        <v>1207</v>
      </c>
      <c r="D801" s="41" t="s">
        <v>200</v>
      </c>
      <c r="E801" s="40" t="s">
        <v>77</v>
      </c>
      <c r="F801" s="32">
        <v>43913</v>
      </c>
      <c r="O801" s="3"/>
      <c r="P801" s="3"/>
      <c r="Q801" s="3"/>
      <c r="R801" s="15"/>
      <c r="S801" s="15"/>
      <c r="T801" s="15"/>
      <c r="U801" s="328"/>
      <c r="V801" s="99"/>
      <c r="W801" s="99" t="str" cm="1">
        <f t="array" aca="1" ref="W801" ca="1">INDIRECT("lista!H" &amp;SUM($A801+1))</f>
        <v/>
      </c>
      <c r="X801" s="99" t="str" cm="1">
        <f t="array" aca="1" ref="X801" ca="1">INDIRECT("lista!I" &amp;SUM($A801+1))</f>
        <v/>
      </c>
      <c r="Y801" s="99" t="str" cm="1">
        <f t="array" aca="1" ref="Y801" ca="1">INDIRECT("lista!J" &amp;SUM($A801+1))</f>
        <v/>
      </c>
      <c r="Z801" s="99" t="str" cm="1">
        <f t="array" aca="1" ref="Z801" ca="1">INDIRECT("lista!K" &amp;SUM($A801+1))</f>
        <v/>
      </c>
      <c r="AA801" s="99" t="str" cm="1">
        <f t="array" aca="1" ref="AA801" ca="1">INDIRECT("lista!L" &amp;SUM($A801+1))</f>
        <v/>
      </c>
      <c r="AB801" s="99" t="str" cm="1">
        <f t="array" aca="1" ref="AB801" ca="1">INDIRECT("lista!M" &amp;SUM($A801+1))</f>
        <v/>
      </c>
      <c r="AC801" s="99" t="str" cm="1">
        <f t="array" aca="1" ref="AC801" ca="1">INDIRECT("lista!N" &amp;SUM($A801+1))</f>
        <v/>
      </c>
      <c r="AD801" s="99" t="str" cm="1">
        <f t="array" aca="1" ref="AD801" ca="1">INDIRECT("lista!O" &amp;SUM($A801+1))</f>
        <v/>
      </c>
      <c r="AE801" s="99" t="str" cm="1">
        <f t="array" aca="1" ref="AE801" ca="1">INDIRECT("lista!P" &amp;SUM($A801+1))</f>
        <v/>
      </c>
      <c r="AF801" s="99" t="str" cm="1">
        <f t="array" aca="1" ref="AF801" ca="1">INDIRECT("lista!Q" &amp;SUM($A801+1))</f>
        <v/>
      </c>
    </row>
    <row r="802" spans="1:32" x14ac:dyDescent="0.3">
      <c r="A802" s="99">
        <v>508</v>
      </c>
      <c r="B802" s="41" t="s">
        <v>488</v>
      </c>
      <c r="C802" s="30" t="s">
        <v>1208</v>
      </c>
      <c r="D802" s="41" t="s">
        <v>200</v>
      </c>
      <c r="E802" s="40" t="s">
        <v>77</v>
      </c>
      <c r="F802" s="32">
        <v>43913</v>
      </c>
      <c r="O802" s="3"/>
      <c r="P802" s="3"/>
      <c r="Q802" s="3"/>
      <c r="R802" s="15"/>
      <c r="S802" s="15"/>
      <c r="T802" s="15"/>
      <c r="U802" s="328"/>
      <c r="V802" s="99"/>
      <c r="W802" s="99" t="str" cm="1">
        <f t="array" aca="1" ref="W802" ca="1">INDIRECT("lista!H" &amp;SUM($A802+1))</f>
        <v/>
      </c>
      <c r="X802" s="99" cm="1">
        <f t="array" aca="1" ref="X802" ca="1">INDIRECT("lista!I" &amp;SUM($A802+1))</f>
        <v>557</v>
      </c>
      <c r="Y802" s="99" cm="1">
        <f t="array" aca="1" ref="Y802" ca="1">INDIRECT("lista!J" &amp;SUM($A802+1))</f>
        <v>515</v>
      </c>
      <c r="Z802" s="99" t="str" cm="1">
        <f t="array" aca="1" ref="Z802" ca="1">INDIRECT("lista!K" &amp;SUM($A802+1))</f>
        <v/>
      </c>
      <c r="AA802" s="99" t="str" cm="1">
        <f t="array" aca="1" ref="AA802" ca="1">INDIRECT("lista!L" &amp;SUM($A802+1))</f>
        <v/>
      </c>
      <c r="AB802" s="99" t="str" cm="1">
        <f t="array" aca="1" ref="AB802" ca="1">INDIRECT("lista!M" &amp;SUM($A802+1))</f>
        <v/>
      </c>
      <c r="AC802" s="99" t="str" cm="1">
        <f t="array" aca="1" ref="AC802" ca="1">INDIRECT("lista!N" &amp;SUM($A802+1))</f>
        <v/>
      </c>
      <c r="AD802" s="99" t="str" cm="1">
        <f t="array" aca="1" ref="AD802" ca="1">INDIRECT("lista!O" &amp;SUM($A802+1))</f>
        <v/>
      </c>
      <c r="AE802" s="99" t="str" cm="1">
        <f t="array" aca="1" ref="AE802" ca="1">INDIRECT("lista!P" &amp;SUM($A802+1))</f>
        <v/>
      </c>
      <c r="AF802" s="99" t="str" cm="1">
        <f t="array" aca="1" ref="AF802" ca="1">INDIRECT("lista!Q" &amp;SUM($A802+1))</f>
        <v/>
      </c>
    </row>
    <row r="803" spans="1:32" x14ac:dyDescent="0.3">
      <c r="A803" s="99">
        <v>509</v>
      </c>
      <c r="B803" s="41" t="s">
        <v>301</v>
      </c>
      <c r="C803" s="30" t="s">
        <v>1170</v>
      </c>
      <c r="D803" s="41" t="s">
        <v>242</v>
      </c>
      <c r="E803" s="40" t="s">
        <v>105</v>
      </c>
      <c r="F803" s="32">
        <v>43910</v>
      </c>
      <c r="O803" s="3"/>
      <c r="P803" s="3"/>
      <c r="Q803" s="3"/>
      <c r="R803" s="15"/>
      <c r="S803" s="15"/>
      <c r="T803" s="15"/>
      <c r="U803" s="328"/>
      <c r="V803" s="99"/>
      <c r="W803" s="99" cm="1">
        <f t="array" aca="1" ref="W803" ca="1">INDIRECT("lista!H" &amp;SUM($A803+1))</f>
        <v>578</v>
      </c>
      <c r="X803" s="99" cm="1">
        <f t="array" aca="1" ref="X803" ca="1">INDIRECT("lista!I" &amp;SUM($A803+1))</f>
        <v>557</v>
      </c>
      <c r="Y803" s="99" cm="1">
        <f t="array" aca="1" ref="Y803" ca="1">INDIRECT("lista!J" &amp;SUM($A803+1))</f>
        <v>515</v>
      </c>
      <c r="Z803" s="99" t="str" cm="1">
        <f t="array" aca="1" ref="Z803" ca="1">INDIRECT("lista!K" &amp;SUM($A803+1))</f>
        <v/>
      </c>
      <c r="AA803" s="99" t="str" cm="1">
        <f t="array" aca="1" ref="AA803" ca="1">INDIRECT("lista!L" &amp;SUM($A803+1))</f>
        <v/>
      </c>
      <c r="AB803" s="99" t="str" cm="1">
        <f t="array" aca="1" ref="AB803" ca="1">INDIRECT("lista!M" &amp;SUM($A803+1))</f>
        <v/>
      </c>
      <c r="AC803" s="99" t="str" cm="1">
        <f t="array" aca="1" ref="AC803" ca="1">INDIRECT("lista!N" &amp;SUM($A803+1))</f>
        <v/>
      </c>
      <c r="AD803" s="99" t="str" cm="1">
        <f t="array" aca="1" ref="AD803" ca="1">INDIRECT("lista!O" &amp;SUM($A803+1))</f>
        <v/>
      </c>
      <c r="AE803" s="99" t="str" cm="1">
        <f t="array" aca="1" ref="AE803" ca="1">INDIRECT("lista!P" &amp;SUM($A803+1))</f>
        <v/>
      </c>
      <c r="AF803" s="99" t="str" cm="1">
        <f t="array" aca="1" ref="AF803" ca="1">INDIRECT("lista!Q" &amp;SUM($A803+1))</f>
        <v/>
      </c>
    </row>
    <row r="804" spans="1:32" x14ac:dyDescent="0.3">
      <c r="A804" s="99">
        <v>510</v>
      </c>
      <c r="B804" s="41" t="s">
        <v>303</v>
      </c>
      <c r="C804" s="30" t="s">
        <v>1171</v>
      </c>
      <c r="D804" s="41" t="s">
        <v>242</v>
      </c>
      <c r="E804" s="40" t="s">
        <v>105</v>
      </c>
      <c r="F804" s="32">
        <v>43910</v>
      </c>
      <c r="O804" s="3"/>
      <c r="P804" s="3"/>
      <c r="Q804" s="3"/>
      <c r="R804" s="15"/>
      <c r="S804" s="15"/>
      <c r="T804" s="15"/>
      <c r="U804" s="328"/>
      <c r="V804" s="99"/>
      <c r="W804" s="99" cm="1">
        <f t="array" aca="1" ref="W804" ca="1">INDIRECT("lista!H" &amp;SUM($A804+1))</f>
        <v>579</v>
      </c>
      <c r="X804" s="99" cm="1">
        <f t="array" aca="1" ref="X804" ca="1">INDIRECT("lista!I" &amp;SUM($A804+1))</f>
        <v>558</v>
      </c>
      <c r="Y804" s="99" cm="1">
        <f t="array" aca="1" ref="Y804" ca="1">INDIRECT("lista!J" &amp;SUM($A804+1))</f>
        <v>516</v>
      </c>
      <c r="Z804" s="99" t="str" cm="1">
        <f t="array" aca="1" ref="Z804" ca="1">INDIRECT("lista!K" &amp;SUM($A804+1))</f>
        <v/>
      </c>
      <c r="AA804" s="99" t="str" cm="1">
        <f t="array" aca="1" ref="AA804" ca="1">INDIRECT("lista!L" &amp;SUM($A804+1))</f>
        <v/>
      </c>
      <c r="AB804" s="99" t="str" cm="1">
        <f t="array" aca="1" ref="AB804" ca="1">INDIRECT("lista!M" &amp;SUM($A804+1))</f>
        <v/>
      </c>
      <c r="AC804" s="99" t="str" cm="1">
        <f t="array" aca="1" ref="AC804" ca="1">INDIRECT("lista!N" &amp;SUM($A804+1))</f>
        <v/>
      </c>
      <c r="AD804" s="99" t="str" cm="1">
        <f t="array" aca="1" ref="AD804" ca="1">INDIRECT("lista!O" &amp;SUM($A804+1))</f>
        <v/>
      </c>
      <c r="AE804" s="99" t="str" cm="1">
        <f t="array" aca="1" ref="AE804" ca="1">INDIRECT("lista!P" &amp;SUM($A804+1))</f>
        <v/>
      </c>
      <c r="AF804" s="99" t="str" cm="1">
        <f t="array" aca="1" ref="AF804" ca="1">INDIRECT("lista!Q" &amp;SUM($A804+1))</f>
        <v/>
      </c>
    </row>
    <row r="805" spans="1:32" x14ac:dyDescent="0.3">
      <c r="A805" s="99">
        <v>511</v>
      </c>
      <c r="B805" s="41" t="s">
        <v>291</v>
      </c>
      <c r="C805" s="30" t="s">
        <v>1510</v>
      </c>
      <c r="D805" s="41" t="s">
        <v>242</v>
      </c>
      <c r="E805" s="40" t="s">
        <v>119</v>
      </c>
      <c r="F805" s="32">
        <v>43908</v>
      </c>
      <c r="O805" s="3"/>
      <c r="P805" s="3"/>
      <c r="Q805" s="3"/>
      <c r="R805" s="15"/>
      <c r="S805" s="15"/>
      <c r="T805" s="15"/>
      <c r="U805" s="328"/>
      <c r="V805" s="99"/>
      <c r="W805" s="99" cm="1">
        <f t="array" aca="1" ref="W805" ca="1">INDIRECT("lista!H" &amp;SUM($A805+1))</f>
        <v>663</v>
      </c>
      <c r="X805" s="99" cm="1">
        <f t="array" aca="1" ref="X805" ca="1">INDIRECT("lista!I" &amp;SUM($A805+1))</f>
        <v>642</v>
      </c>
      <c r="Y805" s="99" cm="1">
        <f t="array" aca="1" ref="Y805" ca="1">INDIRECT("lista!J" &amp;SUM($A805+1))</f>
        <v>600</v>
      </c>
      <c r="Z805" s="99" t="str" cm="1">
        <f t="array" aca="1" ref="Z805" ca="1">INDIRECT("lista!K" &amp;SUM($A805+1))</f>
        <v/>
      </c>
      <c r="AA805" s="99" t="str" cm="1">
        <f t="array" aca="1" ref="AA805" ca="1">INDIRECT("lista!L" &amp;SUM($A805+1))</f>
        <v/>
      </c>
      <c r="AB805" s="99" t="str" cm="1">
        <f t="array" aca="1" ref="AB805" ca="1">INDIRECT("lista!M" &amp;SUM($A805+1))</f>
        <v/>
      </c>
      <c r="AC805" s="99" t="str" cm="1">
        <f t="array" aca="1" ref="AC805" ca="1">INDIRECT("lista!N" &amp;SUM($A805+1))</f>
        <v/>
      </c>
      <c r="AD805" s="99" t="str" cm="1">
        <f t="array" aca="1" ref="AD805" ca="1">INDIRECT("lista!O" &amp;SUM($A805+1))</f>
        <v/>
      </c>
      <c r="AE805" s="99" t="str" cm="1">
        <f t="array" aca="1" ref="AE805" ca="1">INDIRECT("lista!P" &amp;SUM($A805+1))</f>
        <v/>
      </c>
      <c r="AF805" s="99" t="str" cm="1">
        <f t="array" aca="1" ref="AF805" ca="1">INDIRECT("lista!Q" &amp;SUM($A805+1))</f>
        <v/>
      </c>
    </row>
    <row r="806" spans="1:32" x14ac:dyDescent="0.3">
      <c r="A806" s="99">
        <v>512</v>
      </c>
      <c r="B806" s="41" t="s">
        <v>489</v>
      </c>
      <c r="C806" s="73" t="s">
        <v>1557</v>
      </c>
      <c r="D806" s="41" t="s">
        <v>181</v>
      </c>
      <c r="E806" s="40" t="s">
        <v>105</v>
      </c>
      <c r="F806" s="32">
        <v>43908</v>
      </c>
      <c r="O806" s="3"/>
      <c r="P806" s="3"/>
      <c r="Q806" s="3"/>
      <c r="R806" s="15"/>
      <c r="S806" s="15"/>
      <c r="T806" s="15"/>
      <c r="U806" s="328"/>
      <c r="V806" s="99"/>
      <c r="W806" s="99" t="str" cm="1">
        <f t="array" aca="1" ref="W806" ca="1">INDIRECT("lista!H" &amp;SUM($A806+1))</f>
        <v/>
      </c>
      <c r="X806" s="99" t="str" cm="1">
        <f t="array" aca="1" ref="X806" ca="1">INDIRECT("lista!I" &amp;SUM($A806+1))</f>
        <v/>
      </c>
      <c r="Y806" s="99" t="str" cm="1">
        <f t="array" aca="1" ref="Y806" ca="1">INDIRECT("lista!J" &amp;SUM($A806+1))</f>
        <v/>
      </c>
      <c r="Z806" s="99" t="str" cm="1">
        <f t="array" aca="1" ref="Z806" ca="1">INDIRECT("lista!K" &amp;SUM($A806+1))</f>
        <v/>
      </c>
      <c r="AA806" s="99" t="str" cm="1">
        <f t="array" aca="1" ref="AA806" ca="1">INDIRECT("lista!L" &amp;SUM($A806+1))</f>
        <v/>
      </c>
      <c r="AB806" s="99" t="str" cm="1">
        <f t="array" aca="1" ref="AB806" ca="1">INDIRECT("lista!M" &amp;SUM($A806+1))</f>
        <v/>
      </c>
      <c r="AC806" s="99" t="str" cm="1">
        <f t="array" aca="1" ref="AC806" ca="1">INDIRECT("lista!N" &amp;SUM($A806+1))</f>
        <v/>
      </c>
      <c r="AD806" s="99" t="str" cm="1">
        <f t="array" aca="1" ref="AD806" ca="1">INDIRECT("lista!O" &amp;SUM($A806+1))</f>
        <v/>
      </c>
      <c r="AE806" s="99" t="str" cm="1">
        <f t="array" aca="1" ref="AE806" ca="1">INDIRECT("lista!P" &amp;SUM($A806+1))</f>
        <v/>
      </c>
      <c r="AF806" s="99" t="str" cm="1">
        <f t="array" aca="1" ref="AF806" ca="1">INDIRECT("lista!Q" &amp;SUM($A806+1))</f>
        <v/>
      </c>
    </row>
    <row r="807" spans="1:32" x14ac:dyDescent="0.3">
      <c r="A807" s="99">
        <v>513</v>
      </c>
      <c r="B807" s="41" t="s">
        <v>490</v>
      </c>
      <c r="C807" s="73" t="s">
        <v>1558</v>
      </c>
      <c r="D807" s="41" t="s">
        <v>181</v>
      </c>
      <c r="E807" s="40" t="s">
        <v>105</v>
      </c>
      <c r="F807" s="32">
        <v>43907</v>
      </c>
      <c r="O807" s="3"/>
      <c r="P807" s="3"/>
      <c r="Q807" s="3"/>
      <c r="R807" s="15"/>
      <c r="S807" s="15"/>
      <c r="T807" s="15"/>
      <c r="U807" s="328"/>
      <c r="V807" s="99" t="s">
        <v>63</v>
      </c>
      <c r="W807" s="99" t="str" cm="1">
        <f t="array" aca="1" ref="W807" ca="1">INDIRECT("lista!H" &amp;SUM($A807+1))</f>
        <v/>
      </c>
      <c r="X807" s="99" t="str" cm="1">
        <f t="array" aca="1" ref="X807" ca="1">INDIRECT("lista!I" &amp;SUM($A807+1))</f>
        <v/>
      </c>
      <c r="Y807" s="99" t="str" cm="1">
        <f t="array" aca="1" ref="Y807" ca="1">INDIRECT("lista!J" &amp;SUM($A807+1))</f>
        <v/>
      </c>
      <c r="Z807" s="99" t="str" cm="1">
        <f t="array" aca="1" ref="Z807" ca="1">INDIRECT("lista!K" &amp;SUM($A807+1))</f>
        <v/>
      </c>
      <c r="AA807" s="99" t="str" cm="1">
        <f t="array" aca="1" ref="AA807" ca="1">INDIRECT("lista!L" &amp;SUM($A807+1))</f>
        <v/>
      </c>
      <c r="AB807" s="99" t="str" cm="1">
        <f t="array" aca="1" ref="AB807" ca="1">INDIRECT("lista!M" &amp;SUM($A807+1))</f>
        <v/>
      </c>
      <c r="AC807" s="99" t="str" cm="1">
        <f t="array" aca="1" ref="AC807" ca="1">INDIRECT("lista!N" &amp;SUM($A807+1))</f>
        <v/>
      </c>
      <c r="AD807" s="99" t="str" cm="1">
        <f t="array" aca="1" ref="AD807" ca="1">INDIRECT("lista!O" &amp;SUM($A807+1))</f>
        <v/>
      </c>
      <c r="AE807" s="99" t="str" cm="1">
        <f t="array" aca="1" ref="AE807" ca="1">INDIRECT("lista!P" &amp;SUM($A807+1))</f>
        <v/>
      </c>
      <c r="AF807" s="99" t="str" cm="1">
        <f t="array" aca="1" ref="AF807" ca="1">INDIRECT("lista!Q" &amp;SUM($A807+1))</f>
        <v/>
      </c>
    </row>
    <row r="808" spans="1:32" x14ac:dyDescent="0.3">
      <c r="A808" s="99">
        <v>514</v>
      </c>
      <c r="B808" s="41" t="s">
        <v>491</v>
      </c>
      <c r="C808" s="73" t="s">
        <v>1559</v>
      </c>
      <c r="D808" s="41" t="s">
        <v>181</v>
      </c>
      <c r="E808" s="40" t="s">
        <v>105</v>
      </c>
      <c r="F808" s="32">
        <v>43907</v>
      </c>
      <c r="O808" s="3"/>
      <c r="P808" s="3"/>
      <c r="Q808" s="3"/>
      <c r="R808" s="15"/>
      <c r="S808" s="15"/>
      <c r="T808" s="15"/>
      <c r="U808" s="328"/>
      <c r="V808" s="99"/>
      <c r="W808" s="99" t="str" cm="1">
        <f t="array" aca="1" ref="W808" ca="1">INDIRECT("lista!H" &amp;SUM($A808+1))</f>
        <v/>
      </c>
      <c r="X808" s="99" t="str" cm="1">
        <f t="array" aca="1" ref="X808" ca="1">INDIRECT("lista!I" &amp;SUM($A808+1))</f>
        <v/>
      </c>
      <c r="Y808" s="99" t="str" cm="1">
        <f t="array" aca="1" ref="Y808" ca="1">INDIRECT("lista!J" &amp;SUM($A808+1))</f>
        <v/>
      </c>
      <c r="Z808" s="99" t="str" cm="1">
        <f t="array" aca="1" ref="Z808" ca="1">INDIRECT("lista!K" &amp;SUM($A808+1))</f>
        <v/>
      </c>
      <c r="AA808" s="99" t="str" cm="1">
        <f t="array" aca="1" ref="AA808" ca="1">INDIRECT("lista!L" &amp;SUM($A808+1))</f>
        <v/>
      </c>
      <c r="AB808" s="99" t="str" cm="1">
        <f t="array" aca="1" ref="AB808" ca="1">INDIRECT("lista!M" &amp;SUM($A808+1))</f>
        <v/>
      </c>
      <c r="AC808" s="99" t="str" cm="1">
        <f t="array" aca="1" ref="AC808" ca="1">INDIRECT("lista!N" &amp;SUM($A808+1))</f>
        <v/>
      </c>
      <c r="AD808" s="99" t="str" cm="1">
        <f t="array" aca="1" ref="AD808" ca="1">INDIRECT("lista!O" &amp;SUM($A808+1))</f>
        <v/>
      </c>
      <c r="AE808" s="99" t="str" cm="1">
        <f t="array" aca="1" ref="AE808" ca="1">INDIRECT("lista!P" &amp;SUM($A808+1))</f>
        <v/>
      </c>
      <c r="AF808" s="99" t="str" cm="1">
        <f t="array" aca="1" ref="AF808" ca="1">INDIRECT("lista!Q" &amp;SUM($A808+1))</f>
        <v/>
      </c>
    </row>
    <row r="809" spans="1:32" x14ac:dyDescent="0.3">
      <c r="A809" s="99">
        <v>515</v>
      </c>
      <c r="B809" s="41" t="s">
        <v>481</v>
      </c>
      <c r="C809" s="30" t="s">
        <v>1357</v>
      </c>
      <c r="D809" s="41" t="s">
        <v>242</v>
      </c>
      <c r="E809" s="40" t="s">
        <v>95</v>
      </c>
      <c r="F809" s="32">
        <v>43906</v>
      </c>
      <c r="O809" s="3"/>
      <c r="P809" s="3"/>
      <c r="Q809" s="3"/>
      <c r="R809" s="15"/>
      <c r="S809" s="15"/>
      <c r="T809" s="15"/>
      <c r="U809" s="328"/>
      <c r="V809" s="99"/>
      <c r="W809" s="99" t="str" cm="1">
        <f t="array" aca="1" ref="W809" ca="1">INDIRECT("lista!H" &amp;SUM($A809+1))</f>
        <v/>
      </c>
      <c r="X809" s="99" t="str" cm="1">
        <f t="array" aca="1" ref="X809" ca="1">INDIRECT("lista!I" &amp;SUM($A809+1))</f>
        <v/>
      </c>
      <c r="Y809" s="99" t="str" cm="1">
        <f t="array" aca="1" ref="Y809" ca="1">INDIRECT("lista!J" &amp;SUM($A809+1))</f>
        <v/>
      </c>
      <c r="Z809" s="99" t="str" cm="1">
        <f t="array" aca="1" ref="Z809" ca="1">INDIRECT("lista!K" &amp;SUM($A809+1))</f>
        <v/>
      </c>
      <c r="AA809" s="99" t="str" cm="1">
        <f t="array" aca="1" ref="AA809" ca="1">INDIRECT("lista!L" &amp;SUM($A809+1))</f>
        <v/>
      </c>
      <c r="AB809" s="99" t="str" cm="1">
        <f t="array" aca="1" ref="AB809" ca="1">INDIRECT("lista!M" &amp;SUM($A809+1))</f>
        <v/>
      </c>
      <c r="AC809" s="99" t="str" cm="1">
        <f t="array" aca="1" ref="AC809" ca="1">INDIRECT("lista!N" &amp;SUM($A809+1))</f>
        <v/>
      </c>
      <c r="AD809" s="99" t="str" cm="1">
        <f t="array" aca="1" ref="AD809" ca="1">INDIRECT("lista!O" &amp;SUM($A809+1))</f>
        <v/>
      </c>
      <c r="AE809" s="99" cm="1">
        <f t="array" aca="1" ref="AE809" ca="1">INDIRECT("lista!P" &amp;SUM($A809+1))</f>
        <v>518</v>
      </c>
      <c r="AF809" s="99" t="str" cm="1">
        <f t="array" aca="1" ref="AF809" ca="1">INDIRECT("lista!Q" &amp;SUM($A809+1))</f>
        <v/>
      </c>
    </row>
    <row r="810" spans="1:32" x14ac:dyDescent="0.3">
      <c r="A810" s="99">
        <v>516</v>
      </c>
      <c r="B810" s="53" t="s">
        <v>492</v>
      </c>
      <c r="C810" s="70" t="s">
        <v>1209</v>
      </c>
      <c r="D810" s="53" t="s">
        <v>200</v>
      </c>
      <c r="E810" s="71" t="s">
        <v>77</v>
      </c>
      <c r="F810" s="72">
        <v>43906</v>
      </c>
      <c r="O810" s="3"/>
      <c r="P810" s="3"/>
      <c r="Q810" s="3"/>
      <c r="R810" s="15"/>
      <c r="S810" s="15"/>
      <c r="T810" s="15"/>
      <c r="U810" s="328"/>
      <c r="V810" s="99"/>
      <c r="W810" s="99" t="str" cm="1">
        <f t="array" aca="1" ref="W810" ca="1">INDIRECT("lista!H" &amp;SUM($A810+1))</f>
        <v/>
      </c>
      <c r="X810" s="99" t="str" cm="1">
        <f t="array" aca="1" ref="X810" ca="1">INDIRECT("lista!I" &amp;SUM($A810+1))</f>
        <v/>
      </c>
      <c r="Y810" s="99" t="str" cm="1">
        <f t="array" aca="1" ref="Y810" ca="1">INDIRECT("lista!J" &amp;SUM($A810+1))</f>
        <v/>
      </c>
      <c r="Z810" s="99" t="str" cm="1">
        <f t="array" aca="1" ref="Z810" ca="1">INDIRECT("lista!K" &amp;SUM($A810+1))</f>
        <v/>
      </c>
      <c r="AA810" s="99" t="str" cm="1">
        <f t="array" aca="1" ref="AA810" ca="1">INDIRECT("lista!L" &amp;SUM($A810+1))</f>
        <v/>
      </c>
      <c r="AB810" s="99" t="str" cm="1">
        <f t="array" aca="1" ref="AB810" ca="1">INDIRECT("lista!M" &amp;SUM($A810+1))</f>
        <v/>
      </c>
      <c r="AC810" s="99" t="str" cm="1">
        <f t="array" aca="1" ref="AC810" ca="1">INDIRECT("lista!N" &amp;SUM($A810+1))</f>
        <v/>
      </c>
      <c r="AD810" s="99" t="str" cm="1">
        <f t="array" aca="1" ref="AD810" ca="1">INDIRECT("lista!O" &amp;SUM($A810+1))</f>
        <v/>
      </c>
      <c r="AE810" s="99" t="str" cm="1">
        <f t="array" aca="1" ref="AE810" ca="1">INDIRECT("lista!P" &amp;SUM($A810+1))</f>
        <v/>
      </c>
      <c r="AF810" s="99" t="str" cm="1">
        <f t="array" aca="1" ref="AF810" ca="1">INDIRECT("lista!Q" &amp;SUM($A810+1))</f>
        <v/>
      </c>
    </row>
    <row r="811" spans="1:32" x14ac:dyDescent="0.3">
      <c r="A811" s="99">
        <v>517</v>
      </c>
      <c r="B811" s="41" t="s">
        <v>479</v>
      </c>
      <c r="C811" s="30" t="s">
        <v>1205</v>
      </c>
      <c r="D811" s="41" t="s">
        <v>200</v>
      </c>
      <c r="E811" s="40" t="s">
        <v>105</v>
      </c>
      <c r="F811" s="32">
        <v>43902</v>
      </c>
      <c r="O811" s="3"/>
      <c r="P811" s="3"/>
      <c r="Q811" s="3"/>
      <c r="R811" s="15"/>
      <c r="S811" s="15"/>
      <c r="T811" s="15"/>
      <c r="U811" s="328"/>
      <c r="V811" s="99"/>
      <c r="W811" s="99" t="str" cm="1">
        <f t="array" aca="1" ref="W811" ca="1">INDIRECT("lista!H" &amp;SUM($A811+1))</f>
        <v/>
      </c>
      <c r="X811" s="99" t="str" cm="1">
        <f t="array" aca="1" ref="X811" ca="1">INDIRECT("lista!I" &amp;SUM($A811+1))</f>
        <v/>
      </c>
      <c r="Y811" s="99" t="str" cm="1">
        <f t="array" aca="1" ref="Y811" ca="1">INDIRECT("lista!J" &amp;SUM($A811+1))</f>
        <v/>
      </c>
      <c r="Z811" s="99" t="str" cm="1">
        <f t="array" aca="1" ref="Z811" ca="1">INDIRECT("lista!K" &amp;SUM($A811+1))</f>
        <v/>
      </c>
      <c r="AA811" s="99" t="str" cm="1">
        <f t="array" aca="1" ref="AA811" ca="1">INDIRECT("lista!L" &amp;SUM($A811+1))</f>
        <v/>
      </c>
      <c r="AB811" s="99" t="str" cm="1">
        <f t="array" aca="1" ref="AB811" ca="1">INDIRECT("lista!M" &amp;SUM($A811+1))</f>
        <v/>
      </c>
      <c r="AC811" s="99" t="str" cm="1">
        <f t="array" aca="1" ref="AC811" ca="1">INDIRECT("lista!N" &amp;SUM($A811+1))</f>
        <v/>
      </c>
      <c r="AD811" s="99" t="str" cm="1">
        <f t="array" aca="1" ref="AD811" ca="1">INDIRECT("lista!O" &amp;SUM($A811+1))</f>
        <v/>
      </c>
      <c r="AE811" s="99" t="str" cm="1">
        <f t="array" aca="1" ref="AE811" ca="1">INDIRECT("lista!P" &amp;SUM($A811+1))</f>
        <v/>
      </c>
      <c r="AF811" s="99" t="str" cm="1">
        <f t="array" aca="1" ref="AF811" ca="1">INDIRECT("lista!Q" &amp;SUM($A811+1))</f>
        <v/>
      </c>
    </row>
    <row r="812" spans="1:32" x14ac:dyDescent="0.3">
      <c r="A812" s="99">
        <v>518</v>
      </c>
      <c r="B812" s="41" t="s">
        <v>296</v>
      </c>
      <c r="C812" s="30" t="s">
        <v>1487</v>
      </c>
      <c r="D812" s="41" t="s">
        <v>181</v>
      </c>
      <c r="E812" s="40" t="s">
        <v>119</v>
      </c>
      <c r="F812" s="32">
        <v>43901</v>
      </c>
      <c r="O812" s="3"/>
      <c r="P812" s="3"/>
      <c r="Q812" s="3"/>
      <c r="R812" s="15"/>
      <c r="S812" s="15"/>
      <c r="T812" s="15"/>
      <c r="U812" s="328"/>
      <c r="V812" s="99"/>
      <c r="W812" s="99" t="str" cm="1">
        <f t="array" aca="1" ref="W812" ca="1">INDIRECT("lista!H" &amp;SUM($A812+1))</f>
        <v/>
      </c>
      <c r="X812" s="99" t="str" cm="1">
        <f t="array" aca="1" ref="X812" ca="1">INDIRECT("lista!I" &amp;SUM($A812+1))</f>
        <v/>
      </c>
      <c r="Y812" s="99" t="str" cm="1">
        <f t="array" aca="1" ref="Y812" ca="1">INDIRECT("lista!J" &amp;SUM($A812+1))</f>
        <v/>
      </c>
      <c r="Z812" s="99" t="str" cm="1">
        <f t="array" aca="1" ref="Z812" ca="1">INDIRECT("lista!K" &amp;SUM($A812+1))</f>
        <v/>
      </c>
      <c r="AA812" s="99" t="str" cm="1">
        <f t="array" aca="1" ref="AA812" ca="1">INDIRECT("lista!L" &amp;SUM($A812+1))</f>
        <v/>
      </c>
      <c r="AB812" s="99" t="str" cm="1">
        <f t="array" aca="1" ref="AB812" ca="1">INDIRECT("lista!M" &amp;SUM($A812+1))</f>
        <v/>
      </c>
      <c r="AC812" s="99" t="str" cm="1">
        <f t="array" aca="1" ref="AC812" ca="1">INDIRECT("lista!N" &amp;SUM($A812+1))</f>
        <v/>
      </c>
      <c r="AD812" s="99" t="str" cm="1">
        <f t="array" aca="1" ref="AD812" ca="1">INDIRECT("lista!O" &amp;SUM($A812+1))</f>
        <v/>
      </c>
      <c r="AE812" s="99" t="str" cm="1">
        <f t="array" aca="1" ref="AE812" ca="1">INDIRECT("lista!P" &amp;SUM($A812+1))</f>
        <v/>
      </c>
      <c r="AF812" s="99" t="str" cm="1">
        <f t="array" aca="1" ref="AF812" ca="1">INDIRECT("lista!Q" &amp;SUM($A812+1))</f>
        <v/>
      </c>
    </row>
    <row r="813" spans="1:32" x14ac:dyDescent="0.3">
      <c r="A813" s="99">
        <v>519</v>
      </c>
      <c r="B813" s="41" t="s">
        <v>291</v>
      </c>
      <c r="C813" s="30" t="s">
        <v>1510</v>
      </c>
      <c r="D813" s="41" t="s">
        <v>242</v>
      </c>
      <c r="E813" s="40" t="s">
        <v>455</v>
      </c>
      <c r="F813" s="32">
        <v>43901</v>
      </c>
      <c r="O813" s="3"/>
      <c r="P813" s="3"/>
      <c r="Q813" s="3"/>
      <c r="R813" s="15"/>
      <c r="S813" s="15"/>
      <c r="T813" s="15"/>
      <c r="U813" s="328"/>
      <c r="V813" s="99"/>
      <c r="W813" s="99" t="str" cm="1">
        <f t="array" aca="1" ref="W813" ca="1">INDIRECT("lista!H" &amp;SUM($A813+1))</f>
        <v/>
      </c>
      <c r="X813" s="99" t="str" cm="1">
        <f t="array" aca="1" ref="X813" ca="1">INDIRECT("lista!I" &amp;SUM($A813+1))</f>
        <v/>
      </c>
      <c r="Y813" s="99" t="str" cm="1">
        <f t="array" aca="1" ref="Y813" ca="1">INDIRECT("lista!J" &amp;SUM($A813+1))</f>
        <v/>
      </c>
      <c r="Z813" s="99" t="str" cm="1">
        <f t="array" aca="1" ref="Z813" ca="1">INDIRECT("lista!K" &amp;SUM($A813+1))</f>
        <v/>
      </c>
      <c r="AA813" s="99" t="str" cm="1">
        <f t="array" aca="1" ref="AA813" ca="1">INDIRECT("lista!L" &amp;SUM($A813+1))</f>
        <v/>
      </c>
      <c r="AB813" s="99" t="str" cm="1">
        <f t="array" aca="1" ref="AB813" ca="1">INDIRECT("lista!M" &amp;SUM($A813+1))</f>
        <v/>
      </c>
      <c r="AC813" s="99" t="str" cm="1">
        <f t="array" aca="1" ref="AC813" ca="1">INDIRECT("lista!N" &amp;SUM($A813+1))</f>
        <v/>
      </c>
      <c r="AD813" s="99" t="str" cm="1">
        <f t="array" aca="1" ref="AD813" ca="1">INDIRECT("lista!O" &amp;SUM($A813+1))</f>
        <v/>
      </c>
      <c r="AE813" s="99" t="str" cm="1">
        <f t="array" aca="1" ref="AE813" ca="1">INDIRECT("lista!P" &amp;SUM($A813+1))</f>
        <v/>
      </c>
      <c r="AF813" s="99" t="str" cm="1">
        <f t="array" aca="1" ref="AF813" ca="1">INDIRECT("lista!Q" &amp;SUM($A813+1))</f>
        <v/>
      </c>
    </row>
    <row r="814" spans="1:32" x14ac:dyDescent="0.3">
      <c r="A814" s="99">
        <v>520</v>
      </c>
      <c r="B814" s="41" t="s">
        <v>301</v>
      </c>
      <c r="C814" s="30" t="s">
        <v>1170</v>
      </c>
      <c r="D814" s="41" t="s">
        <v>242</v>
      </c>
      <c r="E814" s="40" t="s">
        <v>119</v>
      </c>
      <c r="F814" s="32">
        <v>43896</v>
      </c>
      <c r="O814" s="3"/>
      <c r="P814" s="3"/>
      <c r="Q814" s="3"/>
      <c r="R814" s="15"/>
      <c r="S814" s="15"/>
      <c r="T814" s="15"/>
      <c r="U814" s="328"/>
      <c r="V814" s="99"/>
      <c r="W814" s="99" t="str" cm="1">
        <f t="array" aca="1" ref="W814" ca="1">INDIRECT("lista!H" &amp;SUM($A814+1))</f>
        <v/>
      </c>
      <c r="X814" s="99" t="str" cm="1">
        <f t="array" aca="1" ref="X814" ca="1">INDIRECT("lista!I" &amp;SUM($A814+1))</f>
        <v/>
      </c>
      <c r="Y814" s="99" t="str" cm="1">
        <f t="array" aca="1" ref="Y814" ca="1">INDIRECT("lista!J" &amp;SUM($A814+1))</f>
        <v/>
      </c>
      <c r="Z814" s="99" t="str" cm="1">
        <f t="array" aca="1" ref="Z814" ca="1">INDIRECT("lista!K" &amp;SUM($A814+1))</f>
        <v/>
      </c>
      <c r="AA814" s="99" t="str" cm="1">
        <f t="array" aca="1" ref="AA814" ca="1">INDIRECT("lista!L" &amp;SUM($A814+1))</f>
        <v/>
      </c>
      <c r="AB814" s="99" t="str" cm="1">
        <f t="array" aca="1" ref="AB814" ca="1">INDIRECT("lista!M" &amp;SUM($A814+1))</f>
        <v/>
      </c>
      <c r="AC814" s="99" t="str" cm="1">
        <f t="array" aca="1" ref="AC814" ca="1">INDIRECT("lista!N" &amp;SUM($A814+1))</f>
        <v/>
      </c>
      <c r="AD814" s="99" t="str" cm="1">
        <f t="array" aca="1" ref="AD814" ca="1">INDIRECT("lista!O" &amp;SUM($A814+1))</f>
        <v/>
      </c>
      <c r="AE814" s="99" t="str" cm="1">
        <f t="array" aca="1" ref="AE814" ca="1">INDIRECT("lista!P" &amp;SUM($A814+1))</f>
        <v/>
      </c>
      <c r="AF814" s="99" t="str" cm="1">
        <f t="array" aca="1" ref="AF814" ca="1">INDIRECT("lista!Q" &amp;SUM($A814+1))</f>
        <v/>
      </c>
    </row>
    <row r="815" spans="1:32" x14ac:dyDescent="0.3">
      <c r="A815" s="99">
        <v>521</v>
      </c>
      <c r="B815" s="41" t="s">
        <v>303</v>
      </c>
      <c r="C815" s="30" t="s">
        <v>1171</v>
      </c>
      <c r="D815" s="41" t="s">
        <v>242</v>
      </c>
      <c r="E815" s="40" t="s">
        <v>119</v>
      </c>
      <c r="F815" s="32">
        <v>43896</v>
      </c>
      <c r="O815" s="3"/>
      <c r="P815" s="3"/>
      <c r="Q815" s="3"/>
      <c r="R815" s="15"/>
      <c r="S815" s="15"/>
      <c r="T815" s="15"/>
      <c r="U815" s="328"/>
      <c r="V815" s="99"/>
      <c r="W815" s="99" t="str" cm="1">
        <f t="array" aca="1" ref="W815" ca="1">INDIRECT("lista!H" &amp;SUM($A815+1))</f>
        <v/>
      </c>
      <c r="X815" s="99" t="str" cm="1">
        <f t="array" aca="1" ref="X815" ca="1">INDIRECT("lista!I" &amp;SUM($A815+1))</f>
        <v/>
      </c>
      <c r="Y815" s="99" t="str" cm="1">
        <f t="array" aca="1" ref="Y815" ca="1">INDIRECT("lista!J" &amp;SUM($A815+1))</f>
        <v/>
      </c>
      <c r="Z815" s="99" t="str" cm="1">
        <f t="array" aca="1" ref="Z815" ca="1">INDIRECT("lista!K" &amp;SUM($A815+1))</f>
        <v/>
      </c>
      <c r="AA815" s="99" t="str" cm="1">
        <f t="array" aca="1" ref="AA815" ca="1">INDIRECT("lista!L" &amp;SUM($A815+1))</f>
        <v/>
      </c>
      <c r="AB815" s="99" t="str" cm="1">
        <f t="array" aca="1" ref="AB815" ca="1">INDIRECT("lista!M" &amp;SUM($A815+1))</f>
        <v/>
      </c>
      <c r="AC815" s="99" t="str" cm="1">
        <f t="array" aca="1" ref="AC815" ca="1">INDIRECT("lista!N" &amp;SUM($A815+1))</f>
        <v/>
      </c>
      <c r="AD815" s="99" t="str" cm="1">
        <f t="array" aca="1" ref="AD815" ca="1">INDIRECT("lista!O" &amp;SUM($A815+1))</f>
        <v/>
      </c>
      <c r="AE815" s="99" t="str" cm="1">
        <f t="array" aca="1" ref="AE815" ca="1">INDIRECT("lista!P" &amp;SUM($A815+1))</f>
        <v/>
      </c>
      <c r="AF815" s="99" t="str" cm="1">
        <f t="array" aca="1" ref="AF815" ca="1">INDIRECT("lista!Q" &amp;SUM($A815+1))</f>
        <v/>
      </c>
    </row>
    <row r="816" spans="1:32" x14ac:dyDescent="0.3">
      <c r="A816" s="99">
        <v>522</v>
      </c>
      <c r="B816" s="41" t="s">
        <v>482</v>
      </c>
      <c r="C816" s="73" t="s">
        <v>1566</v>
      </c>
      <c r="D816" s="41" t="s">
        <v>242</v>
      </c>
      <c r="E816" s="40" t="s">
        <v>95</v>
      </c>
      <c r="F816" s="32">
        <v>43896</v>
      </c>
      <c r="O816" s="3"/>
      <c r="P816" s="3"/>
      <c r="Q816" s="3"/>
      <c r="R816" s="15"/>
      <c r="S816" s="15"/>
      <c r="T816" s="15"/>
      <c r="U816" s="328"/>
      <c r="V816" s="99"/>
      <c r="W816" s="99" t="str" cm="1">
        <f t="array" aca="1" ref="W816" ca="1">INDIRECT("lista!H" &amp;SUM($A816+1))</f>
        <v/>
      </c>
      <c r="X816" s="99" t="str" cm="1">
        <f t="array" aca="1" ref="X816" ca="1">INDIRECT("lista!I" &amp;SUM($A816+1))</f>
        <v/>
      </c>
      <c r="Y816" s="99" t="str" cm="1">
        <f t="array" aca="1" ref="Y816" ca="1">INDIRECT("lista!J" &amp;SUM($A816+1))</f>
        <v/>
      </c>
      <c r="Z816" s="99" t="str" cm="1">
        <f t="array" aca="1" ref="Z816" ca="1">INDIRECT("lista!K" &amp;SUM($A816+1))</f>
        <v/>
      </c>
      <c r="AA816" s="99" t="str" cm="1">
        <f t="array" aca="1" ref="AA816" ca="1">INDIRECT("lista!L" &amp;SUM($A816+1))</f>
        <v/>
      </c>
      <c r="AB816" s="99" t="str" cm="1">
        <f t="array" aca="1" ref="AB816" ca="1">INDIRECT("lista!M" &amp;SUM($A816+1))</f>
        <v/>
      </c>
      <c r="AC816" s="99" t="str" cm="1">
        <f t="array" aca="1" ref="AC816" ca="1">INDIRECT("lista!N" &amp;SUM($A816+1))</f>
        <v/>
      </c>
      <c r="AD816" s="99" t="str" cm="1">
        <f t="array" aca="1" ref="AD816" ca="1">INDIRECT("lista!O" &amp;SUM($A816+1))</f>
        <v/>
      </c>
      <c r="AE816" s="99" t="str" cm="1">
        <f t="array" aca="1" ref="AE816" ca="1">INDIRECT("lista!P" &amp;SUM($A816+1))</f>
        <v/>
      </c>
      <c r="AF816" s="99" t="str" cm="1">
        <f t="array" aca="1" ref="AF816" ca="1">INDIRECT("lista!Q" &amp;SUM($A816+1))</f>
        <v/>
      </c>
    </row>
    <row r="817" spans="1:32" x14ac:dyDescent="0.3">
      <c r="A817" s="99">
        <v>523</v>
      </c>
      <c r="B817" s="41" t="s">
        <v>489</v>
      </c>
      <c r="C817" s="73" t="s">
        <v>1557</v>
      </c>
      <c r="D817" s="41" t="s">
        <v>181</v>
      </c>
      <c r="E817" s="40" t="s">
        <v>119</v>
      </c>
      <c r="F817" s="32">
        <v>43895</v>
      </c>
      <c r="O817" s="3"/>
      <c r="P817" s="3"/>
      <c r="Q817" s="3"/>
      <c r="R817" s="15"/>
      <c r="S817" s="15"/>
      <c r="T817" s="15"/>
      <c r="U817" s="328"/>
      <c r="V817" s="99"/>
      <c r="W817" s="99" cm="1">
        <f t="array" aca="1" ref="W817" ca="1">INDIRECT("lista!H" &amp;SUM($A817+1))</f>
        <v>599</v>
      </c>
      <c r="X817" s="99" cm="1">
        <f t="array" aca="1" ref="X817" ca="1">INDIRECT("lista!I" &amp;SUM($A817+1))</f>
        <v>578</v>
      </c>
      <c r="Y817" s="99" cm="1">
        <f t="array" aca="1" ref="Y817" ca="1">INDIRECT("lista!J" &amp;SUM($A817+1))</f>
        <v>536</v>
      </c>
      <c r="Z817" s="99" t="str" cm="1">
        <f t="array" aca="1" ref="Z817" ca="1">INDIRECT("lista!K" &amp;SUM($A817+1))</f>
        <v/>
      </c>
      <c r="AA817" s="99" t="str" cm="1">
        <f t="array" aca="1" ref="AA817" ca="1">INDIRECT("lista!L" &amp;SUM($A817+1))</f>
        <v/>
      </c>
      <c r="AB817" s="99" t="str" cm="1">
        <f t="array" aca="1" ref="AB817" ca="1">INDIRECT("lista!M" &amp;SUM($A817+1))</f>
        <v/>
      </c>
      <c r="AC817" s="99" t="str" cm="1">
        <f t="array" aca="1" ref="AC817" ca="1">INDIRECT("lista!N" &amp;SUM($A817+1))</f>
        <v/>
      </c>
      <c r="AD817" s="99" t="str" cm="1">
        <f t="array" aca="1" ref="AD817" ca="1">INDIRECT("lista!O" &amp;SUM($A817+1))</f>
        <v/>
      </c>
      <c r="AE817" s="99" t="str" cm="1">
        <f t="array" aca="1" ref="AE817" ca="1">INDIRECT("lista!P" &amp;SUM($A817+1))</f>
        <v/>
      </c>
      <c r="AF817" s="99" t="str" cm="1">
        <f t="array" aca="1" ref="AF817" ca="1">INDIRECT("lista!Q" &amp;SUM($A817+1))</f>
        <v/>
      </c>
    </row>
    <row r="818" spans="1:32" x14ac:dyDescent="0.3">
      <c r="A818" s="99">
        <v>524</v>
      </c>
      <c r="B818" s="41" t="s">
        <v>490</v>
      </c>
      <c r="C818" s="73" t="s">
        <v>1558</v>
      </c>
      <c r="D818" s="41" t="s">
        <v>181</v>
      </c>
      <c r="E818" s="40" t="s">
        <v>119</v>
      </c>
      <c r="F818" s="32">
        <v>43894</v>
      </c>
      <c r="O818" s="3"/>
      <c r="P818" s="3"/>
      <c r="Q818" s="3"/>
      <c r="R818" s="15"/>
      <c r="S818" s="15"/>
      <c r="T818" s="15"/>
      <c r="U818" s="328"/>
      <c r="V818" s="99"/>
      <c r="W818" s="99" t="str" cm="1">
        <f t="array" aca="1" ref="W818" ca="1">INDIRECT("lista!H" &amp;SUM($A818+1))</f>
        <v/>
      </c>
      <c r="X818" s="99" t="str" cm="1">
        <f t="array" aca="1" ref="X818" ca="1">INDIRECT("lista!I" &amp;SUM($A818+1))</f>
        <v/>
      </c>
      <c r="Y818" s="99" t="str" cm="1">
        <f t="array" aca="1" ref="Y818" ca="1">INDIRECT("lista!J" &amp;SUM($A818+1))</f>
        <v/>
      </c>
      <c r="Z818" s="99" t="str" cm="1">
        <f t="array" aca="1" ref="Z818" ca="1">INDIRECT("lista!K" &amp;SUM($A818+1))</f>
        <v/>
      </c>
      <c r="AA818" s="99" t="str" cm="1">
        <f t="array" aca="1" ref="AA818" ca="1">INDIRECT("lista!L" &amp;SUM($A818+1))</f>
        <v/>
      </c>
      <c r="AB818" s="99" t="str" cm="1">
        <f t="array" aca="1" ref="AB818" ca="1">INDIRECT("lista!M" &amp;SUM($A818+1))</f>
        <v/>
      </c>
      <c r="AC818" s="99" t="str" cm="1">
        <f t="array" aca="1" ref="AC818" ca="1">INDIRECT("lista!N" &amp;SUM($A818+1))</f>
        <v/>
      </c>
      <c r="AD818" s="99" t="str" cm="1">
        <f t="array" aca="1" ref="AD818" ca="1">INDIRECT("lista!O" &amp;SUM($A818+1))</f>
        <v/>
      </c>
      <c r="AE818" s="99" t="str" cm="1">
        <f t="array" aca="1" ref="AE818" ca="1">INDIRECT("lista!P" &amp;SUM($A818+1))</f>
        <v/>
      </c>
      <c r="AF818" s="99" t="str" cm="1">
        <f t="array" aca="1" ref="AF818" ca="1">INDIRECT("lista!Q" &amp;SUM($A818+1))</f>
        <v/>
      </c>
    </row>
    <row r="819" spans="1:32" x14ac:dyDescent="0.3">
      <c r="A819" s="99">
        <v>525</v>
      </c>
      <c r="B819" s="41" t="s">
        <v>491</v>
      </c>
      <c r="C819" s="73" t="s">
        <v>1559</v>
      </c>
      <c r="D819" s="41" t="s">
        <v>181</v>
      </c>
      <c r="E819" s="40" t="s">
        <v>119</v>
      </c>
      <c r="F819" s="32">
        <v>43894</v>
      </c>
      <c r="O819" s="3"/>
      <c r="P819" s="3"/>
      <c r="Q819" s="3"/>
      <c r="R819" s="15"/>
      <c r="S819" s="15"/>
      <c r="T819" s="15"/>
      <c r="U819" s="328"/>
      <c r="V819" s="99"/>
      <c r="W819" s="99" t="str" cm="1">
        <f t="array" aca="1" ref="W819" ca="1">INDIRECT("lista!H" &amp;SUM($A819+1))</f>
        <v/>
      </c>
      <c r="X819" s="99" t="str" cm="1">
        <f t="array" aca="1" ref="X819" ca="1">INDIRECT("lista!I" &amp;SUM($A819+1))</f>
        <v/>
      </c>
      <c r="Y819" s="99" t="str" cm="1">
        <f t="array" aca="1" ref="Y819" ca="1">INDIRECT("lista!J" &amp;SUM($A819+1))</f>
        <v/>
      </c>
      <c r="Z819" s="99" t="str" cm="1">
        <f t="array" aca="1" ref="Z819" ca="1">INDIRECT("lista!K" &amp;SUM($A819+1))</f>
        <v/>
      </c>
      <c r="AA819" s="99" t="str" cm="1">
        <f t="array" aca="1" ref="AA819" ca="1">INDIRECT("lista!L" &amp;SUM($A819+1))</f>
        <v/>
      </c>
      <c r="AB819" s="99" t="str" cm="1">
        <f t="array" aca="1" ref="AB819" ca="1">INDIRECT("lista!M" &amp;SUM($A819+1))</f>
        <v/>
      </c>
      <c r="AC819" s="99" t="str" cm="1">
        <f t="array" aca="1" ref="AC819" ca="1">INDIRECT("lista!N" &amp;SUM($A819+1))</f>
        <v/>
      </c>
      <c r="AD819" s="99" t="str" cm="1">
        <f t="array" aca="1" ref="AD819" ca="1">INDIRECT("lista!O" &amp;SUM($A819+1))</f>
        <v/>
      </c>
      <c r="AE819" s="99" t="str" cm="1">
        <f t="array" aca="1" ref="AE819" ca="1">INDIRECT("lista!P" &amp;SUM($A819+1))</f>
        <v/>
      </c>
      <c r="AF819" s="99" t="str" cm="1">
        <f t="array" aca="1" ref="AF819" ca="1">INDIRECT("lista!Q" &amp;SUM($A819+1))</f>
        <v/>
      </c>
    </row>
    <row r="820" spans="1:32" x14ac:dyDescent="0.3">
      <c r="A820" s="99">
        <v>526</v>
      </c>
      <c r="B820" s="41" t="s">
        <v>483</v>
      </c>
      <c r="C820" s="73" t="s">
        <v>1389</v>
      </c>
      <c r="D820" s="41" t="s">
        <v>242</v>
      </c>
      <c r="E820" s="40" t="s">
        <v>95</v>
      </c>
      <c r="F820" s="32">
        <v>43894</v>
      </c>
      <c r="O820" s="3"/>
      <c r="P820" s="3"/>
      <c r="Q820" s="3"/>
      <c r="R820" s="15"/>
      <c r="S820" s="15"/>
      <c r="T820" s="15"/>
      <c r="U820" s="328"/>
      <c r="V820" s="99"/>
      <c r="W820" s="99" t="str" cm="1">
        <f t="array" aca="1" ref="W820" ca="1">INDIRECT("lista!H" &amp;SUM($A820+1))</f>
        <v/>
      </c>
      <c r="X820" s="99" t="str" cm="1">
        <f t="array" aca="1" ref="X820" ca="1">INDIRECT("lista!I" &amp;SUM($A820+1))</f>
        <v/>
      </c>
      <c r="Y820" s="99" t="str" cm="1">
        <f t="array" aca="1" ref="Y820" ca="1">INDIRECT("lista!J" &amp;SUM($A820+1))</f>
        <v/>
      </c>
      <c r="Z820" s="99" t="str" cm="1">
        <f t="array" aca="1" ref="Z820" ca="1">INDIRECT("lista!K" &amp;SUM($A820+1))</f>
        <v/>
      </c>
      <c r="AA820" s="99" t="str" cm="1">
        <f t="array" aca="1" ref="AA820" ca="1">INDIRECT("lista!L" &amp;SUM($A820+1))</f>
        <v/>
      </c>
      <c r="AB820" s="99" t="str" cm="1">
        <f t="array" aca="1" ref="AB820" ca="1">INDIRECT("lista!M" &amp;SUM($A820+1))</f>
        <v/>
      </c>
      <c r="AC820" s="99" t="str" cm="1">
        <f t="array" aca="1" ref="AC820" ca="1">INDIRECT("lista!N" &amp;SUM($A820+1))</f>
        <v/>
      </c>
      <c r="AD820" s="99" t="str" cm="1">
        <f t="array" aca="1" ref="AD820" ca="1">INDIRECT("lista!O" &amp;SUM($A820+1))</f>
        <v/>
      </c>
      <c r="AE820" s="99" t="str" cm="1">
        <f t="array" aca="1" ref="AE820" ca="1">INDIRECT("lista!P" &amp;SUM($A820+1))</f>
        <v/>
      </c>
      <c r="AF820" s="99" t="str" cm="1">
        <f t="array" aca="1" ref="AF820" ca="1">INDIRECT("lista!Q" &amp;SUM($A820+1))</f>
        <v/>
      </c>
    </row>
    <row r="821" spans="1:32" x14ac:dyDescent="0.3">
      <c r="A821" s="99">
        <v>527</v>
      </c>
      <c r="B821" s="41" t="s">
        <v>79</v>
      </c>
      <c r="C821" s="30" t="s">
        <v>1149</v>
      </c>
      <c r="D821" s="41" t="s">
        <v>80</v>
      </c>
      <c r="E821" s="40" t="s">
        <v>77</v>
      </c>
      <c r="F821" s="32">
        <v>43894</v>
      </c>
      <c r="O821" s="3"/>
      <c r="P821" s="3"/>
      <c r="Q821" s="3"/>
      <c r="R821" s="15"/>
      <c r="S821" s="15"/>
      <c r="T821" s="15"/>
      <c r="U821" s="328"/>
      <c r="V821" s="99"/>
      <c r="W821" s="99" t="str" cm="1">
        <f t="array" aca="1" ref="W821" ca="1">INDIRECT("lista!H" &amp;SUM($A821+1))</f>
        <v/>
      </c>
      <c r="X821" s="99" t="str" cm="1">
        <f t="array" aca="1" ref="X821" ca="1">INDIRECT("lista!I" &amp;SUM($A821+1))</f>
        <v/>
      </c>
      <c r="Y821" s="99" t="str" cm="1">
        <f t="array" aca="1" ref="Y821" ca="1">INDIRECT("lista!J" &amp;SUM($A821+1))</f>
        <v/>
      </c>
      <c r="Z821" s="99" t="str" cm="1">
        <f t="array" aca="1" ref="Z821" ca="1">INDIRECT("lista!K" &amp;SUM($A821+1))</f>
        <v/>
      </c>
      <c r="AA821" s="99" t="str" cm="1">
        <f t="array" aca="1" ref="AA821" ca="1">INDIRECT("lista!L" &amp;SUM($A821+1))</f>
        <v/>
      </c>
      <c r="AB821" s="99" t="str" cm="1">
        <f t="array" aca="1" ref="AB821" ca="1">INDIRECT("lista!M" &amp;SUM($A821+1))</f>
        <v/>
      </c>
      <c r="AC821" s="99" t="str" cm="1">
        <f t="array" aca="1" ref="AC821" ca="1">INDIRECT("lista!N" &amp;SUM($A821+1))</f>
        <v/>
      </c>
      <c r="AD821" s="99" t="str" cm="1">
        <f t="array" aca="1" ref="AD821" ca="1">INDIRECT("lista!O" &amp;SUM($A821+1))</f>
        <v/>
      </c>
      <c r="AE821" s="99" t="str" cm="1">
        <f t="array" aca="1" ref="AE821" ca="1">INDIRECT("lista!P" &amp;SUM($A821+1))</f>
        <v/>
      </c>
      <c r="AF821" s="99" t="str" cm="1">
        <f t="array" aca="1" ref="AF821" ca="1">INDIRECT("lista!Q" &amp;SUM($A821+1))</f>
        <v/>
      </c>
    </row>
    <row r="822" spans="1:32" x14ac:dyDescent="0.3">
      <c r="A822" s="99">
        <v>528</v>
      </c>
      <c r="B822" s="41" t="s">
        <v>493</v>
      </c>
      <c r="C822" s="30" t="s">
        <v>1390</v>
      </c>
      <c r="D822" s="41" t="s">
        <v>181</v>
      </c>
      <c r="E822" s="40" t="s">
        <v>77</v>
      </c>
      <c r="F822" s="32">
        <v>43894</v>
      </c>
      <c r="O822" s="3"/>
      <c r="P822" s="3"/>
      <c r="Q822" s="3"/>
      <c r="R822" s="15"/>
      <c r="S822" s="15"/>
      <c r="T822" s="15"/>
      <c r="U822" s="328" t="s">
        <v>181</v>
      </c>
      <c r="V822" s="99"/>
      <c r="W822" s="99" t="str" cm="1">
        <f t="array" aca="1" ref="W822" ca="1">INDIRECT("lista!H" &amp;SUM($A822+1))</f>
        <v/>
      </c>
      <c r="X822" s="99" t="str" cm="1">
        <f t="array" aca="1" ref="X822" ca="1">INDIRECT("lista!I" &amp;SUM($A822+1))</f>
        <v/>
      </c>
      <c r="Y822" s="99" t="str" cm="1">
        <f t="array" aca="1" ref="Y822" ca="1">INDIRECT("lista!J" &amp;SUM($A822+1))</f>
        <v/>
      </c>
      <c r="Z822" s="99" t="str" cm="1">
        <f t="array" aca="1" ref="Z822" ca="1">INDIRECT("lista!K" &amp;SUM($A822+1))</f>
        <v/>
      </c>
      <c r="AA822" s="99" t="str" cm="1">
        <f t="array" aca="1" ref="AA822" ca="1">INDIRECT("lista!L" &amp;SUM($A822+1))</f>
        <v/>
      </c>
      <c r="AB822" s="99" t="str" cm="1">
        <f t="array" aca="1" ref="AB822" ca="1">INDIRECT("lista!M" &amp;SUM($A822+1))</f>
        <v/>
      </c>
      <c r="AC822" s="99" t="str" cm="1">
        <f t="array" aca="1" ref="AC822" ca="1">INDIRECT("lista!N" &amp;SUM($A822+1))</f>
        <v/>
      </c>
      <c r="AD822" s="99" t="str" cm="1">
        <f t="array" aca="1" ref="AD822" ca="1">INDIRECT("lista!O" &amp;SUM($A822+1))</f>
        <v/>
      </c>
      <c r="AE822" s="99" t="str" cm="1">
        <f t="array" aca="1" ref="AE822" ca="1">INDIRECT("lista!P" &amp;SUM($A822+1))</f>
        <v/>
      </c>
      <c r="AF822" s="99" t="str" cm="1">
        <f t="array" aca="1" ref="AF822" ca="1">INDIRECT("lista!Q" &amp;SUM($A822+1))</f>
        <v/>
      </c>
    </row>
    <row r="823" spans="1:32" x14ac:dyDescent="0.3">
      <c r="A823" s="99">
        <v>529</v>
      </c>
      <c r="B823" s="41" t="s">
        <v>301</v>
      </c>
      <c r="C823" s="30" t="s">
        <v>1170</v>
      </c>
      <c r="D823" s="41" t="s">
        <v>242</v>
      </c>
      <c r="E823" s="40" t="s">
        <v>455</v>
      </c>
      <c r="F823" s="32">
        <v>43889</v>
      </c>
      <c r="O823" s="3"/>
      <c r="P823" s="3"/>
      <c r="Q823" s="3"/>
      <c r="R823" s="15"/>
      <c r="S823" s="15"/>
      <c r="T823" s="15"/>
      <c r="U823" s="328"/>
      <c r="V823" s="99"/>
      <c r="W823" s="99" t="str" cm="1">
        <f t="array" aca="1" ref="W823" ca="1">INDIRECT("lista!H" &amp;SUM($A823+1))</f>
        <v/>
      </c>
      <c r="X823" s="99" t="str" cm="1">
        <f t="array" aca="1" ref="X823" ca="1">INDIRECT("lista!I" &amp;SUM($A823+1))</f>
        <v/>
      </c>
      <c r="Y823" s="99" t="str" cm="1">
        <f t="array" aca="1" ref="Y823" ca="1">INDIRECT("lista!J" &amp;SUM($A823+1))</f>
        <v/>
      </c>
      <c r="Z823" s="99" t="str" cm="1">
        <f t="array" aca="1" ref="Z823" ca="1">INDIRECT("lista!K" &amp;SUM($A823+1))</f>
        <v/>
      </c>
      <c r="AA823" s="99" t="str" cm="1">
        <f t="array" aca="1" ref="AA823" ca="1">INDIRECT("lista!L" &amp;SUM($A823+1))</f>
        <v/>
      </c>
      <c r="AB823" s="99" t="str" cm="1">
        <f t="array" aca="1" ref="AB823" ca="1">INDIRECT("lista!M" &amp;SUM($A823+1))</f>
        <v/>
      </c>
      <c r="AC823" s="99" t="str" cm="1">
        <f t="array" aca="1" ref="AC823" ca="1">INDIRECT("lista!N" &amp;SUM($A823+1))</f>
        <v/>
      </c>
      <c r="AD823" s="99" t="str" cm="1">
        <f t="array" aca="1" ref="AD823" ca="1">INDIRECT("lista!O" &amp;SUM($A823+1))</f>
        <v/>
      </c>
      <c r="AE823" s="99" t="str" cm="1">
        <f t="array" aca="1" ref="AE823" ca="1">INDIRECT("lista!P" &amp;SUM($A823+1))</f>
        <v/>
      </c>
      <c r="AF823" s="99" t="str" cm="1">
        <f t="array" aca="1" ref="AF823" ca="1">INDIRECT("lista!Q" &amp;SUM($A823+1))</f>
        <v/>
      </c>
    </row>
    <row r="824" spans="1:32" x14ac:dyDescent="0.3">
      <c r="A824" s="99">
        <v>530</v>
      </c>
      <c r="B824" s="41" t="s">
        <v>303</v>
      </c>
      <c r="C824" s="30" t="s">
        <v>1171</v>
      </c>
      <c r="D824" s="41" t="s">
        <v>242</v>
      </c>
      <c r="E824" s="40" t="s">
        <v>455</v>
      </c>
      <c r="F824" s="32">
        <v>43889</v>
      </c>
      <c r="O824" s="3"/>
      <c r="P824" s="3"/>
      <c r="Q824" s="3"/>
      <c r="R824" s="15"/>
      <c r="S824" s="15"/>
      <c r="T824" s="15"/>
      <c r="U824" s="328"/>
      <c r="V824" s="99"/>
      <c r="W824" s="99" t="str" cm="1">
        <f t="array" aca="1" ref="W824" ca="1">INDIRECT("lista!H" &amp;SUM($A824+1))</f>
        <v/>
      </c>
      <c r="X824" s="99" t="str" cm="1">
        <f t="array" aca="1" ref="X824" ca="1">INDIRECT("lista!I" &amp;SUM($A824+1))</f>
        <v/>
      </c>
      <c r="Y824" s="99" t="str" cm="1">
        <f t="array" aca="1" ref="Y824" ca="1">INDIRECT("lista!J" &amp;SUM($A824+1))</f>
        <v/>
      </c>
      <c r="Z824" s="99" t="str" cm="1">
        <f t="array" aca="1" ref="Z824" ca="1">INDIRECT("lista!K" &amp;SUM($A824+1))</f>
        <v/>
      </c>
      <c r="AA824" s="99" t="str" cm="1">
        <f t="array" aca="1" ref="AA824" ca="1">INDIRECT("lista!L" &amp;SUM($A824+1))</f>
        <v/>
      </c>
      <c r="AB824" s="99" t="str" cm="1">
        <f t="array" aca="1" ref="AB824" ca="1">INDIRECT("lista!M" &amp;SUM($A824+1))</f>
        <v/>
      </c>
      <c r="AC824" s="99" t="str" cm="1">
        <f t="array" aca="1" ref="AC824" ca="1">INDIRECT("lista!N" &amp;SUM($A824+1))</f>
        <v/>
      </c>
      <c r="AD824" s="99" t="str" cm="1">
        <f t="array" aca="1" ref="AD824" ca="1">INDIRECT("lista!O" &amp;SUM($A824+1))</f>
        <v/>
      </c>
      <c r="AE824" s="99" t="str" cm="1">
        <f t="array" aca="1" ref="AE824" ca="1">INDIRECT("lista!P" &amp;SUM($A824+1))</f>
        <v/>
      </c>
      <c r="AF824" s="99" t="str" cm="1">
        <f t="array" aca="1" ref="AF824" ca="1">INDIRECT("lista!Q" &amp;SUM($A824+1))</f>
        <v/>
      </c>
    </row>
    <row r="825" spans="1:32" x14ac:dyDescent="0.3">
      <c r="A825" s="99">
        <v>531</v>
      </c>
      <c r="B825" s="41" t="s">
        <v>479</v>
      </c>
      <c r="C825" s="30" t="s">
        <v>1205</v>
      </c>
      <c r="D825" s="41" t="s">
        <v>200</v>
      </c>
      <c r="E825" s="40" t="s">
        <v>119</v>
      </c>
      <c r="F825" s="32">
        <v>43888</v>
      </c>
      <c r="O825" s="3"/>
      <c r="P825" s="3"/>
      <c r="Q825" s="3"/>
      <c r="R825" s="15"/>
      <c r="S825" s="15"/>
      <c r="T825" s="15"/>
      <c r="U825" s="328"/>
      <c r="V825" s="99"/>
      <c r="W825" s="99" t="str" cm="1">
        <f t="array" aca="1" ref="W825" ca="1">INDIRECT("lista!H" &amp;SUM($A825+1))</f>
        <v/>
      </c>
      <c r="X825" s="99" t="str" cm="1">
        <f t="array" aca="1" ref="X825" ca="1">INDIRECT("lista!I" &amp;SUM($A825+1))</f>
        <v/>
      </c>
      <c r="Y825" s="99" t="str" cm="1">
        <f t="array" aca="1" ref="Y825" ca="1">INDIRECT("lista!J" &amp;SUM($A825+1))</f>
        <v/>
      </c>
      <c r="Z825" s="99" t="str" cm="1">
        <f t="array" aca="1" ref="Z825" ca="1">INDIRECT("lista!K" &amp;SUM($A825+1))</f>
        <v/>
      </c>
      <c r="AA825" s="99" t="str" cm="1">
        <f t="array" aca="1" ref="AA825" ca="1">INDIRECT("lista!L" &amp;SUM($A825+1))</f>
        <v/>
      </c>
      <c r="AB825" s="99" t="str" cm="1">
        <f t="array" aca="1" ref="AB825" ca="1">INDIRECT("lista!M" &amp;SUM($A825+1))</f>
        <v/>
      </c>
      <c r="AC825" s="99" t="str" cm="1">
        <f t="array" aca="1" ref="AC825" ca="1">INDIRECT("lista!N" &amp;SUM($A825+1))</f>
        <v/>
      </c>
      <c r="AD825" s="99" t="str" cm="1">
        <f t="array" aca="1" ref="AD825" ca="1">INDIRECT("lista!O" &amp;SUM($A825+1))</f>
        <v/>
      </c>
      <c r="AE825" s="99" t="str" cm="1">
        <f t="array" aca="1" ref="AE825" ca="1">INDIRECT("lista!P" &amp;SUM($A825+1))</f>
        <v/>
      </c>
      <c r="AF825" s="99" t="str" cm="1">
        <f t="array" aca="1" ref="AF825" ca="1">INDIRECT("lista!Q" &amp;SUM($A825+1))</f>
        <v/>
      </c>
    </row>
    <row r="826" spans="1:32" x14ac:dyDescent="0.3">
      <c r="A826" s="99">
        <v>532</v>
      </c>
      <c r="B826" s="41" t="s">
        <v>481</v>
      </c>
      <c r="C826" s="42" t="s">
        <v>1357</v>
      </c>
      <c r="D826" s="41" t="s">
        <v>242</v>
      </c>
      <c r="E826" s="40" t="s">
        <v>105</v>
      </c>
      <c r="F826" s="37">
        <v>43885</v>
      </c>
      <c r="O826" s="3"/>
      <c r="P826" s="3"/>
      <c r="Q826" s="3"/>
      <c r="R826" s="15"/>
      <c r="S826" s="15"/>
      <c r="T826" s="15"/>
      <c r="U826" s="328"/>
      <c r="V826" s="99"/>
      <c r="W826" s="99" cm="1">
        <f t="array" aca="1" ref="W826" ca="1">INDIRECT("lista!H" &amp;SUM($A826+1))</f>
        <v>607</v>
      </c>
      <c r="X826" s="99" cm="1">
        <f t="array" aca="1" ref="X826" ca="1">INDIRECT("lista!I" &amp;SUM($A826+1))</f>
        <v>586</v>
      </c>
      <c r="Y826" s="99" cm="1">
        <f t="array" aca="1" ref="Y826" ca="1">INDIRECT("lista!J" &amp;SUM($A826+1))</f>
        <v>544</v>
      </c>
      <c r="Z826" s="99" t="str" cm="1">
        <f t="array" aca="1" ref="Z826" ca="1">INDIRECT("lista!K" &amp;SUM($A826+1))</f>
        <v/>
      </c>
      <c r="AA826" s="99" t="str" cm="1">
        <f t="array" aca="1" ref="AA826" ca="1">INDIRECT("lista!L" &amp;SUM($A826+1))</f>
        <v/>
      </c>
      <c r="AB826" s="99" t="str" cm="1">
        <f t="array" aca="1" ref="AB826" ca="1">INDIRECT("lista!M" &amp;SUM($A826+1))</f>
        <v/>
      </c>
      <c r="AC826" s="99" t="str" cm="1">
        <f t="array" aca="1" ref="AC826" ca="1">INDIRECT("lista!N" &amp;SUM($A826+1))</f>
        <v/>
      </c>
      <c r="AD826" s="99" t="str" cm="1">
        <f t="array" aca="1" ref="AD826" ca="1">INDIRECT("lista!O" &amp;SUM($A826+1))</f>
        <v/>
      </c>
      <c r="AE826" s="99" t="str" cm="1">
        <f t="array" aca="1" ref="AE826" ca="1">INDIRECT("lista!P" &amp;SUM($A826+1))</f>
        <v/>
      </c>
      <c r="AF826" s="99" t="str" cm="1">
        <f t="array" aca="1" ref="AF826" ca="1">INDIRECT("lista!Q" &amp;SUM($A826+1))</f>
        <v/>
      </c>
    </row>
    <row r="827" spans="1:32" x14ac:dyDescent="0.3">
      <c r="A827" s="99">
        <v>533</v>
      </c>
      <c r="B827" s="41" t="s">
        <v>101</v>
      </c>
      <c r="C827" s="30" t="s">
        <v>1157</v>
      </c>
      <c r="D827" s="41" t="s">
        <v>80</v>
      </c>
      <c r="E827" s="40" t="s">
        <v>74</v>
      </c>
      <c r="F827" s="32">
        <v>43882</v>
      </c>
      <c r="O827" s="3"/>
      <c r="P827" s="3"/>
      <c r="Q827" s="3"/>
      <c r="R827" s="15"/>
      <c r="S827" s="15"/>
      <c r="T827" s="15"/>
      <c r="U827" s="328"/>
      <c r="V827" s="99"/>
      <c r="W827" s="99" cm="1">
        <f t="array" aca="1" ref="W827" ca="1">INDIRECT("lista!H" &amp;SUM($A827+1))</f>
        <v>607</v>
      </c>
      <c r="X827" s="99" cm="1">
        <f t="array" aca="1" ref="X827" ca="1">INDIRECT("lista!I" &amp;SUM($A827+1))</f>
        <v>586</v>
      </c>
      <c r="Y827" s="99" cm="1">
        <f t="array" aca="1" ref="Y827" ca="1">INDIRECT("lista!J" &amp;SUM($A827+1))</f>
        <v>544</v>
      </c>
      <c r="Z827" s="99" t="str" cm="1">
        <f t="array" aca="1" ref="Z827" ca="1">INDIRECT("lista!K" &amp;SUM($A827+1))</f>
        <v/>
      </c>
      <c r="AA827" s="99" t="str" cm="1">
        <f t="array" aca="1" ref="AA827" ca="1">INDIRECT("lista!L" &amp;SUM($A827+1))</f>
        <v/>
      </c>
      <c r="AB827" s="99" t="str" cm="1">
        <f t="array" aca="1" ref="AB827" ca="1">INDIRECT("lista!M" &amp;SUM($A827+1))</f>
        <v/>
      </c>
      <c r="AC827" s="99" t="str" cm="1">
        <f t="array" aca="1" ref="AC827" ca="1">INDIRECT("lista!N" &amp;SUM($A827+1))</f>
        <v/>
      </c>
      <c r="AD827" s="99" t="str" cm="1">
        <f t="array" aca="1" ref="AD827" ca="1">INDIRECT("lista!O" &amp;SUM($A827+1))</f>
        <v/>
      </c>
      <c r="AE827" s="99" t="str" cm="1">
        <f t="array" aca="1" ref="AE827" ca="1">INDIRECT("lista!P" &amp;SUM($A827+1))</f>
        <v/>
      </c>
      <c r="AF827" s="99" t="str" cm="1">
        <f t="array" aca="1" ref="AF827" ca="1">INDIRECT("lista!Q" &amp;SUM($A827+1))</f>
        <v/>
      </c>
    </row>
    <row r="828" spans="1:32" x14ac:dyDescent="0.3">
      <c r="A828" s="99">
        <v>534</v>
      </c>
      <c r="B828" s="41" t="s">
        <v>102</v>
      </c>
      <c r="C828" s="30" t="s">
        <v>1158</v>
      </c>
      <c r="D828" s="41" t="s">
        <v>80</v>
      </c>
      <c r="E828" s="40" t="s">
        <v>74</v>
      </c>
      <c r="F828" s="32">
        <v>43882</v>
      </c>
      <c r="O828" s="3"/>
      <c r="P828" s="3"/>
      <c r="Q828" s="3"/>
      <c r="R828" s="15"/>
      <c r="S828" s="15"/>
      <c r="T828" s="15"/>
      <c r="U828" s="328"/>
      <c r="V828" s="99"/>
      <c r="W828" s="99" cm="1">
        <f t="array" aca="1" ref="W828" ca="1">INDIRECT("lista!H" &amp;SUM($A828+1))</f>
        <v>610</v>
      </c>
      <c r="X828" s="99" t="str" cm="1">
        <f t="array" aca="1" ref="X828" ca="1">INDIRECT("lista!I" &amp;SUM($A828+1))</f>
        <v/>
      </c>
      <c r="Y828" s="99" cm="1">
        <f t="array" aca="1" ref="Y828" ca="1">INDIRECT("lista!J" &amp;SUM($A828+1))</f>
        <v>547</v>
      </c>
      <c r="Z828" s="99" t="str" cm="1">
        <f t="array" aca="1" ref="Z828" ca="1">INDIRECT("lista!K" &amp;SUM($A828+1))</f>
        <v/>
      </c>
      <c r="AA828" s="99" t="str" cm="1">
        <f t="array" aca="1" ref="AA828" ca="1">INDIRECT("lista!L" &amp;SUM($A828+1))</f>
        <v/>
      </c>
      <c r="AB828" s="99" t="str" cm="1">
        <f t="array" aca="1" ref="AB828" ca="1">INDIRECT("lista!M" &amp;SUM($A828+1))</f>
        <v/>
      </c>
      <c r="AC828" s="99" t="str" cm="1">
        <f t="array" aca="1" ref="AC828" ca="1">INDIRECT("lista!N" &amp;SUM($A828+1))</f>
        <v/>
      </c>
      <c r="AD828" s="99" t="str" cm="1">
        <f t="array" aca="1" ref="AD828" ca="1">INDIRECT("lista!O" &amp;SUM($A828+1))</f>
        <v/>
      </c>
      <c r="AE828" s="99" t="str" cm="1">
        <f t="array" aca="1" ref="AE828" ca="1">INDIRECT("lista!P" &amp;SUM($A828+1))</f>
        <v/>
      </c>
      <c r="AF828" s="99" t="str" cm="1">
        <f t="array" aca="1" ref="AF828" ca="1">INDIRECT("lista!Q" &amp;SUM($A828+1))</f>
        <v/>
      </c>
    </row>
    <row r="829" spans="1:32" x14ac:dyDescent="0.3">
      <c r="A829" s="99">
        <v>535</v>
      </c>
      <c r="B829" s="41" t="s">
        <v>155</v>
      </c>
      <c r="C829" s="30" t="s">
        <v>1391</v>
      </c>
      <c r="D829" s="41" t="s">
        <v>80</v>
      </c>
      <c r="E829" s="40" t="s">
        <v>70</v>
      </c>
      <c r="F829" s="32">
        <v>43882</v>
      </c>
      <c r="O829" s="3"/>
      <c r="P829" s="3"/>
      <c r="Q829" s="3"/>
      <c r="R829" s="15"/>
      <c r="S829" s="15"/>
      <c r="T829" s="15"/>
      <c r="U829" s="328"/>
      <c r="V829" s="99"/>
      <c r="W829" s="99" t="str" cm="1">
        <f t="array" aca="1" ref="W829" ca="1">INDIRECT("lista!H" &amp;SUM($A829+1))</f>
        <v/>
      </c>
      <c r="X829" s="99" t="str" cm="1">
        <f t="array" aca="1" ref="X829" ca="1">INDIRECT("lista!I" &amp;SUM($A829+1))</f>
        <v/>
      </c>
      <c r="Y829" s="99" t="str" cm="1">
        <f t="array" aca="1" ref="Y829" ca="1">INDIRECT("lista!J" &amp;SUM($A829+1))</f>
        <v/>
      </c>
      <c r="Z829" s="99" t="str" cm="1">
        <f t="array" aca="1" ref="Z829" ca="1">INDIRECT("lista!K" &amp;SUM($A829+1))</f>
        <v/>
      </c>
      <c r="AA829" s="99" t="str" cm="1">
        <f t="array" aca="1" ref="AA829" ca="1">INDIRECT("lista!L" &amp;SUM($A829+1))</f>
        <v/>
      </c>
      <c r="AB829" s="99" t="str" cm="1">
        <f t="array" aca="1" ref="AB829" ca="1">INDIRECT("lista!M" &amp;SUM($A829+1))</f>
        <v/>
      </c>
      <c r="AC829" s="99" t="str" cm="1">
        <f t="array" aca="1" ref="AC829" ca="1">INDIRECT("lista!N" &amp;SUM($A829+1))</f>
        <v/>
      </c>
      <c r="AD829" s="99" t="str" cm="1">
        <f t="array" aca="1" ref="AD829" ca="1">INDIRECT("lista!O" &amp;SUM($A829+1))</f>
        <v/>
      </c>
      <c r="AE829" s="99" t="str" cm="1">
        <f t="array" aca="1" ref="AE829" ca="1">INDIRECT("lista!P" &amp;SUM($A829+1))</f>
        <v/>
      </c>
      <c r="AF829" s="99" t="str" cm="1">
        <f t="array" aca="1" ref="AF829" ca="1">INDIRECT("lista!Q" &amp;SUM($A829+1))</f>
        <v/>
      </c>
    </row>
    <row r="830" spans="1:32" x14ac:dyDescent="0.3">
      <c r="A830" s="99">
        <v>536</v>
      </c>
      <c r="B830" s="41" t="s">
        <v>479</v>
      </c>
      <c r="C830" s="30" t="s">
        <v>494</v>
      </c>
      <c r="D830" s="41" t="s">
        <v>200</v>
      </c>
      <c r="E830" s="40" t="s">
        <v>455</v>
      </c>
      <c r="F830" s="32">
        <v>43881</v>
      </c>
      <c r="O830" s="3"/>
      <c r="P830" s="3"/>
      <c r="Q830" s="3"/>
      <c r="R830" s="15"/>
      <c r="S830" s="15"/>
      <c r="T830" s="15"/>
      <c r="U830" s="328"/>
      <c r="V830" s="99"/>
      <c r="W830" s="99" t="str" cm="1">
        <f t="array" aca="1" ref="W830" ca="1">INDIRECT("lista!H" &amp;SUM($A830+1))</f>
        <v/>
      </c>
      <c r="X830" s="99" t="str" cm="1">
        <f t="array" aca="1" ref="X830" ca="1">INDIRECT("lista!I" &amp;SUM($A830+1))</f>
        <v/>
      </c>
      <c r="Y830" s="99" t="str" cm="1">
        <f t="array" aca="1" ref="Y830" ca="1">INDIRECT("lista!J" &amp;SUM($A830+1))</f>
        <v/>
      </c>
      <c r="Z830" s="99" t="str" cm="1">
        <f t="array" aca="1" ref="Z830" ca="1">INDIRECT("lista!K" &amp;SUM($A830+1))</f>
        <v/>
      </c>
      <c r="AA830" s="99" t="str" cm="1">
        <f t="array" aca="1" ref="AA830" ca="1">INDIRECT("lista!L" &amp;SUM($A830+1))</f>
        <v/>
      </c>
      <c r="AB830" s="99" t="str" cm="1">
        <f t="array" aca="1" ref="AB830" ca="1">INDIRECT("lista!M" &amp;SUM($A830+1))</f>
        <v/>
      </c>
      <c r="AC830" s="99" t="str" cm="1">
        <f t="array" aca="1" ref="AC830" ca="1">INDIRECT("lista!N" &amp;SUM($A830+1))</f>
        <v/>
      </c>
      <c r="AD830" s="99" t="str" cm="1">
        <f t="array" aca="1" ref="AD830" ca="1">INDIRECT("lista!O" &amp;SUM($A830+1))</f>
        <v/>
      </c>
      <c r="AE830" s="99" t="str" cm="1">
        <f t="array" aca="1" ref="AE830" ca="1">INDIRECT("lista!P" &amp;SUM($A830+1))</f>
        <v/>
      </c>
      <c r="AF830" s="99" t="str" cm="1">
        <f t="array" aca="1" ref="AF830" ca="1">INDIRECT("lista!Q" &amp;SUM($A830+1))</f>
        <v/>
      </c>
    </row>
    <row r="831" spans="1:32" x14ac:dyDescent="0.3">
      <c r="A831" s="99">
        <v>537</v>
      </c>
      <c r="B831" s="41" t="s">
        <v>495</v>
      </c>
      <c r="C831" s="73" t="s">
        <v>1392</v>
      </c>
      <c r="D831" s="41" t="s">
        <v>181</v>
      </c>
      <c r="E831" s="40" t="s">
        <v>70</v>
      </c>
      <c r="F831" s="32">
        <v>43881</v>
      </c>
      <c r="O831" s="3"/>
      <c r="P831" s="3"/>
      <c r="Q831" s="3"/>
      <c r="R831" s="15"/>
      <c r="S831" s="15"/>
      <c r="T831" s="15"/>
      <c r="U831" s="328"/>
      <c r="V831" s="99"/>
      <c r="W831" s="99" t="str" cm="1">
        <f t="array" aca="1" ref="W831" ca="1">INDIRECT("lista!H" &amp;SUM($A831+1))</f>
        <v/>
      </c>
      <c r="X831" s="99" t="str" cm="1">
        <f t="array" aca="1" ref="X831" ca="1">INDIRECT("lista!I" &amp;SUM($A831+1))</f>
        <v/>
      </c>
      <c r="Y831" s="99" t="str" cm="1">
        <f t="array" aca="1" ref="Y831" ca="1">INDIRECT("lista!J" &amp;SUM($A831+1))</f>
        <v/>
      </c>
      <c r="Z831" s="99" t="str" cm="1">
        <f t="array" aca="1" ref="Z831" ca="1">INDIRECT("lista!K" &amp;SUM($A831+1))</f>
        <v/>
      </c>
      <c r="AA831" s="99" t="str" cm="1">
        <f t="array" aca="1" ref="AA831" ca="1">INDIRECT("lista!L" &amp;SUM($A831+1))</f>
        <v/>
      </c>
      <c r="AB831" s="99" t="str" cm="1">
        <f t="array" aca="1" ref="AB831" ca="1">INDIRECT("lista!M" &amp;SUM($A831+1))</f>
        <v/>
      </c>
      <c r="AC831" s="99" t="str" cm="1">
        <f t="array" aca="1" ref="AC831" ca="1">INDIRECT("lista!N" &amp;SUM($A831+1))</f>
        <v/>
      </c>
      <c r="AD831" s="99" t="str" cm="1">
        <f t="array" aca="1" ref="AD831" ca="1">INDIRECT("lista!O" &amp;SUM($A831+1))</f>
        <v/>
      </c>
      <c r="AE831" s="99" t="str" cm="1">
        <f t="array" aca="1" ref="AE831" ca="1">INDIRECT("lista!P" &amp;SUM($A831+1))</f>
        <v/>
      </c>
      <c r="AF831" s="99" t="str" cm="1">
        <f t="array" aca="1" ref="AF831" ca="1">INDIRECT("lista!Q" &amp;SUM($A831+1))</f>
        <v/>
      </c>
    </row>
    <row r="832" spans="1:32" x14ac:dyDescent="0.3">
      <c r="A832" s="99">
        <v>538</v>
      </c>
      <c r="B832" s="41" t="s">
        <v>477</v>
      </c>
      <c r="C832" s="73" t="s">
        <v>1356</v>
      </c>
      <c r="D832" s="41" t="s">
        <v>181</v>
      </c>
      <c r="E832" s="40" t="s">
        <v>77</v>
      </c>
      <c r="F832" s="32">
        <v>43880</v>
      </c>
      <c r="O832" s="3"/>
      <c r="P832" s="3"/>
      <c r="Q832" s="3"/>
      <c r="R832" s="15"/>
      <c r="S832" s="15"/>
      <c r="T832" s="15"/>
      <c r="U832" s="328"/>
      <c r="V832" s="99"/>
      <c r="W832" s="99" t="str" cm="1">
        <f t="array" aca="1" ref="W832" ca="1">INDIRECT("lista!H" &amp;SUM($A832+1))</f>
        <v/>
      </c>
      <c r="X832" s="99" t="str" cm="1">
        <f t="array" aca="1" ref="X832" ca="1">INDIRECT("lista!I" &amp;SUM($A832+1))</f>
        <v/>
      </c>
      <c r="Y832" s="99" t="str" cm="1">
        <f t="array" aca="1" ref="Y832" ca="1">INDIRECT("lista!J" &amp;SUM($A832+1))</f>
        <v/>
      </c>
      <c r="Z832" s="99" t="str" cm="1">
        <f t="array" aca="1" ref="Z832" ca="1">INDIRECT("lista!K" &amp;SUM($A832+1))</f>
        <v/>
      </c>
      <c r="AA832" s="99" t="str" cm="1">
        <f t="array" aca="1" ref="AA832" ca="1">INDIRECT("lista!L" &amp;SUM($A832+1))</f>
        <v/>
      </c>
      <c r="AB832" s="99" t="str" cm="1">
        <f t="array" aca="1" ref="AB832" ca="1">INDIRECT("lista!M" &amp;SUM($A832+1))</f>
        <v/>
      </c>
      <c r="AC832" s="99" t="str" cm="1">
        <f t="array" aca="1" ref="AC832" ca="1">INDIRECT("lista!N" &amp;SUM($A832+1))</f>
        <v/>
      </c>
      <c r="AD832" s="99" t="str" cm="1">
        <f t="array" aca="1" ref="AD832" ca="1">INDIRECT("lista!O" &amp;SUM($A832+1))</f>
        <v/>
      </c>
      <c r="AE832" s="99" t="str" cm="1">
        <f t="array" aca="1" ref="AE832" ca="1">INDIRECT("lista!P" &amp;SUM($A832+1))</f>
        <v/>
      </c>
      <c r="AF832" s="99" t="str" cm="1">
        <f t="array" aca="1" ref="AF832" ca="1">INDIRECT("lista!Q" &amp;SUM($A832+1))</f>
        <v/>
      </c>
    </row>
    <row r="833" spans="1:32" x14ac:dyDescent="0.3">
      <c r="A833" s="99">
        <v>539</v>
      </c>
      <c r="B833" s="41" t="s">
        <v>87</v>
      </c>
      <c r="C833" s="30" t="s">
        <v>1152</v>
      </c>
      <c r="D833" s="41" t="s">
        <v>80</v>
      </c>
      <c r="E833" s="40" t="s">
        <v>77</v>
      </c>
      <c r="F833" s="32">
        <v>43875</v>
      </c>
      <c r="O833" s="3"/>
      <c r="P833" s="3"/>
      <c r="Q833" s="3"/>
      <c r="R833" s="15"/>
      <c r="S833" s="15"/>
      <c r="T833" s="15"/>
      <c r="U833" s="328"/>
      <c r="V833" s="99"/>
      <c r="W833" s="99" t="str" cm="1">
        <f t="array" aca="1" ref="W833" ca="1">INDIRECT("lista!H" &amp;SUM($A833+1))</f>
        <v/>
      </c>
      <c r="X833" s="99" t="str" cm="1">
        <f t="array" aca="1" ref="X833" ca="1">INDIRECT("lista!I" &amp;SUM($A833+1))</f>
        <v/>
      </c>
      <c r="Y833" s="99" t="str" cm="1">
        <f t="array" aca="1" ref="Y833" ca="1">INDIRECT("lista!J" &amp;SUM($A833+1))</f>
        <v/>
      </c>
      <c r="Z833" s="99" t="str" cm="1">
        <f t="array" aca="1" ref="Z833" ca="1">INDIRECT("lista!K" &amp;SUM($A833+1))</f>
        <v/>
      </c>
      <c r="AA833" s="99" t="str" cm="1">
        <f t="array" aca="1" ref="AA833" ca="1">INDIRECT("lista!L" &amp;SUM($A833+1))</f>
        <v/>
      </c>
      <c r="AB833" s="99" t="str" cm="1">
        <f t="array" aca="1" ref="AB833" ca="1">INDIRECT("lista!M" &amp;SUM($A833+1))</f>
        <v/>
      </c>
      <c r="AC833" s="99" t="str" cm="1">
        <f t="array" aca="1" ref="AC833" ca="1">INDIRECT("lista!N" &amp;SUM($A833+1))</f>
        <v/>
      </c>
      <c r="AD833" s="99" t="str" cm="1">
        <f t="array" aca="1" ref="AD833" ca="1">INDIRECT("lista!O" &amp;SUM($A833+1))</f>
        <v/>
      </c>
      <c r="AE833" s="99" t="str" cm="1">
        <f t="array" aca="1" ref="AE833" ca="1">INDIRECT("lista!P" &amp;SUM($A833+1))</f>
        <v/>
      </c>
      <c r="AF833" s="99" t="str" cm="1">
        <f t="array" aca="1" ref="AF833" ca="1">INDIRECT("lista!Q" &amp;SUM($A833+1))</f>
        <v/>
      </c>
    </row>
    <row r="834" spans="1:32" x14ac:dyDescent="0.3">
      <c r="A834" s="99">
        <v>540</v>
      </c>
      <c r="B834" s="41" t="s">
        <v>483</v>
      </c>
      <c r="C834" s="73" t="s">
        <v>1389</v>
      </c>
      <c r="D834" s="41" t="s">
        <v>242</v>
      </c>
      <c r="E834" s="40" t="s">
        <v>105</v>
      </c>
      <c r="F834" s="32">
        <v>43873</v>
      </c>
      <c r="O834" s="3"/>
      <c r="P834" s="3"/>
      <c r="Q834" s="3"/>
      <c r="R834" s="15"/>
      <c r="S834" s="15"/>
      <c r="T834" s="15"/>
      <c r="U834" s="328"/>
      <c r="V834" s="99"/>
      <c r="W834" s="99" t="str" cm="1">
        <f t="array" aca="1" ref="W834" ca="1">INDIRECT("lista!H" &amp;SUM($A834+1))</f>
        <v/>
      </c>
      <c r="X834" s="99" t="str" cm="1">
        <f t="array" aca="1" ref="X834" ca="1">INDIRECT("lista!I" &amp;SUM($A834+1))</f>
        <v/>
      </c>
      <c r="Y834" s="99" t="str" cm="1">
        <f t="array" aca="1" ref="Y834" ca="1">INDIRECT("lista!J" &amp;SUM($A834+1))</f>
        <v/>
      </c>
      <c r="Z834" s="99" t="str" cm="1">
        <f t="array" aca="1" ref="Z834" ca="1">INDIRECT("lista!K" &amp;SUM($A834+1))</f>
        <v/>
      </c>
      <c r="AA834" s="99" t="str" cm="1">
        <f t="array" aca="1" ref="AA834" ca="1">INDIRECT("lista!L" &amp;SUM($A834+1))</f>
        <v/>
      </c>
      <c r="AB834" s="99" t="str" cm="1">
        <f t="array" aca="1" ref="AB834" ca="1">INDIRECT("lista!M" &amp;SUM($A834+1))</f>
        <v/>
      </c>
      <c r="AC834" s="99" t="str" cm="1">
        <f t="array" aca="1" ref="AC834" ca="1">INDIRECT("lista!N" &amp;SUM($A834+1))</f>
        <v/>
      </c>
      <c r="AD834" s="99" t="str" cm="1">
        <f t="array" aca="1" ref="AD834" ca="1">INDIRECT("lista!O" &amp;SUM($A834+1))</f>
        <v/>
      </c>
      <c r="AE834" s="99" t="str" cm="1">
        <f t="array" aca="1" ref="AE834" ca="1">INDIRECT("lista!P" &amp;SUM($A834+1))</f>
        <v/>
      </c>
      <c r="AF834" s="99" t="str" cm="1">
        <f t="array" aca="1" ref="AF834" ca="1">INDIRECT("lista!Q" &amp;SUM($A834+1))</f>
        <v/>
      </c>
    </row>
    <row r="835" spans="1:32" x14ac:dyDescent="0.3">
      <c r="A835" s="99">
        <v>541</v>
      </c>
      <c r="B835" s="41" t="s">
        <v>486</v>
      </c>
      <c r="C835" s="30" t="s">
        <v>1206</v>
      </c>
      <c r="D835" s="41" t="s">
        <v>200</v>
      </c>
      <c r="E835" s="40" t="s">
        <v>95</v>
      </c>
      <c r="F835" s="32">
        <v>43871</v>
      </c>
      <c r="O835" s="3"/>
      <c r="P835" s="3"/>
      <c r="Q835" s="3"/>
      <c r="R835" s="15"/>
      <c r="S835" s="15"/>
      <c r="T835" s="15"/>
      <c r="U835" s="328"/>
      <c r="V835" s="99"/>
      <c r="W835" s="99" t="str" cm="1">
        <f t="array" aca="1" ref="W835" ca="1">INDIRECT("lista!H" &amp;SUM($A835+1))</f>
        <v/>
      </c>
      <c r="X835" s="99" t="str" cm="1">
        <f t="array" aca="1" ref="X835" ca="1">INDIRECT("lista!I" &amp;SUM($A835+1))</f>
        <v/>
      </c>
      <c r="Y835" s="99" t="str" cm="1">
        <f t="array" aca="1" ref="Y835" ca="1">INDIRECT("lista!J" &amp;SUM($A835+1))</f>
        <v/>
      </c>
      <c r="Z835" s="99" t="str" cm="1">
        <f t="array" aca="1" ref="Z835" ca="1">INDIRECT("lista!K" &amp;SUM($A835+1))</f>
        <v/>
      </c>
      <c r="AA835" s="99" t="str" cm="1">
        <f t="array" aca="1" ref="AA835" ca="1">INDIRECT("lista!L" &amp;SUM($A835+1))</f>
        <v/>
      </c>
      <c r="AB835" s="99" t="str" cm="1">
        <f t="array" aca="1" ref="AB835" ca="1">INDIRECT("lista!M" &amp;SUM($A835+1))</f>
        <v/>
      </c>
      <c r="AC835" s="99" t="str" cm="1">
        <f t="array" aca="1" ref="AC835" ca="1">INDIRECT("lista!N" &amp;SUM($A835+1))</f>
        <v/>
      </c>
      <c r="AD835" s="99" t="str" cm="1">
        <f t="array" aca="1" ref="AD835" ca="1">INDIRECT("lista!O" &amp;SUM($A835+1))</f>
        <v/>
      </c>
      <c r="AE835" s="99" t="str" cm="1">
        <f t="array" aca="1" ref="AE835" ca="1">INDIRECT("lista!P" &amp;SUM($A835+1))</f>
        <v/>
      </c>
      <c r="AF835" s="99" t="str" cm="1">
        <f t="array" aca="1" ref="AF835" ca="1">INDIRECT("lista!Q" &amp;SUM($A835+1))</f>
        <v/>
      </c>
    </row>
    <row r="836" spans="1:32" x14ac:dyDescent="0.3">
      <c r="A836" s="99">
        <v>542</v>
      </c>
      <c r="B836" s="41" t="s">
        <v>487</v>
      </c>
      <c r="C836" s="30" t="s">
        <v>1207</v>
      </c>
      <c r="D836" s="41" t="s">
        <v>200</v>
      </c>
      <c r="E836" s="40" t="s">
        <v>95</v>
      </c>
      <c r="F836" s="32">
        <v>43871</v>
      </c>
      <c r="O836" s="3"/>
      <c r="P836" s="3"/>
      <c r="Q836" s="3"/>
      <c r="R836" s="15"/>
      <c r="S836" s="15"/>
      <c r="T836" s="15"/>
      <c r="U836" s="328"/>
      <c r="V836" s="99"/>
      <c r="W836" s="99" t="str" cm="1">
        <f t="array" aca="1" ref="W836" ca="1">INDIRECT("lista!H" &amp;SUM($A836+1))</f>
        <v/>
      </c>
      <c r="X836" s="99" t="str" cm="1">
        <f t="array" aca="1" ref="X836" ca="1">INDIRECT("lista!I" &amp;SUM($A836+1))</f>
        <v/>
      </c>
      <c r="Y836" s="99" t="str" cm="1">
        <f t="array" aca="1" ref="Y836" ca="1">INDIRECT("lista!J" &amp;SUM($A836+1))</f>
        <v/>
      </c>
      <c r="Z836" s="99" t="str" cm="1">
        <f t="array" aca="1" ref="Z836" ca="1">INDIRECT("lista!K" &amp;SUM($A836+1))</f>
        <v/>
      </c>
      <c r="AA836" s="99" t="str" cm="1">
        <f t="array" aca="1" ref="AA836" ca="1">INDIRECT("lista!L" &amp;SUM($A836+1))</f>
        <v/>
      </c>
      <c r="AB836" s="99" t="str" cm="1">
        <f t="array" aca="1" ref="AB836" ca="1">INDIRECT("lista!M" &amp;SUM($A836+1))</f>
        <v/>
      </c>
      <c r="AC836" s="99" t="str" cm="1">
        <f t="array" aca="1" ref="AC836" ca="1">INDIRECT("lista!N" &amp;SUM($A836+1))</f>
        <v/>
      </c>
      <c r="AD836" s="99" t="str" cm="1">
        <f t="array" aca="1" ref="AD836" ca="1">INDIRECT("lista!O" &amp;SUM($A836+1))</f>
        <v/>
      </c>
      <c r="AE836" s="99" t="str" cm="1">
        <f t="array" aca="1" ref="AE836" ca="1">INDIRECT("lista!P" &amp;SUM($A836+1))</f>
        <v/>
      </c>
      <c r="AF836" s="99" t="str" cm="1">
        <f t="array" aca="1" ref="AF836" ca="1">INDIRECT("lista!Q" &amp;SUM($A836+1))</f>
        <v/>
      </c>
    </row>
    <row r="837" spans="1:32" x14ac:dyDescent="0.3">
      <c r="A837" s="99">
        <v>543</v>
      </c>
      <c r="B837" s="41" t="s">
        <v>488</v>
      </c>
      <c r="C837" s="30" t="s">
        <v>1208</v>
      </c>
      <c r="D837" s="41" t="s">
        <v>200</v>
      </c>
      <c r="E837" s="40" t="s">
        <v>95</v>
      </c>
      <c r="F837" s="32">
        <v>43871</v>
      </c>
      <c r="O837" s="3"/>
      <c r="P837" s="3"/>
      <c r="Q837" s="3"/>
      <c r="R837" s="15"/>
      <c r="S837" s="15"/>
      <c r="T837" s="15"/>
      <c r="U837" s="328"/>
      <c r="V837" s="99"/>
      <c r="W837" s="99" t="str" cm="1">
        <f t="array" aca="1" ref="W837" ca="1">INDIRECT("lista!H" &amp;SUM($A837+1))</f>
        <v/>
      </c>
      <c r="X837" s="99" t="str" cm="1">
        <f t="array" aca="1" ref="X837" ca="1">INDIRECT("lista!I" &amp;SUM($A837+1))</f>
        <v/>
      </c>
      <c r="Y837" s="99" t="str" cm="1">
        <f t="array" aca="1" ref="Y837" ca="1">INDIRECT("lista!J" &amp;SUM($A837+1))</f>
        <v/>
      </c>
      <c r="Z837" s="99" t="str" cm="1">
        <f t="array" aca="1" ref="Z837" ca="1">INDIRECT("lista!K" &amp;SUM($A837+1))</f>
        <v/>
      </c>
      <c r="AA837" s="99" t="str" cm="1">
        <f t="array" aca="1" ref="AA837" ca="1">INDIRECT("lista!L" &amp;SUM($A837+1))</f>
        <v/>
      </c>
      <c r="AB837" s="99" t="str" cm="1">
        <f t="array" aca="1" ref="AB837" ca="1">INDIRECT("lista!M" &amp;SUM($A837+1))</f>
        <v/>
      </c>
      <c r="AC837" s="99" t="str" cm="1">
        <f t="array" aca="1" ref="AC837" ca="1">INDIRECT("lista!N" &amp;SUM($A837+1))</f>
        <v/>
      </c>
      <c r="AD837" s="99" t="str" cm="1">
        <f t="array" aca="1" ref="AD837" ca="1">INDIRECT("lista!O" &amp;SUM($A837+1))</f>
        <v/>
      </c>
      <c r="AE837" s="99" t="str" cm="1">
        <f t="array" aca="1" ref="AE837" ca="1">INDIRECT("lista!P" &amp;SUM($A837+1))</f>
        <v/>
      </c>
      <c r="AF837" s="99" t="str" cm="1">
        <f t="array" aca="1" ref="AF837" ca="1">INDIRECT("lista!Q" &amp;SUM($A837+1))</f>
        <v/>
      </c>
    </row>
    <row r="838" spans="1:32" x14ac:dyDescent="0.3">
      <c r="A838" s="99">
        <v>544</v>
      </c>
      <c r="B838" s="41" t="s">
        <v>481</v>
      </c>
      <c r="C838" s="30" t="s">
        <v>1357</v>
      </c>
      <c r="D838" s="41" t="s">
        <v>242</v>
      </c>
      <c r="E838" s="40" t="s">
        <v>119</v>
      </c>
      <c r="F838" s="32">
        <v>43871</v>
      </c>
      <c r="O838" s="3"/>
      <c r="P838" s="3"/>
      <c r="Q838" s="3"/>
      <c r="R838" s="15"/>
      <c r="S838" s="15"/>
      <c r="T838" s="15"/>
      <c r="U838" s="328"/>
      <c r="V838" s="99"/>
      <c r="W838" s="99" t="str" cm="1">
        <f t="array" aca="1" ref="W838" ca="1">INDIRECT("lista!H" &amp;SUM($A838+1))</f>
        <v/>
      </c>
      <c r="X838" s="99" t="str" cm="1">
        <f t="array" aca="1" ref="X838" ca="1">INDIRECT("lista!I" &amp;SUM($A838+1))</f>
        <v/>
      </c>
      <c r="Y838" s="99" t="str" cm="1">
        <f t="array" aca="1" ref="Y838" ca="1">INDIRECT("lista!J" &amp;SUM($A838+1))</f>
        <v/>
      </c>
      <c r="Z838" s="99" t="str" cm="1">
        <f t="array" aca="1" ref="Z838" ca="1">INDIRECT("lista!K" &amp;SUM($A838+1))</f>
        <v/>
      </c>
      <c r="AA838" s="99" t="str" cm="1">
        <f t="array" aca="1" ref="AA838" ca="1">INDIRECT("lista!L" &amp;SUM($A838+1))</f>
        <v/>
      </c>
      <c r="AB838" s="99" t="str" cm="1">
        <f t="array" aca="1" ref="AB838" ca="1">INDIRECT("lista!M" &amp;SUM($A838+1))</f>
        <v/>
      </c>
      <c r="AC838" s="99" t="str" cm="1">
        <f t="array" aca="1" ref="AC838" ca="1">INDIRECT("lista!N" &amp;SUM($A838+1))</f>
        <v/>
      </c>
      <c r="AD838" s="99" t="str" cm="1">
        <f t="array" aca="1" ref="AD838" ca="1">INDIRECT("lista!O" &amp;SUM($A838+1))</f>
        <v/>
      </c>
      <c r="AE838" s="99" t="str" cm="1">
        <f t="array" aca="1" ref="AE838" ca="1">INDIRECT("lista!P" &amp;SUM($A838+1))</f>
        <v/>
      </c>
      <c r="AF838" s="99" t="str" cm="1">
        <f t="array" aca="1" ref="AF838" ca="1">INDIRECT("lista!Q" &amp;SUM($A838+1))</f>
        <v/>
      </c>
    </row>
    <row r="839" spans="1:32" x14ac:dyDescent="0.3">
      <c r="A839" s="99">
        <v>545</v>
      </c>
      <c r="B839" s="41" t="s">
        <v>496</v>
      </c>
      <c r="C839" s="30" t="s">
        <v>1525</v>
      </c>
      <c r="D839" s="41" t="s">
        <v>181</v>
      </c>
      <c r="E839" s="40" t="s">
        <v>77</v>
      </c>
      <c r="F839" s="32">
        <v>43868</v>
      </c>
      <c r="O839" s="3"/>
      <c r="P839" s="3"/>
      <c r="Q839" s="3"/>
      <c r="R839" s="15"/>
      <c r="S839" s="15"/>
      <c r="T839" s="15"/>
      <c r="U839" s="328"/>
      <c r="V839" s="99"/>
      <c r="W839" s="99" t="str" cm="1">
        <f t="array" aca="1" ref="W839" ca="1">INDIRECT("lista!H" &amp;SUM($A839+1))</f>
        <v/>
      </c>
      <c r="X839" s="99" t="str" cm="1">
        <f t="array" aca="1" ref="X839" ca="1">INDIRECT("lista!I" &amp;SUM($A839+1))</f>
        <v/>
      </c>
      <c r="Y839" s="99" t="str" cm="1">
        <f t="array" aca="1" ref="Y839" ca="1">INDIRECT("lista!J" &amp;SUM($A839+1))</f>
        <v/>
      </c>
      <c r="Z839" s="99" t="str" cm="1">
        <f t="array" aca="1" ref="Z839" ca="1">INDIRECT("lista!K" &amp;SUM($A839+1))</f>
        <v/>
      </c>
      <c r="AA839" s="99" t="str" cm="1">
        <f t="array" aca="1" ref="AA839" ca="1">INDIRECT("lista!L" &amp;SUM($A839+1))</f>
        <v/>
      </c>
      <c r="AB839" s="99" t="str" cm="1">
        <f t="array" aca="1" ref="AB839" ca="1">INDIRECT("lista!M" &amp;SUM($A839+1))</f>
        <v/>
      </c>
      <c r="AC839" s="99" t="str" cm="1">
        <f t="array" aca="1" ref="AC839" ca="1">INDIRECT("lista!N" &amp;SUM($A839+1))</f>
        <v/>
      </c>
      <c r="AD839" s="99" t="str" cm="1">
        <f t="array" aca="1" ref="AD839" ca="1">INDIRECT("lista!O" &amp;SUM($A839+1))</f>
        <v/>
      </c>
      <c r="AE839" s="99" t="str" cm="1">
        <f t="array" aca="1" ref="AE839" ca="1">INDIRECT("lista!P" &amp;SUM($A839+1))</f>
        <v/>
      </c>
      <c r="AF839" s="99" t="str" cm="1">
        <f t="array" aca="1" ref="AF839" ca="1">INDIRECT("lista!Q" &amp;SUM($A839+1))</f>
        <v/>
      </c>
    </row>
    <row r="840" spans="1:32" x14ac:dyDescent="0.3">
      <c r="A840" s="99">
        <v>546</v>
      </c>
      <c r="B840" s="41" t="s">
        <v>109</v>
      </c>
      <c r="C840" s="30" t="s">
        <v>1160</v>
      </c>
      <c r="D840" s="41" t="s">
        <v>80</v>
      </c>
      <c r="E840" s="40" t="s">
        <v>74</v>
      </c>
      <c r="F840" s="32">
        <v>43867</v>
      </c>
      <c r="O840" s="3"/>
      <c r="P840" s="3"/>
      <c r="Q840" s="3"/>
      <c r="R840" s="15"/>
      <c r="S840" s="15"/>
      <c r="T840" s="15"/>
      <c r="U840" s="328"/>
      <c r="V840" s="99"/>
      <c r="W840" s="99" t="str" cm="1">
        <f t="array" aca="1" ref="W840" ca="1">INDIRECT("lista!H" &amp;SUM($A840+1))</f>
        <v/>
      </c>
      <c r="X840" s="99" t="str" cm="1">
        <f t="array" aca="1" ref="X840" ca="1">INDIRECT("lista!I" &amp;SUM($A840+1))</f>
        <v/>
      </c>
      <c r="Y840" s="99" t="str" cm="1">
        <f t="array" aca="1" ref="Y840" ca="1">INDIRECT("lista!J" &amp;SUM($A840+1))</f>
        <v/>
      </c>
      <c r="Z840" s="99" t="str" cm="1">
        <f t="array" aca="1" ref="Z840" ca="1">INDIRECT("lista!K" &amp;SUM($A840+1))</f>
        <v/>
      </c>
      <c r="AA840" s="99" t="str" cm="1">
        <f t="array" aca="1" ref="AA840" ca="1">INDIRECT("lista!L" &amp;SUM($A840+1))</f>
        <v/>
      </c>
      <c r="AB840" s="99" t="str" cm="1">
        <f t="array" aca="1" ref="AB840" ca="1">INDIRECT("lista!M" &amp;SUM($A840+1))</f>
        <v/>
      </c>
      <c r="AC840" s="99" t="str" cm="1">
        <f t="array" aca="1" ref="AC840" ca="1">INDIRECT("lista!N" &amp;SUM($A840+1))</f>
        <v/>
      </c>
      <c r="AD840" s="99" t="str" cm="1">
        <f t="array" aca="1" ref="AD840" ca="1">INDIRECT("lista!O" &amp;SUM($A840+1))</f>
        <v/>
      </c>
      <c r="AE840" s="99" t="str" cm="1">
        <f t="array" aca="1" ref="AE840" ca="1">INDIRECT("lista!P" &amp;SUM($A840+1))</f>
        <v/>
      </c>
      <c r="AF840" s="99" t="str" cm="1">
        <f t="array" aca="1" ref="AF840" ca="1">INDIRECT("lista!Q" &amp;SUM($A840+1))</f>
        <v/>
      </c>
    </row>
    <row r="841" spans="1:32" x14ac:dyDescent="0.3">
      <c r="A841" s="99">
        <v>547</v>
      </c>
      <c r="B841" s="41" t="s">
        <v>108</v>
      </c>
      <c r="C841" s="42" t="s">
        <v>1159</v>
      </c>
      <c r="D841" s="41" t="s">
        <v>80</v>
      </c>
      <c r="E841" s="40" t="s">
        <v>74</v>
      </c>
      <c r="F841" s="32">
        <v>43867</v>
      </c>
      <c r="O841" s="3"/>
      <c r="P841" s="3"/>
      <c r="Q841" s="3"/>
      <c r="R841" s="15"/>
      <c r="S841" s="15"/>
      <c r="T841" s="15"/>
      <c r="U841" s="328"/>
      <c r="V841" s="99"/>
      <c r="W841" s="99" cm="1">
        <f t="array" aca="1" ref="W841" ca="1">INDIRECT("lista!H" &amp;SUM($A841+1))</f>
        <v>578</v>
      </c>
      <c r="X841" s="99" t="str" cm="1">
        <f t="array" aca="1" ref="X841" ca="1">INDIRECT("lista!I" &amp;SUM($A841+1))</f>
        <v/>
      </c>
      <c r="Y841" s="99" t="str" cm="1">
        <f t="array" aca="1" ref="Y841" ca="1">INDIRECT("lista!J" &amp;SUM($A841+1))</f>
        <v/>
      </c>
      <c r="Z841" s="99" t="str" cm="1">
        <f t="array" aca="1" ref="Z841" ca="1">INDIRECT("lista!K" &amp;SUM($A841+1))</f>
        <v/>
      </c>
      <c r="AA841" s="99" t="str" cm="1">
        <f t="array" aca="1" ref="AA841" ca="1">INDIRECT("lista!L" &amp;SUM($A841+1))</f>
        <v/>
      </c>
      <c r="AB841" s="99" t="str" cm="1">
        <f t="array" aca="1" ref="AB841" ca="1">INDIRECT("lista!M" &amp;SUM($A841+1))</f>
        <v/>
      </c>
      <c r="AC841" s="99" t="str" cm="1">
        <f t="array" aca="1" ref="AC841" ca="1">INDIRECT("lista!N" &amp;SUM($A841+1))</f>
        <v/>
      </c>
      <c r="AD841" s="99" t="str" cm="1">
        <f t="array" aca="1" ref="AD841" ca="1">INDIRECT("lista!O" &amp;SUM($A841+1))</f>
        <v/>
      </c>
      <c r="AE841" s="99" t="str" cm="1">
        <f t="array" aca="1" ref="AE841" ca="1">INDIRECT("lista!P" &amp;SUM($A841+1))</f>
        <v/>
      </c>
      <c r="AF841" s="99" t="str" cm="1">
        <f t="array" aca="1" ref="AF841" ca="1">INDIRECT("lista!Q" &amp;SUM($A841+1))</f>
        <v/>
      </c>
    </row>
    <row r="842" spans="1:32" x14ac:dyDescent="0.3">
      <c r="A842" s="99">
        <v>548</v>
      </c>
      <c r="B842" s="23" t="s">
        <v>343</v>
      </c>
      <c r="C842" s="24" t="s">
        <v>1301</v>
      </c>
      <c r="D842" s="23" t="s">
        <v>80</v>
      </c>
      <c r="E842" s="25" t="s">
        <v>70</v>
      </c>
      <c r="F842" s="26">
        <v>43865</v>
      </c>
      <c r="O842" s="3"/>
      <c r="P842" s="3"/>
      <c r="Q842" s="3"/>
      <c r="R842" s="15"/>
      <c r="S842" s="15"/>
      <c r="T842" s="15"/>
      <c r="U842" s="328"/>
      <c r="V842" s="99"/>
      <c r="W842" s="99" t="str" cm="1">
        <f t="array" aca="1" ref="W842" ca="1">INDIRECT("lista!H" &amp;SUM($A842+1))</f>
        <v/>
      </c>
      <c r="X842" s="99" t="str" cm="1">
        <f t="array" aca="1" ref="X842" ca="1">INDIRECT("lista!I" &amp;SUM($A842+1))</f>
        <v/>
      </c>
      <c r="Y842" s="99" t="str" cm="1">
        <f t="array" aca="1" ref="Y842" ca="1">INDIRECT("lista!J" &amp;SUM($A842+1))</f>
        <v/>
      </c>
      <c r="Z842" s="99" t="str" cm="1">
        <f t="array" aca="1" ref="Z842" ca="1">INDIRECT("lista!K" &amp;SUM($A842+1))</f>
        <v/>
      </c>
      <c r="AA842" s="99" t="str" cm="1">
        <f t="array" aca="1" ref="AA842" ca="1">INDIRECT("lista!L" &amp;SUM($A842+1))</f>
        <v/>
      </c>
      <c r="AB842" s="99" t="str" cm="1">
        <f t="array" aca="1" ref="AB842" ca="1">INDIRECT("lista!M" &amp;SUM($A842+1))</f>
        <v/>
      </c>
      <c r="AC842" s="99" t="str" cm="1">
        <f t="array" aca="1" ref="AC842" ca="1">INDIRECT("lista!N" &amp;SUM($A842+1))</f>
        <v/>
      </c>
      <c r="AD842" s="99" t="str" cm="1">
        <f t="array" aca="1" ref="AD842" ca="1">INDIRECT("lista!O" &amp;SUM($A842+1))</f>
        <v/>
      </c>
      <c r="AE842" s="99" t="str" cm="1">
        <f t="array" aca="1" ref="AE842" ca="1">INDIRECT("lista!P" &amp;SUM($A842+1))</f>
        <v/>
      </c>
      <c r="AF842" s="99" t="str" cm="1">
        <f t="array" aca="1" ref="AF842" ca="1">INDIRECT("lista!Q" &amp;SUM($A842+1))</f>
        <v/>
      </c>
    </row>
    <row r="843" spans="1:32" x14ac:dyDescent="0.3">
      <c r="A843" s="99">
        <v>549</v>
      </c>
      <c r="B843" s="41" t="s">
        <v>492</v>
      </c>
      <c r="C843" s="73" t="s">
        <v>1209</v>
      </c>
      <c r="D843" s="41" t="s">
        <v>200</v>
      </c>
      <c r="E843" s="40" t="s">
        <v>95</v>
      </c>
      <c r="F843" s="32">
        <v>43864</v>
      </c>
      <c r="O843" s="3"/>
      <c r="P843" s="3"/>
      <c r="Q843" s="3"/>
      <c r="R843" s="15"/>
      <c r="S843" s="15"/>
      <c r="T843" s="15"/>
      <c r="U843" s="328"/>
      <c r="V843" s="99"/>
      <c r="W843" s="99" t="str" cm="1">
        <f t="array" aca="1" ref="W843" ca="1">INDIRECT("lista!H" &amp;SUM($A843+1))</f>
        <v/>
      </c>
      <c r="X843" s="99" t="str" cm="1">
        <f t="array" aca="1" ref="X843" ca="1">INDIRECT("lista!I" &amp;SUM($A843+1))</f>
        <v/>
      </c>
      <c r="Y843" s="99" t="str" cm="1">
        <f t="array" aca="1" ref="Y843" ca="1">INDIRECT("lista!J" &amp;SUM($A843+1))</f>
        <v/>
      </c>
      <c r="Z843" s="99" t="str" cm="1">
        <f t="array" aca="1" ref="Z843" ca="1">INDIRECT("lista!K" &amp;SUM($A843+1))</f>
        <v/>
      </c>
      <c r="AA843" s="99" t="str" cm="1">
        <f t="array" aca="1" ref="AA843" ca="1">INDIRECT("lista!L" &amp;SUM($A843+1))</f>
        <v/>
      </c>
      <c r="AB843" s="99" t="str" cm="1">
        <f t="array" aca="1" ref="AB843" ca="1">INDIRECT("lista!M" &amp;SUM($A843+1))</f>
        <v/>
      </c>
      <c r="AC843" s="99" t="str" cm="1">
        <f t="array" aca="1" ref="AC843" ca="1">INDIRECT("lista!N" &amp;SUM($A843+1))</f>
        <v/>
      </c>
      <c r="AD843" s="99" t="str" cm="1">
        <f t="array" aca="1" ref="AD843" ca="1">INDIRECT("lista!O" &amp;SUM($A843+1))</f>
        <v/>
      </c>
      <c r="AE843" s="99" t="str" cm="1">
        <f t="array" aca="1" ref="AE843" ca="1">INDIRECT("lista!P" &amp;SUM($A843+1))</f>
        <v/>
      </c>
      <c r="AF843" s="99" t="str" cm="1">
        <f t="array" aca="1" ref="AF843" ca="1">INDIRECT("lista!Q" &amp;SUM($A843+1))</f>
        <v/>
      </c>
    </row>
    <row r="844" spans="1:32" x14ac:dyDescent="0.3">
      <c r="A844" s="99">
        <v>550</v>
      </c>
      <c r="B844" s="41" t="s">
        <v>481</v>
      </c>
      <c r="C844" s="73" t="s">
        <v>1357</v>
      </c>
      <c r="D844" s="41" t="s">
        <v>242</v>
      </c>
      <c r="E844" s="40" t="s">
        <v>455</v>
      </c>
      <c r="F844" s="32">
        <v>43864</v>
      </c>
      <c r="O844" s="3"/>
      <c r="P844" s="3"/>
      <c r="Q844" s="3"/>
      <c r="R844" s="15"/>
      <c r="S844" s="15"/>
      <c r="T844" s="15"/>
      <c r="U844" s="328"/>
      <c r="V844" s="99"/>
      <c r="W844" s="99" t="str" cm="1">
        <f t="array" aca="1" ref="W844" ca="1">INDIRECT("lista!H" &amp;SUM($A844+1))</f>
        <v/>
      </c>
      <c r="X844" s="99" t="str" cm="1">
        <f t="array" aca="1" ref="X844" ca="1">INDIRECT("lista!I" &amp;SUM($A844+1))</f>
        <v/>
      </c>
      <c r="Y844" s="99" t="str" cm="1">
        <f t="array" aca="1" ref="Y844" ca="1">INDIRECT("lista!J" &amp;SUM($A844+1))</f>
        <v/>
      </c>
      <c r="Z844" s="99" t="str" cm="1">
        <f t="array" aca="1" ref="Z844" ca="1">INDIRECT("lista!K" &amp;SUM($A844+1))</f>
        <v/>
      </c>
      <c r="AA844" s="99" t="str" cm="1">
        <f t="array" aca="1" ref="AA844" ca="1">INDIRECT("lista!L" &amp;SUM($A844+1))</f>
        <v/>
      </c>
      <c r="AB844" s="99" t="str" cm="1">
        <f t="array" aca="1" ref="AB844" ca="1">INDIRECT("lista!M" &amp;SUM($A844+1))</f>
        <v/>
      </c>
      <c r="AC844" s="99" t="str" cm="1">
        <f t="array" aca="1" ref="AC844" ca="1">INDIRECT("lista!N" &amp;SUM($A844+1))</f>
        <v/>
      </c>
      <c r="AD844" s="99" t="str" cm="1">
        <f t="array" aca="1" ref="AD844" ca="1">INDIRECT("lista!O" &amp;SUM($A844+1))</f>
        <v/>
      </c>
      <c r="AE844" s="99" t="str" cm="1">
        <f t="array" aca="1" ref="AE844" ca="1">INDIRECT("lista!P" &amp;SUM($A844+1))</f>
        <v/>
      </c>
      <c r="AF844" s="99" t="str" cm="1">
        <f t="array" aca="1" ref="AF844" ca="1">INDIRECT("lista!Q" &amp;SUM($A844+1))</f>
        <v/>
      </c>
    </row>
    <row r="845" spans="1:32" x14ac:dyDescent="0.3">
      <c r="A845" s="99">
        <v>551</v>
      </c>
      <c r="B845" s="41" t="s">
        <v>482</v>
      </c>
      <c r="C845" s="73" t="s">
        <v>1566</v>
      </c>
      <c r="D845" s="41" t="s">
        <v>242</v>
      </c>
      <c r="E845" s="40" t="s">
        <v>119</v>
      </c>
      <c r="F845" s="32">
        <v>43861</v>
      </c>
      <c r="O845" s="3"/>
      <c r="P845" s="3"/>
      <c r="Q845" s="3"/>
      <c r="R845" s="15"/>
      <c r="S845" s="15"/>
      <c r="T845" s="15"/>
      <c r="U845" s="328"/>
      <c r="V845" s="99"/>
      <c r="W845" s="99" t="str" cm="1">
        <f t="array" aca="1" ref="W845" ca="1">INDIRECT("lista!H" &amp;SUM($A845+1))</f>
        <v/>
      </c>
      <c r="X845" s="99" t="str" cm="1">
        <f t="array" aca="1" ref="X845" ca="1">INDIRECT("lista!I" &amp;SUM($A845+1))</f>
        <v/>
      </c>
      <c r="Y845" s="99" t="str" cm="1">
        <f t="array" aca="1" ref="Y845" ca="1">INDIRECT("lista!J" &amp;SUM($A845+1))</f>
        <v/>
      </c>
      <c r="Z845" s="99" t="str" cm="1">
        <f t="array" aca="1" ref="Z845" ca="1">INDIRECT("lista!K" &amp;SUM($A845+1))</f>
        <v/>
      </c>
      <c r="AA845" s="99" t="str" cm="1">
        <f t="array" aca="1" ref="AA845" ca="1">INDIRECT("lista!L" &amp;SUM($A845+1))</f>
        <v/>
      </c>
      <c r="AB845" s="99" t="str" cm="1">
        <f t="array" aca="1" ref="AB845" ca="1">INDIRECT("lista!M" &amp;SUM($A845+1))</f>
        <v/>
      </c>
      <c r="AC845" s="99" t="str" cm="1">
        <f t="array" aca="1" ref="AC845" ca="1">INDIRECT("lista!N" &amp;SUM($A845+1))</f>
        <v/>
      </c>
      <c r="AD845" s="99" t="str" cm="1">
        <f t="array" aca="1" ref="AD845" ca="1">INDIRECT("lista!O" &amp;SUM($A845+1))</f>
        <v/>
      </c>
      <c r="AE845" s="99" t="str" cm="1">
        <f t="array" aca="1" ref="AE845" ca="1">INDIRECT("lista!P" &amp;SUM($A845+1))</f>
        <v/>
      </c>
      <c r="AF845" s="99" t="str" cm="1">
        <f t="array" aca="1" ref="AF845" ca="1">INDIRECT("lista!Q" &amp;SUM($A845+1))</f>
        <v/>
      </c>
    </row>
    <row r="846" spans="1:32" x14ac:dyDescent="0.3">
      <c r="A846" s="99">
        <v>552</v>
      </c>
      <c r="B846" s="41" t="s">
        <v>483</v>
      </c>
      <c r="C846" s="73" t="s">
        <v>1389</v>
      </c>
      <c r="D846" s="41" t="s">
        <v>242</v>
      </c>
      <c r="E846" s="40" t="s">
        <v>119</v>
      </c>
      <c r="F846" s="32">
        <v>43859</v>
      </c>
      <c r="O846" s="3"/>
      <c r="P846" s="3"/>
      <c r="Q846" s="3"/>
      <c r="R846" s="15"/>
      <c r="S846" s="15"/>
      <c r="T846" s="15"/>
      <c r="U846" s="328"/>
      <c r="V846" s="99"/>
      <c r="W846" s="99" t="str" cm="1">
        <f t="array" aca="1" ref="W846" ca="1">INDIRECT("lista!H" &amp;SUM($A846+1))</f>
        <v/>
      </c>
      <c r="X846" s="99" t="str" cm="1">
        <f t="array" aca="1" ref="X846" ca="1">INDIRECT("lista!I" &amp;SUM($A846+1))</f>
        <v/>
      </c>
      <c r="Y846" s="99" t="str" cm="1">
        <f t="array" aca="1" ref="Y846" ca="1">INDIRECT("lista!J" &amp;SUM($A846+1))</f>
        <v/>
      </c>
      <c r="Z846" s="99" t="str" cm="1">
        <f t="array" aca="1" ref="Z846" ca="1">INDIRECT("lista!K" &amp;SUM($A846+1))</f>
        <v/>
      </c>
      <c r="AA846" s="99" t="str" cm="1">
        <f t="array" aca="1" ref="AA846" ca="1">INDIRECT("lista!L" &amp;SUM($A846+1))</f>
        <v/>
      </c>
      <c r="AB846" s="99" t="str" cm="1">
        <f t="array" aca="1" ref="AB846" ca="1">INDIRECT("lista!M" &amp;SUM($A846+1))</f>
        <v/>
      </c>
      <c r="AC846" s="99" t="str" cm="1">
        <f t="array" aca="1" ref="AC846" ca="1">INDIRECT("lista!N" &amp;SUM($A846+1))</f>
        <v/>
      </c>
      <c r="AD846" s="99" t="str" cm="1">
        <f t="array" aca="1" ref="AD846" ca="1">INDIRECT("lista!O" &amp;SUM($A846+1))</f>
        <v/>
      </c>
      <c r="AE846" s="99" t="str" cm="1">
        <f t="array" aca="1" ref="AE846" ca="1">INDIRECT("lista!P" &amp;SUM($A846+1))</f>
        <v/>
      </c>
      <c r="AF846" s="99" t="str" cm="1">
        <f t="array" aca="1" ref="AF846" ca="1">INDIRECT("lista!Q" &amp;SUM($A846+1))</f>
        <v/>
      </c>
    </row>
    <row r="847" spans="1:32" x14ac:dyDescent="0.3">
      <c r="A847" s="99">
        <v>553</v>
      </c>
      <c r="B847" s="41" t="s">
        <v>482</v>
      </c>
      <c r="C847" s="73" t="s">
        <v>1566</v>
      </c>
      <c r="D847" s="41" t="s">
        <v>242</v>
      </c>
      <c r="E847" s="40" t="s">
        <v>455</v>
      </c>
      <c r="F847" s="32">
        <v>43854</v>
      </c>
      <c r="O847" s="3"/>
      <c r="P847" s="3"/>
      <c r="Q847" s="3"/>
      <c r="R847" s="15"/>
      <c r="S847" s="15"/>
      <c r="T847" s="15"/>
      <c r="U847" s="328"/>
      <c r="V847" s="99"/>
      <c r="W847" s="99" t="str" cm="1">
        <f t="array" aca="1" ref="W847" ca="1">INDIRECT("lista!H" &amp;SUM($A847+1))</f>
        <v/>
      </c>
      <c r="X847" s="99" t="str" cm="1">
        <f t="array" aca="1" ref="X847" ca="1">INDIRECT("lista!I" &amp;SUM($A847+1))</f>
        <v/>
      </c>
      <c r="Y847" s="99" t="str" cm="1">
        <f t="array" aca="1" ref="Y847" ca="1">INDIRECT("lista!J" &amp;SUM($A847+1))</f>
        <v/>
      </c>
      <c r="Z847" s="99" t="str" cm="1">
        <f t="array" aca="1" ref="Z847" ca="1">INDIRECT("lista!K" &amp;SUM($A847+1))</f>
        <v/>
      </c>
      <c r="AA847" s="99" t="str" cm="1">
        <f t="array" aca="1" ref="AA847" ca="1">INDIRECT("lista!L" &amp;SUM($A847+1))</f>
        <v/>
      </c>
      <c r="AB847" s="99" t="str" cm="1">
        <f t="array" aca="1" ref="AB847" ca="1">INDIRECT("lista!M" &amp;SUM($A847+1))</f>
        <v/>
      </c>
      <c r="AC847" s="99" t="str" cm="1">
        <f t="array" aca="1" ref="AC847" ca="1">INDIRECT("lista!N" &amp;SUM($A847+1))</f>
        <v/>
      </c>
      <c r="AD847" s="99" t="str" cm="1">
        <f t="array" aca="1" ref="AD847" ca="1">INDIRECT("lista!O" &amp;SUM($A847+1))</f>
        <v/>
      </c>
      <c r="AE847" s="99" t="str" cm="1">
        <f t="array" aca="1" ref="AE847" ca="1">INDIRECT("lista!P" &amp;SUM($A847+1))</f>
        <v/>
      </c>
      <c r="AF847" s="99" t="str" cm="1">
        <f t="array" aca="1" ref="AF847" ca="1">INDIRECT("lista!Q" &amp;SUM($A847+1))</f>
        <v/>
      </c>
    </row>
    <row r="848" spans="1:32" x14ac:dyDescent="0.3">
      <c r="A848" s="99">
        <v>554</v>
      </c>
      <c r="B848" s="41" t="s">
        <v>483</v>
      </c>
      <c r="C848" s="73" t="s">
        <v>1389</v>
      </c>
      <c r="D848" s="41" t="s">
        <v>242</v>
      </c>
      <c r="E848" s="40" t="s">
        <v>455</v>
      </c>
      <c r="F848" s="32">
        <v>43852</v>
      </c>
      <c r="O848" s="3"/>
      <c r="P848" s="3"/>
      <c r="Q848" s="3"/>
      <c r="R848" s="15"/>
      <c r="S848" s="15"/>
      <c r="T848" s="15"/>
      <c r="U848" s="328"/>
      <c r="V848" s="99"/>
      <c r="W848" s="99" cm="1">
        <f t="array" aca="1" ref="W848" ca="1">INDIRECT("lista!H" &amp;SUM($A848+1))</f>
        <v>648</v>
      </c>
      <c r="X848" s="99" cm="1">
        <f t="array" aca="1" ref="X848" ca="1">INDIRECT("lista!I" &amp;SUM($A848+1))</f>
        <v>627</v>
      </c>
      <c r="Y848" s="99" cm="1">
        <f t="array" aca="1" ref="Y848" ca="1">INDIRECT("lista!J" &amp;SUM($A848+1))</f>
        <v>585</v>
      </c>
      <c r="Z848" s="99" t="str" cm="1">
        <f t="array" aca="1" ref="Z848" ca="1">INDIRECT("lista!K" &amp;SUM($A848+1))</f>
        <v/>
      </c>
      <c r="AA848" s="99" t="str" cm="1">
        <f t="array" aca="1" ref="AA848" ca="1">INDIRECT("lista!L" &amp;SUM($A848+1))</f>
        <v/>
      </c>
      <c r="AB848" s="99" t="str" cm="1">
        <f t="array" aca="1" ref="AB848" ca="1">INDIRECT("lista!M" &amp;SUM($A848+1))</f>
        <v/>
      </c>
      <c r="AC848" s="99" t="str" cm="1">
        <f t="array" aca="1" ref="AC848" ca="1">INDIRECT("lista!N" &amp;SUM($A848+1))</f>
        <v/>
      </c>
      <c r="AD848" s="99" t="str" cm="1">
        <f t="array" aca="1" ref="AD848" ca="1">INDIRECT("lista!O" &amp;SUM($A848+1))</f>
        <v/>
      </c>
      <c r="AE848" s="99" t="str" cm="1">
        <f t="array" aca="1" ref="AE848" ca="1">INDIRECT("lista!P" &amp;SUM($A848+1))</f>
        <v/>
      </c>
      <c r="AF848" s="99" t="str" cm="1">
        <f t="array" aca="1" ref="AF848" ca="1">INDIRECT("lista!Q" &amp;SUM($A848+1))</f>
        <v/>
      </c>
    </row>
    <row r="849" spans="1:32" x14ac:dyDescent="0.3">
      <c r="A849" s="99">
        <v>555</v>
      </c>
      <c r="B849" s="41" t="s">
        <v>79</v>
      </c>
      <c r="C849" s="30" t="s">
        <v>1149</v>
      </c>
      <c r="D849" s="41" t="s">
        <v>80</v>
      </c>
      <c r="E849" s="40" t="s">
        <v>95</v>
      </c>
      <c r="F849" s="32">
        <v>43852</v>
      </c>
      <c r="O849" s="3"/>
      <c r="P849" s="3"/>
      <c r="Q849" s="3"/>
      <c r="R849" s="15"/>
      <c r="S849" s="15"/>
      <c r="T849" s="15"/>
      <c r="U849" s="328"/>
      <c r="V849" s="99"/>
      <c r="W849" s="99" t="str" cm="1">
        <f t="array" aca="1" ref="W849" ca="1">INDIRECT("lista!H" &amp;SUM($A849+1))</f>
        <v/>
      </c>
      <c r="X849" s="99" t="str" cm="1">
        <f t="array" aca="1" ref="X849" ca="1">INDIRECT("lista!I" &amp;SUM($A849+1))</f>
        <v/>
      </c>
      <c r="Y849" s="99" t="str" cm="1">
        <f t="array" aca="1" ref="Y849" ca="1">INDIRECT("lista!J" &amp;SUM($A849+1))</f>
        <v/>
      </c>
      <c r="Z849" s="99" t="str" cm="1">
        <f t="array" aca="1" ref="Z849" ca="1">INDIRECT("lista!K" &amp;SUM($A849+1))</f>
        <v/>
      </c>
      <c r="AA849" s="99" t="str" cm="1">
        <f t="array" aca="1" ref="AA849" ca="1">INDIRECT("lista!L" &amp;SUM($A849+1))</f>
        <v/>
      </c>
      <c r="AB849" s="99" t="str" cm="1">
        <f t="array" aca="1" ref="AB849" ca="1">INDIRECT("lista!M" &amp;SUM($A849+1))</f>
        <v/>
      </c>
      <c r="AC849" s="99" t="str" cm="1">
        <f t="array" aca="1" ref="AC849" ca="1">INDIRECT("lista!N" &amp;SUM($A849+1))</f>
        <v/>
      </c>
      <c r="AD849" s="99" t="str" cm="1">
        <f t="array" aca="1" ref="AD849" ca="1">INDIRECT("lista!O" &amp;SUM($A849+1))</f>
        <v/>
      </c>
      <c r="AE849" s="99" t="str" cm="1">
        <f t="array" aca="1" ref="AE849" ca="1">INDIRECT("lista!P" &amp;SUM($A849+1))</f>
        <v/>
      </c>
      <c r="AF849" s="99" t="str" cm="1">
        <f t="array" aca="1" ref="AF849" ca="1">INDIRECT("lista!Q" &amp;SUM($A849+1))</f>
        <v/>
      </c>
    </row>
    <row r="850" spans="1:32" x14ac:dyDescent="0.3">
      <c r="A850" s="99">
        <v>556</v>
      </c>
      <c r="B850" s="41" t="s">
        <v>497</v>
      </c>
      <c r="C850" s="30" t="s">
        <v>1390</v>
      </c>
      <c r="D850" s="41" t="s">
        <v>181</v>
      </c>
      <c r="E850" s="40" t="s">
        <v>95</v>
      </c>
      <c r="F850" s="32">
        <v>43852</v>
      </c>
      <c r="O850" s="3"/>
      <c r="P850" s="3"/>
      <c r="Q850" s="3"/>
      <c r="R850" s="15"/>
      <c r="S850" s="15"/>
      <c r="T850" s="15"/>
      <c r="U850" s="328"/>
      <c r="V850" s="99"/>
      <c r="W850" s="99" t="str" cm="1">
        <f t="array" aca="1" ref="W850" ca="1">INDIRECT("lista!H" &amp;SUM($A850+1))</f>
        <v/>
      </c>
      <c r="X850" s="99" t="str" cm="1">
        <f t="array" aca="1" ref="X850" ca="1">INDIRECT("lista!I" &amp;SUM($A850+1))</f>
        <v/>
      </c>
      <c r="Y850" s="99" t="str" cm="1">
        <f t="array" aca="1" ref="Y850" ca="1">INDIRECT("lista!J" &amp;SUM($A850+1))</f>
        <v/>
      </c>
      <c r="Z850" s="99" t="str" cm="1">
        <f t="array" aca="1" ref="Z850" ca="1">INDIRECT("lista!K" &amp;SUM($A850+1))</f>
        <v/>
      </c>
      <c r="AA850" s="99" t="str" cm="1">
        <f t="array" aca="1" ref="AA850" ca="1">INDIRECT("lista!L" &amp;SUM($A850+1))</f>
        <v/>
      </c>
      <c r="AB850" s="99" t="str" cm="1">
        <f t="array" aca="1" ref="AB850" ca="1">INDIRECT("lista!M" &amp;SUM($A850+1))</f>
        <v/>
      </c>
      <c r="AC850" s="99" t="str" cm="1">
        <f t="array" aca="1" ref="AC850" ca="1">INDIRECT("lista!N" &amp;SUM($A850+1))</f>
        <v/>
      </c>
      <c r="AD850" s="99" t="str" cm="1">
        <f t="array" aca="1" ref="AD850" ca="1">INDIRECT("lista!O" &amp;SUM($A850+1))</f>
        <v/>
      </c>
      <c r="AE850" s="99" t="str" cm="1">
        <f t="array" aca="1" ref="AE850" ca="1">INDIRECT("lista!P" &amp;SUM($A850+1))</f>
        <v/>
      </c>
      <c r="AF850" s="99" t="str" cm="1">
        <f t="array" aca="1" ref="AF850" ca="1">INDIRECT("lista!Q" &amp;SUM($A850+1))</f>
        <v/>
      </c>
    </row>
    <row r="851" spans="1:32" x14ac:dyDescent="0.3">
      <c r="A851" s="99">
        <v>557</v>
      </c>
      <c r="B851" s="41" t="s">
        <v>498</v>
      </c>
      <c r="C851" s="30" t="s">
        <v>499</v>
      </c>
      <c r="D851" s="41" t="s">
        <v>200</v>
      </c>
      <c r="E851" s="40" t="s">
        <v>77</v>
      </c>
      <c r="F851" s="32">
        <v>43851</v>
      </c>
      <c r="O851" s="3"/>
      <c r="P851" s="3"/>
      <c r="Q851" s="3"/>
      <c r="R851" s="15"/>
      <c r="S851" s="15"/>
      <c r="T851" s="15"/>
      <c r="U851" s="328"/>
      <c r="V851" s="99"/>
      <c r="W851" s="99" t="str" cm="1">
        <f t="array" aca="1" ref="W851" ca="1">INDIRECT("lista!H" &amp;SUM($A851+1))</f>
        <v/>
      </c>
      <c r="X851" s="99" cm="1">
        <f t="array" aca="1" ref="X851" ca="1">INDIRECT("lista!I" &amp;SUM($A851+1))</f>
        <v>589</v>
      </c>
      <c r="Y851" s="99" t="str" cm="1">
        <f t="array" aca="1" ref="Y851" ca="1">INDIRECT("lista!J" &amp;SUM($A851+1))</f>
        <v/>
      </c>
      <c r="Z851" s="99" t="str" cm="1">
        <f t="array" aca="1" ref="Z851" ca="1">INDIRECT("lista!K" &amp;SUM($A851+1))</f>
        <v/>
      </c>
      <c r="AA851" s="99" t="str" cm="1">
        <f t="array" aca="1" ref="AA851" ca="1">INDIRECT("lista!L" &amp;SUM($A851+1))</f>
        <v/>
      </c>
      <c r="AB851" s="99" t="str" cm="1">
        <f t="array" aca="1" ref="AB851" ca="1">INDIRECT("lista!M" &amp;SUM($A851+1))</f>
        <v/>
      </c>
      <c r="AC851" s="99" t="str" cm="1">
        <f t="array" aca="1" ref="AC851" ca="1">INDIRECT("lista!N" &amp;SUM($A851+1))</f>
        <v/>
      </c>
      <c r="AD851" s="99" t="str" cm="1">
        <f t="array" aca="1" ref="AD851" ca="1">INDIRECT("lista!O" &amp;SUM($A851+1))</f>
        <v/>
      </c>
      <c r="AE851" s="99" t="str" cm="1">
        <f t="array" aca="1" ref="AE851" ca="1">INDIRECT("lista!P" &amp;SUM($A851+1))</f>
        <v/>
      </c>
      <c r="AF851" s="99" t="str" cm="1">
        <f t="array" aca="1" ref="AF851" ca="1">INDIRECT("lista!Q" &amp;SUM($A851+1))</f>
        <v/>
      </c>
    </row>
    <row r="852" spans="1:32" x14ac:dyDescent="0.3">
      <c r="A852" s="99">
        <v>558</v>
      </c>
      <c r="B852" s="41" t="s">
        <v>486</v>
      </c>
      <c r="C852" s="30" t="s">
        <v>1206</v>
      </c>
      <c r="D852" s="41" t="s">
        <v>200</v>
      </c>
      <c r="E852" s="40" t="s">
        <v>105</v>
      </c>
      <c r="F852" s="32">
        <v>43850</v>
      </c>
      <c r="O852" s="3"/>
      <c r="P852" s="3"/>
      <c r="Q852" s="3"/>
      <c r="R852" s="15"/>
      <c r="S852" s="15"/>
      <c r="T852" s="15"/>
      <c r="U852" s="328"/>
      <c r="V852" s="99"/>
      <c r="W852" s="99" t="str" cm="1">
        <f t="array" aca="1" ref="W852" ca="1">INDIRECT("lista!H" &amp;SUM($A852+1))</f>
        <v/>
      </c>
      <c r="X852" s="99" t="str" cm="1">
        <f t="array" aca="1" ref="X852" ca="1">INDIRECT("lista!I" &amp;SUM($A852+1))</f>
        <v/>
      </c>
      <c r="Y852" s="99" t="str" cm="1">
        <f t="array" aca="1" ref="Y852" ca="1">INDIRECT("lista!J" &amp;SUM($A852+1))</f>
        <v/>
      </c>
      <c r="Z852" s="99" t="str" cm="1">
        <f t="array" aca="1" ref="Z852" ca="1">INDIRECT("lista!K" &amp;SUM($A852+1))</f>
        <v/>
      </c>
      <c r="AA852" s="99" t="str" cm="1">
        <f t="array" aca="1" ref="AA852" ca="1">INDIRECT("lista!L" &amp;SUM($A852+1))</f>
        <v/>
      </c>
      <c r="AB852" s="99" t="str" cm="1">
        <f t="array" aca="1" ref="AB852" ca="1">INDIRECT("lista!M" &amp;SUM($A852+1))</f>
        <v/>
      </c>
      <c r="AC852" s="99" t="str" cm="1">
        <f t="array" aca="1" ref="AC852" ca="1">INDIRECT("lista!N" &amp;SUM($A852+1))</f>
        <v/>
      </c>
      <c r="AD852" s="99" t="str" cm="1">
        <f t="array" aca="1" ref="AD852" ca="1">INDIRECT("lista!O" &amp;SUM($A852+1))</f>
        <v/>
      </c>
      <c r="AE852" s="99" t="str" cm="1">
        <f t="array" aca="1" ref="AE852" ca="1">INDIRECT("lista!P" &amp;SUM($A852+1))</f>
        <v/>
      </c>
      <c r="AF852" s="99" t="str" cm="1">
        <f t="array" aca="1" ref="AF852" ca="1">INDIRECT("lista!Q" &amp;SUM($A852+1))</f>
        <v/>
      </c>
    </row>
    <row r="853" spans="1:32" x14ac:dyDescent="0.3">
      <c r="A853" s="99">
        <v>559</v>
      </c>
      <c r="B853" s="41" t="s">
        <v>487</v>
      </c>
      <c r="C853" s="30" t="s">
        <v>1207</v>
      </c>
      <c r="D853" s="41" t="s">
        <v>200</v>
      </c>
      <c r="E853" s="40" t="s">
        <v>105</v>
      </c>
      <c r="F853" s="32">
        <v>43850</v>
      </c>
      <c r="O853" s="3"/>
      <c r="P853" s="3"/>
      <c r="Q853" s="3"/>
      <c r="R853" s="15"/>
      <c r="S853" s="15"/>
      <c r="T853" s="15"/>
      <c r="U853" s="328" t="s">
        <v>80</v>
      </c>
      <c r="V853" s="99"/>
      <c r="W853" s="99" cm="1">
        <f t="array" aca="1" ref="W853" ca="1">INDIRECT("lista!H" &amp;SUM($A853+1))</f>
        <v>658</v>
      </c>
      <c r="X853" s="99" cm="1">
        <f t="array" aca="1" ref="X853" ca="1">INDIRECT("lista!I" &amp;SUM($A853+1))</f>
        <v>637</v>
      </c>
      <c r="Y853" s="99" cm="1">
        <f t="array" aca="1" ref="Y853" ca="1">INDIRECT("lista!J" &amp;SUM($A853+1))</f>
        <v>595</v>
      </c>
      <c r="Z853" s="99" t="str" cm="1">
        <f t="array" aca="1" ref="Z853" ca="1">INDIRECT("lista!K" &amp;SUM($A853+1))</f>
        <v/>
      </c>
      <c r="AA853" s="99" t="str" cm="1">
        <f t="array" aca="1" ref="AA853" ca="1">INDIRECT("lista!L" &amp;SUM($A853+1))</f>
        <v/>
      </c>
      <c r="AB853" s="99" t="str" cm="1">
        <f t="array" aca="1" ref="AB853" ca="1">INDIRECT("lista!M" &amp;SUM($A853+1))</f>
        <v/>
      </c>
      <c r="AC853" s="99" t="str" cm="1">
        <f t="array" aca="1" ref="AC853" ca="1">INDIRECT("lista!N" &amp;SUM($A853+1))</f>
        <v/>
      </c>
      <c r="AD853" s="99" t="str" cm="1">
        <f t="array" aca="1" ref="AD853" ca="1">INDIRECT("lista!O" &amp;SUM($A853+1))</f>
        <v/>
      </c>
      <c r="AE853" s="99" t="str" cm="1">
        <f t="array" aca="1" ref="AE853" ca="1">INDIRECT("lista!P" &amp;SUM($A853+1))</f>
        <v/>
      </c>
      <c r="AF853" s="99" t="str" cm="1">
        <f t="array" aca="1" ref="AF853" ca="1">INDIRECT("lista!Q" &amp;SUM($A853+1))</f>
        <v/>
      </c>
    </row>
    <row r="854" spans="1:32" x14ac:dyDescent="0.3">
      <c r="A854" s="99">
        <v>560</v>
      </c>
      <c r="B854" s="41" t="s">
        <v>488</v>
      </c>
      <c r="C854" s="30" t="s">
        <v>1208</v>
      </c>
      <c r="D854" s="41" t="s">
        <v>200</v>
      </c>
      <c r="E854" s="40" t="s">
        <v>105</v>
      </c>
      <c r="F854" s="32">
        <v>43850</v>
      </c>
      <c r="O854" s="3"/>
      <c r="P854" s="3"/>
      <c r="Q854" s="3"/>
      <c r="R854" s="15"/>
      <c r="S854" s="15"/>
      <c r="T854" s="15"/>
      <c r="U854" s="328" t="s">
        <v>80</v>
      </c>
      <c r="V854" s="99"/>
      <c r="W854" s="99" t="str" cm="1">
        <f t="array" aca="1" ref="W854" ca="1">INDIRECT("lista!H" &amp;SUM($A854+1))</f>
        <v/>
      </c>
      <c r="X854" s="99" t="str" cm="1">
        <f t="array" aca="1" ref="X854" ca="1">INDIRECT("lista!I" &amp;SUM($A854+1))</f>
        <v/>
      </c>
      <c r="Y854" s="99" t="str" cm="1">
        <f t="array" aca="1" ref="Y854" ca="1">INDIRECT("lista!J" &amp;SUM($A854+1))</f>
        <v/>
      </c>
      <c r="Z854" s="99" t="str" cm="1">
        <f t="array" aca="1" ref="Z854" ca="1">INDIRECT("lista!K" &amp;SUM($A854+1))</f>
        <v/>
      </c>
      <c r="AA854" s="99" t="str" cm="1">
        <f t="array" aca="1" ref="AA854" ca="1">INDIRECT("lista!L" &amp;SUM($A854+1))</f>
        <v/>
      </c>
      <c r="AB854" s="99" t="str" cm="1">
        <f t="array" aca="1" ref="AB854" ca="1">INDIRECT("lista!M" &amp;SUM($A854+1))</f>
        <v/>
      </c>
      <c r="AC854" s="99" t="str" cm="1">
        <f t="array" aca="1" ref="AC854" ca="1">INDIRECT("lista!N" &amp;SUM($A854+1))</f>
        <v/>
      </c>
      <c r="AD854" s="99" t="str" cm="1">
        <f t="array" aca="1" ref="AD854" ca="1">INDIRECT("lista!O" &amp;SUM($A854+1))</f>
        <v/>
      </c>
      <c r="AE854" s="99" t="str" cm="1">
        <f t="array" aca="1" ref="AE854" ca="1">INDIRECT("lista!P" &amp;SUM($A854+1))</f>
        <v/>
      </c>
      <c r="AF854" s="99" t="str" cm="1">
        <f t="array" aca="1" ref="AF854" ca="1">INDIRECT("lista!Q" &amp;SUM($A854+1))</f>
        <v/>
      </c>
    </row>
    <row r="855" spans="1:32" x14ac:dyDescent="0.3">
      <c r="A855" s="99">
        <v>561</v>
      </c>
      <c r="B855" s="41" t="s">
        <v>500</v>
      </c>
      <c r="C855" s="30" t="s">
        <v>1210</v>
      </c>
      <c r="D855" s="41" t="s">
        <v>200</v>
      </c>
      <c r="E855" s="40" t="s">
        <v>77</v>
      </c>
      <c r="F855" s="32">
        <v>43850</v>
      </c>
      <c r="O855" s="3"/>
      <c r="P855" s="3"/>
      <c r="Q855" s="3"/>
      <c r="R855" s="15"/>
      <c r="S855" s="15"/>
      <c r="T855" s="15"/>
      <c r="U855" s="328" t="s">
        <v>80</v>
      </c>
      <c r="V855" s="99"/>
      <c r="W855" s="99" t="str" cm="1">
        <f t="array" aca="1" ref="W855" ca="1">INDIRECT("lista!H" &amp;SUM($A855+1))</f>
        <v/>
      </c>
      <c r="X855" s="99" t="str" cm="1">
        <f t="array" aca="1" ref="X855" ca="1">INDIRECT("lista!I" &amp;SUM($A855+1))</f>
        <v/>
      </c>
      <c r="Y855" s="99" t="str" cm="1">
        <f t="array" aca="1" ref="Y855" ca="1">INDIRECT("lista!J" &amp;SUM($A855+1))</f>
        <v/>
      </c>
      <c r="Z855" s="99" t="str" cm="1">
        <f t="array" aca="1" ref="Z855" ca="1">INDIRECT("lista!K" &amp;SUM($A855+1))</f>
        <v/>
      </c>
      <c r="AA855" s="99" t="str" cm="1">
        <f t="array" aca="1" ref="AA855" ca="1">INDIRECT("lista!L" &amp;SUM($A855+1))</f>
        <v/>
      </c>
      <c r="AB855" s="99" t="str" cm="1">
        <f t="array" aca="1" ref="AB855" ca="1">INDIRECT("lista!M" &amp;SUM($A855+1))</f>
        <v/>
      </c>
      <c r="AC855" s="99" t="str" cm="1">
        <f t="array" aca="1" ref="AC855" ca="1">INDIRECT("lista!N" &amp;SUM($A855+1))</f>
        <v/>
      </c>
      <c r="AD855" s="99" t="str" cm="1">
        <f t="array" aca="1" ref="AD855" ca="1">INDIRECT("lista!O" &amp;SUM($A855+1))</f>
        <v/>
      </c>
      <c r="AE855" s="99" t="str" cm="1">
        <f t="array" aca="1" ref="AE855" ca="1">INDIRECT("lista!P" &amp;SUM($A855+1))</f>
        <v/>
      </c>
      <c r="AF855" s="99" t="str" cm="1">
        <f t="array" aca="1" ref="AF855" ca="1">INDIRECT("lista!Q" &amp;SUM($A855+1))</f>
        <v/>
      </c>
    </row>
    <row r="856" spans="1:32" x14ac:dyDescent="0.3">
      <c r="A856" s="99">
        <v>562</v>
      </c>
      <c r="B856" s="41" t="s">
        <v>134</v>
      </c>
      <c r="C856" s="30" t="s">
        <v>1169</v>
      </c>
      <c r="D856" s="41" t="s">
        <v>112</v>
      </c>
      <c r="E856" s="40" t="s">
        <v>74</v>
      </c>
      <c r="F856" s="32">
        <v>43847</v>
      </c>
      <c r="O856" s="3"/>
      <c r="P856" s="3"/>
      <c r="Q856" s="3"/>
      <c r="R856" s="15"/>
      <c r="S856" s="15"/>
      <c r="T856" s="15"/>
      <c r="U856" s="328" t="s">
        <v>80</v>
      </c>
      <c r="V856" s="99"/>
      <c r="W856" s="99" t="str" cm="1">
        <f t="array" aca="1" ref="W856" ca="1">INDIRECT("lista!H" &amp;SUM($A856+1))</f>
        <v/>
      </c>
      <c r="X856" s="99" t="str" cm="1">
        <f t="array" aca="1" ref="X856" ca="1">INDIRECT("lista!I" &amp;SUM($A856+1))</f>
        <v/>
      </c>
      <c r="Y856" s="99" t="str" cm="1">
        <f t="array" aca="1" ref="Y856" ca="1">INDIRECT("lista!J" &amp;SUM($A856+1))</f>
        <v/>
      </c>
      <c r="Z856" s="99" t="str" cm="1">
        <f t="array" aca="1" ref="Z856" ca="1">INDIRECT("lista!K" &amp;SUM($A856+1))</f>
        <v/>
      </c>
      <c r="AA856" s="99" t="str" cm="1">
        <f t="array" aca="1" ref="AA856" ca="1">INDIRECT("lista!L" &amp;SUM($A856+1))</f>
        <v/>
      </c>
      <c r="AB856" s="99" t="str" cm="1">
        <f t="array" aca="1" ref="AB856" ca="1">INDIRECT("lista!M" &amp;SUM($A856+1))</f>
        <v/>
      </c>
      <c r="AC856" s="99" t="str" cm="1">
        <f t="array" aca="1" ref="AC856" ca="1">INDIRECT("lista!N" &amp;SUM($A856+1))</f>
        <v/>
      </c>
      <c r="AD856" s="99" t="str" cm="1">
        <f t="array" aca="1" ref="AD856" ca="1">INDIRECT("lista!O" &amp;SUM($A856+1))</f>
        <v/>
      </c>
      <c r="AE856" s="99" t="str" cm="1">
        <f t="array" aca="1" ref="AE856" ca="1">INDIRECT("lista!P" &amp;SUM($A856+1))</f>
        <v/>
      </c>
      <c r="AF856" s="99" t="str" cm="1">
        <f t="array" aca="1" ref="AF856" ca="1">INDIRECT("lista!Q" &amp;SUM($A856+1))</f>
        <v/>
      </c>
    </row>
    <row r="857" spans="1:32" x14ac:dyDescent="0.3">
      <c r="A857" s="99">
        <v>563</v>
      </c>
      <c r="B857" s="41" t="s">
        <v>492</v>
      </c>
      <c r="C857" s="73" t="s">
        <v>1209</v>
      </c>
      <c r="D857" s="41" t="s">
        <v>200</v>
      </c>
      <c r="E857" s="40" t="s">
        <v>105</v>
      </c>
      <c r="F857" s="32">
        <v>43843</v>
      </c>
      <c r="O857" s="3"/>
      <c r="P857" s="3"/>
      <c r="Q857" s="3"/>
      <c r="R857" s="15"/>
      <c r="S857" s="15"/>
      <c r="T857" s="15"/>
      <c r="U857" s="328" t="s">
        <v>501</v>
      </c>
      <c r="V857" s="99"/>
      <c r="W857" s="99" cm="1">
        <f t="array" aca="1" ref="W857" ca="1">INDIRECT("lista!H" &amp;SUM($A857+1))</f>
        <v>761</v>
      </c>
      <c r="X857" s="99" cm="1">
        <f t="array" aca="1" ref="X857" ca="1">INDIRECT("lista!I" &amp;SUM($A857+1))</f>
        <v>740</v>
      </c>
      <c r="Y857" s="99" cm="1">
        <f t="array" aca="1" ref="Y857" ca="1">INDIRECT("lista!J" &amp;SUM($A857+1))</f>
        <v>698</v>
      </c>
      <c r="Z857" s="99" cm="1">
        <f t="array" aca="1" ref="Z857" ca="1">INDIRECT("lista!K" &amp;SUM($A857+1))</f>
        <v>656</v>
      </c>
      <c r="AA857" s="99" cm="1">
        <f t="array" aca="1" ref="AA857" ca="1">INDIRECT("lista!L" &amp;SUM($A857+1))</f>
        <v>600</v>
      </c>
      <c r="AB857" s="99" t="str" cm="1">
        <f t="array" aca="1" ref="AB857" ca="1">INDIRECT("lista!M" &amp;SUM($A857+1))</f>
        <v/>
      </c>
      <c r="AC857" s="99" t="str" cm="1">
        <f t="array" aca="1" ref="AC857" ca="1">INDIRECT("lista!N" &amp;SUM($A857+1))</f>
        <v/>
      </c>
      <c r="AD857" s="99" t="str" cm="1">
        <f t="array" aca="1" ref="AD857" ca="1">INDIRECT("lista!O" &amp;SUM($A857+1))</f>
        <v/>
      </c>
      <c r="AE857" s="99" t="str" cm="1">
        <f t="array" aca="1" ref="AE857" ca="1">INDIRECT("lista!P" &amp;SUM($A857+1))</f>
        <v/>
      </c>
      <c r="AF857" s="99" t="str" cm="1">
        <f t="array" aca="1" ref="AF857" ca="1">INDIRECT("lista!Q" &amp;SUM($A857+1))</f>
        <v/>
      </c>
    </row>
    <row r="858" spans="1:32" x14ac:dyDescent="0.3">
      <c r="A858" s="99">
        <v>564</v>
      </c>
      <c r="B858" s="41" t="s">
        <v>502</v>
      </c>
      <c r="C858" s="30" t="s">
        <v>1393</v>
      </c>
      <c r="D858" s="41" t="s">
        <v>80</v>
      </c>
      <c r="E858" s="40" t="s">
        <v>77</v>
      </c>
      <c r="F858" s="32">
        <v>43475</v>
      </c>
      <c r="O858" s="3"/>
      <c r="P858" s="3"/>
      <c r="Q858" s="3"/>
      <c r="R858" s="15"/>
      <c r="S858" s="15"/>
      <c r="T858" s="15"/>
      <c r="U858" s="328"/>
      <c r="V858" s="99"/>
      <c r="W858" s="99" cm="1">
        <f t="array" aca="1" ref="W858" ca="1">INDIRECT("lista!H" &amp;SUM($A858+1))</f>
        <v>761</v>
      </c>
      <c r="X858" s="99" cm="1">
        <f t="array" aca="1" ref="X858" ca="1">INDIRECT("lista!I" &amp;SUM($A858+1))</f>
        <v>740</v>
      </c>
      <c r="Y858" s="99" cm="1">
        <f t="array" aca="1" ref="Y858" ca="1">INDIRECT("lista!J" &amp;SUM($A858+1))</f>
        <v>698</v>
      </c>
      <c r="Z858" s="99" cm="1">
        <f t="array" aca="1" ref="Z858" ca="1">INDIRECT("lista!K" &amp;SUM($A858+1))</f>
        <v>656</v>
      </c>
      <c r="AA858" s="99" cm="1">
        <f t="array" aca="1" ref="AA858" ca="1">INDIRECT("lista!L" &amp;SUM($A858+1))</f>
        <v>600</v>
      </c>
      <c r="AB858" s="99" t="str" cm="1">
        <f t="array" aca="1" ref="AB858" ca="1">INDIRECT("lista!M" &amp;SUM($A858+1))</f>
        <v/>
      </c>
      <c r="AC858" s="99" t="str" cm="1">
        <f t="array" aca="1" ref="AC858" ca="1">INDIRECT("lista!N" &amp;SUM($A858+1))</f>
        <v/>
      </c>
      <c r="AD858" s="99" t="str" cm="1">
        <f t="array" aca="1" ref="AD858" ca="1">INDIRECT("lista!O" &amp;SUM($A858+1))</f>
        <v/>
      </c>
      <c r="AE858" s="99" t="str" cm="1">
        <f t="array" aca="1" ref="AE858" ca="1">INDIRECT("lista!P" &amp;SUM($A858+1))</f>
        <v/>
      </c>
      <c r="AF858" s="99" t="str" cm="1">
        <f t="array" aca="1" ref="AF858" ca="1">INDIRECT("lista!Q" &amp;SUM($A858+1))</f>
        <v/>
      </c>
    </row>
    <row r="859" spans="1:32" x14ac:dyDescent="0.3">
      <c r="A859" s="99">
        <v>565</v>
      </c>
      <c r="B859" s="41" t="s">
        <v>101</v>
      </c>
      <c r="C859" s="30" t="s">
        <v>1157</v>
      </c>
      <c r="D859" s="41" t="s">
        <v>80</v>
      </c>
      <c r="E859" s="40" t="s">
        <v>77</v>
      </c>
      <c r="F859" s="32">
        <v>43475</v>
      </c>
      <c r="O859" s="3"/>
      <c r="P859" s="3"/>
      <c r="Q859" s="3"/>
      <c r="R859" s="15"/>
      <c r="S859" s="15"/>
      <c r="T859" s="15"/>
      <c r="U859" s="328"/>
      <c r="V859" s="99"/>
      <c r="W859" s="99" t="str" cm="1">
        <f t="array" aca="1" ref="W859" ca="1">INDIRECT("lista!H" &amp;SUM($A859+1))</f>
        <v/>
      </c>
      <c r="X859" s="99" t="str" cm="1">
        <f t="array" aca="1" ref="X859" ca="1">INDIRECT("lista!I" &amp;SUM($A859+1))</f>
        <v/>
      </c>
      <c r="Y859" s="99" t="str" cm="1">
        <f t="array" aca="1" ref="Y859" ca="1">INDIRECT("lista!J" &amp;SUM($A859+1))</f>
        <v/>
      </c>
      <c r="Z859" s="99" t="str" cm="1">
        <f t="array" aca="1" ref="Z859" ca="1">INDIRECT("lista!K" &amp;SUM($A859+1))</f>
        <v/>
      </c>
      <c r="AA859" s="99" t="str" cm="1">
        <f t="array" aca="1" ref="AA859" ca="1">INDIRECT("lista!L" &amp;SUM($A859+1))</f>
        <v/>
      </c>
      <c r="AB859" s="99" t="str" cm="1">
        <f t="array" aca="1" ref="AB859" ca="1">INDIRECT("lista!M" &amp;SUM($A859+1))</f>
        <v/>
      </c>
      <c r="AC859" s="99" t="str" cm="1">
        <f t="array" aca="1" ref="AC859" ca="1">INDIRECT("lista!N" &amp;SUM($A859+1))</f>
        <v/>
      </c>
      <c r="AD859" s="99" t="str" cm="1">
        <f t="array" aca="1" ref="AD859" ca="1">INDIRECT("lista!O" &amp;SUM($A859+1))</f>
        <v/>
      </c>
      <c r="AE859" s="99" t="str" cm="1">
        <f t="array" aca="1" ref="AE859" ca="1">INDIRECT("lista!P" &amp;SUM($A859+1))</f>
        <v/>
      </c>
      <c r="AF859" s="99" t="str" cm="1">
        <f t="array" aca="1" ref="AF859" ca="1">INDIRECT("lista!Q" &amp;SUM($A859+1))</f>
        <v/>
      </c>
    </row>
    <row r="860" spans="1:32" x14ac:dyDescent="0.3">
      <c r="A860" s="99">
        <v>566</v>
      </c>
      <c r="B860" s="41" t="s">
        <v>503</v>
      </c>
      <c r="C860" s="30" t="s">
        <v>1158</v>
      </c>
      <c r="D860" s="41" t="s">
        <v>80</v>
      </c>
      <c r="E860" s="40" t="s">
        <v>77</v>
      </c>
      <c r="F860" s="32">
        <v>43475</v>
      </c>
      <c r="O860" s="3"/>
      <c r="P860" s="3"/>
      <c r="Q860" s="3"/>
      <c r="R860" s="15"/>
      <c r="S860" s="15"/>
      <c r="T860" s="15"/>
      <c r="U860" s="328"/>
      <c r="V860" s="99"/>
      <c r="W860" s="99" t="str" cm="1">
        <f t="array" aca="1" ref="W860" ca="1">INDIRECT("lista!H" &amp;SUM($A860+1))</f>
        <v/>
      </c>
      <c r="X860" s="99" t="str" cm="1">
        <f t="array" aca="1" ref="X860" ca="1">INDIRECT("lista!I" &amp;SUM($A860+1))</f>
        <v/>
      </c>
      <c r="Y860" s="99" t="str" cm="1">
        <f t="array" aca="1" ref="Y860" ca="1">INDIRECT("lista!J" &amp;SUM($A860+1))</f>
        <v/>
      </c>
      <c r="Z860" s="99" t="str" cm="1">
        <f t="array" aca="1" ref="Z860" ca="1">INDIRECT("lista!K" &amp;SUM($A860+1))</f>
        <v/>
      </c>
      <c r="AA860" s="99" t="str" cm="1">
        <f t="array" aca="1" ref="AA860" ca="1">INDIRECT("lista!L" &amp;SUM($A860+1))</f>
        <v/>
      </c>
      <c r="AB860" s="99" t="str" cm="1">
        <f t="array" aca="1" ref="AB860" ca="1">INDIRECT("lista!M" &amp;SUM($A860+1))</f>
        <v/>
      </c>
      <c r="AC860" s="99" t="str" cm="1">
        <f t="array" aca="1" ref="AC860" ca="1">INDIRECT("lista!N" &amp;SUM($A860+1))</f>
        <v/>
      </c>
      <c r="AD860" s="99" t="str" cm="1">
        <f t="array" aca="1" ref="AD860" ca="1">INDIRECT("lista!O" &amp;SUM($A860+1))</f>
        <v/>
      </c>
      <c r="AE860" s="99" t="str" cm="1">
        <f t="array" aca="1" ref="AE860" ca="1">INDIRECT("lista!P" &amp;SUM($A860+1))</f>
        <v/>
      </c>
      <c r="AF860" s="99" t="str" cm="1">
        <f t="array" aca="1" ref="AF860" ca="1">INDIRECT("lista!Q" &amp;SUM($A860+1))</f>
        <v/>
      </c>
    </row>
    <row r="861" spans="1:32" x14ac:dyDescent="0.3">
      <c r="A861" s="99">
        <v>567</v>
      </c>
      <c r="B861" s="41" t="s">
        <v>102</v>
      </c>
      <c r="C861" s="30" t="s">
        <v>1158</v>
      </c>
      <c r="D861" s="41" t="s">
        <v>80</v>
      </c>
      <c r="E861" s="40" t="s">
        <v>77</v>
      </c>
      <c r="F861" s="32">
        <v>43475</v>
      </c>
      <c r="O861" s="3"/>
      <c r="P861" s="3"/>
      <c r="Q861" s="3"/>
      <c r="R861" s="15"/>
      <c r="S861" s="15"/>
      <c r="T861" s="15"/>
      <c r="U861" s="328"/>
      <c r="V861" s="99"/>
      <c r="W861" s="99" cm="1">
        <f t="array" aca="1" ref="W861" ca="1">INDIRECT("lista!H" &amp;SUM($A861+1))</f>
        <v>666</v>
      </c>
      <c r="X861" s="99" cm="1">
        <f t="array" aca="1" ref="X861" ca="1">INDIRECT("lista!I" &amp;SUM($A861+1))</f>
        <v>645</v>
      </c>
      <c r="Y861" s="99" cm="1">
        <f t="array" aca="1" ref="Y861" ca="1">INDIRECT("lista!J" &amp;SUM($A861+1))</f>
        <v>603</v>
      </c>
      <c r="Z861" s="99" t="str" cm="1">
        <f t="array" aca="1" ref="Z861" ca="1">INDIRECT("lista!K" &amp;SUM($A861+1))</f>
        <v/>
      </c>
      <c r="AA861" s="99" t="str" cm="1">
        <f t="array" aca="1" ref="AA861" ca="1">INDIRECT("lista!L" &amp;SUM($A861+1))</f>
        <v/>
      </c>
      <c r="AB861" s="99" t="str" cm="1">
        <f t="array" aca="1" ref="AB861" ca="1">INDIRECT("lista!M" &amp;SUM($A861+1))</f>
        <v/>
      </c>
      <c r="AC861" s="99" t="str" cm="1">
        <f t="array" aca="1" ref="AC861" ca="1">INDIRECT("lista!N" &amp;SUM($A861+1))</f>
        <v/>
      </c>
      <c r="AD861" s="99" t="str" cm="1">
        <f t="array" aca="1" ref="AD861" ca="1">INDIRECT("lista!O" &amp;SUM($A861+1))</f>
        <v/>
      </c>
      <c r="AE861" s="99" t="str" cm="1">
        <f t="array" aca="1" ref="AE861" ca="1">INDIRECT("lista!P" &amp;SUM($A861+1))</f>
        <v/>
      </c>
      <c r="AF861" s="99" t="str" cm="1">
        <f t="array" aca="1" ref="AF861" ca="1">INDIRECT("lista!Q" &amp;SUM($A861+1))</f>
        <v/>
      </c>
    </row>
    <row r="862" spans="1:32" x14ac:dyDescent="0.3">
      <c r="A862" s="99">
        <v>568</v>
      </c>
      <c r="B862" s="41" t="s">
        <v>504</v>
      </c>
      <c r="C862" s="30" t="s">
        <v>505</v>
      </c>
      <c r="D862" s="41" t="s">
        <v>112</v>
      </c>
      <c r="E862" s="40" t="s">
        <v>74</v>
      </c>
      <c r="F862" s="32">
        <v>43838</v>
      </c>
      <c r="O862" s="3"/>
      <c r="P862" s="3"/>
      <c r="Q862" s="3"/>
      <c r="R862" s="15"/>
      <c r="S862" s="15"/>
      <c r="T862" s="15"/>
      <c r="U862" s="328"/>
      <c r="V862" s="99"/>
      <c r="W862" s="99" t="str" cm="1">
        <f t="array" aca="1" ref="W862" ca="1">INDIRECT("lista!H" &amp;SUM($A862+1))</f>
        <v/>
      </c>
      <c r="X862" s="99" t="str" cm="1">
        <f t="array" aca="1" ref="X862" ca="1">INDIRECT("lista!I" &amp;SUM($A862+1))</f>
        <v/>
      </c>
      <c r="Y862" s="99" t="str" cm="1">
        <f t="array" aca="1" ref="Y862" ca="1">INDIRECT("lista!J" &amp;SUM($A862+1))</f>
        <v/>
      </c>
      <c r="Z862" s="99" t="str" cm="1">
        <f t="array" aca="1" ref="Z862" ca="1">INDIRECT("lista!K" &amp;SUM($A862+1))</f>
        <v/>
      </c>
      <c r="AA862" s="99" t="str" cm="1">
        <f t="array" aca="1" ref="AA862" ca="1">INDIRECT("lista!L" &amp;SUM($A862+1))</f>
        <v/>
      </c>
      <c r="AB862" s="99" t="str" cm="1">
        <f t="array" aca="1" ref="AB862" ca="1">INDIRECT("lista!M" &amp;SUM($A862+1))</f>
        <v/>
      </c>
      <c r="AC862" s="99" t="str" cm="1">
        <f t="array" aca="1" ref="AC862" ca="1">INDIRECT("lista!N" &amp;SUM($A862+1))</f>
        <v/>
      </c>
      <c r="AD862" s="99" t="str" cm="1">
        <f t="array" aca="1" ref="AD862" ca="1">INDIRECT("lista!O" &amp;SUM($A862+1))</f>
        <v/>
      </c>
      <c r="AE862" s="99" t="str" cm="1">
        <f t="array" aca="1" ref="AE862" ca="1">INDIRECT("lista!P" &amp;SUM($A862+1))</f>
        <v/>
      </c>
      <c r="AF862" s="99" t="str" cm="1">
        <f t="array" aca="1" ref="AF862" ca="1">INDIRECT("lista!Q" &amp;SUM($A862+1))</f>
        <v/>
      </c>
    </row>
    <row r="863" spans="1:32" x14ac:dyDescent="0.3">
      <c r="A863" s="99">
        <v>569</v>
      </c>
      <c r="B863" s="41" t="s">
        <v>477</v>
      </c>
      <c r="C863" s="30" t="s">
        <v>1356</v>
      </c>
      <c r="D863" s="41" t="s">
        <v>181</v>
      </c>
      <c r="E863" s="40" t="s">
        <v>95</v>
      </c>
      <c r="F863" s="32">
        <v>43838</v>
      </c>
      <c r="O863" s="3"/>
      <c r="P863" s="3"/>
      <c r="Q863" s="3"/>
      <c r="R863" s="15"/>
      <c r="S863" s="15"/>
      <c r="T863" s="15"/>
      <c r="U863" s="328"/>
      <c r="V863" s="99"/>
      <c r="W863" s="99" t="str" cm="1">
        <f t="array" aca="1" ref="W863" ca="1">INDIRECT("lista!H" &amp;SUM($A863+1))</f>
        <v/>
      </c>
      <c r="X863" s="99" t="str" cm="1">
        <f t="array" aca="1" ref="X863" ca="1">INDIRECT("lista!I" &amp;SUM($A863+1))</f>
        <v/>
      </c>
      <c r="Y863" s="99" t="str" cm="1">
        <f t="array" aca="1" ref="Y863" ca="1">INDIRECT("lista!J" &amp;SUM($A863+1))</f>
        <v/>
      </c>
      <c r="Z863" s="99" t="str" cm="1">
        <f t="array" aca="1" ref="Z863" ca="1">INDIRECT("lista!K" &amp;SUM($A863+1))</f>
        <v/>
      </c>
      <c r="AA863" s="99" t="str" cm="1">
        <f t="array" aca="1" ref="AA863" ca="1">INDIRECT("lista!L" &amp;SUM($A863+1))</f>
        <v/>
      </c>
      <c r="AB863" s="99" t="str" cm="1">
        <f t="array" aca="1" ref="AB863" ca="1">INDIRECT("lista!M" &amp;SUM($A863+1))</f>
        <v/>
      </c>
      <c r="AC863" s="99" t="str" cm="1">
        <f t="array" aca="1" ref="AC863" ca="1">INDIRECT("lista!N" &amp;SUM($A863+1))</f>
        <v/>
      </c>
      <c r="AD863" s="99" t="str" cm="1">
        <f t="array" aca="1" ref="AD863" ca="1">INDIRECT("lista!O" &amp;SUM($A863+1))</f>
        <v/>
      </c>
      <c r="AE863" s="99" t="str" cm="1">
        <f t="array" aca="1" ref="AE863" ca="1">INDIRECT("lista!P" &amp;SUM($A863+1))</f>
        <v/>
      </c>
      <c r="AF863" s="99" t="str" cm="1">
        <f t="array" aca="1" ref="AF863" ca="1">INDIRECT("lista!Q" &amp;SUM($A863+1))</f>
        <v/>
      </c>
    </row>
    <row r="864" spans="1:32" x14ac:dyDescent="0.3">
      <c r="A864" s="99">
        <v>570</v>
      </c>
      <c r="B864" s="41" t="s">
        <v>506</v>
      </c>
      <c r="C864" s="30" t="s">
        <v>1211</v>
      </c>
      <c r="D864" s="41" t="s">
        <v>200</v>
      </c>
      <c r="E864" s="40" t="s">
        <v>77</v>
      </c>
      <c r="F864" s="32">
        <v>43837</v>
      </c>
      <c r="O864" s="3"/>
      <c r="P864" s="3"/>
      <c r="Q864" s="3"/>
      <c r="R864" s="15"/>
      <c r="S864" s="15"/>
      <c r="T864" s="15"/>
      <c r="U864" s="328"/>
      <c r="V864" s="99"/>
      <c r="W864" s="99" t="str" cm="1">
        <f t="array" aca="1" ref="W864" ca="1">INDIRECT("lista!H" &amp;SUM($A864+1))</f>
        <v/>
      </c>
      <c r="X864" s="99" t="str" cm="1">
        <f t="array" aca="1" ref="X864" ca="1">INDIRECT("lista!I" &amp;SUM($A864+1))</f>
        <v/>
      </c>
      <c r="Y864" s="99" t="str" cm="1">
        <f t="array" aca="1" ref="Y864" ca="1">INDIRECT("lista!J" &amp;SUM($A864+1))</f>
        <v/>
      </c>
      <c r="Z864" s="99" t="str" cm="1">
        <f t="array" aca="1" ref="Z864" ca="1">INDIRECT("lista!K" &amp;SUM($A864+1))</f>
        <v/>
      </c>
      <c r="AA864" s="99" t="str" cm="1">
        <f t="array" aca="1" ref="AA864" ca="1">INDIRECT("lista!L" &amp;SUM($A864+1))</f>
        <v/>
      </c>
      <c r="AB864" s="99" t="str" cm="1">
        <f t="array" aca="1" ref="AB864" ca="1">INDIRECT("lista!M" &amp;SUM($A864+1))</f>
        <v/>
      </c>
      <c r="AC864" s="99" t="str" cm="1">
        <f t="array" aca="1" ref="AC864" ca="1">INDIRECT("lista!N" &amp;SUM($A864+1))</f>
        <v/>
      </c>
      <c r="AD864" s="99" t="str" cm="1">
        <f t="array" aca="1" ref="AD864" ca="1">INDIRECT("lista!O" &amp;SUM($A864+1))</f>
        <v/>
      </c>
      <c r="AE864" s="99" t="str" cm="1">
        <f t="array" aca="1" ref="AE864" ca="1">INDIRECT("lista!P" &amp;SUM($A864+1))</f>
        <v/>
      </c>
      <c r="AF864" s="99" t="str" cm="1">
        <f t="array" aca="1" ref="AF864" ca="1">INDIRECT("lista!Q" &amp;SUM($A864+1))</f>
        <v/>
      </c>
    </row>
    <row r="865" spans="1:32" x14ac:dyDescent="0.3">
      <c r="A865" s="99">
        <v>571</v>
      </c>
      <c r="B865" s="41" t="s">
        <v>486</v>
      </c>
      <c r="C865" s="30" t="s">
        <v>1206</v>
      </c>
      <c r="D865" s="41" t="s">
        <v>200</v>
      </c>
      <c r="E865" s="40" t="s">
        <v>119</v>
      </c>
      <c r="F865" s="32">
        <v>43836</v>
      </c>
      <c r="O865" s="3"/>
      <c r="P865" s="3"/>
      <c r="Q865" s="3"/>
      <c r="R865" s="15"/>
      <c r="S865" s="15"/>
      <c r="T865" s="15"/>
      <c r="U865" s="328"/>
      <c r="V865" s="99"/>
      <c r="W865" s="99" t="str" cm="1">
        <f t="array" aca="1" ref="W865" ca="1">INDIRECT("lista!H" &amp;SUM($A865+1))</f>
        <v/>
      </c>
      <c r="X865" s="99" t="str" cm="1">
        <f t="array" aca="1" ref="X865" ca="1">INDIRECT("lista!I" &amp;SUM($A865+1))</f>
        <v/>
      </c>
      <c r="Y865" s="99" t="str" cm="1">
        <f t="array" aca="1" ref="Y865" ca="1">INDIRECT("lista!J" &amp;SUM($A865+1))</f>
        <v/>
      </c>
      <c r="Z865" s="99" t="str" cm="1">
        <f t="array" aca="1" ref="Z865" ca="1">INDIRECT("lista!K" &amp;SUM($A865+1))</f>
        <v/>
      </c>
      <c r="AA865" s="99" t="str" cm="1">
        <f t="array" aca="1" ref="AA865" ca="1">INDIRECT("lista!L" &amp;SUM($A865+1))</f>
        <v/>
      </c>
      <c r="AB865" s="99" t="str" cm="1">
        <f t="array" aca="1" ref="AB865" ca="1">INDIRECT("lista!M" &amp;SUM($A865+1))</f>
        <v/>
      </c>
      <c r="AC865" s="99" t="str" cm="1">
        <f t="array" aca="1" ref="AC865" ca="1">INDIRECT("lista!N" &amp;SUM($A865+1))</f>
        <v/>
      </c>
      <c r="AD865" s="99" t="str" cm="1">
        <f t="array" aca="1" ref="AD865" ca="1">INDIRECT("lista!O" &amp;SUM($A865+1))</f>
        <v/>
      </c>
      <c r="AE865" s="99" t="str" cm="1">
        <f t="array" aca="1" ref="AE865" ca="1">INDIRECT("lista!P" &amp;SUM($A865+1))</f>
        <v/>
      </c>
      <c r="AF865" s="99" t="str" cm="1">
        <f t="array" aca="1" ref="AF865" ca="1">INDIRECT("lista!Q" &amp;SUM($A865+1))</f>
        <v/>
      </c>
    </row>
    <row r="866" spans="1:32" x14ac:dyDescent="0.3">
      <c r="A866" s="99">
        <v>572</v>
      </c>
      <c r="B866" s="41" t="s">
        <v>487</v>
      </c>
      <c r="C866" s="30" t="s">
        <v>1207</v>
      </c>
      <c r="D866" s="41" t="s">
        <v>200</v>
      </c>
      <c r="E866" s="40" t="s">
        <v>119</v>
      </c>
      <c r="F866" s="32">
        <v>43836</v>
      </c>
      <c r="O866" s="3"/>
      <c r="P866" s="3"/>
      <c r="Q866" s="3"/>
      <c r="R866" s="15"/>
      <c r="S866" s="15"/>
      <c r="T866" s="15"/>
      <c r="U866" s="328" t="s">
        <v>80</v>
      </c>
      <c r="V866" s="99"/>
      <c r="W866" s="99" t="str" cm="1">
        <f t="array" aca="1" ref="W866" ca="1">INDIRECT("lista!H" &amp;SUM($A866+1))</f>
        <v/>
      </c>
      <c r="X866" s="99" t="str" cm="1">
        <f t="array" aca="1" ref="X866" ca="1">INDIRECT("lista!I" &amp;SUM($A866+1))</f>
        <v/>
      </c>
      <c r="Y866" s="99" t="str" cm="1">
        <f t="array" aca="1" ref="Y866" ca="1">INDIRECT("lista!J" &amp;SUM($A866+1))</f>
        <v/>
      </c>
      <c r="Z866" s="99" t="str" cm="1">
        <f t="array" aca="1" ref="Z866" ca="1">INDIRECT("lista!K" &amp;SUM($A866+1))</f>
        <v/>
      </c>
      <c r="AA866" s="99" t="str" cm="1">
        <f t="array" aca="1" ref="AA866" ca="1">INDIRECT("lista!L" &amp;SUM($A866+1))</f>
        <v/>
      </c>
      <c r="AB866" s="99" t="str" cm="1">
        <f t="array" aca="1" ref="AB866" ca="1">INDIRECT("lista!M" &amp;SUM($A866+1))</f>
        <v/>
      </c>
      <c r="AC866" s="99" t="str" cm="1">
        <f t="array" aca="1" ref="AC866" ca="1">INDIRECT("lista!N" &amp;SUM($A866+1))</f>
        <v/>
      </c>
      <c r="AD866" s="99" t="str" cm="1">
        <f t="array" aca="1" ref="AD866" ca="1">INDIRECT("lista!O" &amp;SUM($A866+1))</f>
        <v/>
      </c>
      <c r="AE866" s="99" t="str" cm="1">
        <f t="array" aca="1" ref="AE866" ca="1">INDIRECT("lista!P" &amp;SUM($A866+1))</f>
        <v/>
      </c>
      <c r="AF866" s="99" t="str" cm="1">
        <f t="array" aca="1" ref="AF866" ca="1">INDIRECT("lista!Q" &amp;SUM($A866+1))</f>
        <v/>
      </c>
    </row>
    <row r="867" spans="1:32" x14ac:dyDescent="0.3">
      <c r="A867" s="99">
        <v>573</v>
      </c>
      <c r="B867" s="41" t="s">
        <v>488</v>
      </c>
      <c r="C867" s="30" t="s">
        <v>1208</v>
      </c>
      <c r="D867" s="41" t="s">
        <v>200</v>
      </c>
      <c r="E867" s="40" t="s">
        <v>119</v>
      </c>
      <c r="F867" s="32">
        <v>43836</v>
      </c>
      <c r="O867" s="3"/>
      <c r="P867" s="3"/>
      <c r="Q867" s="3"/>
      <c r="R867" s="15"/>
      <c r="S867" s="15"/>
      <c r="T867" s="15"/>
      <c r="U867" s="328" t="s">
        <v>80</v>
      </c>
      <c r="V867" s="99"/>
      <c r="W867" s="99" cm="1">
        <f t="array" aca="1" ref="W867" ca="1">INDIRECT("lista!H" &amp;SUM($A867+1))</f>
        <v>677</v>
      </c>
      <c r="X867" s="99" cm="1">
        <f t="array" aca="1" ref="X867" ca="1">INDIRECT("lista!I" &amp;SUM($A867+1))</f>
        <v>656</v>
      </c>
      <c r="Y867" s="99" cm="1">
        <f t="array" aca="1" ref="Y867" ca="1">INDIRECT("lista!J" &amp;SUM($A867+1))</f>
        <v>614</v>
      </c>
      <c r="Z867" s="99" t="str" cm="1">
        <f t="array" aca="1" ref="Z867" ca="1">INDIRECT("lista!K" &amp;SUM($A867+1))</f>
        <v/>
      </c>
      <c r="AA867" s="99" t="str" cm="1">
        <f t="array" aca="1" ref="AA867" ca="1">INDIRECT("lista!L" &amp;SUM($A867+1))</f>
        <v/>
      </c>
      <c r="AB867" s="99" t="str" cm="1">
        <f t="array" aca="1" ref="AB867" ca="1">INDIRECT("lista!M" &amp;SUM($A867+1))</f>
        <v/>
      </c>
      <c r="AC867" s="99" t="str" cm="1">
        <f t="array" aca="1" ref="AC867" ca="1">INDIRECT("lista!N" &amp;SUM($A867+1))</f>
        <v/>
      </c>
      <c r="AD867" s="99" t="str" cm="1">
        <f t="array" aca="1" ref="AD867" ca="1">INDIRECT("lista!O" &amp;SUM($A867+1))</f>
        <v/>
      </c>
      <c r="AE867" s="99" t="str" cm="1">
        <f t="array" aca="1" ref="AE867" ca="1">INDIRECT("lista!P" &amp;SUM($A867+1))</f>
        <v/>
      </c>
      <c r="AF867" s="99" t="str" cm="1">
        <f t="array" aca="1" ref="AF867" ca="1">INDIRECT("lista!Q" &amp;SUM($A867+1))</f>
        <v/>
      </c>
    </row>
    <row r="868" spans="1:32" x14ac:dyDescent="0.3">
      <c r="A868" s="99">
        <v>574</v>
      </c>
      <c r="B868" s="41" t="s">
        <v>87</v>
      </c>
      <c r="C868" s="30" t="s">
        <v>1152</v>
      </c>
      <c r="D868" s="41" t="s">
        <v>80</v>
      </c>
      <c r="E868" s="40" t="s">
        <v>95</v>
      </c>
      <c r="F868" s="32">
        <v>43833</v>
      </c>
      <c r="O868" s="3"/>
      <c r="P868" s="3"/>
      <c r="Q868" s="3"/>
      <c r="R868" s="15"/>
      <c r="S868" s="15"/>
      <c r="T868" s="15"/>
      <c r="U868" s="328" t="s">
        <v>80</v>
      </c>
      <c r="V868" s="99"/>
      <c r="W868" s="99" t="str" cm="1">
        <f t="array" aca="1" ref="W868" ca="1">INDIRECT("lista!H" &amp;SUM($A868+1))</f>
        <v/>
      </c>
      <c r="X868" s="99" t="str" cm="1">
        <f t="array" aca="1" ref="X868" ca="1">INDIRECT("lista!I" &amp;SUM($A868+1))</f>
        <v/>
      </c>
      <c r="Y868" s="99" t="str" cm="1">
        <f t="array" aca="1" ref="Y868" ca="1">INDIRECT("lista!J" &amp;SUM($A868+1))</f>
        <v/>
      </c>
      <c r="Z868" s="99" t="str" cm="1">
        <f t="array" aca="1" ref="Z868" ca="1">INDIRECT("lista!K" &amp;SUM($A868+1))</f>
        <v/>
      </c>
      <c r="AA868" s="99" t="str" cm="1">
        <f t="array" aca="1" ref="AA868" ca="1">INDIRECT("lista!L" &amp;SUM($A868+1))</f>
        <v/>
      </c>
      <c r="AB868" s="99" t="str" cm="1">
        <f t="array" aca="1" ref="AB868" ca="1">INDIRECT("lista!M" &amp;SUM($A868+1))</f>
        <v/>
      </c>
      <c r="AC868" s="99" t="str" cm="1">
        <f t="array" aca="1" ref="AC868" ca="1">INDIRECT("lista!N" &amp;SUM($A868+1))</f>
        <v/>
      </c>
      <c r="AD868" s="99" t="str" cm="1">
        <f t="array" aca="1" ref="AD868" ca="1">INDIRECT("lista!O" &amp;SUM($A868+1))</f>
        <v/>
      </c>
      <c r="AE868" s="99" t="str" cm="1">
        <f t="array" aca="1" ref="AE868" ca="1">INDIRECT("lista!P" &amp;SUM($A868+1))</f>
        <v/>
      </c>
      <c r="AF868" s="99" t="str" cm="1">
        <f t="array" aca="1" ref="AF868" ca="1">INDIRECT("lista!Q" &amp;SUM($A868+1))</f>
        <v/>
      </c>
    </row>
    <row r="869" spans="1:32" x14ac:dyDescent="0.3">
      <c r="A869" s="99">
        <v>575</v>
      </c>
      <c r="B869" s="41" t="s">
        <v>507</v>
      </c>
      <c r="C869" s="30" t="s">
        <v>1212</v>
      </c>
      <c r="D869" s="41" t="s">
        <v>200</v>
      </c>
      <c r="E869" s="40" t="s">
        <v>77</v>
      </c>
      <c r="F869" s="32">
        <v>43833</v>
      </c>
      <c r="O869" s="3"/>
      <c r="P869" s="3"/>
      <c r="Q869" s="3"/>
      <c r="R869" s="15"/>
      <c r="S869" s="15"/>
      <c r="T869" s="15"/>
      <c r="U869" s="328" t="s">
        <v>508</v>
      </c>
      <c r="V869" s="99"/>
      <c r="W869" s="99" t="str" cm="1">
        <f t="array" aca="1" ref="W869" ca="1">INDIRECT("lista!H" &amp;SUM($A869+1))</f>
        <v/>
      </c>
      <c r="X869" s="99" t="str" cm="1">
        <f t="array" aca="1" ref="X869" ca="1">INDIRECT("lista!I" &amp;SUM($A869+1))</f>
        <v/>
      </c>
      <c r="Y869" s="99" t="str" cm="1">
        <f t="array" aca="1" ref="Y869" ca="1">INDIRECT("lista!J" &amp;SUM($A869+1))</f>
        <v/>
      </c>
      <c r="Z869" s="99" t="str" cm="1">
        <f t="array" aca="1" ref="Z869" ca="1">INDIRECT("lista!K" &amp;SUM($A869+1))</f>
        <v/>
      </c>
      <c r="AA869" s="99" t="str" cm="1">
        <f t="array" aca="1" ref="AA869" ca="1">INDIRECT("lista!L" &amp;SUM($A869+1))</f>
        <v/>
      </c>
      <c r="AB869" s="99" t="str" cm="1">
        <f t="array" aca="1" ref="AB869" ca="1">INDIRECT("lista!M" &amp;SUM($A869+1))</f>
        <v/>
      </c>
      <c r="AC869" s="99" t="str" cm="1">
        <f t="array" aca="1" ref="AC869" ca="1">INDIRECT("lista!N" &amp;SUM($A869+1))</f>
        <v/>
      </c>
      <c r="AD869" s="99" t="str" cm="1">
        <f t="array" aca="1" ref="AD869" ca="1">INDIRECT("lista!O" &amp;SUM($A869+1))</f>
        <v/>
      </c>
      <c r="AE869" s="99" t="str" cm="1">
        <f t="array" aca="1" ref="AE869" ca="1">INDIRECT("lista!P" &amp;SUM($A869+1))</f>
        <v/>
      </c>
      <c r="AF869" s="99" t="str" cm="1">
        <f t="array" aca="1" ref="AF869" ca="1">INDIRECT("lista!Q" &amp;SUM($A869+1))</f>
        <v/>
      </c>
    </row>
    <row r="870" spans="1:32" x14ac:dyDescent="0.3">
      <c r="A870" s="99">
        <v>576</v>
      </c>
      <c r="B870" s="41" t="s">
        <v>79</v>
      </c>
      <c r="C870" s="30" t="s">
        <v>1149</v>
      </c>
      <c r="D870" s="41" t="s">
        <v>80</v>
      </c>
      <c r="E870" s="40" t="s">
        <v>105</v>
      </c>
      <c r="F870" s="32">
        <v>43831</v>
      </c>
      <c r="O870" s="3"/>
      <c r="P870" s="3"/>
      <c r="Q870" s="3"/>
      <c r="R870" s="15"/>
      <c r="S870" s="15"/>
      <c r="T870" s="15"/>
      <c r="U870" s="328"/>
      <c r="V870" s="99"/>
      <c r="W870" s="99" t="str" cm="1">
        <f t="array" aca="1" ref="W870" ca="1">INDIRECT("lista!H" &amp;SUM($A870+1))</f>
        <v/>
      </c>
      <c r="X870" s="99" t="str" cm="1">
        <f t="array" aca="1" ref="X870" ca="1">INDIRECT("lista!I" &amp;SUM($A870+1))</f>
        <v/>
      </c>
      <c r="Y870" s="99" t="str" cm="1">
        <f t="array" aca="1" ref="Y870" ca="1">INDIRECT("lista!J" &amp;SUM($A870+1))</f>
        <v/>
      </c>
      <c r="Z870" s="99" t="str" cm="1">
        <f t="array" aca="1" ref="Z870" ca="1">INDIRECT("lista!K" &amp;SUM($A870+1))</f>
        <v/>
      </c>
      <c r="AA870" s="99" t="str" cm="1">
        <f t="array" aca="1" ref="AA870" ca="1">INDIRECT("lista!L" &amp;SUM($A870+1))</f>
        <v/>
      </c>
      <c r="AB870" s="99" t="str" cm="1">
        <f t="array" aca="1" ref="AB870" ca="1">INDIRECT("lista!M" &amp;SUM($A870+1))</f>
        <v/>
      </c>
      <c r="AC870" s="99" t="str" cm="1">
        <f t="array" aca="1" ref="AC870" ca="1">INDIRECT("lista!N" &amp;SUM($A870+1))</f>
        <v/>
      </c>
      <c r="AD870" s="99" t="str" cm="1">
        <f t="array" aca="1" ref="AD870" ca="1">INDIRECT("lista!O" &amp;SUM($A870+1))</f>
        <v/>
      </c>
      <c r="AE870" s="99" t="str" cm="1">
        <f t="array" aca="1" ref="AE870" ca="1">INDIRECT("lista!P" &amp;SUM($A870+1))</f>
        <v/>
      </c>
      <c r="AF870" s="99" t="str" cm="1">
        <f t="array" aca="1" ref="AF870" ca="1">INDIRECT("lista!Q" &amp;SUM($A870+1))</f>
        <v/>
      </c>
    </row>
    <row r="871" spans="1:32" x14ac:dyDescent="0.3">
      <c r="A871" s="99">
        <v>577</v>
      </c>
      <c r="B871" s="41" t="s">
        <v>493</v>
      </c>
      <c r="C871" s="30" t="s">
        <v>1390</v>
      </c>
      <c r="D871" s="41" t="s">
        <v>181</v>
      </c>
      <c r="E871" s="40" t="s">
        <v>105</v>
      </c>
      <c r="F871" s="32">
        <v>43831</v>
      </c>
      <c r="O871" s="3"/>
      <c r="P871" s="3"/>
      <c r="Q871" s="3"/>
      <c r="R871" s="15"/>
      <c r="S871" s="15"/>
      <c r="T871" s="15"/>
      <c r="U871" s="328"/>
      <c r="V871" s="99"/>
      <c r="W871" s="99" t="str" cm="1">
        <f t="array" aca="1" ref="W871" ca="1">INDIRECT("lista!H" &amp;SUM($A871+1))</f>
        <v/>
      </c>
      <c r="X871" s="99" t="str" cm="1">
        <f t="array" aca="1" ref="X871" ca="1">INDIRECT("lista!I" &amp;SUM($A871+1))</f>
        <v/>
      </c>
      <c r="Y871" s="99" t="str" cm="1">
        <f t="array" aca="1" ref="Y871" ca="1">INDIRECT("lista!J" &amp;SUM($A871+1))</f>
        <v/>
      </c>
      <c r="Z871" s="99" t="str" cm="1">
        <f t="array" aca="1" ref="Z871" ca="1">INDIRECT("lista!K" &amp;SUM($A871+1))</f>
        <v/>
      </c>
      <c r="AA871" s="99" t="str" cm="1">
        <f t="array" aca="1" ref="AA871" ca="1">INDIRECT("lista!L" &amp;SUM($A871+1))</f>
        <v/>
      </c>
      <c r="AB871" s="99" t="str" cm="1">
        <f t="array" aca="1" ref="AB871" ca="1">INDIRECT("lista!M" &amp;SUM($A871+1))</f>
        <v/>
      </c>
      <c r="AC871" s="99" t="str" cm="1">
        <f t="array" aca="1" ref="AC871" ca="1">INDIRECT("lista!N" &amp;SUM($A871+1))</f>
        <v/>
      </c>
      <c r="AD871" s="99" t="str" cm="1">
        <f t="array" aca="1" ref="AD871" ca="1">INDIRECT("lista!O" &amp;SUM($A871+1))</f>
        <v/>
      </c>
      <c r="AE871" s="99" t="str" cm="1">
        <f t="array" aca="1" ref="AE871" ca="1">INDIRECT("lista!P" &amp;SUM($A871+1))</f>
        <v/>
      </c>
      <c r="AF871" s="99" t="str" cm="1">
        <f t="array" aca="1" ref="AF871" ca="1">INDIRECT("lista!Q" &amp;SUM($A871+1))</f>
        <v/>
      </c>
    </row>
    <row r="872" spans="1:32" x14ac:dyDescent="0.3">
      <c r="A872" s="99">
        <v>578</v>
      </c>
      <c r="B872" s="41" t="s">
        <v>486</v>
      </c>
      <c r="C872" s="30" t="s">
        <v>1206</v>
      </c>
      <c r="D872" s="41" t="s">
        <v>200</v>
      </c>
      <c r="E872" s="40" t="s">
        <v>455</v>
      </c>
      <c r="F872" s="32">
        <v>43829</v>
      </c>
      <c r="O872" s="3"/>
      <c r="P872" s="3"/>
      <c r="Q872" s="3"/>
      <c r="R872" s="15"/>
      <c r="S872" s="15"/>
      <c r="T872" s="15"/>
      <c r="U872" s="328"/>
      <c r="V872" s="99"/>
      <c r="W872" s="99" t="str" cm="1">
        <f t="array" aca="1" ref="W872" ca="1">INDIRECT("lista!H" &amp;SUM($A872+1))</f>
        <v/>
      </c>
      <c r="X872" s="99" t="str" cm="1">
        <f t="array" aca="1" ref="X872" ca="1">INDIRECT("lista!I" &amp;SUM($A872+1))</f>
        <v/>
      </c>
      <c r="Y872" s="99" t="str" cm="1">
        <f t="array" aca="1" ref="Y872" ca="1">INDIRECT("lista!J" &amp;SUM($A872+1))</f>
        <v/>
      </c>
      <c r="Z872" s="99" t="str" cm="1">
        <f t="array" aca="1" ref="Z872" ca="1">INDIRECT("lista!K" &amp;SUM($A872+1))</f>
        <v/>
      </c>
      <c r="AA872" s="99" t="str" cm="1">
        <f t="array" aca="1" ref="AA872" ca="1">INDIRECT("lista!L" &amp;SUM($A872+1))</f>
        <v/>
      </c>
      <c r="AB872" s="99" t="str" cm="1">
        <f t="array" aca="1" ref="AB872" ca="1">INDIRECT("lista!M" &amp;SUM($A872+1))</f>
        <v/>
      </c>
      <c r="AC872" s="99" t="str" cm="1">
        <f t="array" aca="1" ref="AC872" ca="1">INDIRECT("lista!N" &amp;SUM($A872+1))</f>
        <v/>
      </c>
      <c r="AD872" s="99" t="str" cm="1">
        <f t="array" aca="1" ref="AD872" ca="1">INDIRECT("lista!O" &amp;SUM($A872+1))</f>
        <v/>
      </c>
      <c r="AE872" s="99" t="str" cm="1">
        <f t="array" aca="1" ref="AE872" ca="1">INDIRECT("lista!P" &amp;SUM($A872+1))</f>
        <v/>
      </c>
      <c r="AF872" s="99" t="str" cm="1">
        <f t="array" aca="1" ref="AF872" ca="1">INDIRECT("lista!Q" &amp;SUM($A872+1))</f>
        <v/>
      </c>
    </row>
    <row r="873" spans="1:32" x14ac:dyDescent="0.3">
      <c r="A873" s="99">
        <v>579</v>
      </c>
      <c r="B873" s="41" t="s">
        <v>487</v>
      </c>
      <c r="C873" s="30" t="s">
        <v>1207</v>
      </c>
      <c r="D873" s="41" t="s">
        <v>200</v>
      </c>
      <c r="E873" s="40" t="s">
        <v>455</v>
      </c>
      <c r="F873" s="32">
        <v>43829</v>
      </c>
      <c r="O873" s="3"/>
      <c r="P873" s="3"/>
      <c r="Q873" s="3"/>
      <c r="R873" s="15"/>
      <c r="S873" s="15"/>
      <c r="T873" s="15"/>
      <c r="U873" s="328"/>
      <c r="V873" s="99"/>
      <c r="W873" s="99" cm="1">
        <f t="array" aca="1" ref="W873" ca="1">INDIRECT("lista!H" &amp;SUM($A873+1))</f>
        <v>685</v>
      </c>
      <c r="X873" s="99" cm="1">
        <f t="array" aca="1" ref="X873" ca="1">INDIRECT("lista!I" &amp;SUM($A873+1))</f>
        <v>664</v>
      </c>
      <c r="Y873" s="99" cm="1">
        <f t="array" aca="1" ref="Y873" ca="1">INDIRECT("lista!J" &amp;SUM($A873+1))</f>
        <v>622</v>
      </c>
      <c r="Z873" s="99" t="str" cm="1">
        <f t="array" aca="1" ref="Z873" ca="1">INDIRECT("lista!K" &amp;SUM($A873+1))</f>
        <v/>
      </c>
      <c r="AA873" s="99" t="str" cm="1">
        <f t="array" aca="1" ref="AA873" ca="1">INDIRECT("lista!L" &amp;SUM($A873+1))</f>
        <v/>
      </c>
      <c r="AB873" s="99" t="str" cm="1">
        <f t="array" aca="1" ref="AB873" ca="1">INDIRECT("lista!M" &amp;SUM($A873+1))</f>
        <v/>
      </c>
      <c r="AC873" s="99" t="str" cm="1">
        <f t="array" aca="1" ref="AC873" ca="1">INDIRECT("lista!N" &amp;SUM($A873+1))</f>
        <v/>
      </c>
      <c r="AD873" s="99" t="str" cm="1">
        <f t="array" aca="1" ref="AD873" ca="1">INDIRECT("lista!O" &amp;SUM($A873+1))</f>
        <v/>
      </c>
      <c r="AE873" s="99" t="str" cm="1">
        <f t="array" aca="1" ref="AE873" ca="1">INDIRECT("lista!P" &amp;SUM($A873+1))</f>
        <v/>
      </c>
      <c r="AF873" s="99" t="str" cm="1">
        <f t="array" aca="1" ref="AF873" ca="1">INDIRECT("lista!Q" &amp;SUM($A873+1))</f>
        <v/>
      </c>
    </row>
    <row r="874" spans="1:32" x14ac:dyDescent="0.3">
      <c r="A874" s="99">
        <v>580</v>
      </c>
      <c r="B874" s="41" t="s">
        <v>488</v>
      </c>
      <c r="C874" s="30" t="s">
        <v>1208</v>
      </c>
      <c r="D874" s="41" t="s">
        <v>200</v>
      </c>
      <c r="E874" s="40" t="s">
        <v>455</v>
      </c>
      <c r="F874" s="32">
        <v>43829</v>
      </c>
      <c r="O874" s="3"/>
      <c r="P874" s="3"/>
      <c r="Q874" s="3"/>
      <c r="R874" s="15"/>
      <c r="S874" s="15"/>
      <c r="T874" s="15"/>
      <c r="U874" s="328"/>
      <c r="V874" s="99"/>
      <c r="W874" s="99" cm="1">
        <f t="array" aca="1" ref="W874" ca="1">INDIRECT("lista!H" &amp;SUM($A874+1))</f>
        <v>685</v>
      </c>
      <c r="X874" s="99" cm="1">
        <f t="array" aca="1" ref="X874" ca="1">INDIRECT("lista!I" &amp;SUM($A874+1))</f>
        <v>664</v>
      </c>
      <c r="Y874" s="99" cm="1">
        <f t="array" aca="1" ref="Y874" ca="1">INDIRECT("lista!J" &amp;SUM($A874+1))</f>
        <v>622</v>
      </c>
      <c r="Z874" s="99" t="str" cm="1">
        <f t="array" aca="1" ref="Z874" ca="1">INDIRECT("lista!K" &amp;SUM($A874+1))</f>
        <v/>
      </c>
      <c r="AA874" s="99" t="str" cm="1">
        <f t="array" aca="1" ref="AA874" ca="1">INDIRECT("lista!L" &amp;SUM($A874+1))</f>
        <v/>
      </c>
      <c r="AB874" s="99" t="str" cm="1">
        <f t="array" aca="1" ref="AB874" ca="1">INDIRECT("lista!M" &amp;SUM($A874+1))</f>
        <v/>
      </c>
      <c r="AC874" s="99" t="str" cm="1">
        <f t="array" aca="1" ref="AC874" ca="1">INDIRECT("lista!N" &amp;SUM($A874+1))</f>
        <v/>
      </c>
      <c r="AD874" s="99" t="str" cm="1">
        <f t="array" aca="1" ref="AD874" ca="1">INDIRECT("lista!O" &amp;SUM($A874+1))</f>
        <v/>
      </c>
      <c r="AE874" s="99" t="str" cm="1">
        <f t="array" aca="1" ref="AE874" ca="1">INDIRECT("lista!P" &amp;SUM($A874+1))</f>
        <v/>
      </c>
      <c r="AF874" s="99" t="str" cm="1">
        <f t="array" aca="1" ref="AF874" ca="1">INDIRECT("lista!Q" &amp;SUM($A874+1))</f>
        <v/>
      </c>
    </row>
    <row r="875" spans="1:32" x14ac:dyDescent="0.3">
      <c r="A875" s="99">
        <v>581</v>
      </c>
      <c r="B875" s="41" t="s">
        <v>492</v>
      </c>
      <c r="C875" s="73" t="s">
        <v>1209</v>
      </c>
      <c r="D875" s="41" t="s">
        <v>200</v>
      </c>
      <c r="E875" s="40" t="s">
        <v>119</v>
      </c>
      <c r="F875" s="32">
        <v>43829</v>
      </c>
      <c r="O875" s="3"/>
      <c r="P875" s="3"/>
      <c r="Q875" s="3"/>
      <c r="R875" s="15"/>
      <c r="S875" s="15"/>
      <c r="T875" s="15"/>
      <c r="U875" s="328"/>
      <c r="V875" s="99"/>
      <c r="W875" s="99" t="str" cm="1">
        <f t="array" aca="1" ref="W875" ca="1">INDIRECT("lista!H" &amp;SUM($A875+1))</f>
        <v/>
      </c>
      <c r="X875" s="99" t="str" cm="1">
        <f t="array" aca="1" ref="X875" ca="1">INDIRECT("lista!I" &amp;SUM($A875+1))</f>
        <v/>
      </c>
      <c r="Y875" s="99" t="str" cm="1">
        <f t="array" aca="1" ref="Y875" ca="1">INDIRECT("lista!J" &amp;SUM($A875+1))</f>
        <v/>
      </c>
      <c r="Z875" s="99" t="str" cm="1">
        <f t="array" aca="1" ref="Z875" ca="1">INDIRECT("lista!K" &amp;SUM($A875+1))</f>
        <v/>
      </c>
      <c r="AA875" s="99" t="str" cm="1">
        <f t="array" aca="1" ref="AA875" ca="1">INDIRECT("lista!L" &amp;SUM($A875+1))</f>
        <v/>
      </c>
      <c r="AB875" s="99" t="str" cm="1">
        <f t="array" aca="1" ref="AB875" ca="1">INDIRECT("lista!M" &amp;SUM($A875+1))</f>
        <v/>
      </c>
      <c r="AC875" s="99" t="str" cm="1">
        <f t="array" aca="1" ref="AC875" ca="1">INDIRECT("lista!N" &amp;SUM($A875+1))</f>
        <v/>
      </c>
      <c r="AD875" s="99" t="str" cm="1">
        <f t="array" aca="1" ref="AD875" ca="1">INDIRECT("lista!O" &amp;SUM($A875+1))</f>
        <v/>
      </c>
      <c r="AE875" s="99" t="str" cm="1">
        <f t="array" aca="1" ref="AE875" ca="1">INDIRECT("lista!P" &amp;SUM($A875+1))</f>
        <v/>
      </c>
      <c r="AF875" s="99" t="str" cm="1">
        <f t="array" aca="1" ref="AF875" ca="1">INDIRECT("lista!Q" &amp;SUM($A875+1))</f>
        <v/>
      </c>
    </row>
    <row r="876" spans="1:32" x14ac:dyDescent="0.3">
      <c r="A876" s="99">
        <v>582</v>
      </c>
      <c r="B876" s="41" t="s">
        <v>496</v>
      </c>
      <c r="C876" s="30" t="s">
        <v>1525</v>
      </c>
      <c r="D876" s="41" t="s">
        <v>181</v>
      </c>
      <c r="E876" s="40" t="s">
        <v>95</v>
      </c>
      <c r="F876" s="32">
        <v>43826</v>
      </c>
      <c r="O876" s="3"/>
      <c r="P876" s="3"/>
      <c r="Q876" s="3"/>
      <c r="R876" s="15"/>
      <c r="S876" s="15"/>
      <c r="T876" s="15"/>
      <c r="U876" s="328"/>
      <c r="V876" s="99"/>
      <c r="W876" s="99" t="str" cm="1">
        <f t="array" aca="1" ref="W876" ca="1">INDIRECT("lista!H" &amp;SUM($A876+1))</f>
        <v/>
      </c>
      <c r="X876" s="99" t="str" cm="1">
        <f t="array" aca="1" ref="X876" ca="1">INDIRECT("lista!I" &amp;SUM($A876+1))</f>
        <v/>
      </c>
      <c r="Y876" s="99" t="str" cm="1">
        <f t="array" aca="1" ref="Y876" ca="1">INDIRECT("lista!J" &amp;SUM($A876+1))</f>
        <v/>
      </c>
      <c r="Z876" s="99" t="str" cm="1">
        <f t="array" aca="1" ref="Z876" ca="1">INDIRECT("lista!K" &amp;SUM($A876+1))</f>
        <v/>
      </c>
      <c r="AA876" s="99" t="str" cm="1">
        <f t="array" aca="1" ref="AA876" ca="1">INDIRECT("lista!L" &amp;SUM($A876+1))</f>
        <v/>
      </c>
      <c r="AB876" s="99" t="str" cm="1">
        <f t="array" aca="1" ref="AB876" ca="1">INDIRECT("lista!M" &amp;SUM($A876+1))</f>
        <v/>
      </c>
      <c r="AC876" s="99" t="str" cm="1">
        <f t="array" aca="1" ref="AC876" ca="1">INDIRECT("lista!N" &amp;SUM($A876+1))</f>
        <v/>
      </c>
      <c r="AD876" s="99" t="str" cm="1">
        <f t="array" aca="1" ref="AD876" ca="1">INDIRECT("lista!O" &amp;SUM($A876+1))</f>
        <v/>
      </c>
      <c r="AE876" s="99" t="str" cm="1">
        <f t="array" aca="1" ref="AE876" ca="1">INDIRECT("lista!P" &amp;SUM($A876+1))</f>
        <v/>
      </c>
      <c r="AF876" s="99" t="str" cm="1">
        <f t="array" aca="1" ref="AF876" ca="1">INDIRECT("lista!Q" &amp;SUM($A876+1))</f>
        <v/>
      </c>
    </row>
    <row r="877" spans="1:32" x14ac:dyDescent="0.3">
      <c r="A877" s="99">
        <v>583</v>
      </c>
      <c r="B877" s="41" t="s">
        <v>155</v>
      </c>
      <c r="C877" s="30" t="s">
        <v>1391</v>
      </c>
      <c r="D877" s="41" t="s">
        <v>80</v>
      </c>
      <c r="E877" s="40" t="s">
        <v>74</v>
      </c>
      <c r="F877" s="32">
        <v>43826</v>
      </c>
      <c r="O877" s="3"/>
      <c r="P877" s="3"/>
      <c r="Q877" s="3"/>
      <c r="R877" s="15"/>
      <c r="S877" s="15"/>
      <c r="T877" s="15"/>
      <c r="U877" s="328"/>
      <c r="V877" s="99"/>
      <c r="W877" s="99" t="str" cm="1">
        <f t="array" aca="1" ref="W877" ca="1">INDIRECT("lista!H" &amp;SUM($A877+1))</f>
        <v/>
      </c>
      <c r="X877" s="99" t="str" cm="1">
        <f t="array" aca="1" ref="X877" ca="1">INDIRECT("lista!I" &amp;SUM($A877+1))</f>
        <v/>
      </c>
      <c r="Y877" s="99" t="str" cm="1">
        <f t="array" aca="1" ref="Y877" ca="1">INDIRECT("lista!J" &amp;SUM($A877+1))</f>
        <v/>
      </c>
      <c r="Z877" s="99" t="str" cm="1">
        <f t="array" aca="1" ref="Z877" ca="1">INDIRECT("lista!K" &amp;SUM($A877+1))</f>
        <v/>
      </c>
      <c r="AA877" s="99" t="str" cm="1">
        <f t="array" aca="1" ref="AA877" ca="1">INDIRECT("lista!L" &amp;SUM($A877+1))</f>
        <v/>
      </c>
      <c r="AB877" s="99" t="str" cm="1">
        <f t="array" aca="1" ref="AB877" ca="1">INDIRECT("lista!M" &amp;SUM($A877+1))</f>
        <v/>
      </c>
      <c r="AC877" s="99" t="str" cm="1">
        <f t="array" aca="1" ref="AC877" ca="1">INDIRECT("lista!N" &amp;SUM($A877+1))</f>
        <v/>
      </c>
      <c r="AD877" s="99" t="str" cm="1">
        <f t="array" aca="1" ref="AD877" ca="1">INDIRECT("lista!O" &amp;SUM($A877+1))</f>
        <v/>
      </c>
      <c r="AE877" s="99" t="str" cm="1">
        <f t="array" aca="1" ref="AE877" ca="1">INDIRECT("lista!P" &amp;SUM($A877+1))</f>
        <v/>
      </c>
      <c r="AF877" s="99" t="str" cm="1">
        <f t="array" aca="1" ref="AF877" ca="1">INDIRECT("lista!Q" &amp;SUM($A877+1))</f>
        <v/>
      </c>
    </row>
    <row r="878" spans="1:32" x14ac:dyDescent="0.3">
      <c r="A878" s="99">
        <v>584</v>
      </c>
      <c r="B878" s="41" t="s">
        <v>109</v>
      </c>
      <c r="C878" s="30" t="s">
        <v>509</v>
      </c>
      <c r="D878" s="41" t="s">
        <v>80</v>
      </c>
      <c r="E878" s="40" t="s">
        <v>77</v>
      </c>
      <c r="F878" s="32">
        <v>43825</v>
      </c>
      <c r="O878" s="3"/>
      <c r="P878" s="3"/>
      <c r="Q878" s="3"/>
      <c r="R878" s="15"/>
      <c r="S878" s="15"/>
      <c r="T878" s="15"/>
      <c r="U878" s="328" t="s">
        <v>242</v>
      </c>
      <c r="V878" s="99"/>
      <c r="W878" s="99" t="str" cm="1">
        <f t="array" aca="1" ref="W878" ca="1">INDIRECT("lista!H" &amp;SUM($A878+1))</f>
        <v/>
      </c>
      <c r="X878" s="99" t="str" cm="1">
        <f t="array" aca="1" ref="X878" ca="1">INDIRECT("lista!I" &amp;SUM($A878+1))</f>
        <v/>
      </c>
      <c r="Y878" s="99" t="str" cm="1">
        <f t="array" aca="1" ref="Y878" ca="1">INDIRECT("lista!J" &amp;SUM($A878+1))</f>
        <v/>
      </c>
      <c r="Z878" s="99" t="str" cm="1">
        <f t="array" aca="1" ref="Z878" ca="1">INDIRECT("lista!K" &amp;SUM($A878+1))</f>
        <v/>
      </c>
      <c r="AA878" s="99" t="str" cm="1">
        <f t="array" aca="1" ref="AA878" ca="1">INDIRECT("lista!L" &amp;SUM($A878+1))</f>
        <v/>
      </c>
      <c r="AB878" s="99" t="str" cm="1">
        <f t="array" aca="1" ref="AB878" ca="1">INDIRECT("lista!M" &amp;SUM($A878+1))</f>
        <v/>
      </c>
      <c r="AC878" s="99" t="str" cm="1">
        <f t="array" aca="1" ref="AC878" ca="1">INDIRECT("lista!N" &amp;SUM($A878+1))</f>
        <v/>
      </c>
      <c r="AD878" s="99" t="str" cm="1">
        <f t="array" aca="1" ref="AD878" ca="1">INDIRECT("lista!O" &amp;SUM($A878+1))</f>
        <v/>
      </c>
      <c r="AE878" s="99" t="str" cm="1">
        <f t="array" aca="1" ref="AE878" ca="1">INDIRECT("lista!P" &amp;SUM($A878+1))</f>
        <v/>
      </c>
      <c r="AF878" s="99" t="str" cm="1">
        <f t="array" aca="1" ref="AF878" ca="1">INDIRECT("lista!Q" &amp;SUM($A878+1))</f>
        <v/>
      </c>
    </row>
    <row r="879" spans="1:32" x14ac:dyDescent="0.3">
      <c r="A879" s="99">
        <v>585</v>
      </c>
      <c r="B879" s="41" t="s">
        <v>108</v>
      </c>
      <c r="C879" s="30" t="s">
        <v>510</v>
      </c>
      <c r="D879" s="41" t="s">
        <v>80</v>
      </c>
      <c r="E879" s="40" t="s">
        <v>77</v>
      </c>
      <c r="F879" s="32">
        <v>43825</v>
      </c>
      <c r="O879" s="3"/>
      <c r="P879" s="3"/>
      <c r="Q879" s="3"/>
      <c r="R879" s="15"/>
      <c r="S879" s="15"/>
      <c r="T879" s="15"/>
      <c r="U879" s="328"/>
      <c r="V879" s="99"/>
      <c r="W879" s="99" t="str" cm="1">
        <f t="array" aca="1" ref="W879" ca="1">INDIRECT("lista!H" &amp;SUM($A879+1))</f>
        <v/>
      </c>
      <c r="X879" s="99" t="str" cm="1">
        <f t="array" aca="1" ref="X879" ca="1">INDIRECT("lista!I" &amp;SUM($A879+1))</f>
        <v/>
      </c>
      <c r="Y879" s="99" t="str" cm="1">
        <f t="array" aca="1" ref="Y879" ca="1">INDIRECT("lista!J" &amp;SUM($A879+1))</f>
        <v/>
      </c>
      <c r="Z879" s="99" t="str" cm="1">
        <f t="array" aca="1" ref="Z879" ca="1">INDIRECT("lista!K" &amp;SUM($A879+1))</f>
        <v/>
      </c>
      <c r="AA879" s="99" t="str" cm="1">
        <f t="array" aca="1" ref="AA879" ca="1">INDIRECT("lista!L" &amp;SUM($A879+1))</f>
        <v/>
      </c>
      <c r="AB879" s="99" t="str" cm="1">
        <f t="array" aca="1" ref="AB879" ca="1">INDIRECT("lista!M" &amp;SUM($A879+1))</f>
        <v/>
      </c>
      <c r="AC879" s="99" t="str" cm="1">
        <f t="array" aca="1" ref="AC879" ca="1">INDIRECT("lista!N" &amp;SUM($A879+1))</f>
        <v/>
      </c>
      <c r="AD879" s="99" t="str" cm="1">
        <f t="array" aca="1" ref="AD879" ca="1">INDIRECT("lista!O" &amp;SUM($A879+1))</f>
        <v/>
      </c>
      <c r="AE879" s="99" t="str" cm="1">
        <f t="array" aca="1" ref="AE879" ca="1">INDIRECT("lista!P" &amp;SUM($A879+1))</f>
        <v/>
      </c>
      <c r="AF879" s="99" t="str" cm="1">
        <f t="array" aca="1" ref="AF879" ca="1">INDIRECT("lista!Q" &amp;SUM($A879+1))</f>
        <v/>
      </c>
    </row>
    <row r="880" spans="1:32" x14ac:dyDescent="0.3">
      <c r="A880" s="99">
        <v>586</v>
      </c>
      <c r="B880" s="41" t="s">
        <v>495</v>
      </c>
      <c r="C880" s="73" t="s">
        <v>1394</v>
      </c>
      <c r="D880" s="41" t="s">
        <v>181</v>
      </c>
      <c r="E880" s="40" t="s">
        <v>74</v>
      </c>
      <c r="F880" s="32">
        <v>43825</v>
      </c>
      <c r="O880" s="3"/>
      <c r="P880" s="3"/>
      <c r="Q880" s="3"/>
      <c r="R880" s="15"/>
      <c r="S880" s="15"/>
      <c r="T880" s="15"/>
      <c r="U880" s="328"/>
      <c r="V880" s="99"/>
      <c r="W880" s="99" t="str" cm="1">
        <f t="array" aca="1" ref="W880" ca="1">INDIRECT("lista!H" &amp;SUM($A880+1))</f>
        <v/>
      </c>
      <c r="X880" s="99" t="str" cm="1">
        <f t="array" aca="1" ref="X880" ca="1">INDIRECT("lista!I" &amp;SUM($A880+1))</f>
        <v/>
      </c>
      <c r="Y880" s="99" t="str" cm="1">
        <f t="array" aca="1" ref="Y880" ca="1">INDIRECT("lista!J" &amp;SUM($A880+1))</f>
        <v/>
      </c>
      <c r="Z880" s="99" t="str" cm="1">
        <f t="array" aca="1" ref="Z880" ca="1">INDIRECT("lista!K" &amp;SUM($A880+1))</f>
        <v/>
      </c>
      <c r="AA880" s="99" t="str" cm="1">
        <f t="array" aca="1" ref="AA880" ca="1">INDIRECT("lista!L" &amp;SUM($A880+1))</f>
        <v/>
      </c>
      <c r="AB880" s="99" t="str" cm="1">
        <f t="array" aca="1" ref="AB880" ca="1">INDIRECT("lista!M" &amp;SUM($A880+1))</f>
        <v/>
      </c>
      <c r="AC880" s="99" t="str" cm="1">
        <f t="array" aca="1" ref="AC880" ca="1">INDIRECT("lista!N" &amp;SUM($A880+1))</f>
        <v/>
      </c>
      <c r="AD880" s="99" t="str" cm="1">
        <f t="array" aca="1" ref="AD880" ca="1">INDIRECT("lista!O" &amp;SUM($A880+1))</f>
        <v/>
      </c>
      <c r="AE880" s="99" t="str" cm="1">
        <f t="array" aca="1" ref="AE880" ca="1">INDIRECT("lista!P" &amp;SUM($A880+1))</f>
        <v/>
      </c>
      <c r="AF880" s="99" t="str" cm="1">
        <f t="array" aca="1" ref="AF880" ca="1">INDIRECT("lista!Q" &amp;SUM($A880+1))</f>
        <v/>
      </c>
    </row>
    <row r="881" spans="1:32" x14ac:dyDescent="0.3">
      <c r="A881" s="99">
        <v>587</v>
      </c>
      <c r="B881" s="41" t="s">
        <v>141</v>
      </c>
      <c r="C881" s="30" t="s">
        <v>511</v>
      </c>
      <c r="D881" s="41" t="s">
        <v>112</v>
      </c>
      <c r="E881" s="40" t="s">
        <v>77</v>
      </c>
      <c r="F881" s="32">
        <v>43823</v>
      </c>
      <c r="O881" s="3"/>
      <c r="P881" s="3"/>
      <c r="Q881" s="3"/>
      <c r="R881" s="15"/>
      <c r="S881" s="15"/>
      <c r="T881" s="15"/>
      <c r="U881" s="328"/>
      <c r="V881" s="99"/>
      <c r="W881" s="99" t="str" cm="1">
        <f t="array" aca="1" ref="W881" ca="1">INDIRECT("lista!H" &amp;SUM($A881+1))</f>
        <v/>
      </c>
      <c r="X881" s="99" t="str" cm="1">
        <f t="array" aca="1" ref="X881" ca="1">INDIRECT("lista!I" &amp;SUM($A881+1))</f>
        <v/>
      </c>
      <c r="Y881" s="99" t="str" cm="1">
        <f t="array" aca="1" ref="Y881" ca="1">INDIRECT("lista!J" &amp;SUM($A881+1))</f>
        <v/>
      </c>
      <c r="Z881" s="99" t="str" cm="1">
        <f t="array" aca="1" ref="Z881" ca="1">INDIRECT("lista!K" &amp;SUM($A881+1))</f>
        <v/>
      </c>
      <c r="AA881" s="99" t="str" cm="1">
        <f t="array" aca="1" ref="AA881" ca="1">INDIRECT("lista!L" &amp;SUM($A881+1))</f>
        <v/>
      </c>
      <c r="AB881" s="99" t="str" cm="1">
        <f t="array" aca="1" ref="AB881" ca="1">INDIRECT("lista!M" &amp;SUM($A881+1))</f>
        <v/>
      </c>
      <c r="AC881" s="99" t="str" cm="1">
        <f t="array" aca="1" ref="AC881" ca="1">INDIRECT("lista!N" &amp;SUM($A881+1))</f>
        <v/>
      </c>
      <c r="AD881" s="99" t="str" cm="1">
        <f t="array" aca="1" ref="AD881" ca="1">INDIRECT("lista!O" &amp;SUM($A881+1))</f>
        <v/>
      </c>
      <c r="AE881" s="99" t="str" cm="1">
        <f t="array" aca="1" ref="AE881" ca="1">INDIRECT("lista!P" &amp;SUM($A881+1))</f>
        <v/>
      </c>
      <c r="AF881" s="99" t="str" cm="1">
        <f t="array" aca="1" ref="AF881" ca="1">INDIRECT("lista!Q" &amp;SUM($A881+1))</f>
        <v/>
      </c>
    </row>
    <row r="882" spans="1:32" x14ac:dyDescent="0.3">
      <c r="A882" s="99">
        <v>588</v>
      </c>
      <c r="B882" s="41" t="s">
        <v>504</v>
      </c>
      <c r="C882" s="42" t="s">
        <v>512</v>
      </c>
      <c r="D882" s="41" t="s">
        <v>112</v>
      </c>
      <c r="E882" s="40" t="s">
        <v>119</v>
      </c>
      <c r="F882" s="37">
        <v>43822</v>
      </c>
      <c r="O882" s="3"/>
      <c r="P882" s="3"/>
      <c r="Q882" s="3"/>
      <c r="R882" s="15"/>
      <c r="S882" s="15"/>
      <c r="T882" s="15"/>
      <c r="U882" s="328"/>
      <c r="V882" s="99"/>
      <c r="W882" s="99" t="str" cm="1">
        <f t="array" aca="1" ref="W882" ca="1">INDIRECT("lista!H" &amp;SUM($A882+1))</f>
        <v/>
      </c>
      <c r="X882" s="99" t="str" cm="1">
        <f t="array" aca="1" ref="X882" ca="1">INDIRECT("lista!I" &amp;SUM($A882+1))</f>
        <v/>
      </c>
      <c r="Y882" s="99" t="str" cm="1">
        <f t="array" aca="1" ref="Y882" ca="1">INDIRECT("lista!J" &amp;SUM($A882+1))</f>
        <v/>
      </c>
      <c r="Z882" s="99" t="str" cm="1">
        <f t="array" aca="1" ref="Z882" ca="1">INDIRECT("lista!K" &amp;SUM($A882+1))</f>
        <v/>
      </c>
      <c r="AA882" s="99" t="str" cm="1">
        <f t="array" aca="1" ref="AA882" ca="1">INDIRECT("lista!L" &amp;SUM($A882+1))</f>
        <v/>
      </c>
      <c r="AB882" s="99" t="str" cm="1">
        <f t="array" aca="1" ref="AB882" ca="1">INDIRECT("lista!M" &amp;SUM($A882+1))</f>
        <v/>
      </c>
      <c r="AC882" s="99" t="str" cm="1">
        <f t="array" aca="1" ref="AC882" ca="1">INDIRECT("lista!N" &amp;SUM($A882+1))</f>
        <v/>
      </c>
      <c r="AD882" s="99" t="str" cm="1">
        <f t="array" aca="1" ref="AD882" ca="1">INDIRECT("lista!O" &amp;SUM($A882+1))</f>
        <v/>
      </c>
      <c r="AE882" s="99" t="str" cm="1">
        <f t="array" aca="1" ref="AE882" ca="1">INDIRECT("lista!P" &amp;SUM($A882+1))</f>
        <v/>
      </c>
      <c r="AF882" s="99" t="str" cm="1">
        <f t="array" aca="1" ref="AF882" ca="1">INDIRECT("lista!Q" &amp;SUM($A882+1))</f>
        <v/>
      </c>
    </row>
    <row r="883" spans="1:32" x14ac:dyDescent="0.3">
      <c r="A883" s="99">
        <v>589</v>
      </c>
      <c r="B883" s="41" t="s">
        <v>492</v>
      </c>
      <c r="C883" s="73" t="s">
        <v>1209</v>
      </c>
      <c r="D883" s="41" t="s">
        <v>200</v>
      </c>
      <c r="E883" s="40" t="s">
        <v>36</v>
      </c>
      <c r="F883" s="32">
        <v>43822</v>
      </c>
      <c r="O883" s="3"/>
      <c r="P883" s="3"/>
      <c r="Q883" s="3"/>
      <c r="R883" s="15"/>
      <c r="S883" s="15"/>
      <c r="T883" s="15"/>
      <c r="U883" s="328"/>
      <c r="V883" s="99"/>
      <c r="W883" s="99" t="str" cm="1">
        <f t="array" aca="1" ref="W883" ca="1">INDIRECT("lista!H" &amp;SUM($A883+1))</f>
        <v/>
      </c>
      <c r="X883" s="99" t="str" cm="1">
        <f t="array" aca="1" ref="X883" ca="1">INDIRECT("lista!I" &amp;SUM($A883+1))</f>
        <v/>
      </c>
      <c r="Y883" s="99" t="str" cm="1">
        <f t="array" aca="1" ref="Y883" ca="1">INDIRECT("lista!J" &amp;SUM($A883+1))</f>
        <v/>
      </c>
      <c r="Z883" s="99" t="str" cm="1">
        <f t="array" aca="1" ref="Z883" ca="1">INDIRECT("lista!K" &amp;SUM($A883+1))</f>
        <v/>
      </c>
      <c r="AA883" s="99" t="str" cm="1">
        <f t="array" aca="1" ref="AA883" ca="1">INDIRECT("lista!L" &amp;SUM($A883+1))</f>
        <v/>
      </c>
      <c r="AB883" s="99" t="str" cm="1">
        <f t="array" aca="1" ref="AB883" ca="1">INDIRECT("lista!M" &amp;SUM($A883+1))</f>
        <v/>
      </c>
      <c r="AC883" s="99" t="str" cm="1">
        <f t="array" aca="1" ref="AC883" ca="1">INDIRECT("lista!N" &amp;SUM($A883+1))</f>
        <v/>
      </c>
      <c r="AD883" s="99" t="str" cm="1">
        <f t="array" aca="1" ref="AD883" ca="1">INDIRECT("lista!O" &amp;SUM($A883+1))</f>
        <v/>
      </c>
      <c r="AE883" s="99" t="str" cm="1">
        <f t="array" aca="1" ref="AE883" ca="1">INDIRECT("lista!P" &amp;SUM($A883+1))</f>
        <v/>
      </c>
      <c r="AF883" s="99" t="str" cm="1">
        <f t="array" aca="1" ref="AF883" ca="1">INDIRECT("lista!Q" &amp;SUM($A883+1))</f>
        <v/>
      </c>
    </row>
    <row r="884" spans="1:32" x14ac:dyDescent="0.3">
      <c r="A884" s="99">
        <v>590</v>
      </c>
      <c r="B884" s="41" t="s">
        <v>207</v>
      </c>
      <c r="C884" s="30" t="s">
        <v>1490</v>
      </c>
      <c r="D884" s="41" t="s">
        <v>80</v>
      </c>
      <c r="E884" s="40" t="s">
        <v>70</v>
      </c>
      <c r="F884" s="32">
        <v>43819</v>
      </c>
      <c r="O884" s="3"/>
      <c r="P884" s="3"/>
      <c r="Q884" s="3"/>
      <c r="R884" s="15"/>
      <c r="S884" s="15"/>
      <c r="T884" s="15"/>
      <c r="U884" s="328"/>
      <c r="V884" s="99"/>
      <c r="W884" s="99" t="str" cm="1">
        <f t="array" aca="1" ref="W884" ca="1">INDIRECT("lista!H" &amp;SUM($A884+1))</f>
        <v/>
      </c>
      <c r="X884" s="99" t="str" cm="1">
        <f t="array" aca="1" ref="X884" ca="1">INDIRECT("lista!I" &amp;SUM($A884+1))</f>
        <v/>
      </c>
      <c r="Y884" s="99" t="str" cm="1">
        <f t="array" aca="1" ref="Y884" ca="1">INDIRECT("lista!J" &amp;SUM($A884+1))</f>
        <v/>
      </c>
      <c r="Z884" s="99" t="str" cm="1">
        <f t="array" aca="1" ref="Z884" ca="1">INDIRECT("lista!K" &amp;SUM($A884+1))</f>
        <v/>
      </c>
      <c r="AA884" s="99" t="str" cm="1">
        <f t="array" aca="1" ref="AA884" ca="1">INDIRECT("lista!L" &amp;SUM($A884+1))</f>
        <v/>
      </c>
      <c r="AB884" s="99" t="str" cm="1">
        <f t="array" aca="1" ref="AB884" ca="1">INDIRECT("lista!M" &amp;SUM($A884+1))</f>
        <v/>
      </c>
      <c r="AC884" s="99" t="str" cm="1">
        <f t="array" aca="1" ref="AC884" ca="1">INDIRECT("lista!N" &amp;SUM($A884+1))</f>
        <v/>
      </c>
      <c r="AD884" s="99" t="str" cm="1">
        <f t="array" aca="1" ref="AD884" ca="1">INDIRECT("lista!O" &amp;SUM($A884+1))</f>
        <v/>
      </c>
      <c r="AE884" s="99" t="str" cm="1">
        <f t="array" aca="1" ref="AE884" ca="1">INDIRECT("lista!P" &amp;SUM($A884+1))</f>
        <v/>
      </c>
      <c r="AF884" s="99" t="str" cm="1">
        <f t="array" aca="1" ref="AF884" ca="1">INDIRECT("lista!Q" &amp;SUM($A884+1))</f>
        <v/>
      </c>
    </row>
    <row r="885" spans="1:32" x14ac:dyDescent="0.3">
      <c r="A885" s="99">
        <v>591</v>
      </c>
      <c r="B885" s="41" t="s">
        <v>208</v>
      </c>
      <c r="C885" s="30" t="s">
        <v>1491</v>
      </c>
      <c r="D885" s="41" t="s">
        <v>80</v>
      </c>
      <c r="E885" s="40" t="s">
        <v>70</v>
      </c>
      <c r="F885" s="32">
        <v>43819</v>
      </c>
      <c r="O885" s="3"/>
      <c r="P885" s="3"/>
      <c r="Q885" s="3"/>
      <c r="R885" s="15"/>
      <c r="S885" s="15"/>
      <c r="T885" s="15"/>
      <c r="U885" s="328" t="s">
        <v>242</v>
      </c>
      <c r="V885" s="99"/>
      <c r="W885" s="99" t="str" cm="1">
        <f t="array" aca="1" ref="W885" ca="1">INDIRECT("lista!H" &amp;SUM($A885+1))</f>
        <v/>
      </c>
      <c r="X885" s="99" t="str" cm="1">
        <f t="array" aca="1" ref="X885" ca="1">INDIRECT("lista!I" &amp;SUM($A885+1))</f>
        <v/>
      </c>
      <c r="Y885" s="99" t="str" cm="1">
        <f t="array" aca="1" ref="Y885" ca="1">INDIRECT("lista!J" &amp;SUM($A885+1))</f>
        <v/>
      </c>
      <c r="Z885" s="99" t="str" cm="1">
        <f t="array" aca="1" ref="Z885" ca="1">INDIRECT("lista!K" &amp;SUM($A885+1))</f>
        <v/>
      </c>
      <c r="AA885" s="99" t="str" cm="1">
        <f t="array" aca="1" ref="AA885" ca="1">INDIRECT("lista!L" &amp;SUM($A885+1))</f>
        <v/>
      </c>
      <c r="AB885" s="99" t="str" cm="1">
        <f t="array" aca="1" ref="AB885" ca="1">INDIRECT("lista!M" &amp;SUM($A885+1))</f>
        <v/>
      </c>
      <c r="AC885" s="99" t="str" cm="1">
        <f t="array" aca="1" ref="AC885" ca="1">INDIRECT("lista!N" &amp;SUM($A885+1))</f>
        <v/>
      </c>
      <c r="AD885" s="99" t="str" cm="1">
        <f t="array" aca="1" ref="AD885" ca="1">INDIRECT("lista!O" &amp;SUM($A885+1))</f>
        <v/>
      </c>
      <c r="AE885" s="99" t="str" cm="1">
        <f t="array" aca="1" ref="AE885" ca="1">INDIRECT("lista!P" &amp;SUM($A885+1))</f>
        <v/>
      </c>
      <c r="AF885" s="99" t="str" cm="1">
        <f t="array" aca="1" ref="AF885" ca="1">INDIRECT("lista!Q" &amp;SUM($A885+1))</f>
        <v/>
      </c>
    </row>
    <row r="886" spans="1:32" x14ac:dyDescent="0.3">
      <c r="A886" s="99">
        <v>592</v>
      </c>
      <c r="B886" s="41" t="s">
        <v>79</v>
      </c>
      <c r="C886" s="30" t="s">
        <v>1149</v>
      </c>
      <c r="D886" s="41" t="s">
        <v>80</v>
      </c>
      <c r="E886" s="40" t="s">
        <v>119</v>
      </c>
      <c r="F886" s="32">
        <v>43817</v>
      </c>
      <c r="O886" s="3"/>
      <c r="P886" s="3"/>
      <c r="Q886" s="3"/>
      <c r="R886" s="15"/>
      <c r="S886" s="15"/>
      <c r="T886" s="15"/>
      <c r="U886" s="328" t="s">
        <v>242</v>
      </c>
      <c r="V886" s="99"/>
      <c r="W886" s="99" t="str" cm="1">
        <f t="array" aca="1" ref="W886" ca="1">INDIRECT("lista!H" &amp;SUM($A886+1))</f>
        <v/>
      </c>
      <c r="X886" s="99" t="str" cm="1">
        <f t="array" aca="1" ref="X886" ca="1">INDIRECT("lista!I" &amp;SUM($A886+1))</f>
        <v/>
      </c>
      <c r="Y886" s="99" t="str" cm="1">
        <f t="array" aca="1" ref="Y886" ca="1">INDIRECT("lista!J" &amp;SUM($A886+1))</f>
        <v/>
      </c>
      <c r="Z886" s="99" t="str" cm="1">
        <f t="array" aca="1" ref="Z886" ca="1">INDIRECT("lista!K" &amp;SUM($A886+1))</f>
        <v/>
      </c>
      <c r="AA886" s="99" t="str" cm="1">
        <f t="array" aca="1" ref="AA886" ca="1">INDIRECT("lista!L" &amp;SUM($A886+1))</f>
        <v/>
      </c>
      <c r="AB886" s="99" t="str" cm="1">
        <f t="array" aca="1" ref="AB886" ca="1">INDIRECT("lista!M" &amp;SUM($A886+1))</f>
        <v/>
      </c>
      <c r="AC886" s="99" t="str" cm="1">
        <f t="array" aca="1" ref="AC886" ca="1">INDIRECT("lista!N" &amp;SUM($A886+1))</f>
        <v/>
      </c>
      <c r="AD886" s="99" t="str" cm="1">
        <f t="array" aca="1" ref="AD886" ca="1">INDIRECT("lista!O" &amp;SUM($A886+1))</f>
        <v/>
      </c>
      <c r="AE886" s="99" t="str" cm="1">
        <f t="array" aca="1" ref="AE886" ca="1">INDIRECT("lista!P" &amp;SUM($A886+1))</f>
        <v/>
      </c>
      <c r="AF886" s="99" t="str" cm="1">
        <f t="array" aca="1" ref="AF886" ca="1">INDIRECT("lista!Q" &amp;SUM($A886+1))</f>
        <v/>
      </c>
    </row>
    <row r="887" spans="1:32" x14ac:dyDescent="0.3">
      <c r="A887" s="99">
        <v>593</v>
      </c>
      <c r="B887" s="41" t="s">
        <v>493</v>
      </c>
      <c r="C887" s="30" t="s">
        <v>1390</v>
      </c>
      <c r="D887" s="41" t="s">
        <v>181</v>
      </c>
      <c r="E887" s="40" t="s">
        <v>119</v>
      </c>
      <c r="F887" s="32">
        <v>43817</v>
      </c>
      <c r="O887" s="3"/>
      <c r="P887" s="3"/>
      <c r="Q887" s="3"/>
      <c r="R887" s="15"/>
      <c r="S887" s="15"/>
      <c r="T887" s="15"/>
      <c r="U887" s="328"/>
      <c r="V887" s="99"/>
      <c r="W887" s="99" t="str" cm="1">
        <f t="array" aca="1" ref="W887" ca="1">INDIRECT("lista!H" &amp;SUM($A887+1))</f>
        <v/>
      </c>
      <c r="X887" s="99" t="str" cm="1">
        <f t="array" aca="1" ref="X887" ca="1">INDIRECT("lista!I" &amp;SUM($A887+1))</f>
        <v/>
      </c>
      <c r="Y887" s="99" t="str" cm="1">
        <f t="array" aca="1" ref="Y887" ca="1">INDIRECT("lista!J" &amp;SUM($A887+1))</f>
        <v/>
      </c>
      <c r="Z887" s="99" t="str" cm="1">
        <f t="array" aca="1" ref="Z887" ca="1">INDIRECT("lista!K" &amp;SUM($A887+1))</f>
        <v/>
      </c>
      <c r="AA887" s="99" t="str" cm="1">
        <f t="array" aca="1" ref="AA887" ca="1">INDIRECT("lista!L" &amp;SUM($A887+1))</f>
        <v/>
      </c>
      <c r="AB887" s="99" t="str" cm="1">
        <f t="array" aca="1" ref="AB887" ca="1">INDIRECT("lista!M" &amp;SUM($A887+1))</f>
        <v/>
      </c>
      <c r="AC887" s="99" t="str" cm="1">
        <f t="array" aca="1" ref="AC887" ca="1">INDIRECT("lista!N" &amp;SUM($A887+1))</f>
        <v/>
      </c>
      <c r="AD887" s="99" t="str" cm="1">
        <f t="array" aca="1" ref="AD887" ca="1">INDIRECT("lista!O" &amp;SUM($A887+1))</f>
        <v/>
      </c>
      <c r="AE887" s="99" t="str" cm="1">
        <f t="array" aca="1" ref="AE887" ca="1">INDIRECT("lista!P" &amp;SUM($A887+1))</f>
        <v/>
      </c>
      <c r="AF887" s="99" t="str" cm="1">
        <f t="array" aca="1" ref="AF887" ca="1">INDIRECT("lista!Q" &amp;SUM($A887+1))</f>
        <v/>
      </c>
    </row>
    <row r="888" spans="1:32" x14ac:dyDescent="0.3">
      <c r="A888" s="99">
        <v>594</v>
      </c>
      <c r="B888" s="41" t="s">
        <v>477</v>
      </c>
      <c r="C888" s="30" t="s">
        <v>1356</v>
      </c>
      <c r="D888" s="41" t="s">
        <v>181</v>
      </c>
      <c r="E888" s="40" t="s">
        <v>105</v>
      </c>
      <c r="F888" s="32">
        <v>43817</v>
      </c>
      <c r="O888" s="3"/>
      <c r="P888" s="3"/>
      <c r="Q888" s="3"/>
      <c r="R888" s="15"/>
      <c r="S888" s="15"/>
      <c r="T888" s="15"/>
      <c r="U888" s="328"/>
      <c r="V888" s="99"/>
      <c r="W888" s="99" t="str" cm="1">
        <f t="array" aca="1" ref="W888" ca="1">INDIRECT("lista!H" &amp;SUM($A888+1))</f>
        <v/>
      </c>
      <c r="X888" s="99" t="str" cm="1">
        <f t="array" aca="1" ref="X888" ca="1">INDIRECT("lista!I" &amp;SUM($A888+1))</f>
        <v/>
      </c>
      <c r="Y888" s="99" t="str" cm="1">
        <f t="array" aca="1" ref="Y888" ca="1">INDIRECT("lista!J" &amp;SUM($A888+1))</f>
        <v/>
      </c>
      <c r="Z888" s="99" t="str" cm="1">
        <f t="array" aca="1" ref="Z888" ca="1">INDIRECT("lista!K" &amp;SUM($A888+1))</f>
        <v/>
      </c>
      <c r="AA888" s="99" t="str" cm="1">
        <f t="array" aca="1" ref="AA888" ca="1">INDIRECT("lista!L" &amp;SUM($A888+1))</f>
        <v/>
      </c>
      <c r="AB888" s="99" t="str" cm="1">
        <f t="array" aca="1" ref="AB888" ca="1">INDIRECT("lista!M" &amp;SUM($A888+1))</f>
        <v/>
      </c>
      <c r="AC888" s="99" t="str" cm="1">
        <f t="array" aca="1" ref="AC888" ca="1">INDIRECT("lista!N" &amp;SUM($A888+1))</f>
        <v/>
      </c>
      <c r="AD888" s="99" t="str" cm="1">
        <f t="array" aca="1" ref="AD888" ca="1">INDIRECT("lista!O" &amp;SUM($A888+1))</f>
        <v/>
      </c>
      <c r="AE888" s="99" t="str" cm="1">
        <f t="array" aca="1" ref="AE888" ca="1">INDIRECT("lista!P" &amp;SUM($A888+1))</f>
        <v/>
      </c>
      <c r="AF888" s="99" t="str" cm="1">
        <f t="array" aca="1" ref="AF888" ca="1">INDIRECT("lista!Q" &amp;SUM($A888+1))</f>
        <v/>
      </c>
    </row>
    <row r="889" spans="1:32" x14ac:dyDescent="0.3">
      <c r="A889" s="99">
        <v>595</v>
      </c>
      <c r="B889" s="41" t="s">
        <v>87</v>
      </c>
      <c r="C889" s="30" t="s">
        <v>1152</v>
      </c>
      <c r="D889" s="41" t="s">
        <v>80</v>
      </c>
      <c r="E889" s="40" t="s">
        <v>105</v>
      </c>
      <c r="F889" s="32">
        <v>43812</v>
      </c>
      <c r="O889" s="3"/>
      <c r="P889" s="3"/>
      <c r="Q889" s="3"/>
      <c r="R889" s="15"/>
      <c r="S889" s="15"/>
      <c r="T889" s="15"/>
      <c r="U889" s="328"/>
      <c r="V889" s="99"/>
      <c r="W889" s="99" t="str" cm="1">
        <f t="array" aca="1" ref="W889" ca="1">INDIRECT("lista!H" &amp;SUM($A889+1))</f>
        <v/>
      </c>
      <c r="X889" s="99" t="str" cm="1">
        <f t="array" aca="1" ref="X889" ca="1">INDIRECT("lista!I" &amp;SUM($A889+1))</f>
        <v/>
      </c>
      <c r="Y889" s="99" t="str" cm="1">
        <f t="array" aca="1" ref="Y889" ca="1">INDIRECT("lista!J" &amp;SUM($A889+1))</f>
        <v/>
      </c>
      <c r="Z889" s="99" t="str" cm="1">
        <f t="array" aca="1" ref="Z889" ca="1">INDIRECT("lista!K" &amp;SUM($A889+1))</f>
        <v/>
      </c>
      <c r="AA889" s="99" t="str" cm="1">
        <f t="array" aca="1" ref="AA889" ca="1">INDIRECT("lista!L" &amp;SUM($A889+1))</f>
        <v/>
      </c>
      <c r="AB889" s="99" t="str" cm="1">
        <f t="array" aca="1" ref="AB889" ca="1">INDIRECT("lista!M" &amp;SUM($A889+1))</f>
        <v/>
      </c>
      <c r="AC889" s="99" t="str" cm="1">
        <f t="array" aca="1" ref="AC889" ca="1">INDIRECT("lista!N" &amp;SUM($A889+1))</f>
        <v/>
      </c>
      <c r="AD889" s="99" t="str" cm="1">
        <f t="array" aca="1" ref="AD889" ca="1">INDIRECT("lista!O" &amp;SUM($A889+1))</f>
        <v/>
      </c>
      <c r="AE889" s="99" t="str" cm="1">
        <f t="array" aca="1" ref="AE889" ca="1">INDIRECT("lista!P" &amp;SUM($A889+1))</f>
        <v/>
      </c>
      <c r="AF889" s="99" t="str" cm="1">
        <f t="array" aca="1" ref="AF889" ca="1">INDIRECT("lista!Q" &amp;SUM($A889+1))</f>
        <v/>
      </c>
    </row>
    <row r="890" spans="1:32" x14ac:dyDescent="0.3">
      <c r="A890" s="99">
        <v>596</v>
      </c>
      <c r="B890" s="41" t="s">
        <v>214</v>
      </c>
      <c r="C890" s="30" t="s">
        <v>1518</v>
      </c>
      <c r="D890" s="41" t="s">
        <v>181</v>
      </c>
      <c r="E890" s="40" t="s">
        <v>70</v>
      </c>
      <c r="F890" s="32">
        <v>43811</v>
      </c>
      <c r="O890" s="3"/>
      <c r="P890" s="3"/>
      <c r="Q890" s="3"/>
      <c r="R890" s="15"/>
      <c r="S890" s="15"/>
      <c r="T890" s="15"/>
      <c r="U890" s="328"/>
      <c r="V890" s="99"/>
      <c r="W890" s="99" t="str" cm="1">
        <f t="array" aca="1" ref="W890" ca="1">INDIRECT("lista!H" &amp;SUM($A890+1))</f>
        <v/>
      </c>
      <c r="X890" s="99" t="str" cm="1">
        <f t="array" aca="1" ref="X890" ca="1">INDIRECT("lista!I" &amp;SUM($A890+1))</f>
        <v/>
      </c>
      <c r="Y890" s="99" t="str" cm="1">
        <f t="array" aca="1" ref="Y890" ca="1">INDIRECT("lista!J" &amp;SUM($A890+1))</f>
        <v/>
      </c>
      <c r="Z890" s="99" t="str" cm="1">
        <f t="array" aca="1" ref="Z890" ca="1">INDIRECT("lista!K" &amp;SUM($A890+1))</f>
        <v/>
      </c>
      <c r="AA890" s="99" t="str" cm="1">
        <f t="array" aca="1" ref="AA890" ca="1">INDIRECT("lista!L" &amp;SUM($A890+1))</f>
        <v/>
      </c>
      <c r="AB890" s="99" t="str" cm="1">
        <f t="array" aca="1" ref="AB890" ca="1">INDIRECT("lista!M" &amp;SUM($A890+1))</f>
        <v/>
      </c>
      <c r="AC890" s="99" t="str" cm="1">
        <f t="array" aca="1" ref="AC890" ca="1">INDIRECT("lista!N" &amp;SUM($A890+1))</f>
        <v/>
      </c>
      <c r="AD890" s="99" t="str" cm="1">
        <f t="array" aca="1" ref="AD890" ca="1">INDIRECT("lista!O" &amp;SUM($A890+1))</f>
        <v/>
      </c>
      <c r="AE890" s="99" t="str" cm="1">
        <f t="array" aca="1" ref="AE890" ca="1">INDIRECT("lista!P" &amp;SUM($A890+1))</f>
        <v/>
      </c>
      <c r="AF890" s="99" t="str" cm="1">
        <f t="array" aca="1" ref="AF890" ca="1">INDIRECT("lista!Q" &amp;SUM($A890+1))</f>
        <v/>
      </c>
    </row>
    <row r="891" spans="1:32" x14ac:dyDescent="0.3">
      <c r="A891" s="99">
        <v>597</v>
      </c>
      <c r="B891" s="41" t="s">
        <v>79</v>
      </c>
      <c r="C891" s="30" t="s">
        <v>1149</v>
      </c>
      <c r="D891" s="41" t="s">
        <v>80</v>
      </c>
      <c r="E891" s="40" t="s">
        <v>455</v>
      </c>
      <c r="F891" s="32">
        <v>43810</v>
      </c>
      <c r="O891" s="3"/>
      <c r="P891" s="3"/>
      <c r="Q891" s="3"/>
      <c r="R891" s="15"/>
      <c r="S891" s="15"/>
      <c r="T891" s="15"/>
      <c r="U891" s="328"/>
      <c r="V891" s="99"/>
      <c r="W891" s="99" t="str" cm="1">
        <f t="array" aca="1" ref="W891" ca="1">INDIRECT("lista!H" &amp;SUM($A891+1))</f>
        <v/>
      </c>
      <c r="X891" s="99" t="str" cm="1">
        <f t="array" aca="1" ref="X891" ca="1">INDIRECT("lista!I" &amp;SUM($A891+1))</f>
        <v/>
      </c>
      <c r="Y891" s="99" t="str" cm="1">
        <f t="array" aca="1" ref="Y891" ca="1">INDIRECT("lista!J" &amp;SUM($A891+1))</f>
        <v/>
      </c>
      <c r="Z891" s="99" t="str" cm="1">
        <f t="array" aca="1" ref="Z891" ca="1">INDIRECT("lista!K" &amp;SUM($A891+1))</f>
        <v/>
      </c>
      <c r="AA891" s="99" t="str" cm="1">
        <f t="array" aca="1" ref="AA891" ca="1">INDIRECT("lista!L" &amp;SUM($A891+1))</f>
        <v/>
      </c>
      <c r="AB891" s="99" t="str" cm="1">
        <f t="array" aca="1" ref="AB891" ca="1">INDIRECT("lista!M" &amp;SUM($A891+1))</f>
        <v/>
      </c>
      <c r="AC891" s="99" t="str" cm="1">
        <f t="array" aca="1" ref="AC891" ca="1">INDIRECT("lista!N" &amp;SUM($A891+1))</f>
        <v/>
      </c>
      <c r="AD891" s="99" t="str" cm="1">
        <f t="array" aca="1" ref="AD891" ca="1">INDIRECT("lista!O" &amp;SUM($A891+1))</f>
        <v/>
      </c>
      <c r="AE891" s="99" t="str" cm="1">
        <f t="array" aca="1" ref="AE891" ca="1">INDIRECT("lista!P" &amp;SUM($A891+1))</f>
        <v/>
      </c>
      <c r="AF891" s="99" t="str" cm="1">
        <f t="array" aca="1" ref="AF891" ca="1">INDIRECT("lista!Q" &amp;SUM($A891+1))</f>
        <v/>
      </c>
    </row>
    <row r="892" spans="1:32" x14ac:dyDescent="0.3">
      <c r="A892" s="99">
        <v>598</v>
      </c>
      <c r="B892" s="41" t="s">
        <v>498</v>
      </c>
      <c r="C892" s="30" t="s">
        <v>499</v>
      </c>
      <c r="D892" s="41" t="s">
        <v>200</v>
      </c>
      <c r="E892" s="40" t="s">
        <v>95</v>
      </c>
      <c r="F892" s="32">
        <v>43809</v>
      </c>
      <c r="O892" s="3"/>
      <c r="P892" s="3"/>
      <c r="Q892" s="3"/>
      <c r="R892" s="15"/>
      <c r="S892" s="15"/>
      <c r="T892" s="15"/>
      <c r="U892" s="328"/>
      <c r="V892" s="99"/>
      <c r="W892" s="99" t="str" cm="1">
        <f t="array" aca="1" ref="W892" ca="1">INDIRECT("lista!H" &amp;SUM($A892+1))</f>
        <v/>
      </c>
      <c r="X892" s="99" t="str" cm="1">
        <f t="array" aca="1" ref="X892" ca="1">INDIRECT("lista!I" &amp;SUM($A892+1))</f>
        <v/>
      </c>
      <c r="Y892" s="99" t="str" cm="1">
        <f t="array" aca="1" ref="Y892" ca="1">INDIRECT("lista!J" &amp;SUM($A892+1))</f>
        <v/>
      </c>
      <c r="Z892" s="99" t="str" cm="1">
        <f t="array" aca="1" ref="Z892" ca="1">INDIRECT("lista!K" &amp;SUM($A892+1))</f>
        <v/>
      </c>
      <c r="AA892" s="99" t="str" cm="1">
        <f t="array" aca="1" ref="AA892" ca="1">INDIRECT("lista!L" &amp;SUM($A892+1))</f>
        <v/>
      </c>
      <c r="AB892" s="99" t="str" cm="1">
        <f t="array" aca="1" ref="AB892" ca="1">INDIRECT("lista!M" &amp;SUM($A892+1))</f>
        <v/>
      </c>
      <c r="AC892" s="99" t="str" cm="1">
        <f t="array" aca="1" ref="AC892" ca="1">INDIRECT("lista!N" &amp;SUM($A892+1))</f>
        <v/>
      </c>
      <c r="AD892" s="99" t="str" cm="1">
        <f t="array" aca="1" ref="AD892" ca="1">INDIRECT("lista!O" &amp;SUM($A892+1))</f>
        <v/>
      </c>
      <c r="AE892" s="99" t="str" cm="1">
        <f t="array" aca="1" ref="AE892" ca="1">INDIRECT("lista!P" &amp;SUM($A892+1))</f>
        <v/>
      </c>
      <c r="AF892" s="99" t="str" cm="1">
        <f t="array" aca="1" ref="AF892" ca="1">INDIRECT("lista!Q" &amp;SUM($A892+1))</f>
        <v/>
      </c>
    </row>
    <row r="893" spans="1:32" x14ac:dyDescent="0.3">
      <c r="A893" s="99">
        <v>599</v>
      </c>
      <c r="B893" s="23" t="s">
        <v>343</v>
      </c>
      <c r="C893" s="24" t="s">
        <v>1301</v>
      </c>
      <c r="D893" s="23" t="s">
        <v>80</v>
      </c>
      <c r="E893" s="25" t="s">
        <v>74</v>
      </c>
      <c r="F893" s="26">
        <v>43809</v>
      </c>
      <c r="O893" s="3"/>
      <c r="P893" s="3"/>
      <c r="Q893" s="3"/>
      <c r="R893" s="15"/>
      <c r="S893" s="15"/>
      <c r="T893" s="15"/>
      <c r="U893" s="328"/>
      <c r="V893" s="99"/>
      <c r="W893" s="99" t="str" cm="1">
        <f t="array" aca="1" ref="W893" ca="1">INDIRECT("lista!H" &amp;SUM($A893+1))</f>
        <v/>
      </c>
      <c r="X893" s="99" t="str" cm="1">
        <f t="array" aca="1" ref="X893" ca="1">INDIRECT("lista!I" &amp;SUM($A893+1))</f>
        <v/>
      </c>
      <c r="Y893" s="99" t="str" cm="1">
        <f t="array" aca="1" ref="Y893" ca="1">INDIRECT("lista!J" &amp;SUM($A893+1))</f>
        <v/>
      </c>
      <c r="Z893" s="99" t="str" cm="1">
        <f t="array" aca="1" ref="Z893" ca="1">INDIRECT("lista!K" &amp;SUM($A893+1))</f>
        <v/>
      </c>
      <c r="AA893" s="99" t="str" cm="1">
        <f t="array" aca="1" ref="AA893" ca="1">INDIRECT("lista!L" &amp;SUM($A893+1))</f>
        <v/>
      </c>
      <c r="AB893" s="99" t="str" cm="1">
        <f t="array" aca="1" ref="AB893" ca="1">INDIRECT("lista!M" &amp;SUM($A893+1))</f>
        <v/>
      </c>
      <c r="AC893" s="99" t="str" cm="1">
        <f t="array" aca="1" ref="AC893" ca="1">INDIRECT("lista!N" &amp;SUM($A893+1))</f>
        <v/>
      </c>
      <c r="AD893" s="99" t="str" cm="1">
        <f t="array" aca="1" ref="AD893" ca="1">INDIRECT("lista!O" &amp;SUM($A893+1))</f>
        <v/>
      </c>
      <c r="AE893" s="99" t="str" cm="1">
        <f t="array" aca="1" ref="AE893" ca="1">INDIRECT("lista!P" &amp;SUM($A893+1))</f>
        <v/>
      </c>
      <c r="AF893" s="99" t="str" cm="1">
        <f t="array" aca="1" ref="AF893" ca="1">INDIRECT("lista!Q" &amp;SUM($A893+1))</f>
        <v/>
      </c>
    </row>
    <row r="894" spans="1:32" x14ac:dyDescent="0.3">
      <c r="A894" s="99">
        <v>600</v>
      </c>
      <c r="B894" s="41" t="s">
        <v>500</v>
      </c>
      <c r="C894" s="30" t="s">
        <v>1210</v>
      </c>
      <c r="D894" s="41" t="s">
        <v>200</v>
      </c>
      <c r="E894" s="40" t="s">
        <v>95</v>
      </c>
      <c r="F894" s="32">
        <v>43808</v>
      </c>
      <c r="O894" s="3"/>
      <c r="P894" s="3"/>
      <c r="Q894" s="3"/>
      <c r="R894" s="15"/>
      <c r="S894" s="15"/>
      <c r="T894" s="15"/>
      <c r="U894" s="328"/>
      <c r="V894" s="99"/>
      <c r="W894" s="99" cm="1">
        <f t="array" aca="1" ref="W894" ca="1">INDIRECT("lista!H" &amp;SUM($A894+1))</f>
        <v>0</v>
      </c>
      <c r="X894" s="99" cm="1">
        <f t="array" aca="1" ref="X894" ca="1">INDIRECT("lista!I" &amp;SUM($A894+1))</f>
        <v>0</v>
      </c>
      <c r="Y894" s="99" cm="1">
        <f t="array" aca="1" ref="Y894" ca="1">INDIRECT("lista!J" &amp;SUM($A894+1))</f>
        <v>0</v>
      </c>
      <c r="Z894" s="99" cm="1">
        <f t="array" aca="1" ref="Z894" ca="1">INDIRECT("lista!K" &amp;SUM($A894+1))</f>
        <v>0</v>
      </c>
      <c r="AA894" s="99" cm="1">
        <f t="array" aca="1" ref="AA894" ca="1">INDIRECT("lista!L" &amp;SUM($A894+1))</f>
        <v>0</v>
      </c>
      <c r="AB894" s="99" cm="1">
        <f t="array" aca="1" ref="AB894" ca="1">INDIRECT("lista!M" &amp;SUM($A894+1))</f>
        <v>0</v>
      </c>
      <c r="AC894" s="99" cm="1">
        <f t="array" aca="1" ref="AC894" ca="1">INDIRECT("lista!N" &amp;SUM($A894+1))</f>
        <v>0</v>
      </c>
      <c r="AD894" s="99" cm="1">
        <f t="array" aca="1" ref="AD894" ca="1">INDIRECT("lista!O" &amp;SUM($A894+1))</f>
        <v>0</v>
      </c>
      <c r="AE894" s="99" cm="1">
        <f t="array" aca="1" ref="AE894" ca="1">INDIRECT("lista!P" &amp;SUM($A894+1))</f>
        <v>0</v>
      </c>
      <c r="AF894" s="99" cm="1">
        <f t="array" aca="1" ref="AF894" ca="1">INDIRECT("lista!Q" &amp;SUM($A894+1))</f>
        <v>0</v>
      </c>
    </row>
    <row r="895" spans="1:32" x14ac:dyDescent="0.3">
      <c r="A895" s="99">
        <v>601</v>
      </c>
      <c r="B895" s="41" t="s">
        <v>513</v>
      </c>
      <c r="C895" s="30" t="s">
        <v>514</v>
      </c>
      <c r="D895" s="41" t="s">
        <v>181</v>
      </c>
      <c r="E895" s="40" t="s">
        <v>70</v>
      </c>
      <c r="F895" s="32">
        <v>43805</v>
      </c>
      <c r="O895" s="3"/>
      <c r="P895" s="3"/>
      <c r="Q895" s="3"/>
      <c r="R895" s="15"/>
      <c r="S895" s="15"/>
      <c r="T895" s="15"/>
      <c r="U895" s="328"/>
      <c r="V895" s="99"/>
      <c r="W895" s="99" cm="1">
        <f t="array" aca="1" ref="W895" ca="1">INDIRECT("lista!H" &amp;SUM($A895+1))</f>
        <v>0</v>
      </c>
      <c r="X895" s="99" cm="1">
        <f t="array" aca="1" ref="X895" ca="1">INDIRECT("lista!I" &amp;SUM($A895+1))</f>
        <v>0</v>
      </c>
      <c r="Y895" s="99" cm="1">
        <f t="array" aca="1" ref="Y895" ca="1">INDIRECT("lista!J" &amp;SUM($A895+1))</f>
        <v>0</v>
      </c>
      <c r="Z895" s="99" cm="1">
        <f t="array" aca="1" ref="Z895" ca="1">INDIRECT("lista!K" &amp;SUM($A895+1))</f>
        <v>0</v>
      </c>
      <c r="AA895" s="99" cm="1">
        <f t="array" aca="1" ref="AA895" ca="1">INDIRECT("lista!L" &amp;SUM($A895+1))</f>
        <v>0</v>
      </c>
      <c r="AB895" s="99" cm="1">
        <f t="array" aca="1" ref="AB895" ca="1">INDIRECT("lista!M" &amp;SUM($A895+1))</f>
        <v>0</v>
      </c>
      <c r="AC895" s="99" cm="1">
        <f t="array" aca="1" ref="AC895" ca="1">INDIRECT("lista!N" &amp;SUM($A895+1))</f>
        <v>0</v>
      </c>
      <c r="AD895" s="99" cm="1">
        <f t="array" aca="1" ref="AD895" ca="1">INDIRECT("lista!O" &amp;SUM($A895+1))</f>
        <v>0</v>
      </c>
      <c r="AE895" s="99" cm="1">
        <f t="array" aca="1" ref="AE895" ca="1">INDIRECT("lista!P" &amp;SUM($A895+1))</f>
        <v>0</v>
      </c>
      <c r="AF895" s="99" cm="1">
        <f t="array" aca="1" ref="AF895" ca="1">INDIRECT("lista!Q" &amp;SUM($A895+1))</f>
        <v>0</v>
      </c>
    </row>
    <row r="896" spans="1:32" x14ac:dyDescent="0.3">
      <c r="A896" s="99">
        <v>602</v>
      </c>
      <c r="B896" s="41" t="s">
        <v>134</v>
      </c>
      <c r="C896" s="30" t="s">
        <v>1169</v>
      </c>
      <c r="D896" s="41" t="s">
        <v>112</v>
      </c>
      <c r="E896" s="40" t="s">
        <v>77</v>
      </c>
      <c r="F896" s="32">
        <v>43804</v>
      </c>
      <c r="O896" s="3"/>
      <c r="P896" s="3"/>
      <c r="Q896" s="3"/>
      <c r="R896" s="15"/>
      <c r="S896" s="15"/>
      <c r="T896" s="15"/>
      <c r="U896" s="328"/>
      <c r="V896" s="99"/>
      <c r="W896" s="99" cm="1">
        <f t="array" aca="1" ref="W896" ca="1">INDIRECT("lista!H" &amp;SUM($A896+1))</f>
        <v>0</v>
      </c>
      <c r="X896" s="99" cm="1">
        <f t="array" aca="1" ref="X896" ca="1">INDIRECT("lista!I" &amp;SUM($A896+1))</f>
        <v>0</v>
      </c>
      <c r="Y896" s="99" cm="1">
        <f t="array" aca="1" ref="Y896" ca="1">INDIRECT("lista!J" &amp;SUM($A896+1))</f>
        <v>0</v>
      </c>
      <c r="Z896" s="99" cm="1">
        <f t="array" aca="1" ref="Z896" ca="1">INDIRECT("lista!K" &amp;SUM($A896+1))</f>
        <v>0</v>
      </c>
      <c r="AA896" s="99" cm="1">
        <f t="array" aca="1" ref="AA896" ca="1">INDIRECT("lista!L" &amp;SUM($A896+1))</f>
        <v>0</v>
      </c>
      <c r="AB896" s="99" cm="1">
        <f t="array" aca="1" ref="AB896" ca="1">INDIRECT("lista!M" &amp;SUM($A896+1))</f>
        <v>0</v>
      </c>
      <c r="AC896" s="99" cm="1">
        <f t="array" aca="1" ref="AC896" ca="1">INDIRECT("lista!N" &amp;SUM($A896+1))</f>
        <v>0</v>
      </c>
      <c r="AD896" s="99" cm="1">
        <f t="array" aca="1" ref="AD896" ca="1">INDIRECT("lista!O" &amp;SUM($A896+1))</f>
        <v>0</v>
      </c>
      <c r="AE896" s="99" cm="1">
        <f t="array" aca="1" ref="AE896" ca="1">INDIRECT("lista!P" &amp;SUM($A896+1))</f>
        <v>0</v>
      </c>
      <c r="AF896" s="99" cm="1">
        <f t="array" aca="1" ref="AF896" ca="1">INDIRECT("lista!Q" &amp;SUM($A896+1))</f>
        <v>0</v>
      </c>
    </row>
    <row r="897" spans="1:32" x14ac:dyDescent="0.3">
      <c r="A897" s="99">
        <v>603</v>
      </c>
      <c r="B897" s="41" t="s">
        <v>390</v>
      </c>
      <c r="C897" s="30" t="s">
        <v>1302</v>
      </c>
      <c r="D897" s="41" t="s">
        <v>80</v>
      </c>
      <c r="E897" s="40" t="s">
        <v>77</v>
      </c>
      <c r="F897" s="32">
        <v>43804</v>
      </c>
      <c r="O897" s="3"/>
      <c r="P897" s="3"/>
      <c r="Q897" s="3"/>
      <c r="R897" s="15"/>
      <c r="S897" s="15"/>
      <c r="T897" s="15"/>
      <c r="U897" s="328" t="s">
        <v>242</v>
      </c>
      <c r="V897" s="99"/>
      <c r="W897" s="99" cm="1">
        <f t="array" aca="1" ref="W897" ca="1">INDIRECT("lista!H" &amp;SUM($A897+1))</f>
        <v>0</v>
      </c>
      <c r="X897" s="99" cm="1">
        <f t="array" aca="1" ref="X897" ca="1">INDIRECT("lista!I" &amp;SUM($A897+1))</f>
        <v>0</v>
      </c>
      <c r="Y897" s="99" cm="1">
        <f t="array" aca="1" ref="Y897" ca="1">INDIRECT("lista!J" &amp;SUM($A897+1))</f>
        <v>0</v>
      </c>
      <c r="Z897" s="99" cm="1">
        <f t="array" aca="1" ref="Z897" ca="1">INDIRECT("lista!K" &amp;SUM($A897+1))</f>
        <v>0</v>
      </c>
      <c r="AA897" s="99" cm="1">
        <f t="array" aca="1" ref="AA897" ca="1">INDIRECT("lista!L" &amp;SUM($A897+1))</f>
        <v>0</v>
      </c>
      <c r="AB897" s="99" cm="1">
        <f t="array" aca="1" ref="AB897" ca="1">INDIRECT("lista!M" &amp;SUM($A897+1))</f>
        <v>0</v>
      </c>
      <c r="AC897" s="99" cm="1">
        <f t="array" aca="1" ref="AC897" ca="1">INDIRECT("lista!N" &amp;SUM($A897+1))</f>
        <v>0</v>
      </c>
      <c r="AD897" s="99" cm="1">
        <f t="array" aca="1" ref="AD897" ca="1">INDIRECT("lista!O" &amp;SUM($A897+1))</f>
        <v>0</v>
      </c>
      <c r="AE897" s="99" cm="1">
        <f t="array" aca="1" ref="AE897" ca="1">INDIRECT("lista!P" &amp;SUM($A897+1))</f>
        <v>0</v>
      </c>
      <c r="AF897" s="99" cm="1">
        <f t="array" aca="1" ref="AF897" ca="1">INDIRECT("lista!Q" &amp;SUM($A897+1))</f>
        <v>0</v>
      </c>
    </row>
    <row r="898" spans="1:32" x14ac:dyDescent="0.3">
      <c r="A898" s="99">
        <v>604</v>
      </c>
      <c r="B898" s="41" t="s">
        <v>477</v>
      </c>
      <c r="C898" s="30" t="s">
        <v>1356</v>
      </c>
      <c r="D898" s="41" t="s">
        <v>181</v>
      </c>
      <c r="E898" s="40" t="s">
        <v>119</v>
      </c>
      <c r="F898" s="32">
        <v>43803</v>
      </c>
      <c r="O898" s="3"/>
      <c r="P898" s="3"/>
      <c r="Q898" s="3"/>
      <c r="R898" s="15"/>
      <c r="S898" s="15"/>
      <c r="T898" s="15"/>
      <c r="U898" s="328" t="s">
        <v>242</v>
      </c>
      <c r="V898" s="99"/>
      <c r="W898" s="99" cm="1">
        <f t="array" aca="1" ref="W898" ca="1">INDIRECT("lista!H" &amp;SUM($A898+1))</f>
        <v>0</v>
      </c>
      <c r="X898" s="99" cm="1">
        <f t="array" aca="1" ref="X898" ca="1">INDIRECT("lista!I" &amp;SUM($A898+1))</f>
        <v>0</v>
      </c>
      <c r="Y898" s="99" cm="1">
        <f t="array" aca="1" ref="Y898" ca="1">INDIRECT("lista!J" &amp;SUM($A898+1))</f>
        <v>0</v>
      </c>
      <c r="Z898" s="99" cm="1">
        <f t="array" aca="1" ref="Z898" ca="1">INDIRECT("lista!K" &amp;SUM($A898+1))</f>
        <v>0</v>
      </c>
      <c r="AA898" s="99" cm="1">
        <f t="array" aca="1" ref="AA898" ca="1">INDIRECT("lista!L" &amp;SUM($A898+1))</f>
        <v>0</v>
      </c>
      <c r="AB898" s="99" cm="1">
        <f t="array" aca="1" ref="AB898" ca="1">INDIRECT("lista!M" &amp;SUM($A898+1))</f>
        <v>0</v>
      </c>
      <c r="AC898" s="99" cm="1">
        <f t="array" aca="1" ref="AC898" ca="1">INDIRECT("lista!N" &amp;SUM($A898+1))</f>
        <v>0</v>
      </c>
      <c r="AD898" s="99" cm="1">
        <f t="array" aca="1" ref="AD898" ca="1">INDIRECT("lista!O" &amp;SUM($A898+1))</f>
        <v>0</v>
      </c>
      <c r="AE898" s="99" cm="1">
        <f t="array" aca="1" ref="AE898" ca="1">INDIRECT("lista!P" &amp;SUM($A898+1))</f>
        <v>0</v>
      </c>
      <c r="AF898" s="99" cm="1">
        <f t="array" aca="1" ref="AF898" ca="1">INDIRECT("lista!Q" &amp;SUM($A898+1))</f>
        <v>0</v>
      </c>
    </row>
    <row r="899" spans="1:32" x14ac:dyDescent="0.3">
      <c r="A899" s="99">
        <v>605</v>
      </c>
      <c r="B899" s="41" t="s">
        <v>391</v>
      </c>
      <c r="C899" s="30" t="s">
        <v>1203</v>
      </c>
      <c r="D899" s="41" t="s">
        <v>80</v>
      </c>
      <c r="E899" s="40" t="s">
        <v>77</v>
      </c>
      <c r="F899" s="32">
        <v>43802</v>
      </c>
      <c r="O899" s="3"/>
      <c r="P899" s="3"/>
      <c r="Q899" s="3"/>
      <c r="R899" s="15"/>
      <c r="S899" s="15"/>
      <c r="T899" s="15"/>
      <c r="U899" s="328"/>
      <c r="V899" s="99"/>
      <c r="W899" s="99" cm="1">
        <f t="array" aca="1" ref="W899" ca="1">INDIRECT("lista!H" &amp;SUM($A899+1))</f>
        <v>0</v>
      </c>
      <c r="X899" s="99" cm="1">
        <f t="array" aca="1" ref="X899" ca="1">INDIRECT("lista!I" &amp;SUM($A899+1))</f>
        <v>0</v>
      </c>
      <c r="Y899" s="99" cm="1">
        <f t="array" aca="1" ref="Y899" ca="1">INDIRECT("lista!J" &amp;SUM($A899+1))</f>
        <v>0</v>
      </c>
      <c r="Z899" s="99" cm="1">
        <f t="array" aca="1" ref="Z899" ca="1">INDIRECT("lista!K" &amp;SUM($A899+1))</f>
        <v>0</v>
      </c>
      <c r="AA899" s="99" cm="1">
        <f t="array" aca="1" ref="AA899" ca="1">INDIRECT("lista!L" &amp;SUM($A899+1))</f>
        <v>0</v>
      </c>
      <c r="AB899" s="99" cm="1">
        <f t="array" aca="1" ref="AB899" ca="1">INDIRECT("lista!M" &amp;SUM($A899+1))</f>
        <v>0</v>
      </c>
      <c r="AC899" s="99" cm="1">
        <f t="array" aca="1" ref="AC899" ca="1">INDIRECT("lista!N" &amp;SUM($A899+1))</f>
        <v>0</v>
      </c>
      <c r="AD899" s="99" cm="1">
        <f t="array" aca="1" ref="AD899" ca="1">INDIRECT("lista!O" &amp;SUM($A899+1))</f>
        <v>0</v>
      </c>
      <c r="AE899" s="99" cm="1">
        <f t="array" aca="1" ref="AE899" ca="1">INDIRECT("lista!P" &amp;SUM($A899+1))</f>
        <v>0</v>
      </c>
      <c r="AF899" s="99" cm="1">
        <f t="array" aca="1" ref="AF899" ca="1">INDIRECT("lista!Q" &amp;SUM($A899+1))</f>
        <v>0</v>
      </c>
    </row>
    <row r="900" spans="1:32" x14ac:dyDescent="0.3">
      <c r="A900" s="99">
        <v>606</v>
      </c>
      <c r="B900" s="41" t="s">
        <v>502</v>
      </c>
      <c r="C900" s="30" t="s">
        <v>1393</v>
      </c>
      <c r="D900" s="41" t="s">
        <v>80</v>
      </c>
      <c r="E900" s="40" t="s">
        <v>95</v>
      </c>
      <c r="F900" s="32">
        <v>43798</v>
      </c>
      <c r="O900" s="3"/>
      <c r="P900" s="3"/>
      <c r="Q900" s="3"/>
      <c r="R900" s="15"/>
      <c r="S900" s="15"/>
      <c r="T900" s="15"/>
      <c r="U900" s="328"/>
      <c r="V900" s="99"/>
      <c r="W900" s="99" cm="1">
        <f t="array" aca="1" ref="W900" ca="1">INDIRECT("lista!H" &amp;SUM($A900+1))</f>
        <v>0</v>
      </c>
      <c r="X900" s="99" cm="1">
        <f t="array" aca="1" ref="X900" ca="1">INDIRECT("lista!I" &amp;SUM($A900+1))</f>
        <v>0</v>
      </c>
      <c r="Y900" s="99" cm="1">
        <f t="array" aca="1" ref="Y900" ca="1">INDIRECT("lista!J" &amp;SUM($A900+1))</f>
        <v>0</v>
      </c>
      <c r="Z900" s="99" cm="1">
        <f t="array" aca="1" ref="Z900" ca="1">INDIRECT("lista!K" &amp;SUM($A900+1))</f>
        <v>0</v>
      </c>
      <c r="AA900" s="99" cm="1">
        <f t="array" aca="1" ref="AA900" ca="1">INDIRECT("lista!L" &amp;SUM($A900+1))</f>
        <v>0</v>
      </c>
      <c r="AB900" s="99" cm="1">
        <f t="array" aca="1" ref="AB900" ca="1">INDIRECT("lista!M" &amp;SUM($A900+1))</f>
        <v>0</v>
      </c>
      <c r="AC900" s="99" cm="1">
        <f t="array" aca="1" ref="AC900" ca="1">INDIRECT("lista!N" &amp;SUM($A900+1))</f>
        <v>0</v>
      </c>
      <c r="AD900" s="99" cm="1">
        <f t="array" aca="1" ref="AD900" ca="1">INDIRECT("lista!O" &amp;SUM($A900+1))</f>
        <v>0</v>
      </c>
      <c r="AE900" s="99" cm="1">
        <f t="array" aca="1" ref="AE900" ca="1">INDIRECT("lista!P" &amp;SUM($A900+1))</f>
        <v>0</v>
      </c>
      <c r="AF900" s="99" cm="1">
        <f t="array" aca="1" ref="AF900" ca="1">INDIRECT("lista!Q" &amp;SUM($A900+1))</f>
        <v>0</v>
      </c>
    </row>
    <row r="901" spans="1:32" x14ac:dyDescent="0.3">
      <c r="A901" s="99">
        <v>607</v>
      </c>
      <c r="B901" s="41" t="s">
        <v>101</v>
      </c>
      <c r="C901" s="30" t="s">
        <v>1157</v>
      </c>
      <c r="D901" s="41" t="s">
        <v>80</v>
      </c>
      <c r="E901" s="40" t="s">
        <v>95</v>
      </c>
      <c r="F901" s="32">
        <v>43798</v>
      </c>
      <c r="O901" s="3"/>
      <c r="P901" s="3"/>
      <c r="Q901" s="3"/>
      <c r="R901" s="15"/>
      <c r="S901" s="15"/>
      <c r="T901" s="15"/>
      <c r="U901" s="328"/>
      <c r="V901" s="99"/>
      <c r="W901" s="99" cm="1">
        <f t="array" aca="1" ref="W901" ca="1">INDIRECT("lista!H" &amp;SUM($A901+1))</f>
        <v>0</v>
      </c>
      <c r="X901" s="99" cm="1">
        <f t="array" aca="1" ref="X901" ca="1">INDIRECT("lista!I" &amp;SUM($A901+1))</f>
        <v>0</v>
      </c>
      <c r="Y901" s="99" cm="1">
        <f t="array" aca="1" ref="Y901" ca="1">INDIRECT("lista!J" &amp;SUM($A901+1))</f>
        <v>0</v>
      </c>
      <c r="Z901" s="99" cm="1">
        <f t="array" aca="1" ref="Z901" ca="1">INDIRECT("lista!K" &amp;SUM($A901+1))</f>
        <v>0</v>
      </c>
      <c r="AA901" s="99" cm="1">
        <f t="array" aca="1" ref="AA901" ca="1">INDIRECT("lista!L" &amp;SUM($A901+1))</f>
        <v>0</v>
      </c>
      <c r="AB901" s="99" cm="1">
        <f t="array" aca="1" ref="AB901" ca="1">INDIRECT("lista!M" &amp;SUM($A901+1))</f>
        <v>0</v>
      </c>
      <c r="AC901" s="99" cm="1">
        <f t="array" aca="1" ref="AC901" ca="1">INDIRECT("lista!N" &amp;SUM($A901+1))</f>
        <v>0</v>
      </c>
      <c r="AD901" s="99" cm="1">
        <f t="array" aca="1" ref="AD901" ca="1">INDIRECT("lista!O" &amp;SUM($A901+1))</f>
        <v>0</v>
      </c>
      <c r="AE901" s="99" cm="1">
        <f t="array" aca="1" ref="AE901" ca="1">INDIRECT("lista!P" &amp;SUM($A901+1))</f>
        <v>0</v>
      </c>
      <c r="AF901" s="99" cm="1">
        <f t="array" aca="1" ref="AF901" ca="1">INDIRECT("lista!Q" &amp;SUM($A901+1))</f>
        <v>0</v>
      </c>
    </row>
    <row r="902" spans="1:32" x14ac:dyDescent="0.3">
      <c r="A902" s="99">
        <v>608</v>
      </c>
      <c r="B902" s="41" t="s">
        <v>503</v>
      </c>
      <c r="C902" s="30" t="s">
        <v>1158</v>
      </c>
      <c r="D902" s="41" t="s">
        <v>80</v>
      </c>
      <c r="E902" s="40" t="s">
        <v>95</v>
      </c>
      <c r="F902" s="32">
        <v>43798</v>
      </c>
      <c r="O902" s="3"/>
      <c r="P902" s="3"/>
      <c r="Q902" s="3"/>
      <c r="R902" s="15"/>
      <c r="S902" s="15"/>
      <c r="T902" s="15"/>
      <c r="U902" s="328"/>
      <c r="V902" s="99"/>
      <c r="W902" s="99" cm="1">
        <f t="array" aca="1" ref="W902" ca="1">INDIRECT("lista!H" &amp;SUM($A902+1))</f>
        <v>0</v>
      </c>
      <c r="X902" s="99" cm="1">
        <f t="array" aca="1" ref="X902" ca="1">INDIRECT("lista!I" &amp;SUM($A902+1))</f>
        <v>0</v>
      </c>
      <c r="Y902" s="99" cm="1">
        <f t="array" aca="1" ref="Y902" ca="1">INDIRECT("lista!J" &amp;SUM($A902+1))</f>
        <v>0</v>
      </c>
      <c r="Z902" s="99" cm="1">
        <f t="array" aca="1" ref="Z902" ca="1">INDIRECT("lista!K" &amp;SUM($A902+1))</f>
        <v>0</v>
      </c>
      <c r="AA902" s="99" cm="1">
        <f t="array" aca="1" ref="AA902" ca="1">INDIRECT("lista!L" &amp;SUM($A902+1))</f>
        <v>0</v>
      </c>
      <c r="AB902" s="99" cm="1">
        <f t="array" aca="1" ref="AB902" ca="1">INDIRECT("lista!M" &amp;SUM($A902+1))</f>
        <v>0</v>
      </c>
      <c r="AC902" s="99" cm="1">
        <f t="array" aca="1" ref="AC902" ca="1">INDIRECT("lista!N" &amp;SUM($A902+1))</f>
        <v>0</v>
      </c>
      <c r="AD902" s="99" cm="1">
        <f t="array" aca="1" ref="AD902" ca="1">INDIRECT("lista!O" &amp;SUM($A902+1))</f>
        <v>0</v>
      </c>
      <c r="AE902" s="99" cm="1">
        <f t="array" aca="1" ref="AE902" ca="1">INDIRECT("lista!P" &amp;SUM($A902+1))</f>
        <v>0</v>
      </c>
      <c r="AF902" s="99" cm="1">
        <f t="array" aca="1" ref="AF902" ca="1">INDIRECT("lista!Q" &amp;SUM($A902+1))</f>
        <v>0</v>
      </c>
    </row>
    <row r="903" spans="1:32" x14ac:dyDescent="0.3">
      <c r="A903" s="99">
        <v>609</v>
      </c>
      <c r="B903" s="41" t="s">
        <v>102</v>
      </c>
      <c r="C903" s="30" t="s">
        <v>1158</v>
      </c>
      <c r="D903" s="41" t="s">
        <v>80</v>
      </c>
      <c r="E903" s="40" t="s">
        <v>95</v>
      </c>
      <c r="F903" s="32">
        <v>43798</v>
      </c>
      <c r="O903" s="3"/>
      <c r="P903" s="3"/>
      <c r="Q903" s="3"/>
      <c r="R903" s="15"/>
      <c r="S903" s="15"/>
      <c r="T903" s="15"/>
      <c r="U903" s="328"/>
      <c r="V903" s="99"/>
      <c r="W903" s="99" cm="1">
        <f t="array" aca="1" ref="W903" ca="1">INDIRECT("lista!H" &amp;SUM($A903+1))</f>
        <v>0</v>
      </c>
      <c r="X903" s="99" cm="1">
        <f t="array" aca="1" ref="X903" ca="1">INDIRECT("lista!I" &amp;SUM($A903+1))</f>
        <v>0</v>
      </c>
      <c r="Y903" s="99" cm="1">
        <f t="array" aca="1" ref="Y903" ca="1">INDIRECT("lista!J" &amp;SUM($A903+1))</f>
        <v>0</v>
      </c>
      <c r="Z903" s="99" cm="1">
        <f t="array" aca="1" ref="Z903" ca="1">INDIRECT("lista!K" &amp;SUM($A903+1))</f>
        <v>0</v>
      </c>
      <c r="AA903" s="99" cm="1">
        <f t="array" aca="1" ref="AA903" ca="1">INDIRECT("lista!L" &amp;SUM($A903+1))</f>
        <v>0</v>
      </c>
      <c r="AB903" s="99" cm="1">
        <f t="array" aca="1" ref="AB903" ca="1">INDIRECT("lista!M" &amp;SUM($A903+1))</f>
        <v>0</v>
      </c>
      <c r="AC903" s="99" cm="1">
        <f t="array" aca="1" ref="AC903" ca="1">INDIRECT("lista!N" &amp;SUM($A903+1))</f>
        <v>0</v>
      </c>
      <c r="AD903" s="99" cm="1">
        <f t="array" aca="1" ref="AD903" ca="1">INDIRECT("lista!O" &amp;SUM($A903+1))</f>
        <v>0</v>
      </c>
      <c r="AE903" s="99" cm="1">
        <f t="array" aca="1" ref="AE903" ca="1">INDIRECT("lista!P" &amp;SUM($A903+1))</f>
        <v>0</v>
      </c>
      <c r="AF903" s="99" cm="1">
        <f t="array" aca="1" ref="AF903" ca="1">INDIRECT("lista!Q" &amp;SUM($A903+1))</f>
        <v>0</v>
      </c>
    </row>
    <row r="904" spans="1:32" x14ac:dyDescent="0.3">
      <c r="A904" s="99">
        <v>610</v>
      </c>
      <c r="B904" s="41" t="s">
        <v>87</v>
      </c>
      <c r="C904" s="30" t="s">
        <v>1152</v>
      </c>
      <c r="D904" s="41" t="s">
        <v>80</v>
      </c>
      <c r="E904" s="40" t="s">
        <v>119</v>
      </c>
      <c r="F904" s="32">
        <v>43798</v>
      </c>
      <c r="O904" s="3"/>
      <c r="P904" s="3"/>
      <c r="Q904" s="3"/>
      <c r="R904" s="15"/>
      <c r="S904" s="15"/>
      <c r="T904" s="15"/>
      <c r="U904" s="328"/>
      <c r="V904" s="99"/>
      <c r="W904" s="99" cm="1">
        <f t="array" aca="1" ref="W904" ca="1">INDIRECT("lista!H" &amp;SUM($A904+1))</f>
        <v>0</v>
      </c>
      <c r="X904" s="99" cm="1">
        <f t="array" aca="1" ref="X904" ca="1">INDIRECT("lista!I" &amp;SUM($A904+1))</f>
        <v>0</v>
      </c>
      <c r="Y904" s="99" cm="1">
        <f t="array" aca="1" ref="Y904" ca="1">INDIRECT("lista!J" &amp;SUM($A904+1))</f>
        <v>0</v>
      </c>
      <c r="Z904" s="99" cm="1">
        <f t="array" aca="1" ref="Z904" ca="1">INDIRECT("lista!K" &amp;SUM($A904+1))</f>
        <v>0</v>
      </c>
      <c r="AA904" s="99" cm="1">
        <f t="array" aca="1" ref="AA904" ca="1">INDIRECT("lista!L" &amp;SUM($A904+1))</f>
        <v>0</v>
      </c>
      <c r="AB904" s="99" cm="1">
        <f t="array" aca="1" ref="AB904" ca="1">INDIRECT("lista!M" &amp;SUM($A904+1))</f>
        <v>0</v>
      </c>
      <c r="AC904" s="99" cm="1">
        <f t="array" aca="1" ref="AC904" ca="1">INDIRECT("lista!N" &amp;SUM($A904+1))</f>
        <v>0</v>
      </c>
      <c r="AD904" s="99" cm="1">
        <f t="array" aca="1" ref="AD904" ca="1">INDIRECT("lista!O" &amp;SUM($A904+1))</f>
        <v>0</v>
      </c>
      <c r="AE904" s="99" cm="1">
        <f t="array" aca="1" ref="AE904" ca="1">INDIRECT("lista!P" &amp;SUM($A904+1))</f>
        <v>0</v>
      </c>
      <c r="AF904" s="99" cm="1">
        <f t="array" aca="1" ref="AF904" ca="1">INDIRECT("lista!Q" &amp;SUM($A904+1))</f>
        <v>0</v>
      </c>
    </row>
    <row r="905" spans="1:32" x14ac:dyDescent="0.3">
      <c r="A905" s="99">
        <v>611</v>
      </c>
      <c r="B905" s="23" t="s">
        <v>515</v>
      </c>
      <c r="C905" s="24" t="s">
        <v>1492</v>
      </c>
      <c r="D905" s="23" t="s">
        <v>200</v>
      </c>
      <c r="E905" s="25" t="s">
        <v>77</v>
      </c>
      <c r="F905" s="26">
        <v>43798</v>
      </c>
      <c r="O905" s="3"/>
      <c r="P905" s="3"/>
      <c r="Q905" s="3"/>
      <c r="R905" s="15"/>
      <c r="S905" s="15"/>
      <c r="T905" s="15"/>
      <c r="U905" s="328"/>
      <c r="V905" s="99"/>
      <c r="W905" s="99" cm="1">
        <f t="array" aca="1" ref="W905" ca="1">INDIRECT("lista!H" &amp;SUM($A905+1))</f>
        <v>0</v>
      </c>
      <c r="X905" s="99" cm="1">
        <f t="array" aca="1" ref="X905" ca="1">INDIRECT("lista!I" &amp;SUM($A905+1))</f>
        <v>0</v>
      </c>
      <c r="Y905" s="99" cm="1">
        <f t="array" aca="1" ref="Y905" ca="1">INDIRECT("lista!J" &amp;SUM($A905+1))</f>
        <v>0</v>
      </c>
      <c r="Z905" s="99" cm="1">
        <f t="array" aca="1" ref="Z905" ca="1">INDIRECT("lista!K" &amp;SUM($A905+1))</f>
        <v>0</v>
      </c>
      <c r="AA905" s="99" cm="1">
        <f t="array" aca="1" ref="AA905" ca="1">INDIRECT("lista!L" &amp;SUM($A905+1))</f>
        <v>0</v>
      </c>
      <c r="AB905" s="99" cm="1">
        <f t="array" aca="1" ref="AB905" ca="1">INDIRECT("lista!M" &amp;SUM($A905+1))</f>
        <v>0</v>
      </c>
      <c r="AC905" s="99" cm="1">
        <f t="array" aca="1" ref="AC905" ca="1">INDIRECT("lista!N" &amp;SUM($A905+1))</f>
        <v>0</v>
      </c>
      <c r="AD905" s="99" cm="1">
        <f t="array" aca="1" ref="AD905" ca="1">INDIRECT("lista!O" &amp;SUM($A905+1))</f>
        <v>0</v>
      </c>
      <c r="AE905" s="99" cm="1">
        <f t="array" aca="1" ref="AE905" ca="1">INDIRECT("lista!P" &amp;SUM($A905+1))</f>
        <v>0</v>
      </c>
      <c r="AF905" s="99" cm="1">
        <f t="array" aca="1" ref="AF905" ca="1">INDIRECT("lista!Q" &amp;SUM($A905+1))</f>
        <v>0</v>
      </c>
    </row>
    <row r="906" spans="1:32" x14ac:dyDescent="0.3">
      <c r="A906" s="99">
        <v>612</v>
      </c>
      <c r="B906" s="41" t="s">
        <v>506</v>
      </c>
      <c r="C906" s="30" t="s">
        <v>1211</v>
      </c>
      <c r="D906" s="41" t="s">
        <v>200</v>
      </c>
      <c r="E906" s="40" t="s">
        <v>95</v>
      </c>
      <c r="F906" s="32">
        <v>43795</v>
      </c>
      <c r="O906" s="3"/>
      <c r="P906" s="3"/>
      <c r="Q906" s="3"/>
      <c r="R906" s="15"/>
      <c r="S906" s="15"/>
      <c r="T906" s="15"/>
      <c r="U906" s="328" t="s">
        <v>516</v>
      </c>
      <c r="V906" s="99"/>
      <c r="W906" s="99" cm="1">
        <f t="array" aca="1" ref="W906" ca="1">INDIRECT("lista!H" &amp;SUM($A906+1))</f>
        <v>0</v>
      </c>
      <c r="X906" s="99" cm="1">
        <f t="array" aca="1" ref="X906" ca="1">INDIRECT("lista!I" &amp;SUM($A906+1))</f>
        <v>0</v>
      </c>
      <c r="Y906" s="99" cm="1">
        <f t="array" aca="1" ref="Y906" ca="1">INDIRECT("lista!J" &amp;SUM($A906+1))</f>
        <v>0</v>
      </c>
      <c r="Z906" s="99" cm="1">
        <f t="array" aca="1" ref="Z906" ca="1">INDIRECT("lista!K" &amp;SUM($A906+1))</f>
        <v>0</v>
      </c>
      <c r="AA906" s="99" cm="1">
        <f t="array" aca="1" ref="AA906" ca="1">INDIRECT("lista!L" &amp;SUM($A906+1))</f>
        <v>0</v>
      </c>
      <c r="AB906" s="99" cm="1">
        <f t="array" aca="1" ref="AB906" ca="1">INDIRECT("lista!M" &amp;SUM($A906+1))</f>
        <v>0</v>
      </c>
      <c r="AC906" s="99" cm="1">
        <f t="array" aca="1" ref="AC906" ca="1">INDIRECT("lista!N" &amp;SUM($A906+1))</f>
        <v>0</v>
      </c>
      <c r="AD906" s="99" cm="1">
        <f t="array" aca="1" ref="AD906" ca="1">INDIRECT("lista!O" &amp;SUM($A906+1))</f>
        <v>0</v>
      </c>
      <c r="AE906" s="99" cm="1">
        <f t="array" aca="1" ref="AE906" ca="1">INDIRECT("lista!P" &amp;SUM($A906+1))</f>
        <v>0</v>
      </c>
      <c r="AF906" s="99" cm="1">
        <f t="array" aca="1" ref="AF906" ca="1">INDIRECT("lista!Q" &amp;SUM($A906+1))</f>
        <v>0</v>
      </c>
    </row>
    <row r="907" spans="1:32" x14ac:dyDescent="0.3">
      <c r="A907" s="99">
        <v>613</v>
      </c>
      <c r="B907" s="41" t="s">
        <v>496</v>
      </c>
      <c r="C907" s="30" t="s">
        <v>1525</v>
      </c>
      <c r="D907" s="41" t="s">
        <v>181</v>
      </c>
      <c r="E907" s="40" t="s">
        <v>119</v>
      </c>
      <c r="F907" s="32">
        <v>43791</v>
      </c>
      <c r="O907" s="3"/>
      <c r="P907" s="3"/>
      <c r="Q907" s="3"/>
      <c r="R907" s="15"/>
      <c r="S907" s="15"/>
      <c r="T907" s="15"/>
      <c r="U907" s="328"/>
      <c r="V907" s="99"/>
      <c r="W907" s="99" cm="1">
        <f t="array" aca="1" ref="W907" ca="1">INDIRECT("lista!H" &amp;SUM($A907+1))</f>
        <v>0</v>
      </c>
      <c r="X907" s="99" cm="1">
        <f t="array" aca="1" ref="X907" ca="1">INDIRECT("lista!I" &amp;SUM($A907+1))</f>
        <v>0</v>
      </c>
      <c r="Y907" s="99" cm="1">
        <f t="array" aca="1" ref="Y907" ca="1">INDIRECT("lista!J" &amp;SUM($A907+1))</f>
        <v>0</v>
      </c>
      <c r="Z907" s="99" cm="1">
        <f t="array" aca="1" ref="Z907" ca="1">INDIRECT("lista!K" &amp;SUM($A907+1))</f>
        <v>0</v>
      </c>
      <c r="AA907" s="99" cm="1">
        <f t="array" aca="1" ref="AA907" ca="1">INDIRECT("lista!L" &amp;SUM($A907+1))</f>
        <v>0</v>
      </c>
      <c r="AB907" s="99" cm="1">
        <f t="array" aca="1" ref="AB907" ca="1">INDIRECT("lista!M" &amp;SUM($A907+1))</f>
        <v>0</v>
      </c>
      <c r="AC907" s="99" cm="1">
        <f t="array" aca="1" ref="AC907" ca="1">INDIRECT("lista!N" &amp;SUM($A907+1))</f>
        <v>0</v>
      </c>
      <c r="AD907" s="99" cm="1">
        <f t="array" aca="1" ref="AD907" ca="1">INDIRECT("lista!O" &amp;SUM($A907+1))</f>
        <v>0</v>
      </c>
      <c r="AE907" s="99" cm="1">
        <f t="array" aca="1" ref="AE907" ca="1">INDIRECT("lista!P" &amp;SUM($A907+1))</f>
        <v>0</v>
      </c>
      <c r="AF907" s="99" cm="1">
        <f t="array" aca="1" ref="AF907" ca="1">INDIRECT("lista!Q" &amp;SUM($A907+1))</f>
        <v>0</v>
      </c>
    </row>
    <row r="908" spans="1:32" x14ac:dyDescent="0.3">
      <c r="A908" s="99">
        <v>614</v>
      </c>
      <c r="B908" s="41" t="s">
        <v>507</v>
      </c>
      <c r="C908" s="30" t="s">
        <v>1212</v>
      </c>
      <c r="D908" s="41" t="s">
        <v>200</v>
      </c>
      <c r="E908" s="40" t="s">
        <v>95</v>
      </c>
      <c r="F908" s="32">
        <v>43791</v>
      </c>
      <c r="O908" s="3"/>
      <c r="P908" s="3"/>
      <c r="Q908" s="3"/>
      <c r="R908" s="15"/>
      <c r="S908" s="15"/>
      <c r="T908" s="15"/>
      <c r="U908" s="328"/>
      <c r="V908" s="99"/>
      <c r="W908" s="99" cm="1">
        <f t="array" aca="1" ref="W908" ca="1">INDIRECT("lista!H" &amp;SUM($A908+1))</f>
        <v>0</v>
      </c>
      <c r="X908" s="99" cm="1">
        <f t="array" aca="1" ref="X908" ca="1">INDIRECT("lista!I" &amp;SUM($A908+1))</f>
        <v>0</v>
      </c>
      <c r="Y908" s="99" cm="1">
        <f t="array" aca="1" ref="Y908" ca="1">INDIRECT("lista!J" &amp;SUM($A908+1))</f>
        <v>0</v>
      </c>
      <c r="Z908" s="99" cm="1">
        <f t="array" aca="1" ref="Z908" ca="1">INDIRECT("lista!K" &amp;SUM($A908+1))</f>
        <v>0</v>
      </c>
      <c r="AA908" s="99" cm="1">
        <f t="array" aca="1" ref="AA908" ca="1">INDIRECT("lista!L" &amp;SUM($A908+1))</f>
        <v>0</v>
      </c>
      <c r="AB908" s="99" cm="1">
        <f t="array" aca="1" ref="AB908" ca="1">INDIRECT("lista!M" &amp;SUM($A908+1))</f>
        <v>0</v>
      </c>
      <c r="AC908" s="99" cm="1">
        <f t="array" aca="1" ref="AC908" ca="1">INDIRECT("lista!N" &amp;SUM($A908+1))</f>
        <v>0</v>
      </c>
      <c r="AD908" s="99" cm="1">
        <f t="array" aca="1" ref="AD908" ca="1">INDIRECT("lista!O" &amp;SUM($A908+1))</f>
        <v>0</v>
      </c>
      <c r="AE908" s="99" cm="1">
        <f t="array" aca="1" ref="AE908" ca="1">INDIRECT("lista!P" &amp;SUM($A908+1))</f>
        <v>0</v>
      </c>
      <c r="AF908" s="99" cm="1">
        <f t="array" aca="1" ref="AF908" ca="1">INDIRECT("lista!Q" &amp;SUM($A908+1))</f>
        <v>0</v>
      </c>
    </row>
    <row r="909" spans="1:32" x14ac:dyDescent="0.3">
      <c r="A909" s="99">
        <v>615</v>
      </c>
      <c r="B909" s="41" t="s">
        <v>517</v>
      </c>
      <c r="C909" s="30" t="s">
        <v>1395</v>
      </c>
      <c r="D909" s="41" t="s">
        <v>112</v>
      </c>
      <c r="E909" s="40" t="s">
        <v>77</v>
      </c>
      <c r="F909" s="32">
        <v>43789</v>
      </c>
      <c r="O909" s="3"/>
      <c r="P909" s="3"/>
      <c r="Q909" s="3"/>
      <c r="R909" s="15"/>
      <c r="S909" s="15"/>
      <c r="T909" s="15"/>
      <c r="U909" s="328"/>
      <c r="V909" s="99"/>
      <c r="W909" s="99" cm="1">
        <f t="array" aca="1" ref="W909" ca="1">INDIRECT("lista!H" &amp;SUM($A909+1))</f>
        <v>0</v>
      </c>
      <c r="X909" s="99" cm="1">
        <f t="array" aca="1" ref="X909" ca="1">INDIRECT("lista!I" &amp;SUM($A909+1))</f>
        <v>0</v>
      </c>
      <c r="Y909" s="99" cm="1">
        <f t="array" aca="1" ref="Y909" ca="1">INDIRECT("lista!J" &amp;SUM($A909+1))</f>
        <v>0</v>
      </c>
      <c r="Z909" s="99" cm="1">
        <f t="array" aca="1" ref="Z909" ca="1">INDIRECT("lista!K" &amp;SUM($A909+1))</f>
        <v>0</v>
      </c>
      <c r="AA909" s="99" cm="1">
        <f t="array" aca="1" ref="AA909" ca="1">INDIRECT("lista!L" &amp;SUM($A909+1))</f>
        <v>0</v>
      </c>
      <c r="AB909" s="99" cm="1">
        <f t="array" aca="1" ref="AB909" ca="1">INDIRECT("lista!M" &amp;SUM($A909+1))</f>
        <v>0</v>
      </c>
      <c r="AC909" s="99" cm="1">
        <f t="array" aca="1" ref="AC909" ca="1">INDIRECT("lista!N" &amp;SUM($A909+1))</f>
        <v>0</v>
      </c>
      <c r="AD909" s="99" cm="1">
        <f t="array" aca="1" ref="AD909" ca="1">INDIRECT("lista!O" &amp;SUM($A909+1))</f>
        <v>0</v>
      </c>
      <c r="AE909" s="99" cm="1">
        <f t="array" aca="1" ref="AE909" ca="1">INDIRECT("lista!P" &amp;SUM($A909+1))</f>
        <v>0</v>
      </c>
      <c r="AF909" s="99" cm="1">
        <f t="array" aca="1" ref="AF909" ca="1">INDIRECT("lista!Q" &amp;SUM($A909+1))</f>
        <v>0</v>
      </c>
    </row>
    <row r="910" spans="1:32" x14ac:dyDescent="0.3">
      <c r="A910" s="99">
        <v>616</v>
      </c>
      <c r="B910" s="41" t="s">
        <v>498</v>
      </c>
      <c r="C910" s="30" t="s">
        <v>499</v>
      </c>
      <c r="D910" s="41" t="s">
        <v>200</v>
      </c>
      <c r="E910" s="40" t="s">
        <v>105</v>
      </c>
      <c r="F910" s="32">
        <v>43788</v>
      </c>
      <c r="O910" s="3"/>
      <c r="P910" s="3"/>
      <c r="Q910" s="3"/>
      <c r="R910" s="15"/>
      <c r="S910" s="15"/>
      <c r="T910" s="15"/>
      <c r="U910" s="328"/>
      <c r="V910" s="99"/>
      <c r="W910" s="99" cm="1">
        <f t="array" aca="1" ref="W910" ca="1">INDIRECT("lista!H" &amp;SUM($A910+1))</f>
        <v>0</v>
      </c>
      <c r="X910" s="99" cm="1">
        <f t="array" aca="1" ref="X910" ca="1">INDIRECT("lista!I" &amp;SUM($A910+1))</f>
        <v>0</v>
      </c>
      <c r="Y910" s="99" cm="1">
        <f t="array" aca="1" ref="Y910" ca="1">INDIRECT("lista!J" &amp;SUM($A910+1))</f>
        <v>0</v>
      </c>
      <c r="Z910" s="99" cm="1">
        <f t="array" aca="1" ref="Z910" ca="1">INDIRECT("lista!K" &amp;SUM($A910+1))</f>
        <v>0</v>
      </c>
      <c r="AA910" s="99" cm="1">
        <f t="array" aca="1" ref="AA910" ca="1">INDIRECT("lista!L" &amp;SUM($A910+1))</f>
        <v>0</v>
      </c>
      <c r="AB910" s="99" cm="1">
        <f t="array" aca="1" ref="AB910" ca="1">INDIRECT("lista!M" &amp;SUM($A910+1))</f>
        <v>0</v>
      </c>
      <c r="AC910" s="99" cm="1">
        <f t="array" aca="1" ref="AC910" ca="1">INDIRECT("lista!N" &amp;SUM($A910+1))</f>
        <v>0</v>
      </c>
      <c r="AD910" s="99" cm="1">
        <f t="array" aca="1" ref="AD910" ca="1">INDIRECT("lista!O" &amp;SUM($A910+1))</f>
        <v>0</v>
      </c>
      <c r="AE910" s="99" cm="1">
        <f t="array" aca="1" ref="AE910" ca="1">INDIRECT("lista!P" &amp;SUM($A910+1))</f>
        <v>0</v>
      </c>
      <c r="AF910" s="99" cm="1">
        <f t="array" aca="1" ref="AF910" ca="1">INDIRECT("lista!Q" &amp;SUM($A910+1))</f>
        <v>0</v>
      </c>
    </row>
    <row r="911" spans="1:32" x14ac:dyDescent="0.3">
      <c r="A911" s="99">
        <v>617</v>
      </c>
      <c r="B911" s="41" t="s">
        <v>500</v>
      </c>
      <c r="C911" s="30" t="s">
        <v>1210</v>
      </c>
      <c r="D911" s="41" t="s">
        <v>200</v>
      </c>
      <c r="E911" s="40" t="s">
        <v>105</v>
      </c>
      <c r="F911" s="32">
        <v>43787</v>
      </c>
      <c r="O911" s="3"/>
      <c r="P911" s="3"/>
      <c r="Q911" s="3"/>
      <c r="R911" s="15"/>
      <c r="S911" s="15"/>
      <c r="T911" s="15"/>
      <c r="U911" s="328"/>
      <c r="V911" s="99"/>
      <c r="W911" s="99" cm="1">
        <f t="array" aca="1" ref="W911" ca="1">INDIRECT("lista!H" &amp;SUM($A911+1))</f>
        <v>0</v>
      </c>
      <c r="X911" s="99" cm="1">
        <f t="array" aca="1" ref="X911" ca="1">INDIRECT("lista!I" &amp;SUM($A911+1))</f>
        <v>0</v>
      </c>
      <c r="Y911" s="99" cm="1">
        <f t="array" aca="1" ref="Y911" ca="1">INDIRECT("lista!J" &amp;SUM($A911+1))</f>
        <v>0</v>
      </c>
      <c r="Z911" s="99" cm="1">
        <f t="array" aca="1" ref="Z911" ca="1">INDIRECT("lista!K" &amp;SUM($A911+1))</f>
        <v>0</v>
      </c>
      <c r="AA911" s="99" cm="1">
        <f t="array" aca="1" ref="AA911" ca="1">INDIRECT("lista!L" &amp;SUM($A911+1))</f>
        <v>0</v>
      </c>
      <c r="AB911" s="99" cm="1">
        <f t="array" aca="1" ref="AB911" ca="1">INDIRECT("lista!M" &amp;SUM($A911+1))</f>
        <v>0</v>
      </c>
      <c r="AC911" s="99" cm="1">
        <f t="array" aca="1" ref="AC911" ca="1">INDIRECT("lista!N" &amp;SUM($A911+1))</f>
        <v>0</v>
      </c>
      <c r="AD911" s="99" cm="1">
        <f t="array" aca="1" ref="AD911" ca="1">INDIRECT("lista!O" &amp;SUM($A911+1))</f>
        <v>0</v>
      </c>
      <c r="AE911" s="99" cm="1">
        <f t="array" aca="1" ref="AE911" ca="1">INDIRECT("lista!P" &amp;SUM($A911+1))</f>
        <v>0</v>
      </c>
      <c r="AF911" s="99" cm="1">
        <f t="array" aca="1" ref="AF911" ca="1">INDIRECT("lista!Q" &amp;SUM($A911+1))</f>
        <v>0</v>
      </c>
    </row>
    <row r="912" spans="1:32" x14ac:dyDescent="0.3">
      <c r="A912" s="99">
        <v>618</v>
      </c>
      <c r="B912" s="41" t="s">
        <v>155</v>
      </c>
      <c r="C912" s="30" t="s">
        <v>1396</v>
      </c>
      <c r="D912" s="41" t="s">
        <v>80</v>
      </c>
      <c r="E912" s="40" t="s">
        <v>77</v>
      </c>
      <c r="F912" s="32">
        <v>43784</v>
      </c>
      <c r="O912" s="3"/>
      <c r="P912" s="3"/>
      <c r="Q912" s="3"/>
      <c r="R912" s="15"/>
      <c r="S912" s="15"/>
      <c r="T912" s="15"/>
      <c r="U912" s="328"/>
      <c r="V912" s="99"/>
      <c r="W912" s="99" cm="1">
        <f t="array" aca="1" ref="W912" ca="1">INDIRECT("lista!H" &amp;SUM($A912+1))</f>
        <v>0</v>
      </c>
      <c r="X912" s="99" cm="1">
        <f t="array" aca="1" ref="X912" ca="1">INDIRECT("lista!I" &amp;SUM($A912+1))</f>
        <v>0</v>
      </c>
      <c r="Y912" s="99" cm="1">
        <f t="array" aca="1" ref="Y912" ca="1">INDIRECT("lista!J" &amp;SUM($A912+1))</f>
        <v>0</v>
      </c>
      <c r="Z912" s="99" cm="1">
        <f t="array" aca="1" ref="Z912" ca="1">INDIRECT("lista!K" &amp;SUM($A912+1))</f>
        <v>0</v>
      </c>
      <c r="AA912" s="99" cm="1">
        <f t="array" aca="1" ref="AA912" ca="1">INDIRECT("lista!L" &amp;SUM($A912+1))</f>
        <v>0</v>
      </c>
      <c r="AB912" s="99" cm="1">
        <f t="array" aca="1" ref="AB912" ca="1">INDIRECT("lista!M" &amp;SUM($A912+1))</f>
        <v>0</v>
      </c>
      <c r="AC912" s="99" cm="1">
        <f t="array" aca="1" ref="AC912" ca="1">INDIRECT("lista!N" &amp;SUM($A912+1))</f>
        <v>0</v>
      </c>
      <c r="AD912" s="99" cm="1">
        <f t="array" aca="1" ref="AD912" ca="1">INDIRECT("lista!O" &amp;SUM($A912+1))</f>
        <v>0</v>
      </c>
      <c r="AE912" s="99" cm="1">
        <f t="array" aca="1" ref="AE912" ca="1">INDIRECT("lista!P" &amp;SUM($A912+1))</f>
        <v>0</v>
      </c>
      <c r="AF912" s="99" cm="1">
        <f t="array" aca="1" ref="AF912" ca="1">INDIRECT("lista!Q" &amp;SUM($A912+1))</f>
        <v>0</v>
      </c>
    </row>
    <row r="913" spans="1:32" x14ac:dyDescent="0.3">
      <c r="A913" s="99">
        <v>619</v>
      </c>
      <c r="B913" s="41" t="s">
        <v>495</v>
      </c>
      <c r="C913" s="73" t="s">
        <v>1397</v>
      </c>
      <c r="D913" s="41" t="s">
        <v>181</v>
      </c>
      <c r="E913" s="40" t="s">
        <v>77</v>
      </c>
      <c r="F913" s="32">
        <v>43783</v>
      </c>
      <c r="O913" s="3"/>
      <c r="P913" s="3"/>
      <c r="Q913" s="3"/>
      <c r="R913" s="15"/>
      <c r="S913" s="15"/>
      <c r="T913" s="15"/>
      <c r="U913" s="328"/>
      <c r="V913" s="99"/>
      <c r="W913" s="99" cm="1">
        <f t="array" aca="1" ref="W913" ca="1">INDIRECT("lista!H" &amp;SUM($A913+1))</f>
        <v>0</v>
      </c>
      <c r="X913" s="99" cm="1">
        <f t="array" aca="1" ref="X913" ca="1">INDIRECT("lista!I" &amp;SUM($A913+1))</f>
        <v>0</v>
      </c>
      <c r="Y913" s="99" cm="1">
        <f t="array" aca="1" ref="Y913" ca="1">INDIRECT("lista!J" &amp;SUM($A913+1))</f>
        <v>0</v>
      </c>
      <c r="Z913" s="99" cm="1">
        <f t="array" aca="1" ref="Z913" ca="1">INDIRECT("lista!K" &amp;SUM($A913+1))</f>
        <v>0</v>
      </c>
      <c r="AA913" s="99" cm="1">
        <f t="array" aca="1" ref="AA913" ca="1">INDIRECT("lista!L" &amp;SUM($A913+1))</f>
        <v>0</v>
      </c>
      <c r="AB913" s="99" cm="1">
        <f t="array" aca="1" ref="AB913" ca="1">INDIRECT("lista!M" &amp;SUM($A913+1))</f>
        <v>0</v>
      </c>
      <c r="AC913" s="99" cm="1">
        <f t="array" aca="1" ref="AC913" ca="1">INDIRECT("lista!N" &amp;SUM($A913+1))</f>
        <v>0</v>
      </c>
      <c r="AD913" s="99" cm="1">
        <f t="array" aca="1" ref="AD913" ca="1">INDIRECT("lista!O" &amp;SUM($A913+1))</f>
        <v>0</v>
      </c>
      <c r="AE913" s="99" cm="1">
        <f t="array" aca="1" ref="AE913" ca="1">INDIRECT("lista!P" &amp;SUM($A913+1))</f>
        <v>0</v>
      </c>
      <c r="AF913" s="99" cm="1">
        <f t="array" aca="1" ref="AF913" ca="1">INDIRECT("lista!Q" &amp;SUM($A913+1))</f>
        <v>0</v>
      </c>
    </row>
    <row r="914" spans="1:32" x14ac:dyDescent="0.3">
      <c r="A914" s="99">
        <v>620</v>
      </c>
      <c r="B914" s="41" t="s">
        <v>109</v>
      </c>
      <c r="C914" s="30" t="s">
        <v>518</v>
      </c>
      <c r="D914" s="41" t="s">
        <v>80</v>
      </c>
      <c r="E914" s="40" t="s">
        <v>95</v>
      </c>
      <c r="F914" s="32">
        <v>43783</v>
      </c>
      <c r="O914" s="3"/>
      <c r="P914" s="3"/>
      <c r="Q914" s="3"/>
      <c r="R914" s="15"/>
      <c r="S914" s="15"/>
      <c r="T914" s="15"/>
      <c r="U914" s="328"/>
      <c r="V914" s="99"/>
      <c r="W914" s="99" cm="1">
        <f t="array" aca="1" ref="W914" ca="1">INDIRECT("lista!H" &amp;SUM($A914+1))</f>
        <v>0</v>
      </c>
      <c r="X914" s="99" cm="1">
        <f t="array" aca="1" ref="X914" ca="1">INDIRECT("lista!I" &amp;SUM($A914+1))</f>
        <v>0</v>
      </c>
      <c r="Y914" s="99" cm="1">
        <f t="array" aca="1" ref="Y914" ca="1">INDIRECT("lista!J" &amp;SUM($A914+1))</f>
        <v>0</v>
      </c>
      <c r="Z914" s="99" cm="1">
        <f t="array" aca="1" ref="Z914" ca="1">INDIRECT("lista!K" &amp;SUM($A914+1))</f>
        <v>0</v>
      </c>
      <c r="AA914" s="99" cm="1">
        <f t="array" aca="1" ref="AA914" ca="1">INDIRECT("lista!L" &amp;SUM($A914+1))</f>
        <v>0</v>
      </c>
      <c r="AB914" s="99" cm="1">
        <f t="array" aca="1" ref="AB914" ca="1">INDIRECT("lista!M" &amp;SUM($A914+1))</f>
        <v>0</v>
      </c>
      <c r="AC914" s="99" cm="1">
        <f t="array" aca="1" ref="AC914" ca="1">INDIRECT("lista!N" &amp;SUM($A914+1))</f>
        <v>0</v>
      </c>
      <c r="AD914" s="99" cm="1">
        <f t="array" aca="1" ref="AD914" ca="1">INDIRECT("lista!O" &amp;SUM($A914+1))</f>
        <v>0</v>
      </c>
      <c r="AE914" s="99" cm="1">
        <f t="array" aca="1" ref="AE914" ca="1">INDIRECT("lista!P" &amp;SUM($A914+1))</f>
        <v>0</v>
      </c>
      <c r="AF914" s="99" cm="1">
        <f t="array" aca="1" ref="AF914" ca="1">INDIRECT("lista!Q" &amp;SUM($A914+1))</f>
        <v>0</v>
      </c>
    </row>
    <row r="915" spans="1:32" x14ac:dyDescent="0.3">
      <c r="A915" s="99">
        <v>621</v>
      </c>
      <c r="B915" s="41" t="s">
        <v>108</v>
      </c>
      <c r="C915" s="30" t="s">
        <v>519</v>
      </c>
      <c r="D915" s="41" t="s">
        <v>80</v>
      </c>
      <c r="E915" s="40" t="s">
        <v>95</v>
      </c>
      <c r="F915" s="32">
        <v>43783</v>
      </c>
      <c r="O915" s="3"/>
      <c r="P915" s="3"/>
      <c r="Q915" s="3"/>
      <c r="R915" s="15"/>
      <c r="S915" s="15"/>
      <c r="T915" s="15"/>
      <c r="U915" s="328"/>
      <c r="V915" s="99"/>
      <c r="W915" s="99" cm="1">
        <f t="array" aca="1" ref="W915" ca="1">INDIRECT("lista!H" &amp;SUM($A915+1))</f>
        <v>0</v>
      </c>
      <c r="X915" s="99" cm="1">
        <f t="array" aca="1" ref="X915" ca="1">INDIRECT("lista!I" &amp;SUM($A915+1))</f>
        <v>0</v>
      </c>
      <c r="Y915" s="99" cm="1">
        <f t="array" aca="1" ref="Y915" ca="1">INDIRECT("lista!J" &amp;SUM($A915+1))</f>
        <v>0</v>
      </c>
      <c r="Z915" s="99" cm="1">
        <f t="array" aca="1" ref="Z915" ca="1">INDIRECT("lista!K" &amp;SUM($A915+1))</f>
        <v>0</v>
      </c>
      <c r="AA915" s="99" cm="1">
        <f t="array" aca="1" ref="AA915" ca="1">INDIRECT("lista!L" &amp;SUM($A915+1))</f>
        <v>0</v>
      </c>
      <c r="AB915" s="99" cm="1">
        <f t="array" aca="1" ref="AB915" ca="1">INDIRECT("lista!M" &amp;SUM($A915+1))</f>
        <v>0</v>
      </c>
      <c r="AC915" s="99" cm="1">
        <f t="array" aca="1" ref="AC915" ca="1">INDIRECT("lista!N" &amp;SUM($A915+1))</f>
        <v>0</v>
      </c>
      <c r="AD915" s="99" cm="1">
        <f t="array" aca="1" ref="AD915" ca="1">INDIRECT("lista!O" &amp;SUM($A915+1))</f>
        <v>0</v>
      </c>
      <c r="AE915" s="99" cm="1">
        <f t="array" aca="1" ref="AE915" ca="1">INDIRECT("lista!P" &amp;SUM($A915+1))</f>
        <v>0</v>
      </c>
      <c r="AF915" s="99" cm="1">
        <f t="array" aca="1" ref="AF915" ca="1">INDIRECT("lista!Q" &amp;SUM($A915+1))</f>
        <v>0</v>
      </c>
    </row>
    <row r="916" spans="1:32" x14ac:dyDescent="0.3">
      <c r="A916" s="99">
        <v>622</v>
      </c>
      <c r="B916" s="41" t="s">
        <v>520</v>
      </c>
      <c r="C916" s="30" t="s">
        <v>1213</v>
      </c>
      <c r="D916" s="41" t="s">
        <v>200</v>
      </c>
      <c r="E916" s="40" t="s">
        <v>77</v>
      </c>
      <c r="F916" s="32">
        <v>43781</v>
      </c>
      <c r="O916" s="3"/>
      <c r="P916" s="3"/>
      <c r="Q916" s="3"/>
      <c r="R916" s="15"/>
      <c r="S916" s="15"/>
      <c r="T916" s="15"/>
      <c r="U916" s="328"/>
      <c r="V916" s="99"/>
      <c r="W916" s="99" cm="1">
        <f t="array" aca="1" ref="W916" ca="1">INDIRECT("lista!H" &amp;SUM($A916+1))</f>
        <v>0</v>
      </c>
      <c r="X916" s="99" cm="1">
        <f t="array" aca="1" ref="X916" ca="1">INDIRECT("lista!I" &amp;SUM($A916+1))</f>
        <v>0</v>
      </c>
      <c r="Y916" s="99" cm="1">
        <f t="array" aca="1" ref="Y916" ca="1">INDIRECT("lista!J" &amp;SUM($A916+1))</f>
        <v>0</v>
      </c>
      <c r="Z916" s="99" cm="1">
        <f t="array" aca="1" ref="Z916" ca="1">INDIRECT("lista!K" &amp;SUM($A916+1))</f>
        <v>0</v>
      </c>
      <c r="AA916" s="99" cm="1">
        <f t="array" aca="1" ref="AA916" ca="1">INDIRECT("lista!L" &amp;SUM($A916+1))</f>
        <v>0</v>
      </c>
      <c r="AB916" s="99" cm="1">
        <f t="array" aca="1" ref="AB916" ca="1">INDIRECT("lista!M" &amp;SUM($A916+1))</f>
        <v>0</v>
      </c>
      <c r="AC916" s="99" cm="1">
        <f t="array" aca="1" ref="AC916" ca="1">INDIRECT("lista!N" &amp;SUM($A916+1))</f>
        <v>0</v>
      </c>
      <c r="AD916" s="99" cm="1">
        <f t="array" aca="1" ref="AD916" ca="1">INDIRECT("lista!O" &amp;SUM($A916+1))</f>
        <v>0</v>
      </c>
      <c r="AE916" s="99" cm="1">
        <f t="array" aca="1" ref="AE916" ca="1">INDIRECT("lista!P" &amp;SUM($A916+1))</f>
        <v>0</v>
      </c>
      <c r="AF916" s="99" cm="1">
        <f t="array" aca="1" ref="AF916" ca="1">INDIRECT("lista!Q" &amp;SUM($A916+1))</f>
        <v>0</v>
      </c>
    </row>
    <row r="917" spans="1:32" x14ac:dyDescent="0.3">
      <c r="A917" s="99">
        <v>623</v>
      </c>
      <c r="B917" s="41" t="s">
        <v>502</v>
      </c>
      <c r="C917" s="30" t="s">
        <v>1393</v>
      </c>
      <c r="D917" s="41" t="s">
        <v>80</v>
      </c>
      <c r="E917" s="40" t="s">
        <v>105</v>
      </c>
      <c r="F917" s="32">
        <v>43777</v>
      </c>
      <c r="O917" s="3"/>
      <c r="P917" s="3"/>
      <c r="Q917" s="3"/>
      <c r="R917" s="15"/>
      <c r="S917" s="15"/>
      <c r="T917" s="15"/>
      <c r="U917" s="328"/>
      <c r="V917" s="99"/>
      <c r="W917" s="99" cm="1">
        <f t="array" aca="1" ref="W917" ca="1">INDIRECT("lista!H" &amp;SUM($A917+1))</f>
        <v>0</v>
      </c>
      <c r="X917" s="99" cm="1">
        <f t="array" aca="1" ref="X917" ca="1">INDIRECT("lista!I" &amp;SUM($A917+1))</f>
        <v>0</v>
      </c>
      <c r="Y917" s="99" cm="1">
        <f t="array" aca="1" ref="Y917" ca="1">INDIRECT("lista!J" &amp;SUM($A917+1))</f>
        <v>0</v>
      </c>
      <c r="Z917" s="99" cm="1">
        <f t="array" aca="1" ref="Z917" ca="1">INDIRECT("lista!K" &amp;SUM($A917+1))</f>
        <v>0</v>
      </c>
      <c r="AA917" s="99" cm="1">
        <f t="array" aca="1" ref="AA917" ca="1">INDIRECT("lista!L" &amp;SUM($A917+1))</f>
        <v>0</v>
      </c>
      <c r="AB917" s="99" cm="1">
        <f t="array" aca="1" ref="AB917" ca="1">INDIRECT("lista!M" &amp;SUM($A917+1))</f>
        <v>0</v>
      </c>
      <c r="AC917" s="99" cm="1">
        <f t="array" aca="1" ref="AC917" ca="1">INDIRECT("lista!N" &amp;SUM($A917+1))</f>
        <v>0</v>
      </c>
      <c r="AD917" s="99" cm="1">
        <f t="array" aca="1" ref="AD917" ca="1">INDIRECT("lista!O" &amp;SUM($A917+1))</f>
        <v>0</v>
      </c>
      <c r="AE917" s="99" cm="1">
        <f t="array" aca="1" ref="AE917" ca="1">INDIRECT("lista!P" &amp;SUM($A917+1))</f>
        <v>0</v>
      </c>
      <c r="AF917" s="99" cm="1">
        <f t="array" aca="1" ref="AF917" ca="1">INDIRECT("lista!Q" &amp;SUM($A917+1))</f>
        <v>0</v>
      </c>
    </row>
    <row r="918" spans="1:32" x14ac:dyDescent="0.3">
      <c r="A918" s="99">
        <v>624</v>
      </c>
      <c r="B918" s="41" t="s">
        <v>101</v>
      </c>
      <c r="C918" s="30" t="s">
        <v>1157</v>
      </c>
      <c r="D918" s="41" t="s">
        <v>80</v>
      </c>
      <c r="E918" s="40" t="s">
        <v>105</v>
      </c>
      <c r="F918" s="32">
        <v>43777</v>
      </c>
      <c r="O918" s="3"/>
      <c r="P918" s="3"/>
      <c r="Q918" s="3"/>
      <c r="R918" s="15"/>
      <c r="S918" s="15"/>
      <c r="T918" s="15"/>
      <c r="U918" s="328"/>
      <c r="V918" s="99"/>
      <c r="W918" s="99" cm="1">
        <f t="array" aca="1" ref="W918" ca="1">INDIRECT("lista!H" &amp;SUM($A918+1))</f>
        <v>0</v>
      </c>
      <c r="X918" s="99" cm="1">
        <f t="array" aca="1" ref="X918" ca="1">INDIRECT("lista!I" &amp;SUM($A918+1))</f>
        <v>0</v>
      </c>
      <c r="Y918" s="99" cm="1">
        <f t="array" aca="1" ref="Y918" ca="1">INDIRECT("lista!J" &amp;SUM($A918+1))</f>
        <v>0</v>
      </c>
      <c r="Z918" s="99" cm="1">
        <f t="array" aca="1" ref="Z918" ca="1">INDIRECT("lista!K" &amp;SUM($A918+1))</f>
        <v>0</v>
      </c>
      <c r="AA918" s="99" cm="1">
        <f t="array" aca="1" ref="AA918" ca="1">INDIRECT("lista!L" &amp;SUM($A918+1))</f>
        <v>0</v>
      </c>
      <c r="AB918" s="99" cm="1">
        <f t="array" aca="1" ref="AB918" ca="1">INDIRECT("lista!M" &amp;SUM($A918+1))</f>
        <v>0</v>
      </c>
      <c r="AC918" s="99" cm="1">
        <f t="array" aca="1" ref="AC918" ca="1">INDIRECT("lista!N" &amp;SUM($A918+1))</f>
        <v>0</v>
      </c>
      <c r="AD918" s="99" cm="1">
        <f t="array" aca="1" ref="AD918" ca="1">INDIRECT("lista!O" &amp;SUM($A918+1))</f>
        <v>0</v>
      </c>
      <c r="AE918" s="99" cm="1">
        <f t="array" aca="1" ref="AE918" ca="1">INDIRECT("lista!P" &amp;SUM($A918+1))</f>
        <v>0</v>
      </c>
      <c r="AF918" s="99" cm="1">
        <f t="array" aca="1" ref="AF918" ca="1">INDIRECT("lista!Q" &amp;SUM($A918+1))</f>
        <v>0</v>
      </c>
    </row>
    <row r="919" spans="1:32" x14ac:dyDescent="0.3">
      <c r="A919" s="99">
        <v>625</v>
      </c>
      <c r="B919" s="41" t="s">
        <v>503</v>
      </c>
      <c r="C919" s="30" t="s">
        <v>1158</v>
      </c>
      <c r="D919" s="41" t="s">
        <v>80</v>
      </c>
      <c r="E919" s="40" t="s">
        <v>105</v>
      </c>
      <c r="F919" s="32">
        <v>43777</v>
      </c>
      <c r="O919" s="3"/>
      <c r="P919" s="3"/>
      <c r="Q919" s="3"/>
      <c r="R919" s="15"/>
      <c r="S919" s="15"/>
      <c r="T919" s="15"/>
      <c r="U919" s="328"/>
      <c r="V919" s="99"/>
      <c r="W919" s="99" cm="1">
        <f t="array" aca="1" ref="W919" ca="1">INDIRECT("lista!H" &amp;SUM($A919+1))</f>
        <v>0</v>
      </c>
      <c r="X919" s="99" cm="1">
        <f t="array" aca="1" ref="X919" ca="1">INDIRECT("lista!I" &amp;SUM($A919+1))</f>
        <v>0</v>
      </c>
      <c r="Y919" s="99" cm="1">
        <f t="array" aca="1" ref="Y919" ca="1">INDIRECT("lista!J" &amp;SUM($A919+1))</f>
        <v>0</v>
      </c>
      <c r="Z919" s="99" cm="1">
        <f t="array" aca="1" ref="Z919" ca="1">INDIRECT("lista!K" &amp;SUM($A919+1))</f>
        <v>0</v>
      </c>
      <c r="AA919" s="99" cm="1">
        <f t="array" aca="1" ref="AA919" ca="1">INDIRECT("lista!L" &amp;SUM($A919+1))</f>
        <v>0</v>
      </c>
      <c r="AB919" s="99" cm="1">
        <f t="array" aca="1" ref="AB919" ca="1">INDIRECT("lista!M" &amp;SUM($A919+1))</f>
        <v>0</v>
      </c>
      <c r="AC919" s="99" cm="1">
        <f t="array" aca="1" ref="AC919" ca="1">INDIRECT("lista!N" &amp;SUM($A919+1))</f>
        <v>0</v>
      </c>
      <c r="AD919" s="99" cm="1">
        <f t="array" aca="1" ref="AD919" ca="1">INDIRECT("lista!O" &amp;SUM($A919+1))</f>
        <v>0</v>
      </c>
      <c r="AE919" s="99" cm="1">
        <f t="array" aca="1" ref="AE919" ca="1">INDIRECT("lista!P" &amp;SUM($A919+1))</f>
        <v>0</v>
      </c>
      <c r="AF919" s="99" cm="1">
        <f t="array" aca="1" ref="AF919" ca="1">INDIRECT("lista!Q" &amp;SUM($A919+1))</f>
        <v>0</v>
      </c>
    </row>
    <row r="920" spans="1:32" x14ac:dyDescent="0.3">
      <c r="A920" s="99">
        <v>626</v>
      </c>
      <c r="B920" s="41" t="s">
        <v>102</v>
      </c>
      <c r="C920" s="30" t="s">
        <v>1158</v>
      </c>
      <c r="D920" s="41" t="s">
        <v>80</v>
      </c>
      <c r="E920" s="40" t="s">
        <v>105</v>
      </c>
      <c r="F920" s="32">
        <v>43777</v>
      </c>
      <c r="O920" s="3"/>
      <c r="P920" s="3"/>
      <c r="Q920" s="3"/>
      <c r="R920" s="15"/>
      <c r="S920" s="15"/>
      <c r="T920" s="15"/>
      <c r="U920" s="328"/>
      <c r="V920" s="99"/>
      <c r="W920" s="99" cm="1">
        <f t="array" aca="1" ref="W920" ca="1">INDIRECT("lista!H" &amp;SUM($A920+1))</f>
        <v>0</v>
      </c>
      <c r="X920" s="99" cm="1">
        <f t="array" aca="1" ref="X920" ca="1">INDIRECT("lista!I" &amp;SUM($A920+1))</f>
        <v>0</v>
      </c>
      <c r="Y920" s="99" cm="1">
        <f t="array" aca="1" ref="Y920" ca="1">INDIRECT("lista!J" &amp;SUM($A920+1))</f>
        <v>0</v>
      </c>
      <c r="Z920" s="99" cm="1">
        <f t="array" aca="1" ref="Z920" ca="1">INDIRECT("lista!K" &amp;SUM($A920+1))</f>
        <v>0</v>
      </c>
      <c r="AA920" s="99" cm="1">
        <f t="array" aca="1" ref="AA920" ca="1">INDIRECT("lista!L" &amp;SUM($A920+1))</f>
        <v>0</v>
      </c>
      <c r="AB920" s="99" cm="1">
        <f t="array" aca="1" ref="AB920" ca="1">INDIRECT("lista!M" &amp;SUM($A920+1))</f>
        <v>0</v>
      </c>
      <c r="AC920" s="99" cm="1">
        <f t="array" aca="1" ref="AC920" ca="1">INDIRECT("lista!N" &amp;SUM($A920+1))</f>
        <v>0</v>
      </c>
      <c r="AD920" s="99" cm="1">
        <f t="array" aca="1" ref="AD920" ca="1">INDIRECT("lista!O" &amp;SUM($A920+1))</f>
        <v>0</v>
      </c>
      <c r="AE920" s="99" cm="1">
        <f t="array" aca="1" ref="AE920" ca="1">INDIRECT("lista!P" &amp;SUM($A920+1))</f>
        <v>0</v>
      </c>
      <c r="AF920" s="99" cm="1">
        <f t="array" aca="1" ref="AF920" ca="1">INDIRECT("lista!Q" &amp;SUM($A920+1))</f>
        <v>0</v>
      </c>
    </row>
    <row r="921" spans="1:32" x14ac:dyDescent="0.3">
      <c r="A921" s="99">
        <v>627</v>
      </c>
      <c r="B921" s="41" t="s">
        <v>506</v>
      </c>
      <c r="C921" s="30" t="s">
        <v>1211</v>
      </c>
      <c r="D921" s="41" t="s">
        <v>200</v>
      </c>
      <c r="E921" s="40" t="s">
        <v>105</v>
      </c>
      <c r="F921" s="32">
        <v>43774</v>
      </c>
      <c r="O921" s="3"/>
      <c r="P921" s="3"/>
      <c r="Q921" s="3"/>
      <c r="R921" s="15"/>
      <c r="S921" s="15"/>
      <c r="T921" s="15"/>
      <c r="U921" s="328"/>
      <c r="V921" s="99"/>
      <c r="W921" s="99" cm="1">
        <f t="array" aca="1" ref="W921" ca="1">INDIRECT("lista!H" &amp;SUM($A921+1))</f>
        <v>0</v>
      </c>
      <c r="X921" s="99" cm="1">
        <f t="array" aca="1" ref="X921" ca="1">INDIRECT("lista!I" &amp;SUM($A921+1))</f>
        <v>0</v>
      </c>
      <c r="Y921" s="99" cm="1">
        <f t="array" aca="1" ref="Y921" ca="1">INDIRECT("lista!J" &amp;SUM($A921+1))</f>
        <v>0</v>
      </c>
      <c r="Z921" s="99" cm="1">
        <f t="array" aca="1" ref="Z921" ca="1">INDIRECT("lista!K" &amp;SUM($A921+1))</f>
        <v>0</v>
      </c>
      <c r="AA921" s="99" cm="1">
        <f t="array" aca="1" ref="AA921" ca="1">INDIRECT("lista!L" &amp;SUM($A921+1))</f>
        <v>0</v>
      </c>
      <c r="AB921" s="99" cm="1">
        <f t="array" aca="1" ref="AB921" ca="1">INDIRECT("lista!M" &amp;SUM($A921+1))</f>
        <v>0</v>
      </c>
      <c r="AC921" s="99" cm="1">
        <f t="array" aca="1" ref="AC921" ca="1">INDIRECT("lista!N" &amp;SUM($A921+1))</f>
        <v>0</v>
      </c>
      <c r="AD921" s="99" cm="1">
        <f t="array" aca="1" ref="AD921" ca="1">INDIRECT("lista!O" &amp;SUM($A921+1))</f>
        <v>0</v>
      </c>
      <c r="AE921" s="99" cm="1">
        <f t="array" aca="1" ref="AE921" ca="1">INDIRECT("lista!P" &amp;SUM($A921+1))</f>
        <v>0</v>
      </c>
      <c r="AF921" s="99" cm="1">
        <f t="array" aca="1" ref="AF921" ca="1">INDIRECT("lista!Q" &amp;SUM($A921+1))</f>
        <v>0</v>
      </c>
    </row>
    <row r="922" spans="1:32" x14ac:dyDescent="0.3">
      <c r="A922" s="99">
        <v>628</v>
      </c>
      <c r="B922" s="41" t="s">
        <v>500</v>
      </c>
      <c r="C922" s="30" t="s">
        <v>1210</v>
      </c>
      <c r="D922" s="41" t="s">
        <v>200</v>
      </c>
      <c r="E922" s="40" t="s">
        <v>119</v>
      </c>
      <c r="F922" s="32" t="s">
        <v>521</v>
      </c>
      <c r="O922" s="3"/>
      <c r="P922" s="3"/>
      <c r="Q922" s="3"/>
      <c r="R922" s="15"/>
      <c r="S922" s="15"/>
      <c r="T922" s="15"/>
      <c r="U922" s="328"/>
      <c r="V922" s="99"/>
      <c r="W922" s="99" cm="1">
        <f t="array" aca="1" ref="W922" ca="1">INDIRECT("lista!H" &amp;SUM($A922+1))</f>
        <v>0</v>
      </c>
      <c r="X922" s="99" cm="1">
        <f t="array" aca="1" ref="X922" ca="1">INDIRECT("lista!I" &amp;SUM($A922+1))</f>
        <v>0</v>
      </c>
      <c r="Y922" s="99" cm="1">
        <f t="array" aca="1" ref="Y922" ca="1">INDIRECT("lista!J" &amp;SUM($A922+1))</f>
        <v>0</v>
      </c>
      <c r="Z922" s="99" cm="1">
        <f t="array" aca="1" ref="Z922" ca="1">INDIRECT("lista!K" &amp;SUM($A922+1))</f>
        <v>0</v>
      </c>
      <c r="AA922" s="99" cm="1">
        <f t="array" aca="1" ref="AA922" ca="1">INDIRECT("lista!L" &amp;SUM($A922+1))</f>
        <v>0</v>
      </c>
      <c r="AB922" s="99" cm="1">
        <f t="array" aca="1" ref="AB922" ca="1">INDIRECT("lista!M" &amp;SUM($A922+1))</f>
        <v>0</v>
      </c>
      <c r="AC922" s="99" cm="1">
        <f t="array" aca="1" ref="AC922" ca="1">INDIRECT("lista!N" &amp;SUM($A922+1))</f>
        <v>0</v>
      </c>
      <c r="AD922" s="99" cm="1">
        <f t="array" aca="1" ref="AD922" ca="1">INDIRECT("lista!O" &amp;SUM($A922+1))</f>
        <v>0</v>
      </c>
      <c r="AE922" s="99" cm="1">
        <f t="array" aca="1" ref="AE922" ca="1">INDIRECT("lista!P" &amp;SUM($A922+1))</f>
        <v>0</v>
      </c>
      <c r="AF922" s="99" cm="1">
        <f t="array" aca="1" ref="AF922" ca="1">INDIRECT("lista!Q" &amp;SUM($A922+1))</f>
        <v>0</v>
      </c>
    </row>
    <row r="923" spans="1:32" x14ac:dyDescent="0.3">
      <c r="A923" s="99">
        <v>629</v>
      </c>
      <c r="B923" s="41" t="s">
        <v>507</v>
      </c>
      <c r="C923" s="30" t="s">
        <v>1212</v>
      </c>
      <c r="D923" s="41" t="s">
        <v>200</v>
      </c>
      <c r="E923" s="40" t="s">
        <v>105</v>
      </c>
      <c r="F923" s="32">
        <v>43770</v>
      </c>
      <c r="O923" s="3"/>
      <c r="P923" s="3"/>
      <c r="Q923" s="3"/>
      <c r="R923" s="15"/>
      <c r="S923" s="15"/>
      <c r="T923" s="15"/>
      <c r="U923" s="328"/>
      <c r="V923" s="99"/>
      <c r="W923" s="99" cm="1">
        <f t="array" aca="1" ref="W923" ca="1">INDIRECT("lista!H" &amp;SUM($A923+1))</f>
        <v>0</v>
      </c>
      <c r="X923" s="99" cm="1">
        <f t="array" aca="1" ref="X923" ca="1">INDIRECT("lista!I" &amp;SUM($A923+1))</f>
        <v>0</v>
      </c>
      <c r="Y923" s="99" cm="1">
        <f t="array" aca="1" ref="Y923" ca="1">INDIRECT("lista!J" &amp;SUM($A923+1))</f>
        <v>0</v>
      </c>
      <c r="Z923" s="99" cm="1">
        <f t="array" aca="1" ref="Z923" ca="1">INDIRECT("lista!K" &amp;SUM($A923+1))</f>
        <v>0</v>
      </c>
      <c r="AA923" s="99" cm="1">
        <f t="array" aca="1" ref="AA923" ca="1">INDIRECT("lista!L" &amp;SUM($A923+1))</f>
        <v>0</v>
      </c>
      <c r="AB923" s="99" cm="1">
        <f t="array" aca="1" ref="AB923" ca="1">INDIRECT("lista!M" &amp;SUM($A923+1))</f>
        <v>0</v>
      </c>
      <c r="AC923" s="99" cm="1">
        <f t="array" aca="1" ref="AC923" ca="1">INDIRECT("lista!N" &amp;SUM($A923+1))</f>
        <v>0</v>
      </c>
      <c r="AD923" s="99" cm="1">
        <f t="array" aca="1" ref="AD923" ca="1">INDIRECT("lista!O" &amp;SUM($A923+1))</f>
        <v>0</v>
      </c>
      <c r="AE923" s="99" cm="1">
        <f t="array" aca="1" ref="AE923" ca="1">INDIRECT("lista!P" &amp;SUM($A923+1))</f>
        <v>0</v>
      </c>
      <c r="AF923" s="99" cm="1">
        <f t="array" aca="1" ref="AF923" ca="1">INDIRECT("lista!Q" &amp;SUM($A923+1))</f>
        <v>0</v>
      </c>
    </row>
    <row r="924" spans="1:32" x14ac:dyDescent="0.3">
      <c r="A924" s="99">
        <v>630</v>
      </c>
      <c r="B924" s="41" t="s">
        <v>498</v>
      </c>
      <c r="C924" s="30" t="s">
        <v>499</v>
      </c>
      <c r="D924" s="41" t="s">
        <v>200</v>
      </c>
      <c r="E924" s="40" t="s">
        <v>455</v>
      </c>
      <c r="F924" s="32">
        <v>43767</v>
      </c>
      <c r="O924" s="3"/>
      <c r="P924" s="3"/>
      <c r="Q924" s="3"/>
      <c r="R924" s="15"/>
      <c r="S924" s="15"/>
      <c r="T924" s="15"/>
      <c r="U924" s="328"/>
      <c r="V924" s="99"/>
      <c r="W924" s="99" cm="1">
        <f t="array" aca="1" ref="W924" ca="1">INDIRECT("lista!H" &amp;SUM($A924+1))</f>
        <v>0</v>
      </c>
      <c r="X924" s="99" cm="1">
        <f t="array" aca="1" ref="X924" ca="1">INDIRECT("lista!I" &amp;SUM($A924+1))</f>
        <v>0</v>
      </c>
      <c r="Y924" s="99" cm="1">
        <f t="array" aca="1" ref="Y924" ca="1">INDIRECT("lista!J" &amp;SUM($A924+1))</f>
        <v>0</v>
      </c>
      <c r="Z924" s="99" cm="1">
        <f t="array" aca="1" ref="Z924" ca="1">INDIRECT("lista!K" &amp;SUM($A924+1))</f>
        <v>0</v>
      </c>
      <c r="AA924" s="99" cm="1">
        <f t="array" aca="1" ref="AA924" ca="1">INDIRECT("lista!L" &amp;SUM($A924+1))</f>
        <v>0</v>
      </c>
      <c r="AB924" s="99" cm="1">
        <f t="array" aca="1" ref="AB924" ca="1">INDIRECT("lista!M" &amp;SUM($A924+1))</f>
        <v>0</v>
      </c>
      <c r="AC924" s="99" cm="1">
        <f t="array" aca="1" ref="AC924" ca="1">INDIRECT("lista!N" &amp;SUM($A924+1))</f>
        <v>0</v>
      </c>
      <c r="AD924" s="99" cm="1">
        <f t="array" aca="1" ref="AD924" ca="1">INDIRECT("lista!O" &amp;SUM($A924+1))</f>
        <v>0</v>
      </c>
      <c r="AE924" s="99" cm="1">
        <f t="array" aca="1" ref="AE924" ca="1">INDIRECT("lista!P" &amp;SUM($A924+1))</f>
        <v>0</v>
      </c>
      <c r="AF924" s="99" cm="1">
        <f t="array" aca="1" ref="AF924" ca="1">INDIRECT("lista!Q" &amp;SUM($A924+1))</f>
        <v>0</v>
      </c>
    </row>
    <row r="925" spans="1:32" x14ac:dyDescent="0.3">
      <c r="A925" s="99">
        <v>631</v>
      </c>
      <c r="B925" s="23" t="s">
        <v>343</v>
      </c>
      <c r="C925" s="24" t="s">
        <v>1303</v>
      </c>
      <c r="D925" s="23" t="s">
        <v>80</v>
      </c>
      <c r="E925" s="25" t="s">
        <v>77</v>
      </c>
      <c r="F925" s="26">
        <v>43767</v>
      </c>
      <c r="O925" s="3"/>
      <c r="P925" s="3"/>
      <c r="Q925" s="3"/>
      <c r="R925" s="15"/>
      <c r="S925" s="15"/>
      <c r="T925" s="15"/>
      <c r="U925" s="328"/>
      <c r="V925" s="99"/>
      <c r="W925" s="99" cm="1">
        <f t="array" aca="1" ref="W925" ca="1">INDIRECT("lista!H" &amp;SUM($A925+1))</f>
        <v>0</v>
      </c>
      <c r="X925" s="99" cm="1">
        <f t="array" aca="1" ref="X925" ca="1">INDIRECT("lista!I" &amp;SUM($A925+1))</f>
        <v>0</v>
      </c>
      <c r="Y925" s="99" cm="1">
        <f t="array" aca="1" ref="Y925" ca="1">INDIRECT("lista!J" &amp;SUM($A925+1))</f>
        <v>0</v>
      </c>
      <c r="Z925" s="99" cm="1">
        <f t="array" aca="1" ref="Z925" ca="1">INDIRECT("lista!K" &amp;SUM($A925+1))</f>
        <v>0</v>
      </c>
      <c r="AA925" s="99" cm="1">
        <f t="array" aca="1" ref="AA925" ca="1">INDIRECT("lista!L" &amp;SUM($A925+1))</f>
        <v>0</v>
      </c>
      <c r="AB925" s="99" cm="1">
        <f t="array" aca="1" ref="AB925" ca="1">INDIRECT("lista!M" &amp;SUM($A925+1))</f>
        <v>0</v>
      </c>
      <c r="AC925" s="99" cm="1">
        <f t="array" aca="1" ref="AC925" ca="1">INDIRECT("lista!N" &amp;SUM($A925+1))</f>
        <v>0</v>
      </c>
      <c r="AD925" s="99" cm="1">
        <f t="array" aca="1" ref="AD925" ca="1">INDIRECT("lista!O" &amp;SUM($A925+1))</f>
        <v>0</v>
      </c>
      <c r="AE925" s="99" cm="1">
        <f t="array" aca="1" ref="AE925" ca="1">INDIRECT("lista!P" &amp;SUM($A925+1))</f>
        <v>0</v>
      </c>
      <c r="AF925" s="99" cm="1">
        <f t="array" aca="1" ref="AF925" ca="1">INDIRECT("lista!Q" &amp;SUM($A925+1))</f>
        <v>0</v>
      </c>
    </row>
    <row r="926" spans="1:32" x14ac:dyDescent="0.3">
      <c r="A926" s="99">
        <v>632</v>
      </c>
      <c r="B926" s="41" t="s">
        <v>500</v>
      </c>
      <c r="C926" s="30" t="s">
        <v>1210</v>
      </c>
      <c r="D926" s="41" t="s">
        <v>200</v>
      </c>
      <c r="E926" s="40" t="s">
        <v>455</v>
      </c>
      <c r="F926" s="32">
        <v>43766</v>
      </c>
      <c r="O926" s="3"/>
      <c r="P926" s="3"/>
      <c r="Q926" s="3"/>
      <c r="R926" s="15"/>
      <c r="S926" s="15"/>
      <c r="T926" s="15"/>
      <c r="U926" s="328" t="s">
        <v>522</v>
      </c>
      <c r="V926" s="99"/>
      <c r="W926" s="99" cm="1">
        <f t="array" aca="1" ref="W926" ca="1">INDIRECT("lista!H" &amp;SUM($A926+1))</f>
        <v>0</v>
      </c>
      <c r="X926" s="99" cm="1">
        <f t="array" aca="1" ref="X926" ca="1">INDIRECT("lista!I" &amp;SUM($A926+1))</f>
        <v>0</v>
      </c>
      <c r="Y926" s="99" cm="1">
        <f t="array" aca="1" ref="Y926" ca="1">INDIRECT("lista!J" &amp;SUM($A926+1))</f>
        <v>0</v>
      </c>
      <c r="Z926" s="99" cm="1">
        <f t="array" aca="1" ref="Z926" ca="1">INDIRECT("lista!K" &amp;SUM($A926+1))</f>
        <v>0</v>
      </c>
      <c r="AA926" s="99" cm="1">
        <f t="array" aca="1" ref="AA926" ca="1">INDIRECT("lista!L" &amp;SUM($A926+1))</f>
        <v>0</v>
      </c>
      <c r="AB926" s="99" cm="1">
        <f t="array" aca="1" ref="AB926" ca="1">INDIRECT("lista!M" &amp;SUM($A926+1))</f>
        <v>0</v>
      </c>
      <c r="AC926" s="99" cm="1">
        <f t="array" aca="1" ref="AC926" ca="1">INDIRECT("lista!N" &amp;SUM($A926+1))</f>
        <v>0</v>
      </c>
      <c r="AD926" s="99" cm="1">
        <f t="array" aca="1" ref="AD926" ca="1">INDIRECT("lista!O" &amp;SUM($A926+1))</f>
        <v>0</v>
      </c>
      <c r="AE926" s="99" cm="1">
        <f t="array" aca="1" ref="AE926" ca="1">INDIRECT("lista!P" &amp;SUM($A926+1))</f>
        <v>0</v>
      </c>
      <c r="AF926" s="99" cm="1">
        <f t="array" aca="1" ref="AF926" ca="1">INDIRECT("lista!Q" &amp;SUM($A926+1))</f>
        <v>0</v>
      </c>
    </row>
    <row r="927" spans="1:32" x14ac:dyDescent="0.3">
      <c r="A927" s="99">
        <v>633</v>
      </c>
      <c r="B927" s="41" t="s">
        <v>502</v>
      </c>
      <c r="C927" s="30" t="s">
        <v>1393</v>
      </c>
      <c r="D927" s="41" t="s">
        <v>80</v>
      </c>
      <c r="E927" s="40" t="s">
        <v>119</v>
      </c>
      <c r="F927" s="32">
        <v>43763</v>
      </c>
      <c r="O927" s="3"/>
      <c r="P927" s="3"/>
      <c r="Q927" s="3"/>
      <c r="R927" s="15"/>
      <c r="S927" s="15"/>
      <c r="T927" s="15"/>
      <c r="U927" s="328"/>
      <c r="V927" s="99"/>
      <c r="W927" s="99" cm="1">
        <f t="array" aca="1" ref="W927" ca="1">INDIRECT("lista!H" &amp;SUM($A927+1))</f>
        <v>0</v>
      </c>
      <c r="X927" s="99" cm="1">
        <f t="array" aca="1" ref="X927" ca="1">INDIRECT("lista!I" &amp;SUM($A927+1))</f>
        <v>0</v>
      </c>
      <c r="Y927" s="99" cm="1">
        <f t="array" aca="1" ref="Y927" ca="1">INDIRECT("lista!J" &amp;SUM($A927+1))</f>
        <v>0</v>
      </c>
      <c r="Z927" s="99" cm="1">
        <f t="array" aca="1" ref="Z927" ca="1">INDIRECT("lista!K" &amp;SUM($A927+1))</f>
        <v>0</v>
      </c>
      <c r="AA927" s="99" cm="1">
        <f t="array" aca="1" ref="AA927" ca="1">INDIRECT("lista!L" &amp;SUM($A927+1))</f>
        <v>0</v>
      </c>
      <c r="AB927" s="99" cm="1">
        <f t="array" aca="1" ref="AB927" ca="1">INDIRECT("lista!M" &amp;SUM($A927+1))</f>
        <v>0</v>
      </c>
      <c r="AC927" s="99" cm="1">
        <f t="array" aca="1" ref="AC927" ca="1">INDIRECT("lista!N" &amp;SUM($A927+1))</f>
        <v>0</v>
      </c>
      <c r="AD927" s="99" cm="1">
        <f t="array" aca="1" ref="AD927" ca="1">INDIRECT("lista!O" &amp;SUM($A927+1))</f>
        <v>0</v>
      </c>
      <c r="AE927" s="99" cm="1">
        <f t="array" aca="1" ref="AE927" ca="1">INDIRECT("lista!P" &amp;SUM($A927+1))</f>
        <v>0</v>
      </c>
      <c r="AF927" s="99" cm="1">
        <f t="array" aca="1" ref="AF927" ca="1">INDIRECT("lista!Q" &amp;SUM($A927+1))</f>
        <v>0</v>
      </c>
    </row>
    <row r="928" spans="1:32" x14ac:dyDescent="0.3">
      <c r="A928" s="99">
        <v>634</v>
      </c>
      <c r="B928" s="41" t="s">
        <v>101</v>
      </c>
      <c r="C928" s="30" t="s">
        <v>1157</v>
      </c>
      <c r="D928" s="41" t="s">
        <v>80</v>
      </c>
      <c r="E928" s="40" t="s">
        <v>119</v>
      </c>
      <c r="F928" s="32">
        <v>43763</v>
      </c>
      <c r="O928" s="3"/>
      <c r="P928" s="3"/>
      <c r="Q928" s="3"/>
      <c r="R928" s="15"/>
      <c r="S928" s="15"/>
      <c r="T928" s="15"/>
      <c r="U928" s="328" t="s">
        <v>523</v>
      </c>
      <c r="V928" s="99"/>
      <c r="W928" s="99" cm="1">
        <f t="array" aca="1" ref="W928" ca="1">INDIRECT("lista!H" &amp;SUM($A928+1))</f>
        <v>0</v>
      </c>
      <c r="X928" s="99" cm="1">
        <f t="array" aca="1" ref="X928" ca="1">INDIRECT("lista!I" &amp;SUM($A928+1))</f>
        <v>0</v>
      </c>
      <c r="Y928" s="99" cm="1">
        <f t="array" aca="1" ref="Y928" ca="1">INDIRECT("lista!J" &amp;SUM($A928+1))</f>
        <v>0</v>
      </c>
      <c r="Z928" s="99" cm="1">
        <f t="array" aca="1" ref="Z928" ca="1">INDIRECT("lista!K" &amp;SUM($A928+1))</f>
        <v>0</v>
      </c>
      <c r="AA928" s="99" cm="1">
        <f t="array" aca="1" ref="AA928" ca="1">INDIRECT("lista!L" &amp;SUM($A928+1))</f>
        <v>0</v>
      </c>
      <c r="AB928" s="99" cm="1">
        <f t="array" aca="1" ref="AB928" ca="1">INDIRECT("lista!M" &amp;SUM($A928+1))</f>
        <v>0</v>
      </c>
      <c r="AC928" s="99" cm="1">
        <f t="array" aca="1" ref="AC928" ca="1">INDIRECT("lista!N" &amp;SUM($A928+1))</f>
        <v>0</v>
      </c>
      <c r="AD928" s="99" cm="1">
        <f t="array" aca="1" ref="AD928" ca="1">INDIRECT("lista!O" &amp;SUM($A928+1))</f>
        <v>0</v>
      </c>
      <c r="AE928" s="99" cm="1">
        <f t="array" aca="1" ref="AE928" ca="1">INDIRECT("lista!P" &amp;SUM($A928+1))</f>
        <v>0</v>
      </c>
      <c r="AF928" s="99" cm="1">
        <f t="array" aca="1" ref="AF928" ca="1">INDIRECT("lista!Q" &amp;SUM($A928+1))</f>
        <v>0</v>
      </c>
    </row>
    <row r="929" spans="1:32" x14ac:dyDescent="0.3">
      <c r="A929" s="99">
        <v>635</v>
      </c>
      <c r="B929" s="41" t="s">
        <v>503</v>
      </c>
      <c r="C929" s="30" t="s">
        <v>1158</v>
      </c>
      <c r="D929" s="41" t="s">
        <v>80</v>
      </c>
      <c r="E929" s="40" t="s">
        <v>119</v>
      </c>
      <c r="F929" s="32">
        <v>43763</v>
      </c>
      <c r="O929" s="3"/>
      <c r="P929" s="3"/>
      <c r="Q929" s="3"/>
      <c r="R929" s="15"/>
      <c r="S929" s="15"/>
      <c r="T929" s="15"/>
      <c r="U929" s="328" t="s">
        <v>523</v>
      </c>
      <c r="V929" s="99"/>
      <c r="W929" s="99" cm="1">
        <f t="array" aca="1" ref="W929" ca="1">INDIRECT("lista!H" &amp;SUM($A929+1))</f>
        <v>0</v>
      </c>
      <c r="X929" s="99" cm="1">
        <f t="array" aca="1" ref="X929" ca="1">INDIRECT("lista!I" &amp;SUM($A929+1))</f>
        <v>0</v>
      </c>
      <c r="Y929" s="99" cm="1">
        <f t="array" aca="1" ref="Y929" ca="1">INDIRECT("lista!J" &amp;SUM($A929+1))</f>
        <v>0</v>
      </c>
      <c r="Z929" s="99" cm="1">
        <f t="array" aca="1" ref="Z929" ca="1">INDIRECT("lista!K" &amp;SUM($A929+1))</f>
        <v>0</v>
      </c>
      <c r="AA929" s="99" cm="1">
        <f t="array" aca="1" ref="AA929" ca="1">INDIRECT("lista!L" &amp;SUM($A929+1))</f>
        <v>0</v>
      </c>
      <c r="AB929" s="99" cm="1">
        <f t="array" aca="1" ref="AB929" ca="1">INDIRECT("lista!M" &amp;SUM($A929+1))</f>
        <v>0</v>
      </c>
      <c r="AC929" s="99" cm="1">
        <f t="array" aca="1" ref="AC929" ca="1">INDIRECT("lista!N" &amp;SUM($A929+1))</f>
        <v>0</v>
      </c>
      <c r="AD929" s="99" cm="1">
        <f t="array" aca="1" ref="AD929" ca="1">INDIRECT("lista!O" &amp;SUM($A929+1))</f>
        <v>0</v>
      </c>
      <c r="AE929" s="99" cm="1">
        <f t="array" aca="1" ref="AE929" ca="1">INDIRECT("lista!P" &amp;SUM($A929+1))</f>
        <v>0</v>
      </c>
      <c r="AF929" s="99" cm="1">
        <f t="array" aca="1" ref="AF929" ca="1">INDIRECT("lista!Q" &amp;SUM($A929+1))</f>
        <v>0</v>
      </c>
    </row>
    <row r="930" spans="1:32" x14ac:dyDescent="0.3">
      <c r="A930" s="99">
        <v>636</v>
      </c>
      <c r="B930" s="41" t="s">
        <v>102</v>
      </c>
      <c r="C930" s="30" t="s">
        <v>1158</v>
      </c>
      <c r="D930" s="41" t="s">
        <v>80</v>
      </c>
      <c r="E930" s="40" t="s">
        <v>119</v>
      </c>
      <c r="F930" s="32">
        <v>43763</v>
      </c>
      <c r="O930" s="3"/>
      <c r="P930" s="3"/>
      <c r="Q930" s="3"/>
      <c r="R930" s="15"/>
      <c r="S930" s="15"/>
      <c r="T930" s="15"/>
      <c r="U930" s="328" t="s">
        <v>523</v>
      </c>
      <c r="V930" s="99"/>
      <c r="W930" s="99" cm="1">
        <f t="array" aca="1" ref="W930" ca="1">INDIRECT("lista!H" &amp;SUM($A930+1))</f>
        <v>0</v>
      </c>
      <c r="X930" s="99" cm="1">
        <f t="array" aca="1" ref="X930" ca="1">INDIRECT("lista!I" &amp;SUM($A930+1))</f>
        <v>0</v>
      </c>
      <c r="Y930" s="99" cm="1">
        <f t="array" aca="1" ref="Y930" ca="1">INDIRECT("lista!J" &amp;SUM($A930+1))</f>
        <v>0</v>
      </c>
      <c r="Z930" s="99" cm="1">
        <f t="array" aca="1" ref="Z930" ca="1">INDIRECT("lista!K" &amp;SUM($A930+1))</f>
        <v>0</v>
      </c>
      <c r="AA930" s="99" cm="1">
        <f t="array" aca="1" ref="AA930" ca="1">INDIRECT("lista!L" &amp;SUM($A930+1))</f>
        <v>0</v>
      </c>
      <c r="AB930" s="99" cm="1">
        <f t="array" aca="1" ref="AB930" ca="1">INDIRECT("lista!M" &amp;SUM($A930+1))</f>
        <v>0</v>
      </c>
      <c r="AC930" s="99" cm="1">
        <f t="array" aca="1" ref="AC930" ca="1">INDIRECT("lista!N" &amp;SUM($A930+1))</f>
        <v>0</v>
      </c>
      <c r="AD930" s="99" cm="1">
        <f t="array" aca="1" ref="AD930" ca="1">INDIRECT("lista!O" &amp;SUM($A930+1))</f>
        <v>0</v>
      </c>
      <c r="AE930" s="99" cm="1">
        <f t="array" aca="1" ref="AE930" ca="1">INDIRECT("lista!P" &amp;SUM($A930+1))</f>
        <v>0</v>
      </c>
      <c r="AF930" s="99" cm="1">
        <f t="array" aca="1" ref="AF930" ca="1">INDIRECT("lista!Q" &amp;SUM($A930+1))</f>
        <v>0</v>
      </c>
    </row>
    <row r="931" spans="1:32" x14ac:dyDescent="0.3">
      <c r="A931" s="99">
        <v>637</v>
      </c>
      <c r="B931" s="41" t="s">
        <v>207</v>
      </c>
      <c r="C931" s="30" t="s">
        <v>1490</v>
      </c>
      <c r="D931" s="41" t="s">
        <v>80</v>
      </c>
      <c r="E931" s="40" t="s">
        <v>74</v>
      </c>
      <c r="F931" s="32">
        <v>43763</v>
      </c>
      <c r="O931" s="3"/>
      <c r="P931" s="3"/>
      <c r="Q931" s="3"/>
      <c r="R931" s="15"/>
      <c r="S931" s="15"/>
      <c r="T931" s="15"/>
      <c r="U931" s="328" t="s">
        <v>523</v>
      </c>
      <c r="V931" s="99"/>
      <c r="W931" s="99" cm="1">
        <f t="array" aca="1" ref="W931" ca="1">INDIRECT("lista!H" &amp;SUM($A931+1))</f>
        <v>0</v>
      </c>
      <c r="X931" s="99" cm="1">
        <f t="array" aca="1" ref="X931" ca="1">INDIRECT("lista!I" &amp;SUM($A931+1))</f>
        <v>0</v>
      </c>
      <c r="Y931" s="99" cm="1">
        <f t="array" aca="1" ref="Y931" ca="1">INDIRECT("lista!J" &amp;SUM($A931+1))</f>
        <v>0</v>
      </c>
      <c r="Z931" s="99" cm="1">
        <f t="array" aca="1" ref="Z931" ca="1">INDIRECT("lista!K" &amp;SUM($A931+1))</f>
        <v>0</v>
      </c>
      <c r="AA931" s="99" cm="1">
        <f t="array" aca="1" ref="AA931" ca="1">INDIRECT("lista!L" &amp;SUM($A931+1))</f>
        <v>0</v>
      </c>
      <c r="AB931" s="99" cm="1">
        <f t="array" aca="1" ref="AB931" ca="1">INDIRECT("lista!M" &amp;SUM($A931+1))</f>
        <v>0</v>
      </c>
      <c r="AC931" s="99" cm="1">
        <f t="array" aca="1" ref="AC931" ca="1">INDIRECT("lista!N" &amp;SUM($A931+1))</f>
        <v>0</v>
      </c>
      <c r="AD931" s="99" cm="1">
        <f t="array" aca="1" ref="AD931" ca="1">INDIRECT("lista!O" &amp;SUM($A931+1))</f>
        <v>0</v>
      </c>
      <c r="AE931" s="99" cm="1">
        <f t="array" aca="1" ref="AE931" ca="1">INDIRECT("lista!P" &amp;SUM($A931+1))</f>
        <v>0</v>
      </c>
      <c r="AF931" s="99" cm="1">
        <f t="array" aca="1" ref="AF931" ca="1">INDIRECT("lista!Q" &amp;SUM($A931+1))</f>
        <v>0</v>
      </c>
    </row>
    <row r="932" spans="1:32" x14ac:dyDescent="0.3">
      <c r="A932" s="99">
        <v>638</v>
      </c>
      <c r="B932" s="41" t="s">
        <v>208</v>
      </c>
      <c r="C932" s="30" t="s">
        <v>1491</v>
      </c>
      <c r="D932" s="41" t="s">
        <v>80</v>
      </c>
      <c r="E932" s="40" t="s">
        <v>74</v>
      </c>
      <c r="F932" s="32">
        <v>43763</v>
      </c>
      <c r="O932" s="3"/>
      <c r="P932" s="3"/>
      <c r="Q932" s="3"/>
      <c r="R932" s="15"/>
      <c r="S932" s="15"/>
      <c r="T932" s="15"/>
      <c r="U932" s="328" t="s">
        <v>524</v>
      </c>
      <c r="V932" s="99"/>
      <c r="W932" s="99" cm="1">
        <f t="array" aca="1" ref="W932" ca="1">INDIRECT("lista!H" &amp;SUM($A932+1))</f>
        <v>0</v>
      </c>
      <c r="X932" s="99" cm="1">
        <f t="array" aca="1" ref="X932" ca="1">INDIRECT("lista!I" &amp;SUM($A932+1))</f>
        <v>0</v>
      </c>
      <c r="Y932" s="99" cm="1">
        <f t="array" aca="1" ref="Y932" ca="1">INDIRECT("lista!J" &amp;SUM($A932+1))</f>
        <v>0</v>
      </c>
      <c r="Z932" s="99" cm="1">
        <f t="array" aca="1" ref="Z932" ca="1">INDIRECT("lista!K" &amp;SUM($A932+1))</f>
        <v>0</v>
      </c>
      <c r="AA932" s="99" cm="1">
        <f t="array" aca="1" ref="AA932" ca="1">INDIRECT("lista!L" &amp;SUM($A932+1))</f>
        <v>0</v>
      </c>
      <c r="AB932" s="99" cm="1">
        <f t="array" aca="1" ref="AB932" ca="1">INDIRECT("lista!M" &amp;SUM($A932+1))</f>
        <v>0</v>
      </c>
      <c r="AC932" s="99" cm="1">
        <f t="array" aca="1" ref="AC932" ca="1">INDIRECT("lista!N" &amp;SUM($A932+1))</f>
        <v>0</v>
      </c>
      <c r="AD932" s="99" cm="1">
        <f t="array" aca="1" ref="AD932" ca="1">INDIRECT("lista!O" &amp;SUM($A932+1))</f>
        <v>0</v>
      </c>
      <c r="AE932" s="99" cm="1">
        <f t="array" aca="1" ref="AE932" ca="1">INDIRECT("lista!P" &amp;SUM($A932+1))</f>
        <v>0</v>
      </c>
      <c r="AF932" s="99" cm="1">
        <f t="array" aca="1" ref="AF932" ca="1">INDIRECT("lista!Q" &amp;SUM($A932+1))</f>
        <v>0</v>
      </c>
    </row>
    <row r="933" spans="1:32" x14ac:dyDescent="0.3">
      <c r="A933" s="99">
        <v>639</v>
      </c>
      <c r="B933" s="41" t="s">
        <v>111</v>
      </c>
      <c r="C933" s="30" t="s">
        <v>511</v>
      </c>
      <c r="D933" s="41" t="s">
        <v>112</v>
      </c>
      <c r="E933" s="40" t="s">
        <v>105</v>
      </c>
      <c r="F933" s="32">
        <v>43762</v>
      </c>
      <c r="O933" s="3"/>
      <c r="P933" s="3"/>
      <c r="Q933" s="3"/>
      <c r="R933" s="15"/>
      <c r="S933" s="15"/>
      <c r="T933" s="15"/>
      <c r="U933" s="328" t="s">
        <v>524</v>
      </c>
      <c r="V933" s="99"/>
      <c r="W933" s="99" cm="1">
        <f t="array" aca="1" ref="W933" ca="1">INDIRECT("lista!H" &amp;SUM($A933+1))</f>
        <v>0</v>
      </c>
      <c r="X933" s="99" cm="1">
        <f t="array" aca="1" ref="X933" ca="1">INDIRECT("lista!I" &amp;SUM($A933+1))</f>
        <v>0</v>
      </c>
      <c r="Y933" s="99" cm="1">
        <f t="array" aca="1" ref="Y933" ca="1">INDIRECT("lista!J" &amp;SUM($A933+1))</f>
        <v>0</v>
      </c>
      <c r="Z933" s="99" cm="1">
        <f t="array" aca="1" ref="Z933" ca="1">INDIRECT("lista!K" &amp;SUM($A933+1))</f>
        <v>0</v>
      </c>
      <c r="AA933" s="99" cm="1">
        <f t="array" aca="1" ref="AA933" ca="1">INDIRECT("lista!L" &amp;SUM($A933+1))</f>
        <v>0</v>
      </c>
      <c r="AB933" s="99" cm="1">
        <f t="array" aca="1" ref="AB933" ca="1">INDIRECT("lista!M" &amp;SUM($A933+1))</f>
        <v>0</v>
      </c>
      <c r="AC933" s="99" cm="1">
        <f t="array" aca="1" ref="AC933" ca="1">INDIRECT("lista!N" &amp;SUM($A933+1))</f>
        <v>0</v>
      </c>
      <c r="AD933" s="99" cm="1">
        <f t="array" aca="1" ref="AD933" ca="1">INDIRECT("lista!O" &amp;SUM($A933+1))</f>
        <v>0</v>
      </c>
      <c r="AE933" s="99" cm="1">
        <f t="array" aca="1" ref="AE933" ca="1">INDIRECT("lista!P" &amp;SUM($A933+1))</f>
        <v>0</v>
      </c>
      <c r="AF933" s="99" cm="1">
        <f t="array" aca="1" ref="AF933" ca="1">INDIRECT("lista!Q" &amp;SUM($A933+1))</f>
        <v>0</v>
      </c>
    </row>
    <row r="934" spans="1:32" x14ac:dyDescent="0.3">
      <c r="A934" s="99">
        <v>640</v>
      </c>
      <c r="B934" s="41" t="s">
        <v>134</v>
      </c>
      <c r="C934" s="30" t="s">
        <v>1169</v>
      </c>
      <c r="D934" s="41" t="s">
        <v>112</v>
      </c>
      <c r="E934" s="40" t="s">
        <v>95</v>
      </c>
      <c r="F934" s="32">
        <v>43762</v>
      </c>
      <c r="O934" s="3"/>
      <c r="P934" s="3"/>
      <c r="Q934" s="3"/>
      <c r="R934" s="15"/>
      <c r="S934" s="15"/>
      <c r="T934" s="15"/>
      <c r="U934" s="328"/>
      <c r="V934" s="99"/>
      <c r="W934" s="99" cm="1">
        <f t="array" aca="1" ref="W934" ca="1">INDIRECT("lista!H" &amp;SUM($A934+1))</f>
        <v>0</v>
      </c>
      <c r="X934" s="99" cm="1">
        <f t="array" aca="1" ref="X934" ca="1">INDIRECT("lista!I" &amp;SUM($A934+1))</f>
        <v>0</v>
      </c>
      <c r="Y934" s="99" cm="1">
        <f t="array" aca="1" ref="Y934" ca="1">INDIRECT("lista!J" &amp;SUM($A934+1))</f>
        <v>0</v>
      </c>
      <c r="Z934" s="99" cm="1">
        <f t="array" aca="1" ref="Z934" ca="1">INDIRECT("lista!K" &amp;SUM($A934+1))</f>
        <v>0</v>
      </c>
      <c r="AA934" s="99" cm="1">
        <f t="array" aca="1" ref="AA934" ca="1">INDIRECT("lista!L" &amp;SUM($A934+1))</f>
        <v>0</v>
      </c>
      <c r="AB934" s="99" cm="1">
        <f t="array" aca="1" ref="AB934" ca="1">INDIRECT("lista!M" &amp;SUM($A934+1))</f>
        <v>0</v>
      </c>
      <c r="AC934" s="99" cm="1">
        <f t="array" aca="1" ref="AC934" ca="1">INDIRECT("lista!N" &amp;SUM($A934+1))</f>
        <v>0</v>
      </c>
      <c r="AD934" s="99" cm="1">
        <f t="array" aca="1" ref="AD934" ca="1">INDIRECT("lista!O" &amp;SUM($A934+1))</f>
        <v>0</v>
      </c>
      <c r="AE934" s="99" cm="1">
        <f t="array" aca="1" ref="AE934" ca="1">INDIRECT("lista!P" &amp;SUM($A934+1))</f>
        <v>0</v>
      </c>
      <c r="AF934" s="99" cm="1">
        <f t="array" aca="1" ref="AF934" ca="1">INDIRECT("lista!Q" &amp;SUM($A934+1))</f>
        <v>0</v>
      </c>
    </row>
    <row r="935" spans="1:32" x14ac:dyDescent="0.3">
      <c r="A935" s="99">
        <v>641</v>
      </c>
      <c r="B935" s="41" t="s">
        <v>390</v>
      </c>
      <c r="C935" s="30" t="s">
        <v>1304</v>
      </c>
      <c r="D935" s="41" t="s">
        <v>80</v>
      </c>
      <c r="E935" s="40" t="s">
        <v>95</v>
      </c>
      <c r="F935" s="32">
        <v>43762</v>
      </c>
      <c r="O935" s="3"/>
      <c r="P935" s="3"/>
      <c r="Q935" s="3"/>
      <c r="R935" s="15"/>
      <c r="S935" s="15"/>
      <c r="T935" s="15"/>
      <c r="U935" s="328" t="s">
        <v>524</v>
      </c>
      <c r="V935" s="99"/>
      <c r="W935" s="99" cm="1">
        <f t="array" aca="1" ref="W935" ca="1">INDIRECT("lista!H" &amp;SUM($A935+1))</f>
        <v>0</v>
      </c>
      <c r="X935" s="99" cm="1">
        <f t="array" aca="1" ref="X935" ca="1">INDIRECT("lista!I" &amp;SUM($A935+1))</f>
        <v>0</v>
      </c>
      <c r="Y935" s="99" cm="1">
        <f t="array" aca="1" ref="Y935" ca="1">INDIRECT("lista!J" &amp;SUM($A935+1))</f>
        <v>0</v>
      </c>
      <c r="Z935" s="99" cm="1">
        <f t="array" aca="1" ref="Z935" ca="1">INDIRECT("lista!K" &amp;SUM($A935+1))</f>
        <v>0</v>
      </c>
      <c r="AA935" s="99" cm="1">
        <f t="array" aca="1" ref="AA935" ca="1">INDIRECT("lista!L" &amp;SUM($A935+1))</f>
        <v>0</v>
      </c>
      <c r="AB935" s="99" cm="1">
        <f t="array" aca="1" ref="AB935" ca="1">INDIRECT("lista!M" &amp;SUM($A935+1))</f>
        <v>0</v>
      </c>
      <c r="AC935" s="99" cm="1">
        <f t="array" aca="1" ref="AC935" ca="1">INDIRECT("lista!N" &amp;SUM($A935+1))</f>
        <v>0</v>
      </c>
      <c r="AD935" s="99" cm="1">
        <f t="array" aca="1" ref="AD935" ca="1">INDIRECT("lista!O" &amp;SUM($A935+1))</f>
        <v>0</v>
      </c>
      <c r="AE935" s="99" cm="1">
        <f t="array" aca="1" ref="AE935" ca="1">INDIRECT("lista!P" &amp;SUM($A935+1))</f>
        <v>0</v>
      </c>
      <c r="AF935" s="99" cm="1">
        <f t="array" aca="1" ref="AF935" ca="1">INDIRECT("lista!Q" &amp;SUM($A935+1))</f>
        <v>0</v>
      </c>
    </row>
    <row r="936" spans="1:32" ht="13.5" customHeight="1" x14ac:dyDescent="0.3">
      <c r="A936" s="99">
        <v>642</v>
      </c>
      <c r="B936" s="41" t="s">
        <v>109</v>
      </c>
      <c r="C936" s="30" t="s">
        <v>525</v>
      </c>
      <c r="D936" s="41" t="s">
        <v>80</v>
      </c>
      <c r="E936" s="40" t="s">
        <v>105</v>
      </c>
      <c r="F936" s="32">
        <v>43762</v>
      </c>
      <c r="O936" s="3"/>
      <c r="P936" s="3"/>
      <c r="Q936" s="3"/>
      <c r="R936" s="15"/>
      <c r="S936" s="15"/>
      <c r="T936" s="15"/>
      <c r="U936" s="328"/>
      <c r="V936" s="99"/>
      <c r="W936" s="99" cm="1">
        <f t="array" aca="1" ref="W936" ca="1">INDIRECT("lista!H" &amp;SUM($A936+1))</f>
        <v>0</v>
      </c>
      <c r="X936" s="99" cm="1">
        <f t="array" aca="1" ref="X936" ca="1">INDIRECT("lista!I" &amp;SUM($A936+1))</f>
        <v>0</v>
      </c>
      <c r="Y936" s="99" cm="1">
        <f t="array" aca="1" ref="Y936" ca="1">INDIRECT("lista!J" &amp;SUM($A936+1))</f>
        <v>0</v>
      </c>
      <c r="Z936" s="99" cm="1">
        <f t="array" aca="1" ref="Z936" ca="1">INDIRECT("lista!K" &amp;SUM($A936+1))</f>
        <v>0</v>
      </c>
      <c r="AA936" s="99" cm="1">
        <f t="array" aca="1" ref="AA936" ca="1">INDIRECT("lista!L" &amp;SUM($A936+1))</f>
        <v>0</v>
      </c>
      <c r="AB936" s="99" cm="1">
        <f t="array" aca="1" ref="AB936" ca="1">INDIRECT("lista!M" &amp;SUM($A936+1))</f>
        <v>0</v>
      </c>
      <c r="AC936" s="99" cm="1">
        <f t="array" aca="1" ref="AC936" ca="1">INDIRECT("lista!N" &amp;SUM($A936+1))</f>
        <v>0</v>
      </c>
      <c r="AD936" s="99" cm="1">
        <f t="array" aca="1" ref="AD936" ca="1">INDIRECT("lista!O" &amp;SUM($A936+1))</f>
        <v>0</v>
      </c>
      <c r="AE936" s="99" cm="1">
        <f t="array" aca="1" ref="AE936" ca="1">INDIRECT("lista!P" &amp;SUM($A936+1))</f>
        <v>0</v>
      </c>
      <c r="AF936" s="99" cm="1">
        <f t="array" aca="1" ref="AF936" ca="1">INDIRECT("lista!Q" &amp;SUM($A936+1))</f>
        <v>0</v>
      </c>
    </row>
    <row r="937" spans="1:32" x14ac:dyDescent="0.3">
      <c r="A937" s="99">
        <v>643</v>
      </c>
      <c r="B937" s="41" t="s">
        <v>108</v>
      </c>
      <c r="C937" s="30" t="s">
        <v>526</v>
      </c>
      <c r="D937" s="41" t="s">
        <v>80</v>
      </c>
      <c r="E937" s="40" t="s">
        <v>105</v>
      </c>
      <c r="F937" s="32">
        <v>43762</v>
      </c>
      <c r="O937" s="3"/>
      <c r="P937" s="3"/>
      <c r="Q937" s="3"/>
      <c r="R937" s="15"/>
      <c r="S937" s="15"/>
      <c r="T937" s="15"/>
      <c r="U937" s="328"/>
      <c r="V937" s="99"/>
      <c r="W937" s="99" cm="1">
        <f t="array" aca="1" ref="W937" ca="1">INDIRECT("lista!H" &amp;SUM($A937+1))</f>
        <v>0</v>
      </c>
      <c r="X937" s="99" cm="1">
        <f t="array" aca="1" ref="X937" ca="1">INDIRECT("lista!I" &amp;SUM($A937+1))</f>
        <v>0</v>
      </c>
      <c r="Y937" s="99" cm="1">
        <f t="array" aca="1" ref="Y937" ca="1">INDIRECT("lista!J" &amp;SUM($A937+1))</f>
        <v>0</v>
      </c>
      <c r="Z937" s="99" cm="1">
        <f t="array" aca="1" ref="Z937" ca="1">INDIRECT("lista!K" &amp;SUM($A937+1))</f>
        <v>0</v>
      </c>
      <c r="AA937" s="99" cm="1">
        <f t="array" aca="1" ref="AA937" ca="1">INDIRECT("lista!L" &amp;SUM($A937+1))</f>
        <v>0</v>
      </c>
      <c r="AB937" s="99" cm="1">
        <f t="array" aca="1" ref="AB937" ca="1">INDIRECT("lista!M" &amp;SUM($A937+1))</f>
        <v>0</v>
      </c>
      <c r="AC937" s="99" cm="1">
        <f t="array" aca="1" ref="AC937" ca="1">INDIRECT("lista!N" &amp;SUM($A937+1))</f>
        <v>0</v>
      </c>
      <c r="AD937" s="99" cm="1">
        <f t="array" aca="1" ref="AD937" ca="1">INDIRECT("lista!O" &amp;SUM($A937+1))</f>
        <v>0</v>
      </c>
      <c r="AE937" s="99" cm="1">
        <f t="array" aca="1" ref="AE937" ca="1">INDIRECT("lista!P" &amp;SUM($A937+1))</f>
        <v>0</v>
      </c>
      <c r="AF937" s="99" cm="1">
        <f t="array" aca="1" ref="AF937" ca="1">INDIRECT("lista!Q" &amp;SUM($A937+1))</f>
        <v>0</v>
      </c>
    </row>
    <row r="938" spans="1:32" x14ac:dyDescent="0.3">
      <c r="A938" s="99">
        <v>644</v>
      </c>
      <c r="B938" s="41" t="s">
        <v>506</v>
      </c>
      <c r="C938" s="30" t="s">
        <v>1211</v>
      </c>
      <c r="D938" s="41" t="s">
        <v>200</v>
      </c>
      <c r="E938" s="40" t="s">
        <v>119</v>
      </c>
      <c r="F938" s="32">
        <v>43760</v>
      </c>
      <c r="O938" s="3"/>
      <c r="P938" s="3"/>
      <c r="Q938" s="3"/>
      <c r="R938" s="15"/>
      <c r="S938" s="15"/>
      <c r="T938" s="15"/>
      <c r="U938" s="328"/>
      <c r="V938" s="99"/>
      <c r="W938" s="99" cm="1">
        <f t="array" aca="1" ref="W938" ca="1">INDIRECT("lista!H" &amp;SUM($A938+1))</f>
        <v>0</v>
      </c>
      <c r="X938" s="99" cm="1">
        <f t="array" aca="1" ref="X938" ca="1">INDIRECT("lista!I" &amp;SUM($A938+1))</f>
        <v>0</v>
      </c>
      <c r="Y938" s="99" cm="1">
        <f t="array" aca="1" ref="Y938" ca="1">INDIRECT("lista!J" &amp;SUM($A938+1))</f>
        <v>0</v>
      </c>
      <c r="Z938" s="99" cm="1">
        <f t="array" aca="1" ref="Z938" ca="1">INDIRECT("lista!K" &amp;SUM($A938+1))</f>
        <v>0</v>
      </c>
      <c r="AA938" s="99" cm="1">
        <f t="array" aca="1" ref="AA938" ca="1">INDIRECT("lista!L" &amp;SUM($A938+1))</f>
        <v>0</v>
      </c>
      <c r="AB938" s="99" cm="1">
        <f t="array" aca="1" ref="AB938" ca="1">INDIRECT("lista!M" &amp;SUM($A938+1))</f>
        <v>0</v>
      </c>
      <c r="AC938" s="99" cm="1">
        <f t="array" aca="1" ref="AC938" ca="1">INDIRECT("lista!N" &amp;SUM($A938+1))</f>
        <v>0</v>
      </c>
      <c r="AD938" s="99" cm="1">
        <f t="array" aca="1" ref="AD938" ca="1">INDIRECT("lista!O" &amp;SUM($A938+1))</f>
        <v>0</v>
      </c>
      <c r="AE938" s="99" cm="1">
        <f t="array" aca="1" ref="AE938" ca="1">INDIRECT("lista!P" &amp;SUM($A938+1))</f>
        <v>0</v>
      </c>
      <c r="AF938" s="99" cm="1">
        <f t="array" aca="1" ref="AF938" ca="1">INDIRECT("lista!Q" &amp;SUM($A938+1))</f>
        <v>0</v>
      </c>
    </row>
    <row r="939" spans="1:32" x14ac:dyDescent="0.3">
      <c r="A939" s="99">
        <v>645</v>
      </c>
      <c r="B939" s="41" t="s">
        <v>391</v>
      </c>
      <c r="C939" s="30" t="s">
        <v>1214</v>
      </c>
      <c r="D939" s="41" t="s">
        <v>80</v>
      </c>
      <c r="E939" s="40" t="s">
        <v>95</v>
      </c>
      <c r="F939" s="32">
        <v>43760</v>
      </c>
      <c r="O939" s="3"/>
      <c r="P939" s="3"/>
      <c r="Q939" s="3"/>
      <c r="R939" s="15"/>
      <c r="S939" s="15"/>
      <c r="T939" s="15"/>
      <c r="U939" s="328"/>
      <c r="V939" s="99"/>
      <c r="W939" s="99" cm="1">
        <f t="array" aca="1" ref="W939" ca="1">INDIRECT("lista!H" &amp;SUM($A939+1))</f>
        <v>0</v>
      </c>
      <c r="X939" s="99" cm="1">
        <f t="array" aca="1" ref="X939" ca="1">INDIRECT("lista!I" &amp;SUM($A939+1))</f>
        <v>0</v>
      </c>
      <c r="Y939" s="99" cm="1">
        <f t="array" aca="1" ref="Y939" ca="1">INDIRECT("lista!J" &amp;SUM($A939+1))</f>
        <v>0</v>
      </c>
      <c r="Z939" s="99" cm="1">
        <f t="array" aca="1" ref="Z939" ca="1">INDIRECT("lista!K" &amp;SUM($A939+1))</f>
        <v>0</v>
      </c>
      <c r="AA939" s="99" cm="1">
        <f t="array" aca="1" ref="AA939" ca="1">INDIRECT("lista!L" &amp;SUM($A939+1))</f>
        <v>0</v>
      </c>
      <c r="AB939" s="99" cm="1">
        <f t="array" aca="1" ref="AB939" ca="1">INDIRECT("lista!M" &amp;SUM($A939+1))</f>
        <v>0</v>
      </c>
      <c r="AC939" s="99" cm="1">
        <f t="array" aca="1" ref="AC939" ca="1">INDIRECT("lista!N" &amp;SUM($A939+1))</f>
        <v>0</v>
      </c>
      <c r="AD939" s="99" cm="1">
        <f t="array" aca="1" ref="AD939" ca="1">INDIRECT("lista!O" &amp;SUM($A939+1))</f>
        <v>0</v>
      </c>
      <c r="AE939" s="99" cm="1">
        <f t="array" aca="1" ref="AE939" ca="1">INDIRECT("lista!P" &amp;SUM($A939+1))</f>
        <v>0</v>
      </c>
      <c r="AF939" s="99" cm="1">
        <f t="array" aca="1" ref="AF939" ca="1">INDIRECT("lista!Q" &amp;SUM($A939+1))</f>
        <v>0</v>
      </c>
    </row>
    <row r="940" spans="1:32" x14ac:dyDescent="0.3">
      <c r="A940" s="99">
        <v>646</v>
      </c>
      <c r="B940" s="41" t="s">
        <v>507</v>
      </c>
      <c r="C940" s="30" t="s">
        <v>1212</v>
      </c>
      <c r="D940" s="41" t="s">
        <v>200</v>
      </c>
      <c r="E940" s="40" t="s">
        <v>119</v>
      </c>
      <c r="F940" s="32">
        <v>43756</v>
      </c>
      <c r="O940" s="3"/>
      <c r="P940" s="3"/>
      <c r="Q940" s="3"/>
      <c r="R940" s="15"/>
      <c r="S940" s="15"/>
      <c r="T940" s="15"/>
      <c r="U940" s="328"/>
      <c r="V940" s="99"/>
      <c r="W940" s="99" cm="1">
        <f t="array" aca="1" ref="W940" ca="1">INDIRECT("lista!H" &amp;SUM($A940+1))</f>
        <v>0</v>
      </c>
      <c r="X940" s="99" cm="1">
        <f t="array" aca="1" ref="X940" ca="1">INDIRECT("lista!I" &amp;SUM($A940+1))</f>
        <v>0</v>
      </c>
      <c r="Y940" s="99" cm="1">
        <f t="array" aca="1" ref="Y940" ca="1">INDIRECT("lista!J" &amp;SUM($A940+1))</f>
        <v>0</v>
      </c>
      <c r="Z940" s="99" cm="1">
        <f t="array" aca="1" ref="Z940" ca="1">INDIRECT("lista!K" &amp;SUM($A940+1))</f>
        <v>0</v>
      </c>
      <c r="AA940" s="99" cm="1">
        <f t="array" aca="1" ref="AA940" ca="1">INDIRECT("lista!L" &amp;SUM($A940+1))</f>
        <v>0</v>
      </c>
      <c r="AB940" s="99" cm="1">
        <f t="array" aca="1" ref="AB940" ca="1">INDIRECT("lista!M" &amp;SUM($A940+1))</f>
        <v>0</v>
      </c>
      <c r="AC940" s="99" cm="1">
        <f t="array" aca="1" ref="AC940" ca="1">INDIRECT("lista!N" &amp;SUM($A940+1))</f>
        <v>0</v>
      </c>
      <c r="AD940" s="99" cm="1">
        <f t="array" aca="1" ref="AD940" ca="1">INDIRECT("lista!O" &amp;SUM($A940+1))</f>
        <v>0</v>
      </c>
      <c r="AE940" s="99" cm="1">
        <f t="array" aca="1" ref="AE940" ca="1">INDIRECT("lista!P" &amp;SUM($A940+1))</f>
        <v>0</v>
      </c>
      <c r="AF940" s="99" cm="1">
        <f t="array" aca="1" ref="AF940" ca="1">INDIRECT("lista!Q" &amp;SUM($A940+1))</f>
        <v>0</v>
      </c>
    </row>
    <row r="941" spans="1:32" x14ac:dyDescent="0.3">
      <c r="A941" s="99">
        <v>647</v>
      </c>
      <c r="B941" s="23" t="s">
        <v>515</v>
      </c>
      <c r="C941" s="24" t="s">
        <v>1492</v>
      </c>
      <c r="D941" s="23" t="s">
        <v>200</v>
      </c>
      <c r="E941" s="25" t="s">
        <v>95</v>
      </c>
      <c r="F941" s="26">
        <v>43756</v>
      </c>
      <c r="O941" s="3"/>
      <c r="P941" s="3"/>
      <c r="Q941" s="3"/>
      <c r="R941" s="15"/>
      <c r="S941" s="15"/>
      <c r="T941" s="15"/>
      <c r="U941" s="328"/>
      <c r="V941" s="99"/>
      <c r="W941" s="99" cm="1">
        <f t="array" aca="1" ref="W941" ca="1">INDIRECT("lista!H" &amp;SUM($A941+1))</f>
        <v>0</v>
      </c>
      <c r="X941" s="99" cm="1">
        <f t="array" aca="1" ref="X941" ca="1">INDIRECT("lista!I" &amp;SUM($A941+1))</f>
        <v>0</v>
      </c>
      <c r="Y941" s="99" cm="1">
        <f t="array" aca="1" ref="Y941" ca="1">INDIRECT("lista!J" &amp;SUM($A941+1))</f>
        <v>0</v>
      </c>
      <c r="Z941" s="99" cm="1">
        <f t="array" aca="1" ref="Z941" ca="1">INDIRECT("lista!K" &amp;SUM($A941+1))</f>
        <v>0</v>
      </c>
      <c r="AA941" s="99" cm="1">
        <f t="array" aca="1" ref="AA941" ca="1">INDIRECT("lista!L" &amp;SUM($A941+1))</f>
        <v>0</v>
      </c>
      <c r="AB941" s="99" cm="1">
        <f t="array" aca="1" ref="AB941" ca="1">INDIRECT("lista!M" &amp;SUM($A941+1))</f>
        <v>0</v>
      </c>
      <c r="AC941" s="99" cm="1">
        <f t="array" aca="1" ref="AC941" ca="1">INDIRECT("lista!N" &amp;SUM($A941+1))</f>
        <v>0</v>
      </c>
      <c r="AD941" s="99" cm="1">
        <f t="array" aca="1" ref="AD941" ca="1">INDIRECT("lista!O" &amp;SUM($A941+1))</f>
        <v>0</v>
      </c>
      <c r="AE941" s="99" cm="1">
        <f t="array" aca="1" ref="AE941" ca="1">INDIRECT("lista!P" &amp;SUM($A941+1))</f>
        <v>0</v>
      </c>
      <c r="AF941" s="99" cm="1">
        <f t="array" aca="1" ref="AF941" ca="1">INDIRECT("lista!Q" &amp;SUM($A941+1))</f>
        <v>0</v>
      </c>
    </row>
    <row r="942" spans="1:32" x14ac:dyDescent="0.3">
      <c r="A942" s="99">
        <v>648</v>
      </c>
      <c r="B942" s="41" t="s">
        <v>217</v>
      </c>
      <c r="C942" s="30" t="s">
        <v>1555</v>
      </c>
      <c r="D942" s="41" t="s">
        <v>112</v>
      </c>
      <c r="E942" s="40" t="s">
        <v>74</v>
      </c>
      <c r="F942" s="32">
        <v>43755</v>
      </c>
      <c r="O942" s="3"/>
      <c r="P942" s="3"/>
      <c r="Q942" s="3"/>
      <c r="R942" s="15"/>
      <c r="S942" s="15"/>
      <c r="T942" s="15"/>
      <c r="U942" s="328" t="s">
        <v>516</v>
      </c>
      <c r="V942" s="99"/>
      <c r="W942" s="99" cm="1">
        <f t="array" aca="1" ref="W942" ca="1">INDIRECT("lista!H" &amp;SUM($A942+1))</f>
        <v>0</v>
      </c>
      <c r="X942" s="99" cm="1">
        <f t="array" aca="1" ref="X942" ca="1">INDIRECT("lista!I" &amp;SUM($A942+1))</f>
        <v>0</v>
      </c>
      <c r="Y942" s="99" cm="1">
        <f t="array" aca="1" ref="Y942" ca="1">INDIRECT("lista!J" &amp;SUM($A942+1))</f>
        <v>0</v>
      </c>
      <c r="Z942" s="99" cm="1">
        <f t="array" aca="1" ref="Z942" ca="1">INDIRECT("lista!K" &amp;SUM($A942+1))</f>
        <v>0</v>
      </c>
      <c r="AA942" s="99" cm="1">
        <f t="array" aca="1" ref="AA942" ca="1">INDIRECT("lista!L" &amp;SUM($A942+1))</f>
        <v>0</v>
      </c>
      <c r="AB942" s="99" cm="1">
        <f t="array" aca="1" ref="AB942" ca="1">INDIRECT("lista!M" &amp;SUM($A942+1))</f>
        <v>0</v>
      </c>
      <c r="AC942" s="99" cm="1">
        <f t="array" aca="1" ref="AC942" ca="1">INDIRECT("lista!N" &amp;SUM($A942+1))</f>
        <v>0</v>
      </c>
      <c r="AD942" s="99" cm="1">
        <f t="array" aca="1" ref="AD942" ca="1">INDIRECT("lista!O" &amp;SUM($A942+1))</f>
        <v>0</v>
      </c>
      <c r="AE942" s="99" cm="1">
        <f t="array" aca="1" ref="AE942" ca="1">INDIRECT("lista!P" &amp;SUM($A942+1))</f>
        <v>0</v>
      </c>
      <c r="AF942" s="99" cm="1">
        <f t="array" aca="1" ref="AF942" ca="1">INDIRECT("lista!Q" &amp;SUM($A942+1))</f>
        <v>0</v>
      </c>
    </row>
    <row r="943" spans="1:32" x14ac:dyDescent="0.3">
      <c r="A943" s="99">
        <v>649</v>
      </c>
      <c r="B943" s="41" t="s">
        <v>527</v>
      </c>
      <c r="C943" s="30" t="s">
        <v>505</v>
      </c>
      <c r="D943" s="41" t="s">
        <v>112</v>
      </c>
      <c r="E943" s="40" t="s">
        <v>95</v>
      </c>
      <c r="F943" s="32">
        <v>43755</v>
      </c>
      <c r="O943" s="3"/>
      <c r="P943" s="3"/>
      <c r="Q943" s="3"/>
      <c r="R943" s="15"/>
      <c r="S943" s="15"/>
      <c r="T943" s="15"/>
      <c r="U943" s="328"/>
      <c r="V943" s="99"/>
      <c r="W943" s="99" cm="1">
        <f t="array" aca="1" ref="W943" ca="1">INDIRECT("lista!H" &amp;SUM($A943+1))</f>
        <v>0</v>
      </c>
      <c r="X943" s="99" cm="1">
        <f t="array" aca="1" ref="X943" ca="1">INDIRECT("lista!I" &amp;SUM($A943+1))</f>
        <v>0</v>
      </c>
      <c r="Y943" s="99" cm="1">
        <f t="array" aca="1" ref="Y943" ca="1">INDIRECT("lista!J" &amp;SUM($A943+1))</f>
        <v>0</v>
      </c>
      <c r="Z943" s="99" cm="1">
        <f t="array" aca="1" ref="Z943" ca="1">INDIRECT("lista!K" &amp;SUM($A943+1))</f>
        <v>0</v>
      </c>
      <c r="AA943" s="99" cm="1">
        <f t="array" aca="1" ref="AA943" ca="1">INDIRECT("lista!L" &amp;SUM($A943+1))</f>
        <v>0</v>
      </c>
      <c r="AB943" s="99" cm="1">
        <f t="array" aca="1" ref="AB943" ca="1">INDIRECT("lista!M" &amp;SUM($A943+1))</f>
        <v>0</v>
      </c>
      <c r="AC943" s="99" cm="1">
        <f t="array" aca="1" ref="AC943" ca="1">INDIRECT("lista!N" &amp;SUM($A943+1))</f>
        <v>0</v>
      </c>
      <c r="AD943" s="99" cm="1">
        <f t="array" aca="1" ref="AD943" ca="1">INDIRECT("lista!O" &amp;SUM($A943+1))</f>
        <v>0</v>
      </c>
      <c r="AE943" s="99" cm="1">
        <f t="array" aca="1" ref="AE943" ca="1">INDIRECT("lista!P" &amp;SUM($A943+1))</f>
        <v>0</v>
      </c>
      <c r="AF943" s="99" cm="1">
        <f t="array" aca="1" ref="AF943" ca="1">INDIRECT("lista!Q" &amp;SUM($A943+1))</f>
        <v>0</v>
      </c>
    </row>
    <row r="944" spans="1:32" x14ac:dyDescent="0.3">
      <c r="A944" s="99">
        <v>650</v>
      </c>
      <c r="B944" s="41" t="s">
        <v>214</v>
      </c>
      <c r="C944" s="30" t="s">
        <v>1518</v>
      </c>
      <c r="D944" s="41" t="s">
        <v>181</v>
      </c>
      <c r="E944" s="40" t="s">
        <v>74</v>
      </c>
      <c r="F944" s="32">
        <v>43755</v>
      </c>
      <c r="O944" s="3"/>
      <c r="P944" s="3"/>
      <c r="Q944" s="3"/>
      <c r="R944" s="15"/>
      <c r="S944" s="15"/>
      <c r="T944" s="15"/>
      <c r="U944" s="328"/>
      <c r="V944" s="99"/>
      <c r="W944" s="99" cm="1">
        <f t="array" aca="1" ref="W944" ca="1">INDIRECT("lista!H" &amp;SUM($A944+1))</f>
        <v>0</v>
      </c>
      <c r="X944" s="99" cm="1">
        <f t="array" aca="1" ref="X944" ca="1">INDIRECT("lista!I" &amp;SUM($A944+1))</f>
        <v>0</v>
      </c>
      <c r="Y944" s="99" cm="1">
        <f t="array" aca="1" ref="Y944" ca="1">INDIRECT("lista!J" &amp;SUM($A944+1))</f>
        <v>0</v>
      </c>
      <c r="Z944" s="99" cm="1">
        <f t="array" aca="1" ref="Z944" ca="1">INDIRECT("lista!K" &amp;SUM($A944+1))</f>
        <v>0</v>
      </c>
      <c r="AA944" s="99" cm="1">
        <f t="array" aca="1" ref="AA944" ca="1">INDIRECT("lista!L" &amp;SUM($A944+1))</f>
        <v>0</v>
      </c>
      <c r="AB944" s="99" cm="1">
        <f t="array" aca="1" ref="AB944" ca="1">INDIRECT("lista!M" &amp;SUM($A944+1))</f>
        <v>0</v>
      </c>
      <c r="AC944" s="99" cm="1">
        <f t="array" aca="1" ref="AC944" ca="1">INDIRECT("lista!N" &amp;SUM($A944+1))</f>
        <v>0</v>
      </c>
      <c r="AD944" s="99" cm="1">
        <f t="array" aca="1" ref="AD944" ca="1">INDIRECT("lista!O" &amp;SUM($A944+1))</f>
        <v>0</v>
      </c>
      <c r="AE944" s="99" cm="1">
        <f t="array" aca="1" ref="AE944" ca="1">INDIRECT("lista!P" &amp;SUM($A944+1))</f>
        <v>0</v>
      </c>
      <c r="AF944" s="99" cm="1">
        <f t="array" aca="1" ref="AF944" ca="1">INDIRECT("lista!Q" &amp;SUM($A944+1))</f>
        <v>0</v>
      </c>
    </row>
    <row r="945" spans="1:32" x14ac:dyDescent="0.3">
      <c r="A945" s="99">
        <v>651</v>
      </c>
      <c r="B945" s="41" t="s">
        <v>506</v>
      </c>
      <c r="C945" s="30" t="s">
        <v>1211</v>
      </c>
      <c r="D945" s="41" t="s">
        <v>200</v>
      </c>
      <c r="E945" s="40" t="s">
        <v>455</v>
      </c>
      <c r="F945" s="32">
        <v>43753</v>
      </c>
      <c r="O945" s="3"/>
      <c r="P945" s="3"/>
      <c r="Q945" s="3"/>
      <c r="R945" s="15"/>
      <c r="S945" s="15"/>
      <c r="T945" s="15"/>
      <c r="U945" s="328"/>
      <c r="V945" s="99"/>
      <c r="W945" s="99" cm="1">
        <f t="array" aca="1" ref="W945" ca="1">INDIRECT("lista!H" &amp;SUM($A945+1))</f>
        <v>0</v>
      </c>
      <c r="X945" s="99" cm="1">
        <f t="array" aca="1" ref="X945" ca="1">INDIRECT("lista!I" &amp;SUM($A945+1))</f>
        <v>0</v>
      </c>
      <c r="Y945" s="99" cm="1">
        <f t="array" aca="1" ref="Y945" ca="1">INDIRECT("lista!J" &amp;SUM($A945+1))</f>
        <v>0</v>
      </c>
      <c r="Z945" s="99" cm="1">
        <f t="array" aca="1" ref="Z945" ca="1">INDIRECT("lista!K" &amp;SUM($A945+1))</f>
        <v>0</v>
      </c>
      <c r="AA945" s="99" cm="1">
        <f t="array" aca="1" ref="AA945" ca="1">INDIRECT("lista!L" &amp;SUM($A945+1))</f>
        <v>0</v>
      </c>
      <c r="AB945" s="99" cm="1">
        <f t="array" aca="1" ref="AB945" ca="1">INDIRECT("lista!M" &amp;SUM($A945+1))</f>
        <v>0</v>
      </c>
      <c r="AC945" s="99" cm="1">
        <f t="array" aca="1" ref="AC945" ca="1">INDIRECT("lista!N" &amp;SUM($A945+1))</f>
        <v>0</v>
      </c>
      <c r="AD945" s="99" cm="1">
        <f t="array" aca="1" ref="AD945" ca="1">INDIRECT("lista!O" &amp;SUM($A945+1))</f>
        <v>0</v>
      </c>
      <c r="AE945" s="99" cm="1">
        <f t="array" aca="1" ref="AE945" ca="1">INDIRECT("lista!P" &amp;SUM($A945+1))</f>
        <v>0</v>
      </c>
      <c r="AF945" s="99" cm="1">
        <f t="array" aca="1" ref="AF945" ca="1">INDIRECT("lista!Q" &amp;SUM($A945+1))</f>
        <v>0</v>
      </c>
    </row>
    <row r="946" spans="1:32" x14ac:dyDescent="0.3">
      <c r="A946" s="99">
        <v>652</v>
      </c>
      <c r="B946" s="41" t="s">
        <v>528</v>
      </c>
      <c r="C946" s="30" t="s">
        <v>1215</v>
      </c>
      <c r="D946" s="41" t="s">
        <v>80</v>
      </c>
      <c r="E946" s="40" t="s">
        <v>119</v>
      </c>
      <c r="F946" s="32">
        <v>43753</v>
      </c>
      <c r="O946" s="3"/>
      <c r="P946" s="3"/>
      <c r="Q946" s="3"/>
      <c r="R946" s="15"/>
      <c r="S946" s="15"/>
      <c r="T946" s="15"/>
      <c r="U946" s="328"/>
      <c r="V946" s="99"/>
      <c r="W946" s="99" cm="1">
        <f t="array" aca="1" ref="W946" ca="1">INDIRECT("lista!H" &amp;SUM($A946+1))</f>
        <v>0</v>
      </c>
      <c r="X946" s="99" cm="1">
        <f t="array" aca="1" ref="X946" ca="1">INDIRECT("lista!I" &amp;SUM($A946+1))</f>
        <v>0</v>
      </c>
      <c r="Y946" s="99" cm="1">
        <f t="array" aca="1" ref="Y946" ca="1">INDIRECT("lista!J" &amp;SUM($A946+1))</f>
        <v>0</v>
      </c>
      <c r="Z946" s="99" cm="1">
        <f t="array" aca="1" ref="Z946" ca="1">INDIRECT("lista!K" &amp;SUM($A946+1))</f>
        <v>0</v>
      </c>
      <c r="AA946" s="99" cm="1">
        <f t="array" aca="1" ref="AA946" ca="1">INDIRECT("lista!L" &amp;SUM($A946+1))</f>
        <v>0</v>
      </c>
      <c r="AB946" s="99" cm="1">
        <f t="array" aca="1" ref="AB946" ca="1">INDIRECT("lista!M" &amp;SUM($A946+1))</f>
        <v>0</v>
      </c>
      <c r="AC946" s="99" cm="1">
        <f t="array" aca="1" ref="AC946" ca="1">INDIRECT("lista!N" &amp;SUM($A946+1))</f>
        <v>0</v>
      </c>
      <c r="AD946" s="99" cm="1">
        <f t="array" aca="1" ref="AD946" ca="1">INDIRECT("lista!O" &amp;SUM($A946+1))</f>
        <v>0</v>
      </c>
      <c r="AE946" s="99" cm="1">
        <f t="array" aca="1" ref="AE946" ca="1">INDIRECT("lista!P" &amp;SUM($A946+1))</f>
        <v>0</v>
      </c>
      <c r="AF946" s="99" cm="1">
        <f t="array" aca="1" ref="AF946" ca="1">INDIRECT("lista!Q" &amp;SUM($A946+1))</f>
        <v>0</v>
      </c>
    </row>
    <row r="947" spans="1:32" x14ac:dyDescent="0.3">
      <c r="A947" s="99">
        <v>653</v>
      </c>
      <c r="B947" s="41" t="s">
        <v>529</v>
      </c>
      <c r="C947" s="30" t="s">
        <v>1216</v>
      </c>
      <c r="D947" s="41" t="s">
        <v>80</v>
      </c>
      <c r="E947" s="40" t="s">
        <v>119</v>
      </c>
      <c r="F947" s="32">
        <v>43752</v>
      </c>
      <c r="O947" s="3"/>
      <c r="P947" s="3"/>
      <c r="Q947" s="3"/>
      <c r="R947" s="15"/>
      <c r="S947" s="15"/>
      <c r="T947" s="15"/>
      <c r="U947" s="328"/>
      <c r="V947" s="99"/>
      <c r="W947" s="99" cm="1">
        <f t="array" aca="1" ref="W947" ca="1">INDIRECT("lista!H" &amp;SUM($A947+1))</f>
        <v>0</v>
      </c>
      <c r="X947" s="99" cm="1">
        <f t="array" aca="1" ref="X947" ca="1">INDIRECT("lista!I" &amp;SUM($A947+1))</f>
        <v>0</v>
      </c>
      <c r="Y947" s="99" cm="1">
        <f t="array" aca="1" ref="Y947" ca="1">INDIRECT("lista!J" &amp;SUM($A947+1))</f>
        <v>0</v>
      </c>
      <c r="Z947" s="99" cm="1">
        <f t="array" aca="1" ref="Z947" ca="1">INDIRECT("lista!K" &amp;SUM($A947+1))</f>
        <v>0</v>
      </c>
      <c r="AA947" s="99" cm="1">
        <f t="array" aca="1" ref="AA947" ca="1">INDIRECT("lista!L" &amp;SUM($A947+1))</f>
        <v>0</v>
      </c>
      <c r="AB947" s="99" cm="1">
        <f t="array" aca="1" ref="AB947" ca="1">INDIRECT("lista!M" &amp;SUM($A947+1))</f>
        <v>0</v>
      </c>
      <c r="AC947" s="99" cm="1">
        <f t="array" aca="1" ref="AC947" ca="1">INDIRECT("lista!N" &amp;SUM($A947+1))</f>
        <v>0</v>
      </c>
      <c r="AD947" s="99" cm="1">
        <f t="array" aca="1" ref="AD947" ca="1">INDIRECT("lista!O" &amp;SUM($A947+1))</f>
        <v>0</v>
      </c>
      <c r="AE947" s="99" cm="1">
        <f t="array" aca="1" ref="AE947" ca="1">INDIRECT("lista!P" &amp;SUM($A947+1))</f>
        <v>0</v>
      </c>
      <c r="AF947" s="99" cm="1">
        <f t="array" aca="1" ref="AF947" ca="1">INDIRECT("lista!Q" &amp;SUM($A947+1))</f>
        <v>0</v>
      </c>
    </row>
    <row r="948" spans="1:32" x14ac:dyDescent="0.3">
      <c r="A948" s="99">
        <v>654</v>
      </c>
      <c r="B948" s="41" t="s">
        <v>507</v>
      </c>
      <c r="C948" s="30" t="s">
        <v>1212</v>
      </c>
      <c r="D948" s="41" t="s">
        <v>200</v>
      </c>
      <c r="E948" s="40" t="s">
        <v>455</v>
      </c>
      <c r="F948" s="32">
        <v>43749</v>
      </c>
      <c r="O948" s="3"/>
      <c r="P948" s="3"/>
      <c r="Q948" s="3"/>
      <c r="R948" s="15"/>
      <c r="S948" s="15"/>
      <c r="T948" s="15"/>
      <c r="U948" s="328"/>
      <c r="V948" s="99"/>
      <c r="W948" s="99" cm="1">
        <f t="array" aca="1" ref="W948" ca="1">INDIRECT("lista!H" &amp;SUM($A948+1))</f>
        <v>0</v>
      </c>
      <c r="X948" s="99" cm="1">
        <f t="array" aca="1" ref="X948" ca="1">INDIRECT("lista!I" &amp;SUM($A948+1))</f>
        <v>0</v>
      </c>
      <c r="Y948" s="99" cm="1">
        <f t="array" aca="1" ref="Y948" ca="1">INDIRECT("lista!J" &amp;SUM($A948+1))</f>
        <v>0</v>
      </c>
      <c r="Z948" s="99" cm="1">
        <f t="array" aca="1" ref="Z948" ca="1">INDIRECT("lista!K" &amp;SUM($A948+1))</f>
        <v>0</v>
      </c>
      <c r="AA948" s="99" cm="1">
        <f t="array" aca="1" ref="AA948" ca="1">INDIRECT("lista!L" &amp;SUM($A948+1))</f>
        <v>0</v>
      </c>
      <c r="AB948" s="99" cm="1">
        <f t="array" aca="1" ref="AB948" ca="1">INDIRECT("lista!M" &amp;SUM($A948+1))</f>
        <v>0</v>
      </c>
      <c r="AC948" s="99" cm="1">
        <f t="array" aca="1" ref="AC948" ca="1">INDIRECT("lista!N" &amp;SUM($A948+1))</f>
        <v>0</v>
      </c>
      <c r="AD948" s="99" cm="1">
        <f t="array" aca="1" ref="AD948" ca="1">INDIRECT("lista!O" &amp;SUM($A948+1))</f>
        <v>0</v>
      </c>
      <c r="AE948" s="99" cm="1">
        <f t="array" aca="1" ref="AE948" ca="1">INDIRECT("lista!P" &amp;SUM($A948+1))</f>
        <v>0</v>
      </c>
      <c r="AF948" s="99" cm="1">
        <f t="array" aca="1" ref="AF948" ca="1">INDIRECT("lista!Q" &amp;SUM($A948+1))</f>
        <v>0</v>
      </c>
    </row>
    <row r="949" spans="1:32" x14ac:dyDescent="0.3">
      <c r="A949" s="99">
        <v>655</v>
      </c>
      <c r="B949" s="41" t="s">
        <v>530</v>
      </c>
      <c r="C949" s="30" t="s">
        <v>531</v>
      </c>
      <c r="D949" s="41" t="s">
        <v>181</v>
      </c>
      <c r="E949" s="40" t="s">
        <v>74</v>
      </c>
      <c r="F949" s="32">
        <v>43749</v>
      </c>
      <c r="O949" s="3"/>
      <c r="P949" s="3"/>
      <c r="Q949" s="3"/>
      <c r="R949" s="15"/>
      <c r="S949" s="15"/>
      <c r="T949" s="15"/>
      <c r="U949" s="328"/>
      <c r="V949" s="99"/>
      <c r="W949" s="99" cm="1">
        <f t="array" aca="1" ref="W949" ca="1">INDIRECT("lista!H" &amp;SUM($A949+1))</f>
        <v>0</v>
      </c>
      <c r="X949" s="99" cm="1">
        <f t="array" aca="1" ref="X949" ca="1">INDIRECT("lista!I" &amp;SUM($A949+1))</f>
        <v>0</v>
      </c>
      <c r="Y949" s="99" cm="1">
        <f t="array" aca="1" ref="Y949" ca="1">INDIRECT("lista!J" &amp;SUM($A949+1))</f>
        <v>0</v>
      </c>
      <c r="Z949" s="99" cm="1">
        <f t="array" aca="1" ref="Z949" ca="1">INDIRECT("lista!K" &amp;SUM($A949+1))</f>
        <v>0</v>
      </c>
      <c r="AA949" s="99" cm="1">
        <f t="array" aca="1" ref="AA949" ca="1">INDIRECT("lista!L" &amp;SUM($A949+1))</f>
        <v>0</v>
      </c>
      <c r="AB949" s="99" cm="1">
        <f t="array" aca="1" ref="AB949" ca="1">INDIRECT("lista!M" &amp;SUM($A949+1))</f>
        <v>0</v>
      </c>
      <c r="AC949" s="99" cm="1">
        <f t="array" aca="1" ref="AC949" ca="1">INDIRECT("lista!N" &amp;SUM($A949+1))</f>
        <v>0</v>
      </c>
      <c r="AD949" s="99" cm="1">
        <f t="array" aca="1" ref="AD949" ca="1">INDIRECT("lista!O" &amp;SUM($A949+1))</f>
        <v>0</v>
      </c>
      <c r="AE949" s="99" cm="1">
        <f t="array" aca="1" ref="AE949" ca="1">INDIRECT("lista!P" &amp;SUM($A949+1))</f>
        <v>0</v>
      </c>
      <c r="AF949" s="99" cm="1">
        <f t="array" aca="1" ref="AF949" ca="1">INDIRECT("lista!Q" &amp;SUM($A949+1))</f>
        <v>0</v>
      </c>
    </row>
    <row r="950" spans="1:32" x14ac:dyDescent="0.3">
      <c r="A950" s="99">
        <v>656</v>
      </c>
      <c r="B950" s="41" t="s">
        <v>109</v>
      </c>
      <c r="C950" s="30" t="s">
        <v>532</v>
      </c>
      <c r="D950" s="41" t="s">
        <v>80</v>
      </c>
      <c r="E950" s="40" t="s">
        <v>119</v>
      </c>
      <c r="F950" s="32">
        <v>43749</v>
      </c>
      <c r="O950" s="3"/>
      <c r="P950" s="3"/>
      <c r="Q950" s="3"/>
      <c r="R950" s="15"/>
      <c r="S950" s="15"/>
      <c r="T950" s="15"/>
      <c r="U950" s="328"/>
      <c r="V950" s="99"/>
      <c r="W950" s="99" cm="1">
        <f t="array" aca="1" ref="W950" ca="1">INDIRECT("lista!H" &amp;SUM($A950+1))</f>
        <v>0</v>
      </c>
      <c r="X950" s="99" cm="1">
        <f t="array" aca="1" ref="X950" ca="1">INDIRECT("lista!I" &amp;SUM($A950+1))</f>
        <v>0</v>
      </c>
      <c r="Y950" s="99" cm="1">
        <f t="array" aca="1" ref="Y950" ca="1">INDIRECT("lista!J" &amp;SUM($A950+1))</f>
        <v>0</v>
      </c>
      <c r="Z950" s="99" cm="1">
        <f t="array" aca="1" ref="Z950" ca="1">INDIRECT("lista!K" &amp;SUM($A950+1))</f>
        <v>0</v>
      </c>
      <c r="AA950" s="99" cm="1">
        <f t="array" aca="1" ref="AA950" ca="1">INDIRECT("lista!L" &amp;SUM($A950+1))</f>
        <v>0</v>
      </c>
      <c r="AB950" s="99" cm="1">
        <f t="array" aca="1" ref="AB950" ca="1">INDIRECT("lista!M" &amp;SUM($A950+1))</f>
        <v>0</v>
      </c>
      <c r="AC950" s="99" cm="1">
        <f t="array" aca="1" ref="AC950" ca="1">INDIRECT("lista!N" &amp;SUM($A950+1))</f>
        <v>0</v>
      </c>
      <c r="AD950" s="99" cm="1">
        <f t="array" aca="1" ref="AD950" ca="1">INDIRECT("lista!O" &amp;SUM($A950+1))</f>
        <v>0</v>
      </c>
      <c r="AE950" s="99" cm="1">
        <f t="array" aca="1" ref="AE950" ca="1">INDIRECT("lista!P" &amp;SUM($A950+1))</f>
        <v>0</v>
      </c>
      <c r="AF950" s="99" cm="1">
        <f t="array" aca="1" ref="AF950" ca="1">INDIRECT("lista!Q" &amp;SUM($A950+1))</f>
        <v>0</v>
      </c>
    </row>
    <row r="951" spans="1:32" x14ac:dyDescent="0.3">
      <c r="A951" s="99">
        <v>657</v>
      </c>
      <c r="B951" s="41" t="s">
        <v>108</v>
      </c>
      <c r="C951" s="30" t="s">
        <v>533</v>
      </c>
      <c r="D951" s="41" t="s">
        <v>80</v>
      </c>
      <c r="E951" s="40" t="s">
        <v>119</v>
      </c>
      <c r="F951" s="32">
        <v>43749</v>
      </c>
      <c r="O951" s="3"/>
      <c r="P951" s="3"/>
      <c r="Q951" s="3"/>
      <c r="R951" s="15"/>
      <c r="S951" s="15"/>
      <c r="T951" s="15"/>
      <c r="U951" s="328"/>
      <c r="V951" s="99"/>
      <c r="W951" s="99" cm="1">
        <f t="array" aca="1" ref="W951" ca="1">INDIRECT("lista!H" &amp;SUM($A951+1))</f>
        <v>0</v>
      </c>
      <c r="X951" s="99" cm="1">
        <f t="array" aca="1" ref="X951" ca="1">INDIRECT("lista!I" &amp;SUM($A951+1))</f>
        <v>0</v>
      </c>
      <c r="Y951" s="99" cm="1">
        <f t="array" aca="1" ref="Y951" ca="1">INDIRECT("lista!J" &amp;SUM($A951+1))</f>
        <v>0</v>
      </c>
      <c r="Z951" s="99" cm="1">
        <f t="array" aca="1" ref="Z951" ca="1">INDIRECT("lista!K" &amp;SUM($A951+1))</f>
        <v>0</v>
      </c>
      <c r="AA951" s="99" cm="1">
        <f t="array" aca="1" ref="AA951" ca="1">INDIRECT("lista!L" &amp;SUM($A951+1))</f>
        <v>0</v>
      </c>
      <c r="AB951" s="99" cm="1">
        <f t="array" aca="1" ref="AB951" ca="1">INDIRECT("lista!M" &amp;SUM($A951+1))</f>
        <v>0</v>
      </c>
      <c r="AC951" s="99" cm="1">
        <f t="array" aca="1" ref="AC951" ca="1">INDIRECT("lista!N" &amp;SUM($A951+1))</f>
        <v>0</v>
      </c>
      <c r="AD951" s="99" cm="1">
        <f t="array" aca="1" ref="AD951" ca="1">INDIRECT("lista!O" &amp;SUM($A951+1))</f>
        <v>0</v>
      </c>
      <c r="AE951" s="99" cm="1">
        <f t="array" aca="1" ref="AE951" ca="1">INDIRECT("lista!P" &amp;SUM($A951+1))</f>
        <v>0</v>
      </c>
      <c r="AF951" s="99" cm="1">
        <f t="array" aca="1" ref="AF951" ca="1">INDIRECT("lista!Q" &amp;SUM($A951+1))</f>
        <v>0</v>
      </c>
    </row>
    <row r="952" spans="1:32" x14ac:dyDescent="0.3">
      <c r="A952" s="99">
        <v>658</v>
      </c>
      <c r="B952" s="41" t="s">
        <v>534</v>
      </c>
      <c r="C952" s="30" t="s">
        <v>1217</v>
      </c>
      <c r="D952" s="41" t="s">
        <v>200</v>
      </c>
      <c r="E952" s="40" t="s">
        <v>119</v>
      </c>
      <c r="F952" s="32">
        <v>43749</v>
      </c>
      <c r="O952" s="3"/>
      <c r="P952" s="3"/>
      <c r="Q952" s="3"/>
      <c r="R952" s="15"/>
      <c r="S952" s="15"/>
      <c r="T952" s="15"/>
      <c r="U952" s="328"/>
      <c r="V952" s="99"/>
      <c r="W952" s="99" cm="1">
        <f t="array" aca="1" ref="W952" ca="1">INDIRECT("lista!H" &amp;SUM($A952+1))</f>
        <v>0</v>
      </c>
      <c r="X952" s="99" cm="1">
        <f t="array" aca="1" ref="X952" ca="1">INDIRECT("lista!I" &amp;SUM($A952+1))</f>
        <v>0</v>
      </c>
      <c r="Y952" s="99" cm="1">
        <f t="array" aca="1" ref="Y952" ca="1">INDIRECT("lista!J" &amp;SUM($A952+1))</f>
        <v>0</v>
      </c>
      <c r="Z952" s="99" cm="1">
        <f t="array" aca="1" ref="Z952" ca="1">INDIRECT("lista!K" &amp;SUM($A952+1))</f>
        <v>0</v>
      </c>
      <c r="AA952" s="99" cm="1">
        <f t="array" aca="1" ref="AA952" ca="1">INDIRECT("lista!L" &amp;SUM($A952+1))</f>
        <v>0</v>
      </c>
      <c r="AB952" s="99" cm="1">
        <f t="array" aca="1" ref="AB952" ca="1">INDIRECT("lista!M" &amp;SUM($A952+1))</f>
        <v>0</v>
      </c>
      <c r="AC952" s="99" cm="1">
        <f t="array" aca="1" ref="AC952" ca="1">INDIRECT("lista!N" &amp;SUM($A952+1))</f>
        <v>0</v>
      </c>
      <c r="AD952" s="99" cm="1">
        <f t="array" aca="1" ref="AD952" ca="1">INDIRECT("lista!O" &amp;SUM($A952+1))</f>
        <v>0</v>
      </c>
      <c r="AE952" s="99" cm="1">
        <f t="array" aca="1" ref="AE952" ca="1">INDIRECT("lista!P" &amp;SUM($A952+1))</f>
        <v>0</v>
      </c>
      <c r="AF952" s="99" cm="1">
        <f t="array" aca="1" ref="AF952" ca="1">INDIRECT("lista!Q" &amp;SUM($A952+1))</f>
        <v>0</v>
      </c>
    </row>
    <row r="953" spans="1:32" x14ac:dyDescent="0.3">
      <c r="A953" s="99">
        <v>659</v>
      </c>
      <c r="B953" s="41" t="s">
        <v>535</v>
      </c>
      <c r="C953" s="30" t="s">
        <v>1217</v>
      </c>
      <c r="D953" s="41" t="s">
        <v>200</v>
      </c>
      <c r="E953" s="40" t="s">
        <v>119</v>
      </c>
      <c r="F953" s="32">
        <v>43748</v>
      </c>
      <c r="O953" s="3"/>
      <c r="P953" s="3"/>
      <c r="Q953" s="3"/>
      <c r="R953" s="15"/>
      <c r="S953" s="15"/>
      <c r="T953" s="15"/>
      <c r="U953" s="328"/>
      <c r="V953" s="99"/>
      <c r="W953" s="99" cm="1">
        <f t="array" aca="1" ref="W953" ca="1">INDIRECT("lista!H" &amp;SUM($A953+1))</f>
        <v>0</v>
      </c>
      <c r="X953" s="99" cm="1">
        <f t="array" aca="1" ref="X953" ca="1">INDIRECT("lista!I" &amp;SUM($A953+1))</f>
        <v>0</v>
      </c>
      <c r="Y953" s="99" cm="1">
        <f t="array" aca="1" ref="Y953" ca="1">INDIRECT("lista!J" &amp;SUM($A953+1))</f>
        <v>0</v>
      </c>
      <c r="Z953" s="99" cm="1">
        <f t="array" aca="1" ref="Z953" ca="1">INDIRECT("lista!K" &amp;SUM($A953+1))</f>
        <v>0</v>
      </c>
      <c r="AA953" s="99" cm="1">
        <f t="array" aca="1" ref="AA953" ca="1">INDIRECT("lista!L" &amp;SUM($A953+1))</f>
        <v>0</v>
      </c>
      <c r="AB953" s="99" cm="1">
        <f t="array" aca="1" ref="AB953" ca="1">INDIRECT("lista!M" &amp;SUM($A953+1))</f>
        <v>0</v>
      </c>
      <c r="AC953" s="99" cm="1">
        <f t="array" aca="1" ref="AC953" ca="1">INDIRECT("lista!N" &amp;SUM($A953+1))</f>
        <v>0</v>
      </c>
      <c r="AD953" s="99" cm="1">
        <f t="array" aca="1" ref="AD953" ca="1">INDIRECT("lista!O" &amp;SUM($A953+1))</f>
        <v>0</v>
      </c>
      <c r="AE953" s="99" cm="1">
        <f t="array" aca="1" ref="AE953" ca="1">INDIRECT("lista!P" &amp;SUM($A953+1))</f>
        <v>0</v>
      </c>
      <c r="AF953" s="99" cm="1">
        <f t="array" aca="1" ref="AF953" ca="1">INDIRECT("lista!Q" &amp;SUM($A953+1))</f>
        <v>0</v>
      </c>
    </row>
    <row r="954" spans="1:32" x14ac:dyDescent="0.3">
      <c r="A954" s="99">
        <v>660</v>
      </c>
      <c r="B954" s="41" t="s">
        <v>517</v>
      </c>
      <c r="C954" s="30" t="s">
        <v>1395</v>
      </c>
      <c r="D954" s="41" t="s">
        <v>112</v>
      </c>
      <c r="E954" s="40" t="s">
        <v>95</v>
      </c>
      <c r="F954" s="32">
        <v>43747</v>
      </c>
      <c r="O954" s="3"/>
      <c r="P954" s="3"/>
      <c r="Q954" s="3"/>
      <c r="R954" s="15"/>
      <c r="S954" s="15"/>
      <c r="T954" s="15"/>
      <c r="U954" s="328"/>
      <c r="V954" s="99"/>
      <c r="W954" s="99" cm="1">
        <f t="array" aca="1" ref="W954" ca="1">INDIRECT("lista!H" &amp;SUM($A954+1))</f>
        <v>0</v>
      </c>
      <c r="X954" s="99" cm="1">
        <f t="array" aca="1" ref="X954" ca="1">INDIRECT("lista!I" &amp;SUM($A954+1))</f>
        <v>0</v>
      </c>
      <c r="Y954" s="99" cm="1">
        <f t="array" aca="1" ref="Y954" ca="1">INDIRECT("lista!J" &amp;SUM($A954+1))</f>
        <v>0</v>
      </c>
      <c r="Z954" s="99" cm="1">
        <f t="array" aca="1" ref="Z954" ca="1">INDIRECT("lista!K" &amp;SUM($A954+1))</f>
        <v>0</v>
      </c>
      <c r="AA954" s="99" cm="1">
        <f t="array" aca="1" ref="AA954" ca="1">INDIRECT("lista!L" &amp;SUM($A954+1))</f>
        <v>0</v>
      </c>
      <c r="AB954" s="99" cm="1">
        <f t="array" aca="1" ref="AB954" ca="1">INDIRECT("lista!M" &amp;SUM($A954+1))</f>
        <v>0</v>
      </c>
      <c r="AC954" s="99" cm="1">
        <f t="array" aca="1" ref="AC954" ca="1">INDIRECT("lista!N" &amp;SUM($A954+1))</f>
        <v>0</v>
      </c>
      <c r="AD954" s="99" cm="1">
        <f t="array" aca="1" ref="AD954" ca="1">INDIRECT("lista!O" &amp;SUM($A954+1))</f>
        <v>0</v>
      </c>
      <c r="AE954" s="99" cm="1">
        <f t="array" aca="1" ref="AE954" ca="1">INDIRECT("lista!P" &amp;SUM($A954+1))</f>
        <v>0</v>
      </c>
      <c r="AF954" s="99" cm="1">
        <f t="array" aca="1" ref="AF954" ca="1">INDIRECT("lista!Q" &amp;SUM($A954+1))</f>
        <v>0</v>
      </c>
    </row>
    <row r="955" spans="1:32" x14ac:dyDescent="0.3">
      <c r="A955" s="99">
        <v>661</v>
      </c>
      <c r="B955" s="41" t="s">
        <v>111</v>
      </c>
      <c r="C955" s="30" t="s">
        <v>511</v>
      </c>
      <c r="D955" s="41" t="s">
        <v>112</v>
      </c>
      <c r="E955" s="40" t="s">
        <v>119</v>
      </c>
      <c r="F955" s="32">
        <v>43747</v>
      </c>
      <c r="O955" s="3"/>
      <c r="P955" s="3"/>
      <c r="Q955" s="3"/>
      <c r="R955" s="15"/>
      <c r="S955" s="15"/>
      <c r="T955" s="15"/>
      <c r="U955" s="328"/>
      <c r="V955" s="99"/>
      <c r="W955" s="99" cm="1">
        <f t="array" aca="1" ref="W955" ca="1">INDIRECT("lista!H" &amp;SUM($A955+1))</f>
        <v>0</v>
      </c>
      <c r="X955" s="99" cm="1">
        <f t="array" aca="1" ref="X955" ca="1">INDIRECT("lista!I" &amp;SUM($A955+1))</f>
        <v>0</v>
      </c>
      <c r="Y955" s="99" cm="1">
        <f t="array" aca="1" ref="Y955" ca="1">INDIRECT("lista!J" &amp;SUM($A955+1))</f>
        <v>0</v>
      </c>
      <c r="Z955" s="99" cm="1">
        <f t="array" aca="1" ref="Z955" ca="1">INDIRECT("lista!K" &amp;SUM($A955+1))</f>
        <v>0</v>
      </c>
      <c r="AA955" s="99" cm="1">
        <f t="array" aca="1" ref="AA955" ca="1">INDIRECT("lista!L" &amp;SUM($A955+1))</f>
        <v>0</v>
      </c>
      <c r="AB955" s="99" cm="1">
        <f t="array" aca="1" ref="AB955" ca="1">INDIRECT("lista!M" &amp;SUM($A955+1))</f>
        <v>0</v>
      </c>
      <c r="AC955" s="99" cm="1">
        <f t="array" aca="1" ref="AC955" ca="1">INDIRECT("lista!N" &amp;SUM($A955+1))</f>
        <v>0</v>
      </c>
      <c r="AD955" s="99" cm="1">
        <f t="array" aca="1" ref="AD955" ca="1">INDIRECT("lista!O" &amp;SUM($A955+1))</f>
        <v>0</v>
      </c>
      <c r="AE955" s="99" cm="1">
        <f t="array" aca="1" ref="AE955" ca="1">INDIRECT("lista!P" &amp;SUM($A955+1))</f>
        <v>0</v>
      </c>
      <c r="AF955" s="99" cm="1">
        <f t="array" aca="1" ref="AF955" ca="1">INDIRECT("lista!Q" &amp;SUM($A955+1))</f>
        <v>0</v>
      </c>
    </row>
    <row r="956" spans="1:32" x14ac:dyDescent="0.3">
      <c r="A956" s="99">
        <v>662</v>
      </c>
      <c r="B956" s="41" t="s">
        <v>536</v>
      </c>
      <c r="C956" s="30" t="s">
        <v>537</v>
      </c>
      <c r="D956" s="41" t="s">
        <v>80</v>
      </c>
      <c r="E956" s="40" t="s">
        <v>77</v>
      </c>
      <c r="F956" s="32">
        <v>43746</v>
      </c>
      <c r="O956" s="3"/>
      <c r="P956" s="3"/>
      <c r="Q956" s="3"/>
      <c r="R956" s="15"/>
      <c r="S956" s="15"/>
      <c r="T956" s="15"/>
      <c r="U956" s="328"/>
      <c r="V956" s="99"/>
      <c r="W956" s="99" cm="1">
        <f t="array" aca="1" ref="W956" ca="1">INDIRECT("lista!H" &amp;SUM($A956+1))</f>
        <v>0</v>
      </c>
      <c r="X956" s="99" cm="1">
        <f t="array" aca="1" ref="X956" ca="1">INDIRECT("lista!I" &amp;SUM($A956+1))</f>
        <v>0</v>
      </c>
      <c r="Y956" s="99" cm="1">
        <f t="array" aca="1" ref="Y956" ca="1">INDIRECT("lista!J" &amp;SUM($A956+1))</f>
        <v>0</v>
      </c>
      <c r="Z956" s="99" cm="1">
        <f t="array" aca="1" ref="Z956" ca="1">INDIRECT("lista!K" &amp;SUM($A956+1))</f>
        <v>0</v>
      </c>
      <c r="AA956" s="99" cm="1">
        <f t="array" aca="1" ref="AA956" ca="1">INDIRECT("lista!L" &amp;SUM($A956+1))</f>
        <v>0</v>
      </c>
      <c r="AB956" s="99" cm="1">
        <f t="array" aca="1" ref="AB956" ca="1">INDIRECT("lista!M" &amp;SUM($A956+1))</f>
        <v>0</v>
      </c>
      <c r="AC956" s="99" cm="1">
        <f t="array" aca="1" ref="AC956" ca="1">INDIRECT("lista!N" &amp;SUM($A956+1))</f>
        <v>0</v>
      </c>
      <c r="AD956" s="99" cm="1">
        <f t="array" aca="1" ref="AD956" ca="1">INDIRECT("lista!O" &amp;SUM($A956+1))</f>
        <v>0</v>
      </c>
      <c r="AE956" s="99" cm="1">
        <f t="array" aca="1" ref="AE956" ca="1">INDIRECT("lista!P" &amp;SUM($A956+1))</f>
        <v>0</v>
      </c>
      <c r="AF956" s="99" cm="1">
        <f t="array" aca="1" ref="AF956" ca="1">INDIRECT("lista!Q" &amp;SUM($A956+1))</f>
        <v>0</v>
      </c>
    </row>
    <row r="957" spans="1:32" x14ac:dyDescent="0.3">
      <c r="A957" s="99">
        <v>663</v>
      </c>
      <c r="B957" s="41" t="s">
        <v>538</v>
      </c>
      <c r="C957" s="30" t="s">
        <v>539</v>
      </c>
      <c r="D957" s="41" t="s">
        <v>80</v>
      </c>
      <c r="E957" s="40" t="s">
        <v>77</v>
      </c>
      <c r="F957" s="32">
        <v>43746</v>
      </c>
      <c r="O957" s="3"/>
      <c r="P957" s="3"/>
      <c r="Q957" s="3"/>
      <c r="R957" s="15"/>
      <c r="S957" s="15"/>
      <c r="T957" s="15"/>
      <c r="U957" s="328"/>
      <c r="V957" s="99"/>
      <c r="W957" s="99" cm="1">
        <f t="array" aca="1" ref="W957" ca="1">INDIRECT("lista!H" &amp;SUM($A957+1))</f>
        <v>0</v>
      </c>
      <c r="X957" s="99" cm="1">
        <f t="array" aca="1" ref="X957" ca="1">INDIRECT("lista!I" &amp;SUM($A957+1))</f>
        <v>0</v>
      </c>
      <c r="Y957" s="99" cm="1">
        <f t="array" aca="1" ref="Y957" ca="1">INDIRECT("lista!J" &amp;SUM($A957+1))</f>
        <v>0</v>
      </c>
      <c r="Z957" s="99" cm="1">
        <f t="array" aca="1" ref="Z957" ca="1">INDIRECT("lista!K" &amp;SUM($A957+1))</f>
        <v>0</v>
      </c>
      <c r="AA957" s="99" cm="1">
        <f t="array" aca="1" ref="AA957" ca="1">INDIRECT("lista!L" &amp;SUM($A957+1))</f>
        <v>0</v>
      </c>
      <c r="AB957" s="99" cm="1">
        <f t="array" aca="1" ref="AB957" ca="1">INDIRECT("lista!M" &amp;SUM($A957+1))</f>
        <v>0</v>
      </c>
      <c r="AC957" s="99" cm="1">
        <f t="array" aca="1" ref="AC957" ca="1">INDIRECT("lista!N" &amp;SUM($A957+1))</f>
        <v>0</v>
      </c>
      <c r="AD957" s="99" cm="1">
        <f t="array" aca="1" ref="AD957" ca="1">INDIRECT("lista!O" &amp;SUM($A957+1))</f>
        <v>0</v>
      </c>
      <c r="AE957" s="99" cm="1">
        <f t="array" aca="1" ref="AE957" ca="1">INDIRECT("lista!P" &amp;SUM($A957+1))</f>
        <v>0</v>
      </c>
      <c r="AF957" s="99" cm="1">
        <f t="array" aca="1" ref="AF957" ca="1">INDIRECT("lista!Q" &amp;SUM($A957+1))</f>
        <v>0</v>
      </c>
    </row>
    <row r="958" spans="1:32" x14ac:dyDescent="0.3">
      <c r="A958" s="99">
        <v>664</v>
      </c>
      <c r="B958" s="41" t="s">
        <v>534</v>
      </c>
      <c r="C958" s="30" t="s">
        <v>1217</v>
      </c>
      <c r="D958" s="41" t="s">
        <v>200</v>
      </c>
      <c r="E958" s="40" t="s">
        <v>455</v>
      </c>
      <c r="F958" s="32">
        <v>43742</v>
      </c>
      <c r="O958" s="3"/>
      <c r="P958" s="3"/>
      <c r="Q958" s="3"/>
      <c r="R958" s="15"/>
      <c r="S958" s="15"/>
      <c r="T958" s="15"/>
      <c r="U958" s="328"/>
      <c r="V958" s="99"/>
      <c r="W958" s="99" cm="1">
        <f t="array" aca="1" ref="W958" ca="1">INDIRECT("lista!H" &amp;SUM($A958+1))</f>
        <v>0</v>
      </c>
      <c r="X958" s="99" cm="1">
        <f t="array" aca="1" ref="X958" ca="1">INDIRECT("lista!I" &amp;SUM($A958+1))</f>
        <v>0</v>
      </c>
      <c r="Y958" s="99" cm="1">
        <f t="array" aca="1" ref="Y958" ca="1">INDIRECT("lista!J" &amp;SUM($A958+1))</f>
        <v>0</v>
      </c>
      <c r="Z958" s="99" cm="1">
        <f t="array" aca="1" ref="Z958" ca="1">INDIRECT("lista!K" &amp;SUM($A958+1))</f>
        <v>0</v>
      </c>
      <c r="AA958" s="99" cm="1">
        <f t="array" aca="1" ref="AA958" ca="1">INDIRECT("lista!L" &amp;SUM($A958+1))</f>
        <v>0</v>
      </c>
      <c r="AB958" s="99" cm="1">
        <f t="array" aca="1" ref="AB958" ca="1">INDIRECT("lista!M" &amp;SUM($A958+1))</f>
        <v>0</v>
      </c>
      <c r="AC958" s="99" cm="1">
        <f t="array" aca="1" ref="AC958" ca="1">INDIRECT("lista!N" &amp;SUM($A958+1))</f>
        <v>0</v>
      </c>
      <c r="AD958" s="99" cm="1">
        <f t="array" aca="1" ref="AD958" ca="1">INDIRECT("lista!O" &amp;SUM($A958+1))</f>
        <v>0</v>
      </c>
      <c r="AE958" s="99" cm="1">
        <f t="array" aca="1" ref="AE958" ca="1">INDIRECT("lista!P" &amp;SUM($A958+1))</f>
        <v>0</v>
      </c>
      <c r="AF958" s="99" cm="1">
        <f t="array" aca="1" ref="AF958" ca="1">INDIRECT("lista!Q" &amp;SUM($A958+1))</f>
        <v>0</v>
      </c>
    </row>
    <row r="959" spans="1:32" x14ac:dyDescent="0.3">
      <c r="A959" s="99">
        <v>665</v>
      </c>
      <c r="B959" s="41" t="s">
        <v>155</v>
      </c>
      <c r="C959" s="30" t="s">
        <v>1398</v>
      </c>
      <c r="D959" s="41" t="s">
        <v>80</v>
      </c>
      <c r="E959" s="40" t="s">
        <v>95</v>
      </c>
      <c r="F959" s="32">
        <v>43742</v>
      </c>
      <c r="O959" s="3"/>
      <c r="P959" s="3"/>
      <c r="Q959" s="3"/>
      <c r="R959" s="15"/>
      <c r="S959" s="15"/>
      <c r="T959" s="15"/>
      <c r="U959" s="328"/>
      <c r="V959" s="99"/>
      <c r="W959" s="99" cm="1">
        <f t="array" aca="1" ref="W959" ca="1">INDIRECT("lista!H" &amp;SUM($A959+1))</f>
        <v>0</v>
      </c>
      <c r="X959" s="99" cm="1">
        <f t="array" aca="1" ref="X959" ca="1">INDIRECT("lista!I" &amp;SUM($A959+1))</f>
        <v>0</v>
      </c>
      <c r="Y959" s="99" cm="1">
        <f t="array" aca="1" ref="Y959" ca="1">INDIRECT("lista!J" &amp;SUM($A959+1))</f>
        <v>0</v>
      </c>
      <c r="Z959" s="99" cm="1">
        <f t="array" aca="1" ref="Z959" ca="1">INDIRECT("lista!K" &amp;SUM($A959+1))</f>
        <v>0</v>
      </c>
      <c r="AA959" s="99" cm="1">
        <f t="array" aca="1" ref="AA959" ca="1">INDIRECT("lista!L" &amp;SUM($A959+1))</f>
        <v>0</v>
      </c>
      <c r="AB959" s="99" cm="1">
        <f t="array" aca="1" ref="AB959" ca="1">INDIRECT("lista!M" &amp;SUM($A959+1))</f>
        <v>0</v>
      </c>
      <c r="AC959" s="99" cm="1">
        <f t="array" aca="1" ref="AC959" ca="1">INDIRECT("lista!N" &amp;SUM($A959+1))</f>
        <v>0</v>
      </c>
      <c r="AD959" s="99" cm="1">
        <f t="array" aca="1" ref="AD959" ca="1">INDIRECT("lista!O" &amp;SUM($A959+1))</f>
        <v>0</v>
      </c>
      <c r="AE959" s="99" cm="1">
        <f t="array" aca="1" ref="AE959" ca="1">INDIRECT("lista!P" &amp;SUM($A959+1))</f>
        <v>0</v>
      </c>
      <c r="AF959" s="99" cm="1">
        <f t="array" aca="1" ref="AF959" ca="1">INDIRECT("lista!Q" &amp;SUM($A959+1))</f>
        <v>0</v>
      </c>
    </row>
    <row r="960" spans="1:32" x14ac:dyDescent="0.3">
      <c r="A960" s="99">
        <v>666</v>
      </c>
      <c r="B960" s="41" t="s">
        <v>535</v>
      </c>
      <c r="C960" s="30" t="s">
        <v>1217</v>
      </c>
      <c r="D960" s="41" t="s">
        <v>200</v>
      </c>
      <c r="E960" s="40" t="s">
        <v>455</v>
      </c>
      <c r="F960" s="32">
        <v>43741</v>
      </c>
      <c r="O960" s="3"/>
      <c r="P960" s="3"/>
      <c r="Q960" s="3"/>
      <c r="R960" s="15"/>
      <c r="S960" s="15"/>
      <c r="T960" s="15"/>
      <c r="U960" s="328"/>
      <c r="V960" s="99"/>
      <c r="W960" s="99" cm="1">
        <f t="array" aca="1" ref="W960" ca="1">INDIRECT("lista!H" &amp;SUM($A960+1))</f>
        <v>0</v>
      </c>
      <c r="X960" s="99" cm="1">
        <f t="array" aca="1" ref="X960" ca="1">INDIRECT("lista!I" &amp;SUM($A960+1))</f>
        <v>0</v>
      </c>
      <c r="Y960" s="99" cm="1">
        <f t="array" aca="1" ref="Y960" ca="1">INDIRECT("lista!J" &amp;SUM($A960+1))</f>
        <v>0</v>
      </c>
      <c r="Z960" s="99" cm="1">
        <f t="array" aca="1" ref="Z960" ca="1">INDIRECT("lista!K" &amp;SUM($A960+1))</f>
        <v>0</v>
      </c>
      <c r="AA960" s="99" cm="1">
        <f t="array" aca="1" ref="AA960" ca="1">INDIRECT("lista!L" &amp;SUM($A960+1))</f>
        <v>0</v>
      </c>
      <c r="AB960" s="99" cm="1">
        <f t="array" aca="1" ref="AB960" ca="1">INDIRECT("lista!M" &amp;SUM($A960+1))</f>
        <v>0</v>
      </c>
      <c r="AC960" s="99" cm="1">
        <f t="array" aca="1" ref="AC960" ca="1">INDIRECT("lista!N" &amp;SUM($A960+1))</f>
        <v>0</v>
      </c>
      <c r="AD960" s="99" cm="1">
        <f t="array" aca="1" ref="AD960" ca="1">INDIRECT("lista!O" &amp;SUM($A960+1))</f>
        <v>0</v>
      </c>
      <c r="AE960" s="99" cm="1">
        <f t="array" aca="1" ref="AE960" ca="1">INDIRECT("lista!P" &amp;SUM($A960+1))</f>
        <v>0</v>
      </c>
      <c r="AF960" s="99" cm="1">
        <f t="array" aca="1" ref="AF960" ca="1">INDIRECT("lista!Q" &amp;SUM($A960+1))</f>
        <v>0</v>
      </c>
    </row>
    <row r="961" spans="1:32" x14ac:dyDescent="0.3">
      <c r="A961" s="99">
        <v>667</v>
      </c>
      <c r="B961" s="41" t="s">
        <v>495</v>
      </c>
      <c r="C961" s="73" t="s">
        <v>1399</v>
      </c>
      <c r="D961" s="41" t="s">
        <v>181</v>
      </c>
      <c r="E961" s="40" t="s">
        <v>95</v>
      </c>
      <c r="F961" s="32">
        <v>43741</v>
      </c>
      <c r="O961" s="3"/>
      <c r="P961" s="3"/>
      <c r="Q961" s="3"/>
      <c r="R961" s="15"/>
      <c r="S961" s="15"/>
      <c r="T961" s="15"/>
      <c r="U961" s="328"/>
      <c r="V961" s="99"/>
      <c r="W961" s="99" cm="1">
        <f t="array" aca="1" ref="W961" ca="1">INDIRECT("lista!H" &amp;SUM($A961+1))</f>
        <v>0</v>
      </c>
      <c r="X961" s="99" cm="1">
        <f t="array" aca="1" ref="X961" ca="1">INDIRECT("lista!I" &amp;SUM($A961+1))</f>
        <v>0</v>
      </c>
      <c r="Y961" s="99" cm="1">
        <f t="array" aca="1" ref="Y961" ca="1">INDIRECT("lista!J" &amp;SUM($A961+1))</f>
        <v>0</v>
      </c>
      <c r="Z961" s="99" cm="1">
        <f t="array" aca="1" ref="Z961" ca="1">INDIRECT("lista!K" &amp;SUM($A961+1))</f>
        <v>0</v>
      </c>
      <c r="AA961" s="99" cm="1">
        <f t="array" aca="1" ref="AA961" ca="1">INDIRECT("lista!L" &amp;SUM($A961+1))</f>
        <v>0</v>
      </c>
      <c r="AB961" s="99" cm="1">
        <f t="array" aca="1" ref="AB961" ca="1">INDIRECT("lista!M" &amp;SUM($A961+1))</f>
        <v>0</v>
      </c>
      <c r="AC961" s="99" cm="1">
        <f t="array" aca="1" ref="AC961" ca="1">INDIRECT("lista!N" &amp;SUM($A961+1))</f>
        <v>0</v>
      </c>
      <c r="AD961" s="99" cm="1">
        <f t="array" aca="1" ref="AD961" ca="1">INDIRECT("lista!O" &amp;SUM($A961+1))</f>
        <v>0</v>
      </c>
      <c r="AE961" s="99" cm="1">
        <f t="array" aca="1" ref="AE961" ca="1">INDIRECT("lista!P" &amp;SUM($A961+1))</f>
        <v>0</v>
      </c>
      <c r="AF961" s="99" cm="1">
        <f t="array" aca="1" ref="AF961" ca="1">INDIRECT("lista!Q" &amp;SUM($A961+1))</f>
        <v>0</v>
      </c>
    </row>
    <row r="962" spans="1:32" x14ac:dyDescent="0.3">
      <c r="A962" s="99">
        <v>668</v>
      </c>
      <c r="B962" s="41" t="s">
        <v>391</v>
      </c>
      <c r="C962" s="30" t="s">
        <v>1203</v>
      </c>
      <c r="D962" s="41" t="s">
        <v>80</v>
      </c>
      <c r="E962" s="40" t="s">
        <v>105</v>
      </c>
      <c r="F962" s="32">
        <v>43739</v>
      </c>
      <c r="O962" s="3"/>
      <c r="P962" s="3"/>
      <c r="Q962" s="3"/>
      <c r="R962" s="15"/>
      <c r="S962" s="15"/>
      <c r="T962" s="15"/>
      <c r="U962" s="328"/>
      <c r="V962" s="99"/>
      <c r="W962" s="99" cm="1">
        <f t="array" aca="1" ref="W962" ca="1">INDIRECT("lista!H" &amp;SUM($A962+1))</f>
        <v>0</v>
      </c>
      <c r="X962" s="99" cm="1">
        <f t="array" aca="1" ref="X962" ca="1">INDIRECT("lista!I" &amp;SUM($A962+1))</f>
        <v>0</v>
      </c>
      <c r="Y962" s="99" cm="1">
        <f t="array" aca="1" ref="Y962" ca="1">INDIRECT("lista!J" &amp;SUM($A962+1))</f>
        <v>0</v>
      </c>
      <c r="Z962" s="99" cm="1">
        <f t="array" aca="1" ref="Z962" ca="1">INDIRECT("lista!K" &amp;SUM($A962+1))</f>
        <v>0</v>
      </c>
      <c r="AA962" s="99" cm="1">
        <f t="array" aca="1" ref="AA962" ca="1">INDIRECT("lista!L" &amp;SUM($A962+1))</f>
        <v>0</v>
      </c>
      <c r="AB962" s="99" cm="1">
        <f t="array" aca="1" ref="AB962" ca="1">INDIRECT("lista!M" &amp;SUM($A962+1))</f>
        <v>0</v>
      </c>
      <c r="AC962" s="99" cm="1">
        <f t="array" aca="1" ref="AC962" ca="1">INDIRECT("lista!N" &amp;SUM($A962+1))</f>
        <v>0</v>
      </c>
      <c r="AD962" s="99" cm="1">
        <f t="array" aca="1" ref="AD962" ca="1">INDIRECT("lista!O" &amp;SUM($A962+1))</f>
        <v>0</v>
      </c>
      <c r="AE962" s="99" cm="1">
        <f t="array" aca="1" ref="AE962" ca="1">INDIRECT("lista!P" &amp;SUM($A962+1))</f>
        <v>0</v>
      </c>
      <c r="AF962" s="99" cm="1">
        <f t="array" aca="1" ref="AF962" ca="1">INDIRECT("lista!Q" &amp;SUM($A962+1))</f>
        <v>0</v>
      </c>
    </row>
    <row r="963" spans="1:32" x14ac:dyDescent="0.3">
      <c r="A963" s="99">
        <v>669</v>
      </c>
      <c r="B963" s="41" t="s">
        <v>520</v>
      </c>
      <c r="C963" s="30" t="s">
        <v>1213</v>
      </c>
      <c r="D963" s="41" t="s">
        <v>200</v>
      </c>
      <c r="E963" s="40" t="s">
        <v>95</v>
      </c>
      <c r="F963" s="32">
        <v>43739</v>
      </c>
      <c r="O963" s="3"/>
      <c r="P963" s="3"/>
      <c r="Q963" s="3"/>
      <c r="R963" s="15"/>
      <c r="S963" s="15"/>
      <c r="T963" s="15"/>
      <c r="U963" s="328"/>
      <c r="V963" s="99"/>
      <c r="W963" s="99" cm="1">
        <f t="array" aca="1" ref="W963" ca="1">INDIRECT("lista!H" &amp;SUM($A963+1))</f>
        <v>0</v>
      </c>
      <c r="X963" s="99" cm="1">
        <f t="array" aca="1" ref="X963" ca="1">INDIRECT("lista!I" &amp;SUM($A963+1))</f>
        <v>0</v>
      </c>
      <c r="Y963" s="99" cm="1">
        <f t="array" aca="1" ref="Y963" ca="1">INDIRECT("lista!J" &amp;SUM($A963+1))</f>
        <v>0</v>
      </c>
      <c r="Z963" s="99" cm="1">
        <f t="array" aca="1" ref="Z963" ca="1">INDIRECT("lista!K" &amp;SUM($A963+1))</f>
        <v>0</v>
      </c>
      <c r="AA963" s="99" cm="1">
        <f t="array" aca="1" ref="AA963" ca="1">INDIRECT("lista!L" &amp;SUM($A963+1))</f>
        <v>0</v>
      </c>
      <c r="AB963" s="99" cm="1">
        <f t="array" aca="1" ref="AB963" ca="1">INDIRECT("lista!M" &amp;SUM($A963+1))</f>
        <v>0</v>
      </c>
      <c r="AC963" s="99" cm="1">
        <f t="array" aca="1" ref="AC963" ca="1">INDIRECT("lista!N" &amp;SUM($A963+1))</f>
        <v>0</v>
      </c>
      <c r="AD963" s="99" cm="1">
        <f t="array" aca="1" ref="AD963" ca="1">INDIRECT("lista!O" &amp;SUM($A963+1))</f>
        <v>0</v>
      </c>
      <c r="AE963" s="99" cm="1">
        <f t="array" aca="1" ref="AE963" ca="1">INDIRECT("lista!P" &amp;SUM($A963+1))</f>
        <v>0</v>
      </c>
      <c r="AF963" s="99" cm="1">
        <f t="array" aca="1" ref="AF963" ca="1">INDIRECT("lista!Q" &amp;SUM($A963+1))</f>
        <v>0</v>
      </c>
    </row>
    <row r="964" spans="1:32" x14ac:dyDescent="0.3">
      <c r="A964" s="99">
        <v>670</v>
      </c>
      <c r="B964" s="41" t="s">
        <v>515</v>
      </c>
      <c r="C964" s="30" t="s">
        <v>1492</v>
      </c>
      <c r="D964" s="41" t="s">
        <v>200</v>
      </c>
      <c r="E964" s="40" t="s">
        <v>105</v>
      </c>
      <c r="F964" s="32">
        <v>43735</v>
      </c>
      <c r="O964" s="3"/>
      <c r="P964" s="3"/>
      <c r="Q964" s="3"/>
      <c r="R964" s="15"/>
      <c r="S964" s="15"/>
      <c r="T964" s="15"/>
      <c r="U964" s="328"/>
      <c r="V964" s="99"/>
      <c r="W964" s="99" cm="1">
        <f t="array" aca="1" ref="W964" ca="1">INDIRECT("lista!H" &amp;SUM($A964+1))</f>
        <v>0</v>
      </c>
      <c r="X964" s="99" cm="1">
        <f t="array" aca="1" ref="X964" ca="1">INDIRECT("lista!I" &amp;SUM($A964+1))</f>
        <v>0</v>
      </c>
      <c r="Y964" s="99" cm="1">
        <f t="array" aca="1" ref="Y964" ca="1">INDIRECT("lista!J" &amp;SUM($A964+1))</f>
        <v>0</v>
      </c>
      <c r="Z964" s="99" cm="1">
        <f t="array" aca="1" ref="Z964" ca="1">INDIRECT("lista!K" &amp;SUM($A964+1))</f>
        <v>0</v>
      </c>
      <c r="AA964" s="99" cm="1">
        <f t="array" aca="1" ref="AA964" ca="1">INDIRECT("lista!L" &amp;SUM($A964+1))</f>
        <v>0</v>
      </c>
      <c r="AB964" s="99" cm="1">
        <f t="array" aca="1" ref="AB964" ca="1">INDIRECT("lista!M" &amp;SUM($A964+1))</f>
        <v>0</v>
      </c>
      <c r="AC964" s="99" cm="1">
        <f t="array" aca="1" ref="AC964" ca="1">INDIRECT("lista!N" &amp;SUM($A964+1))</f>
        <v>0</v>
      </c>
      <c r="AD964" s="99" cm="1">
        <f t="array" aca="1" ref="AD964" ca="1">INDIRECT("lista!O" &amp;SUM($A964+1))</f>
        <v>0</v>
      </c>
      <c r="AE964" s="99" cm="1">
        <f t="array" aca="1" ref="AE964" ca="1">INDIRECT("lista!P" &amp;SUM($A964+1))</f>
        <v>0</v>
      </c>
      <c r="AF964" s="99" cm="1">
        <f t="array" aca="1" ref="AF964" ca="1">INDIRECT("lista!Q" &amp;SUM($A964+1))</f>
        <v>0</v>
      </c>
    </row>
    <row r="965" spans="1:32" x14ac:dyDescent="0.3">
      <c r="A965" s="99">
        <v>671</v>
      </c>
      <c r="B965" s="41" t="s">
        <v>199</v>
      </c>
      <c r="C965" s="30" t="s">
        <v>1202</v>
      </c>
      <c r="D965" s="41" t="s">
        <v>200</v>
      </c>
      <c r="E965" s="40" t="s">
        <v>77</v>
      </c>
      <c r="F965" s="32">
        <v>43726</v>
      </c>
      <c r="O965" s="3"/>
      <c r="P965" s="3"/>
      <c r="Q965" s="3"/>
      <c r="R965" s="15"/>
      <c r="S965" s="15"/>
      <c r="T965" s="15"/>
      <c r="U965" s="328"/>
      <c r="V965" s="99"/>
      <c r="W965" s="99" cm="1">
        <f t="array" aca="1" ref="W965" ca="1">INDIRECT("lista!H" &amp;SUM($A965+1))</f>
        <v>0</v>
      </c>
      <c r="X965" s="99" cm="1">
        <f t="array" aca="1" ref="X965" ca="1">INDIRECT("lista!I" &amp;SUM($A965+1))</f>
        <v>0</v>
      </c>
      <c r="Y965" s="99" cm="1">
        <f t="array" aca="1" ref="Y965" ca="1">INDIRECT("lista!J" &amp;SUM($A965+1))</f>
        <v>0</v>
      </c>
      <c r="Z965" s="99" cm="1">
        <f t="array" aca="1" ref="Z965" ca="1">INDIRECT("lista!K" &amp;SUM($A965+1))</f>
        <v>0</v>
      </c>
      <c r="AA965" s="99" cm="1">
        <f t="array" aca="1" ref="AA965" ca="1">INDIRECT("lista!L" &amp;SUM($A965+1))</f>
        <v>0</v>
      </c>
      <c r="AB965" s="99" cm="1">
        <f t="array" aca="1" ref="AB965" ca="1">INDIRECT("lista!M" &amp;SUM($A965+1))</f>
        <v>0</v>
      </c>
      <c r="AC965" s="99" cm="1">
        <f t="array" aca="1" ref="AC965" ca="1">INDIRECT("lista!N" &amp;SUM($A965+1))</f>
        <v>0</v>
      </c>
      <c r="AD965" s="99" cm="1">
        <f t="array" aca="1" ref="AD965" ca="1">INDIRECT("lista!O" &amp;SUM($A965+1))</f>
        <v>0</v>
      </c>
      <c r="AE965" s="99" cm="1">
        <f t="array" aca="1" ref="AE965" ca="1">INDIRECT("lista!P" &amp;SUM($A965+1))</f>
        <v>0</v>
      </c>
      <c r="AF965" s="99" cm="1">
        <f t="array" aca="1" ref="AF965" ca="1">INDIRECT("lista!Q" &amp;SUM($A965+1))</f>
        <v>0</v>
      </c>
    </row>
    <row r="966" spans="1:32" x14ac:dyDescent="0.3">
      <c r="A966" s="99">
        <v>672</v>
      </c>
      <c r="B966" s="41" t="s">
        <v>201</v>
      </c>
      <c r="C966" s="30" t="s">
        <v>1202</v>
      </c>
      <c r="D966" s="41" t="s">
        <v>200</v>
      </c>
      <c r="E966" s="40" t="s">
        <v>77</v>
      </c>
      <c r="F966" s="32">
        <v>43726</v>
      </c>
      <c r="O966" s="3"/>
      <c r="P966" s="3"/>
      <c r="Q966" s="3"/>
      <c r="R966" s="15"/>
      <c r="S966" s="15"/>
      <c r="T966" s="15"/>
      <c r="U966" s="328"/>
      <c r="V966" s="99"/>
      <c r="W966" s="99" cm="1">
        <f t="array" aca="1" ref="W966" ca="1">INDIRECT("lista!H" &amp;SUM($A966+1))</f>
        <v>0</v>
      </c>
      <c r="X966" s="99" cm="1">
        <f t="array" aca="1" ref="X966" ca="1">INDIRECT("lista!I" &amp;SUM($A966+1))</f>
        <v>0</v>
      </c>
      <c r="Y966" s="99" cm="1">
        <f t="array" aca="1" ref="Y966" ca="1">INDIRECT("lista!J" &amp;SUM($A966+1))</f>
        <v>0</v>
      </c>
      <c r="Z966" s="99" cm="1">
        <f t="array" aca="1" ref="Z966" ca="1">INDIRECT("lista!K" &amp;SUM($A966+1))</f>
        <v>0</v>
      </c>
      <c r="AA966" s="99" cm="1">
        <f t="array" aca="1" ref="AA966" ca="1">INDIRECT("lista!L" &amp;SUM($A966+1))</f>
        <v>0</v>
      </c>
      <c r="AB966" s="99" cm="1">
        <f t="array" aca="1" ref="AB966" ca="1">INDIRECT("lista!M" &amp;SUM($A966+1))</f>
        <v>0</v>
      </c>
      <c r="AC966" s="99" cm="1">
        <f t="array" aca="1" ref="AC966" ca="1">INDIRECT("lista!N" &amp;SUM($A966+1))</f>
        <v>0</v>
      </c>
      <c r="AD966" s="99" cm="1">
        <f t="array" aca="1" ref="AD966" ca="1">INDIRECT("lista!O" &amp;SUM($A966+1))</f>
        <v>0</v>
      </c>
      <c r="AE966" s="99" cm="1">
        <f t="array" aca="1" ref="AE966" ca="1">INDIRECT("lista!P" &amp;SUM($A966+1))</f>
        <v>0</v>
      </c>
      <c r="AF966" s="99" cm="1">
        <f t="array" aca="1" ref="AF966" ca="1">INDIRECT("lista!Q" &amp;SUM($A966+1))</f>
        <v>0</v>
      </c>
    </row>
    <row r="967" spans="1:32" x14ac:dyDescent="0.3">
      <c r="A967" s="99">
        <v>673</v>
      </c>
      <c r="B967" s="41" t="s">
        <v>343</v>
      </c>
      <c r="C967" s="30" t="s">
        <v>1305</v>
      </c>
      <c r="D967" s="41" t="s">
        <v>80</v>
      </c>
      <c r="E967" s="40" t="s">
        <v>95</v>
      </c>
      <c r="F967" s="32">
        <v>43725</v>
      </c>
      <c r="O967" s="3"/>
      <c r="P967" s="3"/>
      <c r="Q967" s="3"/>
      <c r="R967" s="15"/>
      <c r="S967" s="15"/>
      <c r="T967" s="15"/>
      <c r="U967" s="328"/>
      <c r="V967" s="99"/>
      <c r="W967" s="99" cm="1">
        <f t="array" aca="1" ref="W967" ca="1">INDIRECT("lista!H" &amp;SUM($A967+1))</f>
        <v>0</v>
      </c>
      <c r="X967" s="99" cm="1">
        <f t="array" aca="1" ref="X967" ca="1">INDIRECT("lista!I" &amp;SUM($A967+1))</f>
        <v>0</v>
      </c>
      <c r="Y967" s="99" cm="1">
        <f t="array" aca="1" ref="Y967" ca="1">INDIRECT("lista!J" &amp;SUM($A967+1))</f>
        <v>0</v>
      </c>
      <c r="Z967" s="99" cm="1">
        <f t="array" aca="1" ref="Z967" ca="1">INDIRECT("lista!K" &amp;SUM($A967+1))</f>
        <v>0</v>
      </c>
      <c r="AA967" s="99" cm="1">
        <f t="array" aca="1" ref="AA967" ca="1">INDIRECT("lista!L" &amp;SUM($A967+1))</f>
        <v>0</v>
      </c>
      <c r="AB967" s="99" cm="1">
        <f t="array" aca="1" ref="AB967" ca="1">INDIRECT("lista!M" &amp;SUM($A967+1))</f>
        <v>0</v>
      </c>
      <c r="AC967" s="99" cm="1">
        <f t="array" aca="1" ref="AC967" ca="1">INDIRECT("lista!N" &amp;SUM($A967+1))</f>
        <v>0</v>
      </c>
      <c r="AD967" s="99" cm="1">
        <f t="array" aca="1" ref="AD967" ca="1">INDIRECT("lista!O" &amp;SUM($A967+1))</f>
        <v>0</v>
      </c>
      <c r="AE967" s="99" cm="1">
        <f t="array" aca="1" ref="AE967" ca="1">INDIRECT("lista!P" &amp;SUM($A967+1))</f>
        <v>0</v>
      </c>
      <c r="AF967" s="99" cm="1">
        <f t="array" aca="1" ref="AF967" ca="1">INDIRECT("lista!Q" &amp;SUM($A967+1))</f>
        <v>0</v>
      </c>
    </row>
    <row r="968" spans="1:32" x14ac:dyDescent="0.3">
      <c r="A968" s="99">
        <v>674</v>
      </c>
      <c r="B968" s="41" t="s">
        <v>391</v>
      </c>
      <c r="C968" s="30" t="s">
        <v>1218</v>
      </c>
      <c r="D968" s="41" t="s">
        <v>80</v>
      </c>
      <c r="E968" s="40" t="s">
        <v>119</v>
      </c>
      <c r="F968" s="32">
        <v>43725</v>
      </c>
      <c r="O968" s="3"/>
      <c r="P968" s="3"/>
      <c r="Q968" s="3"/>
      <c r="R968" s="15"/>
      <c r="S968" s="15"/>
      <c r="T968" s="15"/>
      <c r="U968" s="328"/>
      <c r="V968" s="99"/>
      <c r="W968" s="99" cm="1">
        <f t="array" aca="1" ref="W968" ca="1">INDIRECT("lista!H" &amp;SUM($A968+1))</f>
        <v>0</v>
      </c>
      <c r="X968" s="99" cm="1">
        <f t="array" aca="1" ref="X968" ca="1">INDIRECT("lista!I" &amp;SUM($A968+1))</f>
        <v>0</v>
      </c>
      <c r="Y968" s="99" cm="1">
        <f t="array" aca="1" ref="Y968" ca="1">INDIRECT("lista!J" &amp;SUM($A968+1))</f>
        <v>0</v>
      </c>
      <c r="Z968" s="99" cm="1">
        <f t="array" aca="1" ref="Z968" ca="1">INDIRECT("lista!K" &amp;SUM($A968+1))</f>
        <v>0</v>
      </c>
      <c r="AA968" s="99" cm="1">
        <f t="array" aca="1" ref="AA968" ca="1">INDIRECT("lista!L" &amp;SUM($A968+1))</f>
        <v>0</v>
      </c>
      <c r="AB968" s="99" cm="1">
        <f t="array" aca="1" ref="AB968" ca="1">INDIRECT("lista!M" &amp;SUM($A968+1))</f>
        <v>0</v>
      </c>
      <c r="AC968" s="99" cm="1">
        <f t="array" aca="1" ref="AC968" ca="1">INDIRECT("lista!N" &amp;SUM($A968+1))</f>
        <v>0</v>
      </c>
      <c r="AD968" s="99" cm="1">
        <f t="array" aca="1" ref="AD968" ca="1">INDIRECT("lista!O" &amp;SUM($A968+1))</f>
        <v>0</v>
      </c>
      <c r="AE968" s="99" cm="1">
        <f t="array" aca="1" ref="AE968" ca="1">INDIRECT("lista!P" &amp;SUM($A968+1))</f>
        <v>0</v>
      </c>
      <c r="AF968" s="99" cm="1">
        <f t="array" aca="1" ref="AF968" ca="1">INDIRECT("lista!Q" &amp;SUM($A968+1))</f>
        <v>0</v>
      </c>
    </row>
    <row r="969" spans="1:32" x14ac:dyDescent="0.3">
      <c r="A969" s="99">
        <v>675</v>
      </c>
      <c r="B969" s="41" t="s">
        <v>155</v>
      </c>
      <c r="C969" s="30" t="s">
        <v>1400</v>
      </c>
      <c r="D969" s="41" t="s">
        <v>80</v>
      </c>
      <c r="E969" s="40" t="s">
        <v>105</v>
      </c>
      <c r="F969" s="32">
        <v>43721</v>
      </c>
      <c r="O969" s="3"/>
      <c r="P969" s="3"/>
      <c r="Q969" s="3"/>
      <c r="R969" s="15"/>
      <c r="S969" s="15"/>
      <c r="T969" s="15"/>
      <c r="U969" s="328"/>
      <c r="V969" s="99"/>
      <c r="W969" s="99" cm="1">
        <f t="array" aca="1" ref="W969" ca="1">INDIRECT("lista!H" &amp;SUM($A969+1))</f>
        <v>0</v>
      </c>
      <c r="X969" s="99" cm="1">
        <f t="array" aca="1" ref="X969" ca="1">INDIRECT("lista!I" &amp;SUM($A969+1))</f>
        <v>0</v>
      </c>
      <c r="Y969" s="99" cm="1">
        <f t="array" aca="1" ref="Y969" ca="1">INDIRECT("lista!J" &amp;SUM($A969+1))</f>
        <v>0</v>
      </c>
      <c r="Z969" s="99" cm="1">
        <f t="array" aca="1" ref="Z969" ca="1">INDIRECT("lista!K" &amp;SUM($A969+1))</f>
        <v>0</v>
      </c>
      <c r="AA969" s="99" cm="1">
        <f t="array" aca="1" ref="AA969" ca="1">INDIRECT("lista!L" &amp;SUM($A969+1))</f>
        <v>0</v>
      </c>
      <c r="AB969" s="99" cm="1">
        <f t="array" aca="1" ref="AB969" ca="1">INDIRECT("lista!M" &amp;SUM($A969+1))</f>
        <v>0</v>
      </c>
      <c r="AC969" s="99" cm="1">
        <f t="array" aca="1" ref="AC969" ca="1">INDIRECT("lista!N" &amp;SUM($A969+1))</f>
        <v>0</v>
      </c>
      <c r="AD969" s="99" cm="1">
        <f t="array" aca="1" ref="AD969" ca="1">INDIRECT("lista!O" &amp;SUM($A969+1))</f>
        <v>0</v>
      </c>
      <c r="AE969" s="99" cm="1">
        <f t="array" aca="1" ref="AE969" ca="1">INDIRECT("lista!P" &amp;SUM($A969+1))</f>
        <v>0</v>
      </c>
      <c r="AF969" s="99" cm="1">
        <f t="array" aca="1" ref="AF969" ca="1">INDIRECT("lista!Q" &amp;SUM($A969+1))</f>
        <v>0</v>
      </c>
    </row>
    <row r="970" spans="1:32" x14ac:dyDescent="0.3">
      <c r="A970" s="99">
        <v>676</v>
      </c>
      <c r="B970" s="41" t="s">
        <v>207</v>
      </c>
      <c r="C970" s="30" t="s">
        <v>1493</v>
      </c>
      <c r="D970" s="41" t="s">
        <v>80</v>
      </c>
      <c r="E970" s="40" t="s">
        <v>77</v>
      </c>
      <c r="F970" s="32">
        <v>43721</v>
      </c>
      <c r="O970" s="3"/>
      <c r="P970" s="3"/>
      <c r="Q970" s="3"/>
      <c r="R970" s="15"/>
      <c r="S970" s="15"/>
      <c r="T970" s="15"/>
      <c r="U970" s="328"/>
      <c r="V970" s="99"/>
      <c r="W970" s="99" cm="1">
        <f t="array" aca="1" ref="W970" ca="1">INDIRECT("lista!H" &amp;SUM($A970+1))</f>
        <v>0</v>
      </c>
      <c r="X970" s="99" cm="1">
        <f t="array" aca="1" ref="X970" ca="1">INDIRECT("lista!I" &amp;SUM($A970+1))</f>
        <v>0</v>
      </c>
      <c r="Y970" s="99" cm="1">
        <f t="array" aca="1" ref="Y970" ca="1">INDIRECT("lista!J" &amp;SUM($A970+1))</f>
        <v>0</v>
      </c>
      <c r="Z970" s="99" cm="1">
        <f t="array" aca="1" ref="Z970" ca="1">INDIRECT("lista!K" &amp;SUM($A970+1))</f>
        <v>0</v>
      </c>
      <c r="AA970" s="99" cm="1">
        <f t="array" aca="1" ref="AA970" ca="1">INDIRECT("lista!L" &amp;SUM($A970+1))</f>
        <v>0</v>
      </c>
      <c r="AB970" s="99" cm="1">
        <f t="array" aca="1" ref="AB970" ca="1">INDIRECT("lista!M" &amp;SUM($A970+1))</f>
        <v>0</v>
      </c>
      <c r="AC970" s="99" cm="1">
        <f t="array" aca="1" ref="AC970" ca="1">INDIRECT("lista!N" &amp;SUM($A970+1))</f>
        <v>0</v>
      </c>
      <c r="AD970" s="99" cm="1">
        <f t="array" aca="1" ref="AD970" ca="1">INDIRECT("lista!O" &amp;SUM($A970+1))</f>
        <v>0</v>
      </c>
      <c r="AE970" s="99" cm="1">
        <f t="array" aca="1" ref="AE970" ca="1">INDIRECT("lista!P" &amp;SUM($A970+1))</f>
        <v>0</v>
      </c>
      <c r="AF970" s="99" cm="1">
        <f t="array" aca="1" ref="AF970" ca="1">INDIRECT("lista!Q" &amp;SUM($A970+1))</f>
        <v>0</v>
      </c>
    </row>
    <row r="971" spans="1:32" x14ac:dyDescent="0.3">
      <c r="A971" s="99">
        <v>677</v>
      </c>
      <c r="B971" s="41" t="s">
        <v>515</v>
      </c>
      <c r="C971" s="30" t="s">
        <v>1492</v>
      </c>
      <c r="D971" s="41" t="s">
        <v>200</v>
      </c>
      <c r="E971" s="40" t="s">
        <v>119</v>
      </c>
      <c r="F971" s="32">
        <v>43721</v>
      </c>
      <c r="O971" s="3"/>
      <c r="P971" s="3"/>
      <c r="Q971" s="3"/>
      <c r="R971" s="15"/>
      <c r="S971" s="15"/>
      <c r="T971" s="15"/>
      <c r="U971" s="328"/>
      <c r="V971" s="99"/>
      <c r="W971" s="99" cm="1">
        <f t="array" aca="1" ref="W971" ca="1">INDIRECT("lista!H" &amp;SUM($A971+1))</f>
        <v>0</v>
      </c>
      <c r="X971" s="99" cm="1">
        <f t="array" aca="1" ref="X971" ca="1">INDIRECT("lista!I" &amp;SUM($A971+1))</f>
        <v>0</v>
      </c>
      <c r="Y971" s="99" cm="1">
        <f t="array" aca="1" ref="Y971" ca="1">INDIRECT("lista!J" &amp;SUM($A971+1))</f>
        <v>0</v>
      </c>
      <c r="Z971" s="99" cm="1">
        <f t="array" aca="1" ref="Z971" ca="1">INDIRECT("lista!K" &amp;SUM($A971+1))</f>
        <v>0</v>
      </c>
      <c r="AA971" s="99" cm="1">
        <f t="array" aca="1" ref="AA971" ca="1">INDIRECT("lista!L" &amp;SUM($A971+1))</f>
        <v>0</v>
      </c>
      <c r="AB971" s="99" cm="1">
        <f t="array" aca="1" ref="AB971" ca="1">INDIRECT("lista!M" &amp;SUM($A971+1))</f>
        <v>0</v>
      </c>
      <c r="AC971" s="99" cm="1">
        <f t="array" aca="1" ref="AC971" ca="1">INDIRECT("lista!N" &amp;SUM($A971+1))</f>
        <v>0</v>
      </c>
      <c r="AD971" s="99" cm="1">
        <f t="array" aca="1" ref="AD971" ca="1">INDIRECT("lista!O" &amp;SUM($A971+1))</f>
        <v>0</v>
      </c>
      <c r="AE971" s="99" cm="1">
        <f t="array" aca="1" ref="AE971" ca="1">INDIRECT("lista!P" &amp;SUM($A971+1))</f>
        <v>0</v>
      </c>
      <c r="AF971" s="99" cm="1">
        <f t="array" aca="1" ref="AF971" ca="1">INDIRECT("lista!Q" &amp;SUM($A971+1))</f>
        <v>0</v>
      </c>
    </row>
    <row r="972" spans="1:32" x14ac:dyDescent="0.3">
      <c r="A972" s="99">
        <v>678</v>
      </c>
      <c r="B972" s="41" t="s">
        <v>208</v>
      </c>
      <c r="C972" s="30" t="s">
        <v>1494</v>
      </c>
      <c r="D972" s="41" t="s">
        <v>80</v>
      </c>
      <c r="E972" s="40" t="s">
        <v>77</v>
      </c>
      <c r="F972" s="32">
        <v>43721</v>
      </c>
      <c r="O972" s="3"/>
      <c r="P972" s="3"/>
      <c r="Q972" s="3"/>
      <c r="R972" s="15"/>
      <c r="S972" s="15"/>
      <c r="T972" s="15"/>
      <c r="U972" s="328"/>
      <c r="V972" s="99"/>
      <c r="W972" s="99" cm="1">
        <f t="array" aca="1" ref="W972" ca="1">INDIRECT("lista!H" &amp;SUM($A972+1))</f>
        <v>0</v>
      </c>
      <c r="X972" s="99" cm="1">
        <f t="array" aca="1" ref="X972" ca="1">INDIRECT("lista!I" &amp;SUM($A972+1))</f>
        <v>0</v>
      </c>
      <c r="Y972" s="99" cm="1">
        <f t="array" aca="1" ref="Y972" ca="1">INDIRECT("lista!J" &amp;SUM($A972+1))</f>
        <v>0</v>
      </c>
      <c r="Z972" s="99" cm="1">
        <f t="array" aca="1" ref="Z972" ca="1">INDIRECT("lista!K" &amp;SUM($A972+1))</f>
        <v>0</v>
      </c>
      <c r="AA972" s="99" cm="1">
        <f t="array" aca="1" ref="AA972" ca="1">INDIRECT("lista!L" &amp;SUM($A972+1))</f>
        <v>0</v>
      </c>
      <c r="AB972" s="99" cm="1">
        <f t="array" aca="1" ref="AB972" ca="1">INDIRECT("lista!M" &amp;SUM($A972+1))</f>
        <v>0</v>
      </c>
      <c r="AC972" s="99" cm="1">
        <f t="array" aca="1" ref="AC972" ca="1">INDIRECT("lista!N" &amp;SUM($A972+1))</f>
        <v>0</v>
      </c>
      <c r="AD972" s="99" cm="1">
        <f t="array" aca="1" ref="AD972" ca="1">INDIRECT("lista!O" &amp;SUM($A972+1))</f>
        <v>0</v>
      </c>
      <c r="AE972" s="99" cm="1">
        <f t="array" aca="1" ref="AE972" ca="1">INDIRECT("lista!P" &amp;SUM($A972+1))</f>
        <v>0</v>
      </c>
      <c r="AF972" s="99" cm="1">
        <f t="array" aca="1" ref="AF972" ca="1">INDIRECT("lista!Q" &amp;SUM($A972+1))</f>
        <v>0</v>
      </c>
    </row>
    <row r="973" spans="1:32" x14ac:dyDescent="0.3">
      <c r="A973" s="99">
        <v>679</v>
      </c>
      <c r="B973" s="41" t="s">
        <v>495</v>
      </c>
      <c r="C973" s="73" t="s">
        <v>1394</v>
      </c>
      <c r="D973" s="41" t="s">
        <v>181</v>
      </c>
      <c r="E973" s="40" t="s">
        <v>105</v>
      </c>
      <c r="F973" s="32">
        <v>43720</v>
      </c>
      <c r="O973" s="3"/>
      <c r="P973" s="3"/>
      <c r="Q973" s="3"/>
      <c r="R973" s="15"/>
      <c r="S973" s="15"/>
      <c r="T973" s="15"/>
      <c r="U973" s="328"/>
      <c r="V973" s="99"/>
      <c r="W973" s="99" cm="1">
        <f t="array" aca="1" ref="W973" ca="1">INDIRECT("lista!H" &amp;SUM($A973+1))</f>
        <v>0</v>
      </c>
      <c r="X973" s="99" cm="1">
        <f t="array" aca="1" ref="X973" ca="1">INDIRECT("lista!I" &amp;SUM($A973+1))</f>
        <v>0</v>
      </c>
      <c r="Y973" s="99" cm="1">
        <f t="array" aca="1" ref="Y973" ca="1">INDIRECT("lista!J" &amp;SUM($A973+1))</f>
        <v>0</v>
      </c>
      <c r="Z973" s="99" cm="1">
        <f t="array" aca="1" ref="Z973" ca="1">INDIRECT("lista!K" &amp;SUM($A973+1))</f>
        <v>0</v>
      </c>
      <c r="AA973" s="99" cm="1">
        <f t="array" aca="1" ref="AA973" ca="1">INDIRECT("lista!L" &amp;SUM($A973+1))</f>
        <v>0</v>
      </c>
      <c r="AB973" s="99" cm="1">
        <f t="array" aca="1" ref="AB973" ca="1">INDIRECT("lista!M" &amp;SUM($A973+1))</f>
        <v>0</v>
      </c>
      <c r="AC973" s="99" cm="1">
        <f t="array" aca="1" ref="AC973" ca="1">INDIRECT("lista!N" &amp;SUM($A973+1))</f>
        <v>0</v>
      </c>
      <c r="AD973" s="99" cm="1">
        <f t="array" aca="1" ref="AD973" ca="1">INDIRECT("lista!O" &amp;SUM($A973+1))</f>
        <v>0</v>
      </c>
      <c r="AE973" s="99" cm="1">
        <f t="array" aca="1" ref="AE973" ca="1">INDIRECT("lista!P" &amp;SUM($A973+1))</f>
        <v>0</v>
      </c>
      <c r="AF973" s="99" cm="1">
        <f t="array" aca="1" ref="AF973" ca="1">INDIRECT("lista!Q" &amp;SUM($A973+1))</f>
        <v>0</v>
      </c>
    </row>
    <row r="974" spans="1:32" x14ac:dyDescent="0.3">
      <c r="A974" s="99">
        <v>680</v>
      </c>
      <c r="B974" s="41" t="s">
        <v>540</v>
      </c>
      <c r="C974" s="30" t="s">
        <v>1219</v>
      </c>
      <c r="D974" s="41" t="s">
        <v>181</v>
      </c>
      <c r="E974" s="40" t="s">
        <v>95</v>
      </c>
      <c r="F974" s="32">
        <v>43719</v>
      </c>
      <c r="O974" s="3"/>
      <c r="P974" s="3"/>
      <c r="Q974" s="3"/>
      <c r="R974" s="15"/>
      <c r="S974" s="15"/>
      <c r="T974" s="15"/>
      <c r="U974" s="328"/>
      <c r="V974" s="99"/>
      <c r="W974" s="99" cm="1">
        <f t="array" aca="1" ref="W974" ca="1">INDIRECT("lista!H" &amp;SUM($A974+1))</f>
        <v>0</v>
      </c>
      <c r="X974" s="99" cm="1">
        <f t="array" aca="1" ref="X974" ca="1">INDIRECT("lista!I" &amp;SUM($A974+1))</f>
        <v>0</v>
      </c>
      <c r="Y974" s="99" cm="1">
        <f t="array" aca="1" ref="Y974" ca="1">INDIRECT("lista!J" &amp;SUM($A974+1))</f>
        <v>0</v>
      </c>
      <c r="Z974" s="99" cm="1">
        <f t="array" aca="1" ref="Z974" ca="1">INDIRECT("lista!K" &amp;SUM($A974+1))</f>
        <v>0</v>
      </c>
      <c r="AA974" s="99" cm="1">
        <f t="array" aca="1" ref="AA974" ca="1">INDIRECT("lista!L" &amp;SUM($A974+1))</f>
        <v>0</v>
      </c>
      <c r="AB974" s="99" cm="1">
        <f t="array" aca="1" ref="AB974" ca="1">INDIRECT("lista!M" &amp;SUM($A974+1))</f>
        <v>0</v>
      </c>
      <c r="AC974" s="99" cm="1">
        <f t="array" aca="1" ref="AC974" ca="1">INDIRECT("lista!N" &amp;SUM($A974+1))</f>
        <v>0</v>
      </c>
      <c r="AD974" s="99" cm="1">
        <f t="array" aca="1" ref="AD974" ca="1">INDIRECT("lista!O" &amp;SUM($A974+1))</f>
        <v>0</v>
      </c>
      <c r="AE974" s="99" cm="1">
        <f t="array" aca="1" ref="AE974" ca="1">INDIRECT("lista!P" &amp;SUM($A974+1))</f>
        <v>0</v>
      </c>
      <c r="AF974" s="99" cm="1">
        <f t="array" aca="1" ref="AF974" ca="1">INDIRECT("lista!Q" &amp;SUM($A974+1))</f>
        <v>0</v>
      </c>
    </row>
    <row r="975" spans="1:32" x14ac:dyDescent="0.3">
      <c r="A975" s="99">
        <v>681</v>
      </c>
      <c r="B975" s="41" t="s">
        <v>520</v>
      </c>
      <c r="C975" s="30" t="s">
        <v>1213</v>
      </c>
      <c r="D975" s="41" t="s">
        <v>200</v>
      </c>
      <c r="E975" s="40" t="s">
        <v>105</v>
      </c>
      <c r="F975" s="32">
        <v>43718</v>
      </c>
      <c r="O975" s="3"/>
      <c r="P975" s="3"/>
      <c r="Q975" s="3"/>
      <c r="R975" s="15"/>
      <c r="S975" s="15"/>
      <c r="T975" s="15"/>
      <c r="U975" s="328"/>
      <c r="V975" s="99"/>
      <c r="W975" s="99" cm="1">
        <f t="array" aca="1" ref="W975" ca="1">INDIRECT("lista!H" &amp;SUM($A975+1))</f>
        <v>0</v>
      </c>
      <c r="X975" s="99" cm="1">
        <f t="array" aca="1" ref="X975" ca="1">INDIRECT("lista!I" &amp;SUM($A975+1))</f>
        <v>0</v>
      </c>
      <c r="Y975" s="99" cm="1">
        <f t="array" aca="1" ref="Y975" ca="1">INDIRECT("lista!J" &amp;SUM($A975+1))</f>
        <v>0</v>
      </c>
      <c r="Z975" s="99" cm="1">
        <f t="array" aca="1" ref="Z975" ca="1">INDIRECT("lista!K" &amp;SUM($A975+1))</f>
        <v>0</v>
      </c>
      <c r="AA975" s="99" cm="1">
        <f t="array" aca="1" ref="AA975" ca="1">INDIRECT("lista!L" &amp;SUM($A975+1))</f>
        <v>0</v>
      </c>
      <c r="AB975" s="99" cm="1">
        <f t="array" aca="1" ref="AB975" ca="1">INDIRECT("lista!M" &amp;SUM($A975+1))</f>
        <v>0</v>
      </c>
      <c r="AC975" s="99" cm="1">
        <f t="array" aca="1" ref="AC975" ca="1">INDIRECT("lista!N" &amp;SUM($A975+1))</f>
        <v>0</v>
      </c>
      <c r="AD975" s="99" cm="1">
        <f t="array" aca="1" ref="AD975" ca="1">INDIRECT("lista!O" &amp;SUM($A975+1))</f>
        <v>0</v>
      </c>
      <c r="AE975" s="99" cm="1">
        <f t="array" aca="1" ref="AE975" ca="1">INDIRECT("lista!P" &amp;SUM($A975+1))</f>
        <v>0</v>
      </c>
      <c r="AF975" s="99" cm="1">
        <f t="array" aca="1" ref="AF975" ca="1">INDIRECT("lista!Q" &amp;SUM($A975+1))</f>
        <v>0</v>
      </c>
    </row>
    <row r="976" spans="1:32" x14ac:dyDescent="0.3">
      <c r="A976" s="99">
        <v>682</v>
      </c>
      <c r="B976" s="53" t="s">
        <v>515</v>
      </c>
      <c r="C976" s="74" t="s">
        <v>1495</v>
      </c>
      <c r="D976" s="53" t="s">
        <v>200</v>
      </c>
      <c r="E976" s="71" t="s">
        <v>455</v>
      </c>
      <c r="F976" s="69">
        <v>43714</v>
      </c>
      <c r="O976" s="3"/>
      <c r="P976" s="3"/>
      <c r="Q976" s="3"/>
      <c r="R976" s="15"/>
      <c r="S976" s="15"/>
      <c r="T976" s="15"/>
      <c r="U976" s="328"/>
      <c r="V976" s="99"/>
      <c r="W976" s="99" cm="1">
        <f t="array" aca="1" ref="W976" ca="1">INDIRECT("lista!H" &amp;SUM($A976+1))</f>
        <v>0</v>
      </c>
      <c r="X976" s="99" cm="1">
        <f t="array" aca="1" ref="X976" ca="1">INDIRECT("lista!I" &amp;SUM($A976+1))</f>
        <v>0</v>
      </c>
      <c r="Y976" s="99" cm="1">
        <f t="array" aca="1" ref="Y976" ca="1">INDIRECT("lista!J" &amp;SUM($A976+1))</f>
        <v>0</v>
      </c>
      <c r="Z976" s="99" cm="1">
        <f t="array" aca="1" ref="Z976" ca="1">INDIRECT("lista!K" &amp;SUM($A976+1))</f>
        <v>0</v>
      </c>
      <c r="AA976" s="99" cm="1">
        <f t="array" aca="1" ref="AA976" ca="1">INDIRECT("lista!L" &amp;SUM($A976+1))</f>
        <v>0</v>
      </c>
      <c r="AB976" s="99" cm="1">
        <f t="array" aca="1" ref="AB976" ca="1">INDIRECT("lista!M" &amp;SUM($A976+1))</f>
        <v>0</v>
      </c>
      <c r="AC976" s="99" cm="1">
        <f t="array" aca="1" ref="AC976" ca="1">INDIRECT("lista!N" &amp;SUM($A976+1))</f>
        <v>0</v>
      </c>
      <c r="AD976" s="99" cm="1">
        <f t="array" aca="1" ref="AD976" ca="1">INDIRECT("lista!O" &amp;SUM($A976+1))</f>
        <v>0</v>
      </c>
      <c r="AE976" s="99" cm="1">
        <f t="array" aca="1" ref="AE976" ca="1">INDIRECT("lista!P" &amp;SUM($A976+1))</f>
        <v>0</v>
      </c>
      <c r="AF976" s="99" cm="1">
        <f t="array" aca="1" ref="AF976" ca="1">INDIRECT("lista!Q" &amp;SUM($A976+1))</f>
        <v>0</v>
      </c>
    </row>
    <row r="977" spans="1:32" x14ac:dyDescent="0.3">
      <c r="A977" s="99">
        <v>683</v>
      </c>
      <c r="B977" s="53" t="s">
        <v>214</v>
      </c>
      <c r="C977" s="52" t="s">
        <v>1526</v>
      </c>
      <c r="D977" s="53" t="s">
        <v>181</v>
      </c>
      <c r="E977" s="71" t="s">
        <v>77</v>
      </c>
      <c r="F977" s="72">
        <v>43713</v>
      </c>
      <c r="O977" s="3"/>
      <c r="P977" s="3"/>
      <c r="Q977" s="3"/>
      <c r="R977" s="15"/>
      <c r="S977" s="15"/>
      <c r="T977" s="15"/>
      <c r="U977" s="328"/>
      <c r="V977" s="99"/>
      <c r="W977" s="99" cm="1">
        <f t="array" aca="1" ref="W977" ca="1">INDIRECT("lista!H" &amp;SUM($A977+1))</f>
        <v>0</v>
      </c>
      <c r="X977" s="99" cm="1">
        <f t="array" aca="1" ref="X977" ca="1">INDIRECT("lista!I" &amp;SUM($A977+1))</f>
        <v>0</v>
      </c>
      <c r="Y977" s="99" cm="1">
        <f t="array" aca="1" ref="Y977" ca="1">INDIRECT("lista!J" &amp;SUM($A977+1))</f>
        <v>0</v>
      </c>
      <c r="Z977" s="99" cm="1">
        <f t="array" aca="1" ref="Z977" ca="1">INDIRECT("lista!K" &amp;SUM($A977+1))</f>
        <v>0</v>
      </c>
      <c r="AA977" s="99" cm="1">
        <f t="array" aca="1" ref="AA977" ca="1">INDIRECT("lista!L" &amp;SUM($A977+1))</f>
        <v>0</v>
      </c>
      <c r="AB977" s="99" cm="1">
        <f t="array" aca="1" ref="AB977" ca="1">INDIRECT("lista!M" &amp;SUM($A977+1))</f>
        <v>0</v>
      </c>
      <c r="AC977" s="99" cm="1">
        <f t="array" aca="1" ref="AC977" ca="1">INDIRECT("lista!N" &amp;SUM($A977+1))</f>
        <v>0</v>
      </c>
      <c r="AD977" s="99" cm="1">
        <f t="array" aca="1" ref="AD977" ca="1">INDIRECT("lista!O" &amp;SUM($A977+1))</f>
        <v>0</v>
      </c>
      <c r="AE977" s="99" cm="1">
        <f t="array" aca="1" ref="AE977" ca="1">INDIRECT("lista!P" &amp;SUM($A977+1))</f>
        <v>0</v>
      </c>
      <c r="AF977" s="99" cm="1">
        <f t="array" aca="1" ref="AF977" ca="1">INDIRECT("lista!Q" &amp;SUM($A977+1))</f>
        <v>0</v>
      </c>
    </row>
    <row r="978" spans="1:32" x14ac:dyDescent="0.3">
      <c r="A978" s="99">
        <v>684</v>
      </c>
      <c r="B978" s="53" t="s">
        <v>155</v>
      </c>
      <c r="C978" s="52" t="s">
        <v>1401</v>
      </c>
      <c r="D978" s="53" t="s">
        <v>80</v>
      </c>
      <c r="E978" s="71" t="s">
        <v>119</v>
      </c>
      <c r="F978" s="72">
        <v>43707</v>
      </c>
      <c r="O978" s="3"/>
      <c r="P978" s="3"/>
      <c r="Q978" s="3"/>
      <c r="R978" s="15"/>
      <c r="S978" s="15"/>
      <c r="T978" s="15"/>
      <c r="U978" s="328" t="s">
        <v>541</v>
      </c>
      <c r="V978" s="99"/>
      <c r="W978" s="99" cm="1">
        <f t="array" aca="1" ref="W978" ca="1">INDIRECT("lista!H" &amp;SUM($A978+1))</f>
        <v>0</v>
      </c>
      <c r="X978" s="99" cm="1">
        <f t="array" aca="1" ref="X978" ca="1">INDIRECT("lista!I" &amp;SUM($A978+1))</f>
        <v>0</v>
      </c>
      <c r="Y978" s="99" cm="1">
        <f t="array" aca="1" ref="Y978" ca="1">INDIRECT("lista!J" &amp;SUM($A978+1))</f>
        <v>0</v>
      </c>
      <c r="Z978" s="99" cm="1">
        <f t="array" aca="1" ref="Z978" ca="1">INDIRECT("lista!K" &amp;SUM($A978+1))</f>
        <v>0</v>
      </c>
      <c r="AA978" s="99" cm="1">
        <f t="array" aca="1" ref="AA978" ca="1">INDIRECT("lista!L" &amp;SUM($A978+1))</f>
        <v>0</v>
      </c>
      <c r="AB978" s="99" cm="1">
        <f t="array" aca="1" ref="AB978" ca="1">INDIRECT("lista!M" &amp;SUM($A978+1))</f>
        <v>0</v>
      </c>
      <c r="AC978" s="99" cm="1">
        <f t="array" aca="1" ref="AC978" ca="1">INDIRECT("lista!N" &amp;SUM($A978+1))</f>
        <v>0</v>
      </c>
      <c r="AD978" s="99" cm="1">
        <f t="array" aca="1" ref="AD978" ca="1">INDIRECT("lista!O" &amp;SUM($A978+1))</f>
        <v>0</v>
      </c>
      <c r="AE978" s="99" cm="1">
        <f t="array" aca="1" ref="AE978" ca="1">INDIRECT("lista!P" &amp;SUM($A978+1))</f>
        <v>0</v>
      </c>
      <c r="AF978" s="99" cm="1">
        <f t="array" aca="1" ref="AF978" ca="1">INDIRECT("lista!Q" &amp;SUM($A978+1))</f>
        <v>0</v>
      </c>
    </row>
    <row r="979" spans="1:32" x14ac:dyDescent="0.3">
      <c r="A979" s="99">
        <v>685</v>
      </c>
      <c r="B979" s="53" t="s">
        <v>530</v>
      </c>
      <c r="C979" s="52" t="s">
        <v>542</v>
      </c>
      <c r="D979" s="53" t="s">
        <v>181</v>
      </c>
      <c r="E979" s="71" t="s">
        <v>77</v>
      </c>
      <c r="F979" s="72">
        <v>43707</v>
      </c>
      <c r="O979" s="3"/>
      <c r="P979" s="3"/>
      <c r="Q979" s="3"/>
      <c r="R979" s="15"/>
      <c r="S979" s="15"/>
      <c r="T979" s="15"/>
      <c r="U979" s="328"/>
      <c r="V979" s="99"/>
      <c r="W979" s="99" cm="1">
        <f t="array" aca="1" ref="W979" ca="1">INDIRECT("lista!H" &amp;SUM($A979+1))</f>
        <v>0</v>
      </c>
      <c r="X979" s="99" cm="1">
        <f t="array" aca="1" ref="X979" ca="1">INDIRECT("lista!I" &amp;SUM($A979+1))</f>
        <v>0</v>
      </c>
      <c r="Y979" s="99" cm="1">
        <f t="array" aca="1" ref="Y979" ca="1">INDIRECT("lista!J" &amp;SUM($A979+1))</f>
        <v>0</v>
      </c>
      <c r="Z979" s="99" cm="1">
        <f t="array" aca="1" ref="Z979" ca="1">INDIRECT("lista!K" &amp;SUM($A979+1))</f>
        <v>0</v>
      </c>
      <c r="AA979" s="99" cm="1">
        <f t="array" aca="1" ref="AA979" ca="1">INDIRECT("lista!L" &amp;SUM($A979+1))</f>
        <v>0</v>
      </c>
      <c r="AB979" s="99" cm="1">
        <f t="array" aca="1" ref="AB979" ca="1">INDIRECT("lista!M" &amp;SUM($A979+1))</f>
        <v>0</v>
      </c>
      <c r="AC979" s="99" cm="1">
        <f t="array" aca="1" ref="AC979" ca="1">INDIRECT("lista!N" &amp;SUM($A979+1))</f>
        <v>0</v>
      </c>
      <c r="AD979" s="99" cm="1">
        <f t="array" aca="1" ref="AD979" ca="1">INDIRECT("lista!O" &amp;SUM($A979+1))</f>
        <v>0</v>
      </c>
      <c r="AE979" s="99" cm="1">
        <f t="array" aca="1" ref="AE979" ca="1">INDIRECT("lista!P" &amp;SUM($A979+1))</f>
        <v>0</v>
      </c>
      <c r="AF979" s="99" cm="1">
        <f t="array" aca="1" ref="AF979" ca="1">INDIRECT("lista!Q" &amp;SUM($A979+1))</f>
        <v>0</v>
      </c>
    </row>
    <row r="980" spans="1:32" x14ac:dyDescent="0.3">
      <c r="A980" s="99">
        <v>686</v>
      </c>
      <c r="B980" s="53" t="s">
        <v>495</v>
      </c>
      <c r="C980" s="76" t="s">
        <v>1392</v>
      </c>
      <c r="D980" s="53" t="s">
        <v>181</v>
      </c>
      <c r="E980" s="71" t="s">
        <v>119</v>
      </c>
      <c r="F980" s="72">
        <v>43706</v>
      </c>
      <c r="O980" s="3"/>
      <c r="P980" s="3"/>
      <c r="Q980" s="3"/>
      <c r="R980" s="15"/>
      <c r="S980" s="15"/>
      <c r="T980" s="15"/>
      <c r="U980" s="328"/>
      <c r="V980" s="99"/>
      <c r="W980" s="99" cm="1">
        <f t="array" aca="1" ref="W980" ca="1">INDIRECT("lista!H" &amp;SUM($A980+1))</f>
        <v>0</v>
      </c>
      <c r="X980" s="99" cm="1">
        <f t="array" aca="1" ref="X980" ca="1">INDIRECT("lista!I" &amp;SUM($A980+1))</f>
        <v>0</v>
      </c>
      <c r="Y980" s="99" cm="1">
        <f t="array" aca="1" ref="Y980" ca="1">INDIRECT("lista!J" &amp;SUM($A980+1))</f>
        <v>0</v>
      </c>
      <c r="Z980" s="99" cm="1">
        <f t="array" aca="1" ref="Z980" ca="1">INDIRECT("lista!K" &amp;SUM($A980+1))</f>
        <v>0</v>
      </c>
      <c r="AA980" s="99" cm="1">
        <f t="array" aca="1" ref="AA980" ca="1">INDIRECT("lista!L" &amp;SUM($A980+1))</f>
        <v>0</v>
      </c>
      <c r="AB980" s="99" cm="1">
        <f t="array" aca="1" ref="AB980" ca="1">INDIRECT("lista!M" &amp;SUM($A980+1))</f>
        <v>0</v>
      </c>
      <c r="AC980" s="99" cm="1">
        <f t="array" aca="1" ref="AC980" ca="1">INDIRECT("lista!N" &amp;SUM($A980+1))</f>
        <v>0</v>
      </c>
      <c r="AD980" s="99" cm="1">
        <f t="array" aca="1" ref="AD980" ca="1">INDIRECT("lista!O" &amp;SUM($A980+1))</f>
        <v>0</v>
      </c>
      <c r="AE980" s="99" cm="1">
        <f t="array" aca="1" ref="AE980" ca="1">INDIRECT("lista!P" &amp;SUM($A980+1))</f>
        <v>0</v>
      </c>
      <c r="AF980" s="99" cm="1">
        <f t="array" aca="1" ref="AF980" ca="1">INDIRECT("lista!Q" &amp;SUM($A980+1))</f>
        <v>0</v>
      </c>
    </row>
    <row r="981" spans="1:32" x14ac:dyDescent="0.3">
      <c r="A981" s="99">
        <v>687</v>
      </c>
      <c r="B981" s="53" t="s">
        <v>520</v>
      </c>
      <c r="C981" s="52" t="s">
        <v>1213</v>
      </c>
      <c r="D981" s="53" t="s">
        <v>200</v>
      </c>
      <c r="E981" s="71" t="s">
        <v>119</v>
      </c>
      <c r="F981" s="72">
        <v>43704</v>
      </c>
      <c r="O981" s="3"/>
      <c r="P981" s="3"/>
      <c r="Q981" s="3"/>
      <c r="R981" s="15"/>
      <c r="S981" s="15"/>
      <c r="T981" s="15"/>
      <c r="U981" s="328"/>
      <c r="V981" s="99"/>
      <c r="W981" s="99" cm="1">
        <f t="array" aca="1" ref="W981" ca="1">INDIRECT("lista!H" &amp;SUM($A981+1))</f>
        <v>0</v>
      </c>
      <c r="X981" s="99" cm="1">
        <f t="array" aca="1" ref="X981" ca="1">INDIRECT("lista!I" &amp;SUM($A981+1))</f>
        <v>0</v>
      </c>
      <c r="Y981" s="99" cm="1">
        <f t="array" aca="1" ref="Y981" ca="1">INDIRECT("lista!J" &amp;SUM($A981+1))</f>
        <v>0</v>
      </c>
      <c r="Z981" s="99" cm="1">
        <f t="array" aca="1" ref="Z981" ca="1">INDIRECT("lista!K" &amp;SUM($A981+1))</f>
        <v>0</v>
      </c>
      <c r="AA981" s="99" cm="1">
        <f t="array" aca="1" ref="AA981" ca="1">INDIRECT("lista!L" &amp;SUM($A981+1))</f>
        <v>0</v>
      </c>
      <c r="AB981" s="99" cm="1">
        <f t="array" aca="1" ref="AB981" ca="1">INDIRECT("lista!M" &amp;SUM($A981+1))</f>
        <v>0</v>
      </c>
      <c r="AC981" s="99" cm="1">
        <f t="array" aca="1" ref="AC981" ca="1">INDIRECT("lista!N" &amp;SUM($A981+1))</f>
        <v>0</v>
      </c>
      <c r="AD981" s="99" cm="1">
        <f t="array" aca="1" ref="AD981" ca="1">INDIRECT("lista!O" &amp;SUM($A981+1))</f>
        <v>0</v>
      </c>
      <c r="AE981" s="99" cm="1">
        <f t="array" aca="1" ref="AE981" ca="1">INDIRECT("lista!P" &amp;SUM($A981+1))</f>
        <v>0</v>
      </c>
      <c r="AF981" s="99" cm="1">
        <f t="array" aca="1" ref="AF981" ca="1">INDIRECT("lista!Q" &amp;SUM($A981+1))</f>
        <v>0</v>
      </c>
    </row>
    <row r="982" spans="1:32" ht="15" customHeight="1" x14ac:dyDescent="0.3">
      <c r="A982" s="99">
        <v>688</v>
      </c>
      <c r="B982" s="53" t="s">
        <v>343</v>
      </c>
      <c r="C982" s="52" t="s">
        <v>1306</v>
      </c>
      <c r="D982" s="53" t="s">
        <v>80</v>
      </c>
      <c r="E982" s="71" t="s">
        <v>105</v>
      </c>
      <c r="F982" s="72">
        <v>43704</v>
      </c>
      <c r="O982" s="3"/>
      <c r="P982" s="3"/>
      <c r="Q982" s="3"/>
      <c r="R982" s="15"/>
      <c r="S982" s="15"/>
      <c r="T982" s="15"/>
      <c r="U982" s="328"/>
      <c r="V982" s="99"/>
      <c r="W982" s="99" cm="1">
        <f t="array" aca="1" ref="W982" ca="1">INDIRECT("lista!H" &amp;SUM($A982+1))</f>
        <v>0</v>
      </c>
      <c r="X982" s="99" cm="1">
        <f t="array" aca="1" ref="X982" ca="1">INDIRECT("lista!I" &amp;SUM($A982+1))</f>
        <v>0</v>
      </c>
      <c r="Y982" s="99" cm="1">
        <f t="array" aca="1" ref="Y982" ca="1">INDIRECT("lista!J" &amp;SUM($A982+1))</f>
        <v>0</v>
      </c>
      <c r="Z982" s="99" cm="1">
        <f t="array" aca="1" ref="Z982" ca="1">INDIRECT("lista!K" &amp;SUM($A982+1))</f>
        <v>0</v>
      </c>
      <c r="AA982" s="99" cm="1">
        <f t="array" aca="1" ref="AA982" ca="1">INDIRECT("lista!L" &amp;SUM($A982+1))</f>
        <v>0</v>
      </c>
      <c r="AB982" s="99" cm="1">
        <f t="array" aca="1" ref="AB982" ca="1">INDIRECT("lista!M" &amp;SUM($A982+1))</f>
        <v>0</v>
      </c>
      <c r="AC982" s="99" cm="1">
        <f t="array" aca="1" ref="AC982" ca="1">INDIRECT("lista!N" &amp;SUM($A982+1))</f>
        <v>0</v>
      </c>
      <c r="AD982" s="99" cm="1">
        <f t="array" aca="1" ref="AD982" ca="1">INDIRECT("lista!O" &amp;SUM($A982+1))</f>
        <v>0</v>
      </c>
      <c r="AE982" s="99" cm="1">
        <f t="array" aca="1" ref="AE982" ca="1">INDIRECT("lista!P" &amp;SUM($A982+1))</f>
        <v>0</v>
      </c>
      <c r="AF982" s="99" cm="1">
        <f t="array" aca="1" ref="AF982" ca="1">INDIRECT("lista!Q" &amp;SUM($A982+1))</f>
        <v>0</v>
      </c>
    </row>
    <row r="983" spans="1:32" x14ac:dyDescent="0.3">
      <c r="A983" s="99">
        <v>689</v>
      </c>
      <c r="B983" s="53" t="s">
        <v>536</v>
      </c>
      <c r="C983" s="52" t="s">
        <v>537</v>
      </c>
      <c r="D983" s="53" t="s">
        <v>80</v>
      </c>
      <c r="E983" s="71" t="s">
        <v>95</v>
      </c>
      <c r="F983" s="72">
        <v>43704</v>
      </c>
      <c r="O983" s="3"/>
      <c r="P983" s="3"/>
      <c r="Q983" s="3"/>
      <c r="R983" s="15"/>
      <c r="S983" s="15"/>
      <c r="T983" s="15"/>
      <c r="U983" s="328"/>
      <c r="V983" s="99"/>
      <c r="W983" s="99" cm="1">
        <f t="array" aca="1" ref="W983" ca="1">INDIRECT("lista!H" &amp;SUM($A983+1))</f>
        <v>0</v>
      </c>
      <c r="X983" s="99" cm="1">
        <f t="array" aca="1" ref="X983" ca="1">INDIRECT("lista!I" &amp;SUM($A983+1))</f>
        <v>0</v>
      </c>
      <c r="Y983" s="99" cm="1">
        <f t="array" aca="1" ref="Y983" ca="1">INDIRECT("lista!J" &amp;SUM($A983+1))</f>
        <v>0</v>
      </c>
      <c r="Z983" s="99" cm="1">
        <f t="array" aca="1" ref="Z983" ca="1">INDIRECT("lista!K" &amp;SUM($A983+1))</f>
        <v>0</v>
      </c>
      <c r="AA983" s="99" cm="1">
        <f t="array" aca="1" ref="AA983" ca="1">INDIRECT("lista!L" &amp;SUM($A983+1))</f>
        <v>0</v>
      </c>
      <c r="AB983" s="99" cm="1">
        <f t="array" aca="1" ref="AB983" ca="1">INDIRECT("lista!M" &amp;SUM($A983+1))</f>
        <v>0</v>
      </c>
      <c r="AC983" s="99" cm="1">
        <f t="array" aca="1" ref="AC983" ca="1">INDIRECT("lista!N" &amp;SUM($A983+1))</f>
        <v>0</v>
      </c>
      <c r="AD983" s="99" cm="1">
        <f t="array" aca="1" ref="AD983" ca="1">INDIRECT("lista!O" &amp;SUM($A983+1))</f>
        <v>0</v>
      </c>
      <c r="AE983" s="99" cm="1">
        <f t="array" aca="1" ref="AE983" ca="1">INDIRECT("lista!P" &amp;SUM($A983+1))</f>
        <v>0</v>
      </c>
      <c r="AF983" s="99" cm="1">
        <f t="array" aca="1" ref="AF983" ca="1">INDIRECT("lista!Q" &amp;SUM($A983+1))</f>
        <v>0</v>
      </c>
    </row>
    <row r="984" spans="1:32" x14ac:dyDescent="0.3">
      <c r="A984" s="99">
        <v>690</v>
      </c>
      <c r="B984" s="53" t="s">
        <v>538</v>
      </c>
      <c r="C984" s="52" t="s">
        <v>539</v>
      </c>
      <c r="D984" s="53" t="s">
        <v>80</v>
      </c>
      <c r="E984" s="71" t="s">
        <v>95</v>
      </c>
      <c r="F984" s="72">
        <v>43704</v>
      </c>
      <c r="O984" s="3"/>
      <c r="P984" s="3"/>
      <c r="Q984" s="3"/>
      <c r="R984" s="15"/>
      <c r="S984" s="15"/>
      <c r="T984" s="15"/>
      <c r="U984" s="328"/>
      <c r="V984" s="99"/>
      <c r="W984" s="99" cm="1">
        <f t="array" aca="1" ref="W984" ca="1">INDIRECT("lista!H" &amp;SUM($A984+1))</f>
        <v>0</v>
      </c>
      <c r="X984" s="99" cm="1">
        <f t="array" aca="1" ref="X984" ca="1">INDIRECT("lista!I" &amp;SUM($A984+1))</f>
        <v>0</v>
      </c>
      <c r="Y984" s="99" cm="1">
        <f t="array" aca="1" ref="Y984" ca="1">INDIRECT("lista!J" &amp;SUM($A984+1))</f>
        <v>0</v>
      </c>
      <c r="Z984" s="99" cm="1">
        <f t="array" aca="1" ref="Z984" ca="1">INDIRECT("lista!K" &amp;SUM($A984+1))</f>
        <v>0</v>
      </c>
      <c r="AA984" s="99" cm="1">
        <f t="array" aca="1" ref="AA984" ca="1">INDIRECT("lista!L" &amp;SUM($A984+1))</f>
        <v>0</v>
      </c>
      <c r="AB984" s="99" cm="1">
        <f t="array" aca="1" ref="AB984" ca="1">INDIRECT("lista!M" &amp;SUM($A984+1))</f>
        <v>0</v>
      </c>
      <c r="AC984" s="99" cm="1">
        <f t="array" aca="1" ref="AC984" ca="1">INDIRECT("lista!N" &amp;SUM($A984+1))</f>
        <v>0</v>
      </c>
      <c r="AD984" s="99" cm="1">
        <f t="array" aca="1" ref="AD984" ca="1">INDIRECT("lista!O" &amp;SUM($A984+1))</f>
        <v>0</v>
      </c>
      <c r="AE984" s="99" cm="1">
        <f t="array" aca="1" ref="AE984" ca="1">INDIRECT("lista!P" &amp;SUM($A984+1))</f>
        <v>0</v>
      </c>
      <c r="AF984" s="99" cm="1">
        <f t="array" aca="1" ref="AF984" ca="1">INDIRECT("lista!Q" &amp;SUM($A984+1))</f>
        <v>0</v>
      </c>
    </row>
    <row r="985" spans="1:32" x14ac:dyDescent="0.3">
      <c r="A985" s="99">
        <v>691</v>
      </c>
      <c r="B985" s="53" t="s">
        <v>543</v>
      </c>
      <c r="C985" s="52" t="s">
        <v>544</v>
      </c>
      <c r="D985" s="53" t="s">
        <v>200</v>
      </c>
      <c r="E985" s="71" t="s">
        <v>77</v>
      </c>
      <c r="F985" s="72">
        <v>43698</v>
      </c>
      <c r="O985" s="3"/>
      <c r="P985" s="3"/>
      <c r="Q985" s="3"/>
      <c r="R985" s="15"/>
      <c r="S985" s="15"/>
      <c r="T985" s="15"/>
      <c r="U985" s="328"/>
      <c r="V985" s="99"/>
      <c r="W985" s="99" cm="1">
        <f t="array" aca="1" ref="W985" ca="1">INDIRECT("lista!H" &amp;SUM($A985+1))</f>
        <v>0</v>
      </c>
      <c r="X985" s="99" cm="1">
        <f t="array" aca="1" ref="X985" ca="1">INDIRECT("lista!I" &amp;SUM($A985+1))</f>
        <v>0</v>
      </c>
      <c r="Y985" s="99" cm="1">
        <f t="array" aca="1" ref="Y985" ca="1">INDIRECT("lista!J" &amp;SUM($A985+1))</f>
        <v>0</v>
      </c>
      <c r="Z985" s="99" cm="1">
        <f t="array" aca="1" ref="Z985" ca="1">INDIRECT("lista!K" &amp;SUM($A985+1))</f>
        <v>0</v>
      </c>
      <c r="AA985" s="99" cm="1">
        <f t="array" aca="1" ref="AA985" ca="1">INDIRECT("lista!L" &amp;SUM($A985+1))</f>
        <v>0</v>
      </c>
      <c r="AB985" s="99" cm="1">
        <f t="array" aca="1" ref="AB985" ca="1">INDIRECT("lista!M" &amp;SUM($A985+1))</f>
        <v>0</v>
      </c>
      <c r="AC985" s="99" cm="1">
        <f t="array" aca="1" ref="AC985" ca="1">INDIRECT("lista!N" &amp;SUM($A985+1))</f>
        <v>0</v>
      </c>
      <c r="AD985" s="99" cm="1">
        <f t="array" aca="1" ref="AD985" ca="1">INDIRECT("lista!O" &amp;SUM($A985+1))</f>
        <v>0</v>
      </c>
      <c r="AE985" s="99" cm="1">
        <f t="array" aca="1" ref="AE985" ca="1">INDIRECT("lista!P" &amp;SUM($A985+1))</f>
        <v>0</v>
      </c>
      <c r="AF985" s="99" cm="1">
        <f t="array" aca="1" ref="AF985" ca="1">INDIRECT("lista!Q" &amp;SUM($A985+1))</f>
        <v>0</v>
      </c>
    </row>
    <row r="986" spans="1:32" x14ac:dyDescent="0.3">
      <c r="A986" s="99">
        <v>692</v>
      </c>
      <c r="B986" s="53" t="s">
        <v>520</v>
      </c>
      <c r="C986" s="52" t="s">
        <v>1213</v>
      </c>
      <c r="D986" s="53" t="s">
        <v>200</v>
      </c>
      <c r="E986" s="71" t="s">
        <v>455</v>
      </c>
      <c r="F986" s="72">
        <v>43697</v>
      </c>
      <c r="O986" s="3"/>
      <c r="P986" s="3"/>
      <c r="Q986" s="3"/>
      <c r="R986" s="15"/>
      <c r="S986" s="15"/>
      <c r="T986" s="15"/>
      <c r="U986" s="328"/>
      <c r="V986" s="99"/>
      <c r="W986" s="99" cm="1">
        <f t="array" aca="1" ref="W986" ca="1">INDIRECT("lista!H" &amp;SUM($A986+1))</f>
        <v>0</v>
      </c>
      <c r="X986" s="99" cm="1">
        <f t="array" aca="1" ref="X986" ca="1">INDIRECT("lista!I" &amp;SUM($A986+1))</f>
        <v>0</v>
      </c>
      <c r="Y986" s="99" cm="1">
        <f t="array" aca="1" ref="Y986" ca="1">INDIRECT("lista!J" &amp;SUM($A986+1))</f>
        <v>0</v>
      </c>
      <c r="Z986" s="99" cm="1">
        <f t="array" aca="1" ref="Z986" ca="1">INDIRECT("lista!K" &amp;SUM($A986+1))</f>
        <v>0</v>
      </c>
      <c r="AA986" s="99" cm="1">
        <f t="array" aca="1" ref="AA986" ca="1">INDIRECT("lista!L" &amp;SUM($A986+1))</f>
        <v>0</v>
      </c>
      <c r="AB986" s="99" cm="1">
        <f t="array" aca="1" ref="AB986" ca="1">INDIRECT("lista!M" &amp;SUM($A986+1))</f>
        <v>0</v>
      </c>
      <c r="AC986" s="99" cm="1">
        <f t="array" aca="1" ref="AC986" ca="1">INDIRECT("lista!N" &amp;SUM($A986+1))</f>
        <v>0</v>
      </c>
      <c r="AD986" s="99" cm="1">
        <f t="array" aca="1" ref="AD986" ca="1">INDIRECT("lista!O" &amp;SUM($A986+1))</f>
        <v>0</v>
      </c>
      <c r="AE986" s="99" cm="1">
        <f t="array" aca="1" ref="AE986" ca="1">INDIRECT("lista!P" &amp;SUM($A986+1))</f>
        <v>0</v>
      </c>
      <c r="AF986" s="99" cm="1">
        <f t="array" aca="1" ref="AF986" ca="1">INDIRECT("lista!Q" &amp;SUM($A986+1))</f>
        <v>0</v>
      </c>
    </row>
    <row r="987" spans="1:32" x14ac:dyDescent="0.3">
      <c r="A987" s="99">
        <v>693</v>
      </c>
      <c r="B987" s="53" t="s">
        <v>545</v>
      </c>
      <c r="C987" s="52" t="s">
        <v>1527</v>
      </c>
      <c r="D987" s="53" t="s">
        <v>546</v>
      </c>
      <c r="E987" s="71" t="s">
        <v>77</v>
      </c>
      <c r="F987" s="72">
        <v>43692</v>
      </c>
      <c r="O987" s="3"/>
      <c r="P987" s="3"/>
      <c r="Q987" s="3"/>
      <c r="R987" s="15"/>
      <c r="S987" s="15"/>
      <c r="T987" s="15"/>
      <c r="U987" s="328"/>
      <c r="V987" s="99"/>
      <c r="W987" s="99" cm="1">
        <f t="array" aca="1" ref="W987" ca="1">INDIRECT("lista!H" &amp;SUM($A987+1))</f>
        <v>0</v>
      </c>
      <c r="X987" s="99" cm="1">
        <f t="array" aca="1" ref="X987" ca="1">INDIRECT("lista!I" &amp;SUM($A987+1))</f>
        <v>0</v>
      </c>
      <c r="Y987" s="99" cm="1">
        <f t="array" aca="1" ref="Y987" ca="1">INDIRECT("lista!J" &amp;SUM($A987+1))</f>
        <v>0</v>
      </c>
      <c r="Z987" s="99" cm="1">
        <f t="array" aca="1" ref="Z987" ca="1">INDIRECT("lista!K" &amp;SUM($A987+1))</f>
        <v>0</v>
      </c>
      <c r="AA987" s="99" cm="1">
        <f t="array" aca="1" ref="AA987" ca="1">INDIRECT("lista!L" &amp;SUM($A987+1))</f>
        <v>0</v>
      </c>
      <c r="AB987" s="99" cm="1">
        <f t="array" aca="1" ref="AB987" ca="1">INDIRECT("lista!M" &amp;SUM($A987+1))</f>
        <v>0</v>
      </c>
      <c r="AC987" s="99" cm="1">
        <f t="array" aca="1" ref="AC987" ca="1">INDIRECT("lista!N" &amp;SUM($A987+1))</f>
        <v>0</v>
      </c>
      <c r="AD987" s="99" cm="1">
        <f t="array" aca="1" ref="AD987" ca="1">INDIRECT("lista!O" &amp;SUM($A987+1))</f>
        <v>0</v>
      </c>
      <c r="AE987" s="99" cm="1">
        <f t="array" aca="1" ref="AE987" ca="1">INDIRECT("lista!P" &amp;SUM($A987+1))</f>
        <v>0</v>
      </c>
      <c r="AF987" s="99" cm="1">
        <f t="array" aca="1" ref="AF987" ca="1">INDIRECT("lista!Q" &amp;SUM($A987+1))</f>
        <v>0</v>
      </c>
    </row>
    <row r="988" spans="1:32" x14ac:dyDescent="0.3">
      <c r="A988" s="99">
        <v>694</v>
      </c>
      <c r="B988" s="53" t="s">
        <v>343</v>
      </c>
      <c r="C988" s="52" t="s">
        <v>1301</v>
      </c>
      <c r="D988" s="53" t="s">
        <v>80</v>
      </c>
      <c r="E988" s="71" t="s">
        <v>119</v>
      </c>
      <c r="F988" s="72">
        <v>43690</v>
      </c>
      <c r="O988" s="3"/>
      <c r="P988" s="3"/>
      <c r="Q988" s="3"/>
      <c r="R988" s="15"/>
      <c r="S988" s="15"/>
      <c r="T988" s="15"/>
      <c r="U988" s="328"/>
      <c r="V988" s="99"/>
      <c r="W988" s="99" cm="1">
        <f t="array" aca="1" ref="W988" ca="1">INDIRECT("lista!H" &amp;SUM($A988+1))</f>
        <v>0</v>
      </c>
      <c r="X988" s="99" cm="1">
        <f t="array" aca="1" ref="X988" ca="1">INDIRECT("lista!I" &amp;SUM($A988+1))</f>
        <v>0</v>
      </c>
      <c r="Y988" s="99" cm="1">
        <f t="array" aca="1" ref="Y988" ca="1">INDIRECT("lista!J" &amp;SUM($A988+1))</f>
        <v>0</v>
      </c>
      <c r="Z988" s="99" cm="1">
        <f t="array" aca="1" ref="Z988" ca="1">INDIRECT("lista!K" &amp;SUM($A988+1))</f>
        <v>0</v>
      </c>
      <c r="AA988" s="99" cm="1">
        <f t="array" aca="1" ref="AA988" ca="1">INDIRECT("lista!L" &amp;SUM($A988+1))</f>
        <v>0</v>
      </c>
      <c r="AB988" s="99" cm="1">
        <f t="array" aca="1" ref="AB988" ca="1">INDIRECT("lista!M" &amp;SUM($A988+1))</f>
        <v>0</v>
      </c>
      <c r="AC988" s="99" cm="1">
        <f t="array" aca="1" ref="AC988" ca="1">INDIRECT("lista!N" &amp;SUM($A988+1))</f>
        <v>0</v>
      </c>
      <c r="AD988" s="99" cm="1">
        <f t="array" aca="1" ref="AD988" ca="1">INDIRECT("lista!O" &amp;SUM($A988+1))</f>
        <v>0</v>
      </c>
      <c r="AE988" s="99" cm="1">
        <f t="array" aca="1" ref="AE988" ca="1">INDIRECT("lista!P" &amp;SUM($A988+1))</f>
        <v>0</v>
      </c>
      <c r="AF988" s="99" cm="1">
        <f t="array" aca="1" ref="AF988" ca="1">INDIRECT("lista!Q" &amp;SUM($A988+1))</f>
        <v>0</v>
      </c>
    </row>
    <row r="989" spans="1:32" x14ac:dyDescent="0.3">
      <c r="A989" s="99">
        <v>695</v>
      </c>
      <c r="B989" s="53" t="s">
        <v>199</v>
      </c>
      <c r="C989" s="52" t="s">
        <v>1202</v>
      </c>
      <c r="D989" s="53" t="s">
        <v>200</v>
      </c>
      <c r="E989" s="71" t="s">
        <v>95</v>
      </c>
      <c r="F989" s="72">
        <v>43684</v>
      </c>
      <c r="O989" s="3"/>
      <c r="P989" s="3"/>
      <c r="Q989" s="3"/>
      <c r="R989" s="15"/>
      <c r="S989" s="15"/>
      <c r="T989" s="15"/>
      <c r="U989" s="328"/>
      <c r="V989" s="99"/>
      <c r="W989" s="99" cm="1">
        <f t="array" aca="1" ref="W989" ca="1">INDIRECT("lista!H" &amp;SUM($A989+1))</f>
        <v>0</v>
      </c>
      <c r="X989" s="99" cm="1">
        <f t="array" aca="1" ref="X989" ca="1">INDIRECT("lista!I" &amp;SUM($A989+1))</f>
        <v>0</v>
      </c>
      <c r="Y989" s="99" cm="1">
        <f t="array" aca="1" ref="Y989" ca="1">INDIRECT("lista!J" &amp;SUM($A989+1))</f>
        <v>0</v>
      </c>
      <c r="Z989" s="99" cm="1">
        <f t="array" aca="1" ref="Z989" ca="1">INDIRECT("lista!K" &amp;SUM($A989+1))</f>
        <v>0</v>
      </c>
      <c r="AA989" s="99" cm="1">
        <f t="array" aca="1" ref="AA989" ca="1">INDIRECT("lista!L" &amp;SUM($A989+1))</f>
        <v>0</v>
      </c>
      <c r="AB989" s="99" cm="1">
        <f t="array" aca="1" ref="AB989" ca="1">INDIRECT("lista!M" &amp;SUM($A989+1))</f>
        <v>0</v>
      </c>
      <c r="AC989" s="99" cm="1">
        <f t="array" aca="1" ref="AC989" ca="1">INDIRECT("lista!N" &amp;SUM($A989+1))</f>
        <v>0</v>
      </c>
      <c r="AD989" s="99" cm="1">
        <f t="array" aca="1" ref="AD989" ca="1">INDIRECT("lista!O" &amp;SUM($A989+1))</f>
        <v>0</v>
      </c>
      <c r="AE989" s="99" cm="1">
        <f t="array" aca="1" ref="AE989" ca="1">INDIRECT("lista!P" &amp;SUM($A989+1))</f>
        <v>0</v>
      </c>
      <c r="AF989" s="99" cm="1">
        <f t="array" aca="1" ref="AF989" ca="1">INDIRECT("lista!Q" &amp;SUM($A989+1))</f>
        <v>0</v>
      </c>
    </row>
    <row r="990" spans="1:32" x14ac:dyDescent="0.3">
      <c r="A990" s="99">
        <v>696</v>
      </c>
      <c r="B990" s="53" t="s">
        <v>201</v>
      </c>
      <c r="C990" s="52" t="s">
        <v>1202</v>
      </c>
      <c r="D990" s="53" t="s">
        <v>200</v>
      </c>
      <c r="E990" s="71" t="s">
        <v>95</v>
      </c>
      <c r="F990" s="72">
        <v>43684</v>
      </c>
      <c r="O990" s="3"/>
      <c r="P990" s="3"/>
      <c r="Q990" s="3"/>
      <c r="R990" s="15"/>
      <c r="S990" s="15"/>
      <c r="T990" s="15"/>
      <c r="U990" s="328"/>
      <c r="V990" s="99"/>
      <c r="W990" s="99" cm="1">
        <f t="array" aca="1" ref="W990" ca="1">INDIRECT("lista!H" &amp;SUM($A990+1))</f>
        <v>0</v>
      </c>
      <c r="X990" s="99" cm="1">
        <f t="array" aca="1" ref="X990" ca="1">INDIRECT("lista!I" &amp;SUM($A990+1))</f>
        <v>0</v>
      </c>
      <c r="Y990" s="99" cm="1">
        <f t="array" aca="1" ref="Y990" ca="1">INDIRECT("lista!J" &amp;SUM($A990+1))</f>
        <v>0</v>
      </c>
      <c r="Z990" s="99" cm="1">
        <f t="array" aca="1" ref="Z990" ca="1">INDIRECT("lista!K" &amp;SUM($A990+1))</f>
        <v>0</v>
      </c>
      <c r="AA990" s="99" cm="1">
        <f t="array" aca="1" ref="AA990" ca="1">INDIRECT("lista!L" &amp;SUM($A990+1))</f>
        <v>0</v>
      </c>
      <c r="AB990" s="99" cm="1">
        <f t="array" aca="1" ref="AB990" ca="1">INDIRECT("lista!M" &amp;SUM($A990+1))</f>
        <v>0</v>
      </c>
      <c r="AC990" s="99" cm="1">
        <f t="array" aca="1" ref="AC990" ca="1">INDIRECT("lista!N" &amp;SUM($A990+1))</f>
        <v>0</v>
      </c>
      <c r="AD990" s="99" cm="1">
        <f t="array" aca="1" ref="AD990" ca="1">INDIRECT("lista!O" &amp;SUM($A990+1))</f>
        <v>0</v>
      </c>
      <c r="AE990" s="99" cm="1">
        <f t="array" aca="1" ref="AE990" ca="1">INDIRECT("lista!P" &amp;SUM($A990+1))</f>
        <v>0</v>
      </c>
      <c r="AF990" s="99" cm="1">
        <f t="array" aca="1" ref="AF990" ca="1">INDIRECT("lista!Q" &amp;SUM($A990+1))</f>
        <v>0</v>
      </c>
    </row>
    <row r="991" spans="1:32" x14ac:dyDescent="0.3">
      <c r="A991" s="99">
        <v>697</v>
      </c>
      <c r="B991" s="53" t="s">
        <v>547</v>
      </c>
      <c r="C991" s="52" t="s">
        <v>1402</v>
      </c>
      <c r="D991" s="53" t="s">
        <v>546</v>
      </c>
      <c r="E991" s="71" t="s">
        <v>77</v>
      </c>
      <c r="F991" s="72">
        <v>43684</v>
      </c>
      <c r="O991" s="3"/>
      <c r="P991" s="3"/>
      <c r="Q991" s="3"/>
      <c r="R991" s="15"/>
      <c r="S991" s="15"/>
      <c r="T991" s="15"/>
      <c r="U991" s="328"/>
      <c r="V991" s="99"/>
      <c r="W991" s="99" cm="1">
        <f t="array" aca="1" ref="W991" ca="1">INDIRECT("lista!H" &amp;SUM($A991+1))</f>
        <v>0</v>
      </c>
      <c r="X991" s="99" cm="1">
        <f t="array" aca="1" ref="X991" ca="1">INDIRECT("lista!I" &amp;SUM($A991+1))</f>
        <v>0</v>
      </c>
      <c r="Y991" s="99" cm="1">
        <f t="array" aca="1" ref="Y991" ca="1">INDIRECT("lista!J" &amp;SUM($A991+1))</f>
        <v>0</v>
      </c>
      <c r="Z991" s="99" cm="1">
        <f t="array" aca="1" ref="Z991" ca="1">INDIRECT("lista!K" &amp;SUM($A991+1))</f>
        <v>0</v>
      </c>
      <c r="AA991" s="99" cm="1">
        <f t="array" aca="1" ref="AA991" ca="1">INDIRECT("lista!L" &amp;SUM($A991+1))</f>
        <v>0</v>
      </c>
      <c r="AB991" s="99" cm="1">
        <f t="array" aca="1" ref="AB991" ca="1">INDIRECT("lista!M" &amp;SUM($A991+1))</f>
        <v>0</v>
      </c>
      <c r="AC991" s="99" cm="1">
        <f t="array" aca="1" ref="AC991" ca="1">INDIRECT("lista!N" &amp;SUM($A991+1))</f>
        <v>0</v>
      </c>
      <c r="AD991" s="99" cm="1">
        <f t="array" aca="1" ref="AD991" ca="1">INDIRECT("lista!O" &amp;SUM($A991+1))</f>
        <v>0</v>
      </c>
      <c r="AE991" s="99" cm="1">
        <f t="array" aca="1" ref="AE991" ca="1">INDIRECT("lista!P" &amp;SUM($A991+1))</f>
        <v>0</v>
      </c>
      <c r="AF991" s="99" cm="1">
        <f t="array" aca="1" ref="AF991" ca="1">INDIRECT("lista!Q" &amp;SUM($A991+1))</f>
        <v>0</v>
      </c>
    </row>
    <row r="992" spans="1:32" x14ac:dyDescent="0.3">
      <c r="A992" s="99">
        <v>698</v>
      </c>
      <c r="B992" s="53" t="s">
        <v>540</v>
      </c>
      <c r="C992" s="52" t="s">
        <v>1219</v>
      </c>
      <c r="D992" s="53" t="s">
        <v>181</v>
      </c>
      <c r="E992" s="71" t="s">
        <v>119</v>
      </c>
      <c r="F992" s="72">
        <v>43684</v>
      </c>
      <c r="O992" s="3"/>
      <c r="P992" s="3"/>
      <c r="Q992" s="3"/>
      <c r="R992" s="15"/>
      <c r="S992" s="15"/>
      <c r="T992" s="15"/>
      <c r="U992" s="328"/>
      <c r="V992" s="99"/>
      <c r="W992" s="99" cm="1">
        <f t="array" aca="1" ref="W992" ca="1">INDIRECT("lista!H" &amp;SUM($A992+1))</f>
        <v>0</v>
      </c>
      <c r="X992" s="99" cm="1">
        <f t="array" aca="1" ref="X992" ca="1">INDIRECT("lista!I" &amp;SUM($A992+1))</f>
        <v>0</v>
      </c>
      <c r="Y992" s="99" cm="1">
        <f t="array" aca="1" ref="Y992" ca="1">INDIRECT("lista!J" &amp;SUM($A992+1))</f>
        <v>0</v>
      </c>
      <c r="Z992" s="99" cm="1">
        <f t="array" aca="1" ref="Z992" ca="1">INDIRECT("lista!K" &amp;SUM($A992+1))</f>
        <v>0</v>
      </c>
      <c r="AA992" s="99" cm="1">
        <f t="array" aca="1" ref="AA992" ca="1">INDIRECT("lista!L" &amp;SUM($A992+1))</f>
        <v>0</v>
      </c>
      <c r="AB992" s="99" cm="1">
        <f t="array" aca="1" ref="AB992" ca="1">INDIRECT("lista!M" &amp;SUM($A992+1))</f>
        <v>0</v>
      </c>
      <c r="AC992" s="99" cm="1">
        <f t="array" aca="1" ref="AC992" ca="1">INDIRECT("lista!N" &amp;SUM($A992+1))</f>
        <v>0</v>
      </c>
      <c r="AD992" s="99" cm="1">
        <f t="array" aca="1" ref="AD992" ca="1">INDIRECT("lista!O" &amp;SUM($A992+1))</f>
        <v>0</v>
      </c>
      <c r="AE992" s="99" cm="1">
        <f t="array" aca="1" ref="AE992" ca="1">INDIRECT("lista!P" &amp;SUM($A992+1))</f>
        <v>0</v>
      </c>
      <c r="AF992" s="99" cm="1">
        <f t="array" aca="1" ref="AF992" ca="1">INDIRECT("lista!Q" &amp;SUM($A992+1))</f>
        <v>0</v>
      </c>
    </row>
    <row r="993" spans="1:32" x14ac:dyDescent="0.3">
      <c r="A993" s="99">
        <v>699</v>
      </c>
      <c r="B993" s="53" t="s">
        <v>207</v>
      </c>
      <c r="C993" s="52" t="s">
        <v>1496</v>
      </c>
      <c r="D993" s="53" t="s">
        <v>80</v>
      </c>
      <c r="E993" s="71" t="s">
        <v>95</v>
      </c>
      <c r="F993" s="72">
        <v>43679</v>
      </c>
      <c r="O993" s="3"/>
      <c r="P993" s="3"/>
      <c r="Q993" s="3"/>
      <c r="R993" s="15"/>
      <c r="S993" s="15"/>
      <c r="T993" s="15"/>
      <c r="U993" s="328"/>
      <c r="V993" s="99"/>
      <c r="W993" s="99" cm="1">
        <f t="array" aca="1" ref="W993" ca="1">INDIRECT("lista!H" &amp;SUM($A993+1))</f>
        <v>0</v>
      </c>
      <c r="X993" s="99" cm="1">
        <f t="array" aca="1" ref="X993" ca="1">INDIRECT("lista!I" &amp;SUM($A993+1))</f>
        <v>0</v>
      </c>
      <c r="Y993" s="99" cm="1">
        <f t="array" aca="1" ref="Y993" ca="1">INDIRECT("lista!J" &amp;SUM($A993+1))</f>
        <v>0</v>
      </c>
      <c r="Z993" s="99" cm="1">
        <f t="array" aca="1" ref="Z993" ca="1">INDIRECT("lista!K" &amp;SUM($A993+1))</f>
        <v>0</v>
      </c>
      <c r="AA993" s="99" cm="1">
        <f t="array" aca="1" ref="AA993" ca="1">INDIRECT("lista!L" &amp;SUM($A993+1))</f>
        <v>0</v>
      </c>
      <c r="AB993" s="99" cm="1">
        <f t="array" aca="1" ref="AB993" ca="1">INDIRECT("lista!M" &amp;SUM($A993+1))</f>
        <v>0</v>
      </c>
      <c r="AC993" s="99" cm="1">
        <f t="array" aca="1" ref="AC993" ca="1">INDIRECT("lista!N" &amp;SUM($A993+1))</f>
        <v>0</v>
      </c>
      <c r="AD993" s="99" cm="1">
        <f t="array" aca="1" ref="AD993" ca="1">INDIRECT("lista!O" &amp;SUM($A993+1))</f>
        <v>0</v>
      </c>
      <c r="AE993" s="99" cm="1">
        <f t="array" aca="1" ref="AE993" ca="1">INDIRECT("lista!P" &amp;SUM($A993+1))</f>
        <v>0</v>
      </c>
      <c r="AF993" s="99" cm="1">
        <f t="array" aca="1" ref="AF993" ca="1">INDIRECT("lista!Q" &amp;SUM($A993+1))</f>
        <v>0</v>
      </c>
    </row>
    <row r="994" spans="1:32" x14ac:dyDescent="0.3">
      <c r="A994" s="99">
        <v>700</v>
      </c>
      <c r="B994" s="53" t="s">
        <v>208</v>
      </c>
      <c r="C994" s="52" t="s">
        <v>1497</v>
      </c>
      <c r="D994" s="53" t="s">
        <v>80</v>
      </c>
      <c r="E994" s="71" t="s">
        <v>95</v>
      </c>
      <c r="F994" s="72">
        <v>43679</v>
      </c>
      <c r="O994" s="3"/>
      <c r="P994" s="3"/>
      <c r="Q994" s="3"/>
      <c r="R994" s="15"/>
      <c r="S994" s="15"/>
      <c r="T994" s="15"/>
      <c r="U994" s="328"/>
      <c r="V994" s="99"/>
      <c r="W994" s="99" cm="1">
        <f t="array" aca="1" ref="W994" ca="1">INDIRECT("lista!H" &amp;SUM($A994+1))</f>
        <v>0</v>
      </c>
      <c r="X994" s="99" cm="1">
        <f t="array" aca="1" ref="X994" ca="1">INDIRECT("lista!I" &amp;SUM($A994+1))</f>
        <v>0</v>
      </c>
      <c r="Y994" s="99" cm="1">
        <f t="array" aca="1" ref="Y994" ca="1">INDIRECT("lista!J" &amp;SUM($A994+1))</f>
        <v>0</v>
      </c>
      <c r="Z994" s="99" cm="1">
        <f t="array" aca="1" ref="Z994" ca="1">INDIRECT("lista!K" &amp;SUM($A994+1))</f>
        <v>0</v>
      </c>
      <c r="AA994" s="99" cm="1">
        <f t="array" aca="1" ref="AA994" ca="1">INDIRECT("lista!L" &amp;SUM($A994+1))</f>
        <v>0</v>
      </c>
      <c r="AB994" s="99" cm="1">
        <f t="array" aca="1" ref="AB994" ca="1">INDIRECT("lista!M" &amp;SUM($A994+1))</f>
        <v>0</v>
      </c>
      <c r="AC994" s="99" cm="1">
        <f t="array" aca="1" ref="AC994" ca="1">INDIRECT("lista!N" &amp;SUM($A994+1))</f>
        <v>0</v>
      </c>
      <c r="AD994" s="99" cm="1">
        <f t="array" aca="1" ref="AD994" ca="1">INDIRECT("lista!O" &amp;SUM($A994+1))</f>
        <v>0</v>
      </c>
      <c r="AE994" s="99" cm="1">
        <f t="array" aca="1" ref="AE994" ca="1">INDIRECT("lista!P" &amp;SUM($A994+1))</f>
        <v>0</v>
      </c>
      <c r="AF994" s="99" cm="1">
        <f t="array" aca="1" ref="AF994" ca="1">INDIRECT("lista!Q" &amp;SUM($A994+1))</f>
        <v>0</v>
      </c>
    </row>
    <row r="995" spans="1:32" x14ac:dyDescent="0.3">
      <c r="A995" s="99">
        <v>701</v>
      </c>
      <c r="B995" s="53" t="s">
        <v>217</v>
      </c>
      <c r="C995" s="52" t="s">
        <v>1556</v>
      </c>
      <c r="D995" s="53" t="s">
        <v>112</v>
      </c>
      <c r="E995" s="71" t="s">
        <v>95</v>
      </c>
      <c r="F995" s="72">
        <v>43671</v>
      </c>
      <c r="O995" s="3"/>
      <c r="P995" s="3"/>
      <c r="Q995" s="3"/>
      <c r="R995" s="15"/>
      <c r="S995" s="15"/>
      <c r="T995" s="15"/>
      <c r="U995" s="328"/>
      <c r="V995" s="99"/>
      <c r="W995" s="99" cm="1">
        <f t="array" aca="1" ref="W995" ca="1">INDIRECT("lista!H" &amp;SUM($A995+1))</f>
        <v>0</v>
      </c>
      <c r="X995" s="99" cm="1">
        <f t="array" aca="1" ref="X995" ca="1">INDIRECT("lista!I" &amp;SUM($A995+1))</f>
        <v>0</v>
      </c>
      <c r="Y995" s="99" cm="1">
        <f t="array" aca="1" ref="Y995" ca="1">INDIRECT("lista!J" &amp;SUM($A995+1))</f>
        <v>0</v>
      </c>
      <c r="Z995" s="99" cm="1">
        <f t="array" aca="1" ref="Z995" ca="1">INDIRECT("lista!K" &amp;SUM($A995+1))</f>
        <v>0</v>
      </c>
      <c r="AA995" s="99" cm="1">
        <f t="array" aca="1" ref="AA995" ca="1">INDIRECT("lista!L" &amp;SUM($A995+1))</f>
        <v>0</v>
      </c>
      <c r="AB995" s="99" cm="1">
        <f t="array" aca="1" ref="AB995" ca="1">INDIRECT("lista!M" &amp;SUM($A995+1))</f>
        <v>0</v>
      </c>
      <c r="AC995" s="99" cm="1">
        <f t="array" aca="1" ref="AC995" ca="1">INDIRECT("lista!N" &amp;SUM($A995+1))</f>
        <v>0</v>
      </c>
      <c r="AD995" s="99" cm="1">
        <f t="array" aca="1" ref="AD995" ca="1">INDIRECT("lista!O" &amp;SUM($A995+1))</f>
        <v>0</v>
      </c>
      <c r="AE995" s="99" cm="1">
        <f t="array" aca="1" ref="AE995" ca="1">INDIRECT("lista!P" &amp;SUM($A995+1))</f>
        <v>0</v>
      </c>
      <c r="AF995" s="99" cm="1">
        <f t="array" aca="1" ref="AF995" ca="1">INDIRECT("lista!Q" &amp;SUM($A995+1))</f>
        <v>0</v>
      </c>
    </row>
    <row r="996" spans="1:32" x14ac:dyDescent="0.3">
      <c r="A996" s="99">
        <v>702</v>
      </c>
      <c r="B996" s="53" t="s">
        <v>214</v>
      </c>
      <c r="C996" s="52" t="s">
        <v>1526</v>
      </c>
      <c r="D996" s="53" t="s">
        <v>181</v>
      </c>
      <c r="E996" s="71" t="s">
        <v>95</v>
      </c>
      <c r="F996" s="72">
        <v>43671</v>
      </c>
      <c r="O996" s="3"/>
      <c r="P996" s="3"/>
      <c r="Q996" s="3"/>
      <c r="R996" s="15"/>
      <c r="S996" s="15"/>
      <c r="T996" s="15"/>
      <c r="U996" s="328"/>
      <c r="V996" s="99"/>
      <c r="W996" s="99" cm="1">
        <f t="array" aca="1" ref="W996" ca="1">INDIRECT("lista!H" &amp;SUM($A996+1))</f>
        <v>0</v>
      </c>
      <c r="X996" s="99" cm="1">
        <f t="array" aca="1" ref="X996" ca="1">INDIRECT("lista!I" &amp;SUM($A996+1))</f>
        <v>0</v>
      </c>
      <c r="Y996" s="99" cm="1">
        <f t="array" aca="1" ref="Y996" ca="1">INDIRECT("lista!J" &amp;SUM($A996+1))</f>
        <v>0</v>
      </c>
      <c r="Z996" s="99" cm="1">
        <f t="array" aca="1" ref="Z996" ca="1">INDIRECT("lista!K" &amp;SUM($A996+1))</f>
        <v>0</v>
      </c>
      <c r="AA996" s="99" cm="1">
        <f t="array" aca="1" ref="AA996" ca="1">INDIRECT("lista!L" &amp;SUM($A996+1))</f>
        <v>0</v>
      </c>
      <c r="AB996" s="99" cm="1">
        <f t="array" aca="1" ref="AB996" ca="1">INDIRECT("lista!M" &amp;SUM($A996+1))</f>
        <v>0</v>
      </c>
      <c r="AC996" s="99" cm="1">
        <f t="array" aca="1" ref="AC996" ca="1">INDIRECT("lista!N" &amp;SUM($A996+1))</f>
        <v>0</v>
      </c>
      <c r="AD996" s="99" cm="1">
        <f t="array" aca="1" ref="AD996" ca="1">INDIRECT("lista!O" &amp;SUM($A996+1))</f>
        <v>0</v>
      </c>
      <c r="AE996" s="99" cm="1">
        <f t="array" aca="1" ref="AE996" ca="1">INDIRECT("lista!P" &amp;SUM($A996+1))</f>
        <v>0</v>
      </c>
      <c r="AF996" s="99" cm="1">
        <f t="array" aca="1" ref="AF996" ca="1">INDIRECT("lista!Q" &amp;SUM($A996+1))</f>
        <v>0</v>
      </c>
    </row>
    <row r="997" spans="1:32" x14ac:dyDescent="0.3">
      <c r="A997" s="99">
        <v>703</v>
      </c>
      <c r="B997" s="53" t="s">
        <v>513</v>
      </c>
      <c r="C997" s="52" t="s">
        <v>548</v>
      </c>
      <c r="D997" s="53" t="s">
        <v>181</v>
      </c>
      <c r="E997" s="71" t="s">
        <v>95</v>
      </c>
      <c r="F997" s="72">
        <v>43665</v>
      </c>
      <c r="O997" s="3"/>
      <c r="P997" s="3"/>
      <c r="Q997" s="3"/>
      <c r="R997" s="15"/>
      <c r="S997" s="15"/>
      <c r="T997" s="15"/>
      <c r="U997" s="328"/>
      <c r="V997" s="99"/>
      <c r="W997" s="99" cm="1">
        <f t="array" aca="1" ref="W997" ca="1">INDIRECT("lista!H" &amp;SUM($A997+1))</f>
        <v>0</v>
      </c>
      <c r="X997" s="99" cm="1">
        <f t="array" aca="1" ref="X997" ca="1">INDIRECT("lista!I" &amp;SUM($A997+1))</f>
        <v>0</v>
      </c>
      <c r="Y997" s="99" cm="1">
        <f t="array" aca="1" ref="Y997" ca="1">INDIRECT("lista!J" &amp;SUM($A997+1))</f>
        <v>0</v>
      </c>
      <c r="Z997" s="99" cm="1">
        <f t="array" aca="1" ref="Z997" ca="1">INDIRECT("lista!K" &amp;SUM($A997+1))</f>
        <v>0</v>
      </c>
      <c r="AA997" s="99" cm="1">
        <f t="array" aca="1" ref="AA997" ca="1">INDIRECT("lista!L" &amp;SUM($A997+1))</f>
        <v>0</v>
      </c>
      <c r="AB997" s="99" cm="1">
        <f t="array" aca="1" ref="AB997" ca="1">INDIRECT("lista!M" &amp;SUM($A997+1))</f>
        <v>0</v>
      </c>
      <c r="AC997" s="99" cm="1">
        <f t="array" aca="1" ref="AC997" ca="1">INDIRECT("lista!N" &amp;SUM($A997+1))</f>
        <v>0</v>
      </c>
      <c r="AD997" s="99" cm="1">
        <f t="array" aca="1" ref="AD997" ca="1">INDIRECT("lista!O" &amp;SUM($A997+1))</f>
        <v>0</v>
      </c>
      <c r="AE997" s="99" cm="1">
        <f t="array" aca="1" ref="AE997" ca="1">INDIRECT("lista!P" &amp;SUM($A997+1))</f>
        <v>0</v>
      </c>
      <c r="AF997" s="99" cm="1">
        <f t="array" aca="1" ref="AF997" ca="1">INDIRECT("lista!Q" &amp;SUM($A997+1))</f>
        <v>0</v>
      </c>
    </row>
    <row r="998" spans="1:32" x14ac:dyDescent="0.3">
      <c r="A998" s="99">
        <v>704</v>
      </c>
      <c r="B998" s="53" t="s">
        <v>199</v>
      </c>
      <c r="C998" s="52" t="s">
        <v>1202</v>
      </c>
      <c r="D998" s="53" t="s">
        <v>200</v>
      </c>
      <c r="E998" s="71" t="s">
        <v>105</v>
      </c>
      <c r="F998" s="72">
        <v>43663</v>
      </c>
      <c r="O998" s="3"/>
      <c r="P998" s="3"/>
      <c r="Q998" s="3"/>
      <c r="R998" s="15"/>
      <c r="S998" s="15"/>
      <c r="T998" s="15"/>
      <c r="U998" s="328"/>
      <c r="V998" s="99"/>
      <c r="W998" s="99" cm="1">
        <f t="array" aca="1" ref="W998" ca="1">INDIRECT("lista!H" &amp;SUM($A998+1))</f>
        <v>0</v>
      </c>
      <c r="X998" s="99" cm="1">
        <f t="array" aca="1" ref="X998" ca="1">INDIRECT("lista!I" &amp;SUM($A998+1))</f>
        <v>0</v>
      </c>
      <c r="Y998" s="99" cm="1">
        <f t="array" aca="1" ref="Y998" ca="1">INDIRECT("lista!J" &amp;SUM($A998+1))</f>
        <v>0</v>
      </c>
      <c r="Z998" s="99" cm="1">
        <f t="array" aca="1" ref="Z998" ca="1">INDIRECT("lista!K" &amp;SUM($A998+1))</f>
        <v>0</v>
      </c>
      <c r="AA998" s="99" cm="1">
        <f t="array" aca="1" ref="AA998" ca="1">INDIRECT("lista!L" &amp;SUM($A998+1))</f>
        <v>0</v>
      </c>
      <c r="AB998" s="99" cm="1">
        <f t="array" aca="1" ref="AB998" ca="1">INDIRECT("lista!M" &amp;SUM($A998+1))</f>
        <v>0</v>
      </c>
      <c r="AC998" s="99" cm="1">
        <f t="array" aca="1" ref="AC998" ca="1">INDIRECT("lista!N" &amp;SUM($A998+1))</f>
        <v>0</v>
      </c>
      <c r="AD998" s="99" cm="1">
        <f t="array" aca="1" ref="AD998" ca="1">INDIRECT("lista!O" &amp;SUM($A998+1))</f>
        <v>0</v>
      </c>
      <c r="AE998" s="99" cm="1">
        <f t="array" aca="1" ref="AE998" ca="1">INDIRECT("lista!P" &amp;SUM($A998+1))</f>
        <v>0</v>
      </c>
      <c r="AF998" s="99" cm="1">
        <f t="array" aca="1" ref="AF998" ca="1">INDIRECT("lista!Q" &amp;SUM($A998+1))</f>
        <v>0</v>
      </c>
    </row>
    <row r="999" spans="1:32" x14ac:dyDescent="0.3">
      <c r="A999" s="99">
        <v>705</v>
      </c>
      <c r="B999" s="53" t="s">
        <v>201</v>
      </c>
      <c r="C999" s="52" t="s">
        <v>1202</v>
      </c>
      <c r="D999" s="53" t="s">
        <v>200</v>
      </c>
      <c r="E999" s="71" t="s">
        <v>105</v>
      </c>
      <c r="F999" s="72">
        <v>43663</v>
      </c>
      <c r="O999" s="3"/>
      <c r="P999" s="3"/>
      <c r="Q999" s="3"/>
      <c r="R999" s="15"/>
      <c r="S999" s="15"/>
      <c r="T999" s="15"/>
      <c r="U999" s="328"/>
      <c r="V999" s="99"/>
      <c r="W999" s="99" cm="1">
        <f t="array" aca="1" ref="W999" ca="1">INDIRECT("lista!H" &amp;SUM($A999+1))</f>
        <v>0</v>
      </c>
      <c r="X999" s="99" cm="1">
        <f t="array" aca="1" ref="X999" ca="1">INDIRECT("lista!I" &amp;SUM($A999+1))</f>
        <v>0</v>
      </c>
      <c r="Y999" s="99" cm="1">
        <f t="array" aca="1" ref="Y999" ca="1">INDIRECT("lista!J" &amp;SUM($A999+1))</f>
        <v>0</v>
      </c>
      <c r="Z999" s="99" cm="1">
        <f t="array" aca="1" ref="Z999" ca="1">INDIRECT("lista!K" &amp;SUM($A999+1))</f>
        <v>0</v>
      </c>
      <c r="AA999" s="99" cm="1">
        <f t="array" aca="1" ref="AA999" ca="1">INDIRECT("lista!L" &amp;SUM($A999+1))</f>
        <v>0</v>
      </c>
      <c r="AB999" s="99" cm="1">
        <f t="array" aca="1" ref="AB999" ca="1">INDIRECT("lista!M" &amp;SUM($A999+1))</f>
        <v>0</v>
      </c>
      <c r="AC999" s="99" cm="1">
        <f t="array" aca="1" ref="AC999" ca="1">INDIRECT("lista!N" &amp;SUM($A999+1))</f>
        <v>0</v>
      </c>
      <c r="AD999" s="99" cm="1">
        <f t="array" aca="1" ref="AD999" ca="1">INDIRECT("lista!O" &amp;SUM($A999+1))</f>
        <v>0</v>
      </c>
      <c r="AE999" s="99" cm="1">
        <f t="array" aca="1" ref="AE999" ca="1">INDIRECT("lista!P" &amp;SUM($A999+1))</f>
        <v>0</v>
      </c>
      <c r="AF999" s="99" cm="1">
        <f t="array" aca="1" ref="AF999" ca="1">INDIRECT("lista!Q" &amp;SUM($A999+1))</f>
        <v>0</v>
      </c>
    </row>
    <row r="1000" spans="1:32" x14ac:dyDescent="0.3">
      <c r="A1000" s="99">
        <v>706</v>
      </c>
      <c r="B1000" s="53" t="s">
        <v>549</v>
      </c>
      <c r="C1000" s="52" t="s">
        <v>1403</v>
      </c>
      <c r="D1000" s="53" t="s">
        <v>80</v>
      </c>
      <c r="E1000" s="71" t="s">
        <v>77</v>
      </c>
      <c r="F1000" s="72">
        <v>43663</v>
      </c>
      <c r="O1000" s="3"/>
      <c r="P1000" s="3"/>
      <c r="Q1000" s="3"/>
      <c r="R1000" s="15"/>
      <c r="S1000" s="15"/>
      <c r="T1000" s="15"/>
      <c r="U1000" s="328"/>
      <c r="V1000" s="99"/>
      <c r="W1000" s="99" cm="1">
        <f t="array" aca="1" ref="W1000" ca="1">INDIRECT("lista!H" &amp;SUM($A1000+1))</f>
        <v>0</v>
      </c>
      <c r="X1000" s="99" cm="1">
        <f t="array" aca="1" ref="X1000" ca="1">INDIRECT("lista!I" &amp;SUM($A1000+1))</f>
        <v>0</v>
      </c>
      <c r="Y1000" s="99" cm="1">
        <f t="array" aca="1" ref="Y1000" ca="1">INDIRECT("lista!J" &amp;SUM($A1000+1))</f>
        <v>0</v>
      </c>
      <c r="Z1000" s="99" cm="1">
        <f t="array" aca="1" ref="Z1000" ca="1">INDIRECT("lista!K" &amp;SUM($A1000+1))</f>
        <v>0</v>
      </c>
      <c r="AA1000" s="99" cm="1">
        <f t="array" aca="1" ref="AA1000" ca="1">INDIRECT("lista!L" &amp;SUM($A1000+1))</f>
        <v>0</v>
      </c>
      <c r="AB1000" s="99" cm="1">
        <f t="array" aca="1" ref="AB1000" ca="1">INDIRECT("lista!M" &amp;SUM($A1000+1))</f>
        <v>0</v>
      </c>
      <c r="AC1000" s="99" cm="1">
        <f t="array" aca="1" ref="AC1000" ca="1">INDIRECT("lista!N" &amp;SUM($A1000+1))</f>
        <v>0</v>
      </c>
      <c r="AD1000" s="99" cm="1">
        <f t="array" aca="1" ref="AD1000" ca="1">INDIRECT("lista!O" &amp;SUM($A1000+1))</f>
        <v>0</v>
      </c>
      <c r="AE1000" s="99" cm="1">
        <f t="array" aca="1" ref="AE1000" ca="1">INDIRECT("lista!P" &amp;SUM($A1000+1))</f>
        <v>0</v>
      </c>
      <c r="AF1000" s="99" cm="1">
        <f t="array" aca="1" ref="AF1000" ca="1">INDIRECT("lista!Q" &amp;SUM($A1000+1))</f>
        <v>0</v>
      </c>
    </row>
    <row r="1001" spans="1:32" x14ac:dyDescent="0.3">
      <c r="A1001" s="99">
        <v>707</v>
      </c>
      <c r="B1001" s="53" t="s">
        <v>550</v>
      </c>
      <c r="C1001" s="52" t="s">
        <v>551</v>
      </c>
      <c r="D1001" s="53" t="s">
        <v>80</v>
      </c>
      <c r="E1001" s="71" t="s">
        <v>77</v>
      </c>
      <c r="F1001" s="72">
        <v>43663</v>
      </c>
      <c r="O1001" s="3"/>
      <c r="P1001" s="3"/>
      <c r="Q1001" s="3"/>
      <c r="R1001" s="15"/>
      <c r="S1001" s="15"/>
      <c r="T1001" s="15"/>
      <c r="U1001" s="328"/>
      <c r="V1001" s="99"/>
      <c r="W1001" s="99" cm="1">
        <f t="array" aca="1" ref="W1001" ca="1">INDIRECT("lista!H" &amp;SUM($A1001+1))</f>
        <v>0</v>
      </c>
      <c r="X1001" s="99" cm="1">
        <f t="array" aca="1" ref="X1001" ca="1">INDIRECT("lista!I" &amp;SUM($A1001+1))</f>
        <v>0</v>
      </c>
      <c r="Y1001" s="99" cm="1">
        <f t="array" aca="1" ref="Y1001" ca="1">INDIRECT("lista!J" &amp;SUM($A1001+1))</f>
        <v>0</v>
      </c>
      <c r="Z1001" s="99" cm="1">
        <f t="array" aca="1" ref="Z1001" ca="1">INDIRECT("lista!K" &amp;SUM($A1001+1))</f>
        <v>0</v>
      </c>
      <c r="AA1001" s="99" cm="1">
        <f t="array" aca="1" ref="AA1001" ca="1">INDIRECT("lista!L" &amp;SUM($A1001+1))</f>
        <v>0</v>
      </c>
      <c r="AB1001" s="99" cm="1">
        <f t="array" aca="1" ref="AB1001" ca="1">INDIRECT("lista!M" &amp;SUM($A1001+1))</f>
        <v>0</v>
      </c>
      <c r="AC1001" s="99" cm="1">
        <f t="array" aca="1" ref="AC1001" ca="1">INDIRECT("lista!N" &amp;SUM($A1001+1))</f>
        <v>0</v>
      </c>
      <c r="AD1001" s="99" cm="1">
        <f t="array" aca="1" ref="AD1001" ca="1">INDIRECT("lista!O" &amp;SUM($A1001+1))</f>
        <v>0</v>
      </c>
      <c r="AE1001" s="99" cm="1">
        <f t="array" aca="1" ref="AE1001" ca="1">INDIRECT("lista!P" &amp;SUM($A1001+1))</f>
        <v>0</v>
      </c>
      <c r="AF1001" s="99" cm="1">
        <f t="array" aca="1" ref="AF1001" ca="1">INDIRECT("lista!Q" &amp;SUM($A1001+1))</f>
        <v>0</v>
      </c>
    </row>
    <row r="1002" spans="1:32" x14ac:dyDescent="0.3">
      <c r="A1002" s="99">
        <v>708</v>
      </c>
      <c r="B1002" s="53" t="s">
        <v>552</v>
      </c>
      <c r="C1002" s="52" t="s">
        <v>1498</v>
      </c>
      <c r="D1002" s="53" t="s">
        <v>80</v>
      </c>
      <c r="E1002" s="71" t="s">
        <v>77</v>
      </c>
      <c r="F1002" s="72">
        <v>43663</v>
      </c>
      <c r="O1002" s="3"/>
      <c r="P1002" s="3"/>
      <c r="Q1002" s="3"/>
      <c r="R1002" s="15"/>
      <c r="S1002" s="15"/>
      <c r="T1002" s="15"/>
      <c r="U1002" s="328"/>
      <c r="V1002" s="99"/>
      <c r="W1002" s="99" cm="1">
        <f t="array" aca="1" ref="W1002" ca="1">INDIRECT("lista!H" &amp;SUM($A1002+1))</f>
        <v>0</v>
      </c>
      <c r="X1002" s="99" cm="1">
        <f t="array" aca="1" ref="X1002" ca="1">INDIRECT("lista!I" &amp;SUM($A1002+1))</f>
        <v>0</v>
      </c>
      <c r="Y1002" s="99" cm="1">
        <f t="array" aca="1" ref="Y1002" ca="1">INDIRECT("lista!J" &amp;SUM($A1002+1))</f>
        <v>0</v>
      </c>
      <c r="Z1002" s="99" cm="1">
        <f t="array" aca="1" ref="Z1002" ca="1">INDIRECT("lista!K" &amp;SUM($A1002+1))</f>
        <v>0</v>
      </c>
      <c r="AA1002" s="99" cm="1">
        <f t="array" aca="1" ref="AA1002" ca="1">INDIRECT("lista!L" &amp;SUM($A1002+1))</f>
        <v>0</v>
      </c>
      <c r="AB1002" s="99" cm="1">
        <f t="array" aca="1" ref="AB1002" ca="1">INDIRECT("lista!M" &amp;SUM($A1002+1))</f>
        <v>0</v>
      </c>
      <c r="AC1002" s="99" cm="1">
        <f t="array" aca="1" ref="AC1002" ca="1">INDIRECT("lista!N" &amp;SUM($A1002+1))</f>
        <v>0</v>
      </c>
      <c r="AD1002" s="99" cm="1">
        <f t="array" aca="1" ref="AD1002" ca="1">INDIRECT("lista!O" &amp;SUM($A1002+1))</f>
        <v>0</v>
      </c>
      <c r="AE1002" s="99" cm="1">
        <f t="array" aca="1" ref="AE1002" ca="1">INDIRECT("lista!P" &amp;SUM($A1002+1))</f>
        <v>0</v>
      </c>
      <c r="AF1002" s="99" cm="1">
        <f t="array" aca="1" ref="AF1002" ca="1">INDIRECT("lista!Q" &amp;SUM($A1002+1))</f>
        <v>0</v>
      </c>
    </row>
    <row r="1003" spans="1:32" x14ac:dyDescent="0.3">
      <c r="A1003" s="99">
        <v>709</v>
      </c>
      <c r="B1003" s="53" t="s">
        <v>553</v>
      </c>
      <c r="C1003" s="52" t="s">
        <v>554</v>
      </c>
      <c r="D1003" s="53" t="s">
        <v>80</v>
      </c>
      <c r="E1003" s="71" t="s">
        <v>77</v>
      </c>
      <c r="F1003" s="72">
        <v>43663</v>
      </c>
      <c r="O1003" s="3"/>
      <c r="P1003" s="3"/>
      <c r="Q1003" s="3"/>
      <c r="R1003" s="15"/>
      <c r="S1003" s="15"/>
      <c r="T1003" s="15"/>
      <c r="U1003" s="328"/>
      <c r="V1003" s="99"/>
      <c r="W1003" s="99" cm="1">
        <f t="array" aca="1" ref="W1003" ca="1">INDIRECT("lista!H" &amp;SUM($A1003+1))</f>
        <v>0</v>
      </c>
      <c r="X1003" s="99" cm="1">
        <f t="array" aca="1" ref="X1003" ca="1">INDIRECT("lista!I" &amp;SUM($A1003+1))</f>
        <v>0</v>
      </c>
      <c r="Y1003" s="99" cm="1">
        <f t="array" aca="1" ref="Y1003" ca="1">INDIRECT("lista!J" &amp;SUM($A1003+1))</f>
        <v>0</v>
      </c>
      <c r="Z1003" s="99" cm="1">
        <f t="array" aca="1" ref="Z1003" ca="1">INDIRECT("lista!K" &amp;SUM($A1003+1))</f>
        <v>0</v>
      </c>
      <c r="AA1003" s="99" cm="1">
        <f t="array" aca="1" ref="AA1003" ca="1">INDIRECT("lista!L" &amp;SUM($A1003+1))</f>
        <v>0</v>
      </c>
      <c r="AB1003" s="99" cm="1">
        <f t="array" aca="1" ref="AB1003" ca="1">INDIRECT("lista!M" &amp;SUM($A1003+1))</f>
        <v>0</v>
      </c>
      <c r="AC1003" s="99" cm="1">
        <f t="array" aca="1" ref="AC1003" ca="1">INDIRECT("lista!N" &amp;SUM($A1003+1))</f>
        <v>0</v>
      </c>
      <c r="AD1003" s="99" cm="1">
        <f t="array" aca="1" ref="AD1003" ca="1">INDIRECT("lista!O" &amp;SUM($A1003+1))</f>
        <v>0</v>
      </c>
      <c r="AE1003" s="99" cm="1">
        <f t="array" aca="1" ref="AE1003" ca="1">INDIRECT("lista!P" &amp;SUM($A1003+1))</f>
        <v>0</v>
      </c>
      <c r="AF1003" s="99" cm="1">
        <f t="array" aca="1" ref="AF1003" ca="1">INDIRECT("lista!Q" &amp;SUM($A1003+1))</f>
        <v>0</v>
      </c>
    </row>
    <row r="1004" spans="1:32" x14ac:dyDescent="0.3">
      <c r="A1004" s="99">
        <v>710</v>
      </c>
      <c r="B1004" s="53" t="s">
        <v>208</v>
      </c>
      <c r="C1004" s="52" t="s">
        <v>1499</v>
      </c>
      <c r="D1004" s="53" t="s">
        <v>80</v>
      </c>
      <c r="E1004" s="71" t="s">
        <v>105</v>
      </c>
      <c r="F1004" s="72">
        <v>43658</v>
      </c>
      <c r="O1004" s="3"/>
      <c r="P1004" s="3"/>
      <c r="Q1004" s="3"/>
      <c r="R1004" s="15"/>
      <c r="S1004" s="15"/>
      <c r="T1004" s="15"/>
      <c r="U1004" s="328"/>
      <c r="V1004" s="99"/>
      <c r="W1004" s="99" cm="1">
        <f t="array" aca="1" ref="W1004" ca="1">INDIRECT("lista!H" &amp;SUM($A1004+1))</f>
        <v>0</v>
      </c>
      <c r="X1004" s="99" cm="1">
        <f t="array" aca="1" ref="X1004" ca="1">INDIRECT("lista!I" &amp;SUM($A1004+1))</f>
        <v>0</v>
      </c>
      <c r="Y1004" s="99" cm="1">
        <f t="array" aca="1" ref="Y1004" ca="1">INDIRECT("lista!J" &amp;SUM($A1004+1))</f>
        <v>0</v>
      </c>
      <c r="Z1004" s="99" cm="1">
        <f t="array" aca="1" ref="Z1004" ca="1">INDIRECT("lista!K" &amp;SUM($A1004+1))</f>
        <v>0</v>
      </c>
      <c r="AA1004" s="99" cm="1">
        <f t="array" aca="1" ref="AA1004" ca="1">INDIRECT("lista!L" &amp;SUM($A1004+1))</f>
        <v>0</v>
      </c>
      <c r="AB1004" s="99" cm="1">
        <f t="array" aca="1" ref="AB1004" ca="1">INDIRECT("lista!M" &amp;SUM($A1004+1))</f>
        <v>0</v>
      </c>
      <c r="AC1004" s="99" cm="1">
        <f t="array" aca="1" ref="AC1004" ca="1">INDIRECT("lista!N" &amp;SUM($A1004+1))</f>
        <v>0</v>
      </c>
      <c r="AD1004" s="99" cm="1">
        <f t="array" aca="1" ref="AD1004" ca="1">INDIRECT("lista!O" &amp;SUM($A1004+1))</f>
        <v>0</v>
      </c>
      <c r="AE1004" s="99" cm="1">
        <f t="array" aca="1" ref="AE1004" ca="1">INDIRECT("lista!P" &amp;SUM($A1004+1))</f>
        <v>0</v>
      </c>
      <c r="AF1004" s="99" cm="1">
        <f t="array" aca="1" ref="AF1004" ca="1">INDIRECT("lista!Q" &amp;SUM($A1004+1))</f>
        <v>0</v>
      </c>
    </row>
    <row r="1005" spans="1:32" x14ac:dyDescent="0.3">
      <c r="A1005" s="99">
        <v>711</v>
      </c>
      <c r="B1005" s="53" t="s">
        <v>207</v>
      </c>
      <c r="C1005" s="52" t="s">
        <v>1500</v>
      </c>
      <c r="D1005" s="53" t="s">
        <v>80</v>
      </c>
      <c r="E1005" s="71" t="s">
        <v>105</v>
      </c>
      <c r="F1005" s="72">
        <v>43658</v>
      </c>
      <c r="O1005" s="3"/>
      <c r="P1005" s="3"/>
      <c r="Q1005" s="3"/>
      <c r="R1005" s="15"/>
      <c r="S1005" s="15"/>
      <c r="T1005" s="15"/>
      <c r="U1005" s="328"/>
      <c r="V1005" s="99"/>
      <c r="W1005" s="99" cm="1">
        <f t="array" aca="1" ref="W1005" ca="1">INDIRECT("lista!H" &amp;SUM($A1005+1))</f>
        <v>0</v>
      </c>
      <c r="X1005" s="99" cm="1">
        <f t="array" aca="1" ref="X1005" ca="1">INDIRECT("lista!I" &amp;SUM($A1005+1))</f>
        <v>0</v>
      </c>
      <c r="Y1005" s="99" cm="1">
        <f t="array" aca="1" ref="Y1005" ca="1">INDIRECT("lista!J" &amp;SUM($A1005+1))</f>
        <v>0</v>
      </c>
      <c r="Z1005" s="99" cm="1">
        <f t="array" aca="1" ref="Z1005" ca="1">INDIRECT("lista!K" &amp;SUM($A1005+1))</f>
        <v>0</v>
      </c>
      <c r="AA1005" s="99" cm="1">
        <f t="array" aca="1" ref="AA1005" ca="1">INDIRECT("lista!L" &amp;SUM($A1005+1))</f>
        <v>0</v>
      </c>
      <c r="AB1005" s="99" cm="1">
        <f t="array" aca="1" ref="AB1005" ca="1">INDIRECT("lista!M" &amp;SUM($A1005+1))</f>
        <v>0</v>
      </c>
      <c r="AC1005" s="99" cm="1">
        <f t="array" aca="1" ref="AC1005" ca="1">INDIRECT("lista!N" &amp;SUM($A1005+1))</f>
        <v>0</v>
      </c>
      <c r="AD1005" s="99" cm="1">
        <f t="array" aca="1" ref="AD1005" ca="1">INDIRECT("lista!O" &amp;SUM($A1005+1))</f>
        <v>0</v>
      </c>
      <c r="AE1005" s="99" cm="1">
        <f t="array" aca="1" ref="AE1005" ca="1">INDIRECT("lista!P" &amp;SUM($A1005+1))</f>
        <v>0</v>
      </c>
      <c r="AF1005" s="99" cm="1">
        <f t="array" aca="1" ref="AF1005" ca="1">INDIRECT("lista!Q" &amp;SUM($A1005+1))</f>
        <v>0</v>
      </c>
    </row>
    <row r="1006" spans="1:32" x14ac:dyDescent="0.3">
      <c r="A1006" s="99">
        <v>712</v>
      </c>
      <c r="B1006" s="53" t="s">
        <v>555</v>
      </c>
      <c r="C1006" s="52" t="s">
        <v>556</v>
      </c>
      <c r="D1006" s="53" t="s">
        <v>112</v>
      </c>
      <c r="E1006" s="71" t="s">
        <v>70</v>
      </c>
      <c r="F1006" s="72">
        <v>43657</v>
      </c>
      <c r="O1006" s="3"/>
      <c r="P1006" s="3"/>
      <c r="Q1006" s="3"/>
      <c r="R1006" s="15"/>
      <c r="S1006" s="15"/>
      <c r="T1006" s="15"/>
      <c r="U1006" s="328"/>
      <c r="V1006" s="99"/>
      <c r="W1006" s="99" cm="1">
        <f t="array" aca="1" ref="W1006" ca="1">INDIRECT("lista!H" &amp;SUM($A1006+1))</f>
        <v>0</v>
      </c>
      <c r="X1006" s="99" cm="1">
        <f t="array" aca="1" ref="X1006" ca="1">INDIRECT("lista!I" &amp;SUM($A1006+1))</f>
        <v>0</v>
      </c>
      <c r="Y1006" s="99" cm="1">
        <f t="array" aca="1" ref="Y1006" ca="1">INDIRECT("lista!J" &amp;SUM($A1006+1))</f>
        <v>0</v>
      </c>
      <c r="Z1006" s="99" cm="1">
        <f t="array" aca="1" ref="Z1006" ca="1">INDIRECT("lista!K" &amp;SUM($A1006+1))</f>
        <v>0</v>
      </c>
      <c r="AA1006" s="99" cm="1">
        <f t="array" aca="1" ref="AA1006" ca="1">INDIRECT("lista!L" &amp;SUM($A1006+1))</f>
        <v>0</v>
      </c>
      <c r="AB1006" s="99" cm="1">
        <f t="array" aca="1" ref="AB1006" ca="1">INDIRECT("lista!M" &amp;SUM($A1006+1))</f>
        <v>0</v>
      </c>
      <c r="AC1006" s="99" cm="1">
        <f t="array" aca="1" ref="AC1006" ca="1">INDIRECT("lista!N" &amp;SUM($A1006+1))</f>
        <v>0</v>
      </c>
      <c r="AD1006" s="99" cm="1">
        <f t="array" aca="1" ref="AD1006" ca="1">INDIRECT("lista!O" &amp;SUM($A1006+1))</f>
        <v>0</v>
      </c>
      <c r="AE1006" s="99" cm="1">
        <f t="array" aca="1" ref="AE1006" ca="1">INDIRECT("lista!P" &amp;SUM($A1006+1))</f>
        <v>0</v>
      </c>
      <c r="AF1006" s="99" cm="1">
        <f t="array" aca="1" ref="AF1006" ca="1">INDIRECT("lista!Q" &amp;SUM($A1006+1))</f>
        <v>0</v>
      </c>
    </row>
    <row r="1007" spans="1:32" x14ac:dyDescent="0.3">
      <c r="A1007" s="99">
        <v>713</v>
      </c>
      <c r="B1007" s="53" t="s">
        <v>557</v>
      </c>
      <c r="C1007" s="52" t="s">
        <v>558</v>
      </c>
      <c r="D1007" s="53" t="s">
        <v>80</v>
      </c>
      <c r="E1007" s="71" t="s">
        <v>77</v>
      </c>
      <c r="F1007" s="72">
        <v>43656</v>
      </c>
      <c r="O1007" s="3"/>
      <c r="P1007" s="3"/>
      <c r="Q1007" s="3"/>
      <c r="R1007" s="15"/>
      <c r="S1007" s="15"/>
      <c r="T1007" s="15"/>
      <c r="U1007" s="328"/>
      <c r="V1007" s="99"/>
      <c r="W1007" s="99" cm="1">
        <f t="array" aca="1" ref="W1007" ca="1">INDIRECT("lista!H" &amp;SUM($A1007+1))</f>
        <v>0</v>
      </c>
      <c r="X1007" s="99" cm="1">
        <f t="array" aca="1" ref="X1007" ca="1">INDIRECT("lista!I" &amp;SUM($A1007+1))</f>
        <v>0</v>
      </c>
      <c r="Y1007" s="99" cm="1">
        <f t="array" aca="1" ref="Y1007" ca="1">INDIRECT("lista!J" &amp;SUM($A1007+1))</f>
        <v>0</v>
      </c>
      <c r="Z1007" s="99" cm="1">
        <f t="array" aca="1" ref="Z1007" ca="1">INDIRECT("lista!K" &amp;SUM($A1007+1))</f>
        <v>0</v>
      </c>
      <c r="AA1007" s="99" cm="1">
        <f t="array" aca="1" ref="AA1007" ca="1">INDIRECT("lista!L" &amp;SUM($A1007+1))</f>
        <v>0</v>
      </c>
      <c r="AB1007" s="99" cm="1">
        <f t="array" aca="1" ref="AB1007" ca="1">INDIRECT("lista!M" &amp;SUM($A1007+1))</f>
        <v>0</v>
      </c>
      <c r="AC1007" s="99" cm="1">
        <f t="array" aca="1" ref="AC1007" ca="1">INDIRECT("lista!N" &amp;SUM($A1007+1))</f>
        <v>0</v>
      </c>
      <c r="AD1007" s="99" cm="1">
        <f t="array" aca="1" ref="AD1007" ca="1">INDIRECT("lista!O" &amp;SUM($A1007+1))</f>
        <v>0</v>
      </c>
      <c r="AE1007" s="99" cm="1">
        <f t="array" aca="1" ref="AE1007" ca="1">INDIRECT("lista!P" &amp;SUM($A1007+1))</f>
        <v>0</v>
      </c>
      <c r="AF1007" s="99" cm="1">
        <f t="array" aca="1" ref="AF1007" ca="1">INDIRECT("lista!Q" &amp;SUM($A1007+1))</f>
        <v>0</v>
      </c>
    </row>
    <row r="1008" spans="1:32" x14ac:dyDescent="0.3">
      <c r="A1008" s="99">
        <v>714</v>
      </c>
      <c r="B1008" s="53" t="s">
        <v>559</v>
      </c>
      <c r="C1008" s="52" t="s">
        <v>1220</v>
      </c>
      <c r="D1008" s="53" t="s">
        <v>200</v>
      </c>
      <c r="E1008" s="71" t="s">
        <v>77</v>
      </c>
      <c r="F1008" s="72">
        <v>43656</v>
      </c>
      <c r="O1008" s="3"/>
      <c r="P1008" s="3"/>
      <c r="Q1008" s="3"/>
      <c r="R1008" s="15"/>
      <c r="S1008" s="15"/>
      <c r="T1008" s="15"/>
      <c r="U1008" s="332"/>
      <c r="V1008" s="99"/>
      <c r="W1008" s="99" cm="1">
        <f t="array" aca="1" ref="W1008" ca="1">INDIRECT("lista!H" &amp;SUM($A1008+1))</f>
        <v>0</v>
      </c>
      <c r="X1008" s="99" cm="1">
        <f t="array" aca="1" ref="X1008" ca="1">INDIRECT("lista!I" &amp;SUM($A1008+1))</f>
        <v>0</v>
      </c>
      <c r="Y1008" s="99" cm="1">
        <f t="array" aca="1" ref="Y1008" ca="1">INDIRECT("lista!J" &amp;SUM($A1008+1))</f>
        <v>0</v>
      </c>
      <c r="Z1008" s="99" cm="1">
        <f t="array" aca="1" ref="Z1008" ca="1">INDIRECT("lista!K" &amp;SUM($A1008+1))</f>
        <v>0</v>
      </c>
      <c r="AA1008" s="99" cm="1">
        <f t="array" aca="1" ref="AA1008" ca="1">INDIRECT("lista!L" &amp;SUM($A1008+1))</f>
        <v>0</v>
      </c>
      <c r="AB1008" s="99" cm="1">
        <f t="array" aca="1" ref="AB1008" ca="1">INDIRECT("lista!M" &amp;SUM($A1008+1))</f>
        <v>0</v>
      </c>
      <c r="AC1008" s="99" cm="1">
        <f t="array" aca="1" ref="AC1008" ca="1">INDIRECT("lista!N" &amp;SUM($A1008+1))</f>
        <v>0</v>
      </c>
      <c r="AD1008" s="99" cm="1">
        <f t="array" aca="1" ref="AD1008" ca="1">INDIRECT("lista!O" &amp;SUM($A1008+1))</f>
        <v>0</v>
      </c>
      <c r="AE1008" s="99" cm="1">
        <f t="array" aca="1" ref="AE1008" ca="1">INDIRECT("lista!P" &amp;SUM($A1008+1))</f>
        <v>0</v>
      </c>
      <c r="AF1008" s="99" cm="1">
        <f t="array" aca="1" ref="AF1008" ca="1">INDIRECT("lista!Q" &amp;SUM($A1008+1))</f>
        <v>0</v>
      </c>
    </row>
    <row r="1009" spans="1:32" x14ac:dyDescent="0.3">
      <c r="A1009" s="99">
        <v>715</v>
      </c>
      <c r="B1009" s="53" t="s">
        <v>543</v>
      </c>
      <c r="C1009" s="52" t="s">
        <v>544</v>
      </c>
      <c r="D1009" s="53" t="s">
        <v>200</v>
      </c>
      <c r="E1009" s="71" t="s">
        <v>95</v>
      </c>
      <c r="F1009" s="72">
        <v>43656</v>
      </c>
      <c r="O1009" s="3"/>
      <c r="P1009" s="3"/>
      <c r="Q1009" s="3"/>
      <c r="R1009" s="15"/>
      <c r="S1009" s="15"/>
      <c r="T1009" s="15"/>
      <c r="U1009" s="332"/>
      <c r="V1009" s="99"/>
      <c r="W1009" s="99" cm="1">
        <f t="array" aca="1" ref="W1009" ca="1">INDIRECT("lista!H" &amp;SUM($A1009+1))</f>
        <v>0</v>
      </c>
      <c r="X1009" s="99" cm="1">
        <f t="array" aca="1" ref="X1009" ca="1">INDIRECT("lista!I" &amp;SUM($A1009+1))</f>
        <v>0</v>
      </c>
      <c r="Y1009" s="99" cm="1">
        <f t="array" aca="1" ref="Y1009" ca="1">INDIRECT("lista!J" &amp;SUM($A1009+1))</f>
        <v>0</v>
      </c>
      <c r="Z1009" s="99" cm="1">
        <f t="array" aca="1" ref="Z1009" ca="1">INDIRECT("lista!K" &amp;SUM($A1009+1))</f>
        <v>0</v>
      </c>
      <c r="AA1009" s="99" cm="1">
        <f t="array" aca="1" ref="AA1009" ca="1">INDIRECT("lista!L" &amp;SUM($A1009+1))</f>
        <v>0</v>
      </c>
      <c r="AB1009" s="99" cm="1">
        <f t="array" aca="1" ref="AB1009" ca="1">INDIRECT("lista!M" &amp;SUM($A1009+1))</f>
        <v>0</v>
      </c>
      <c r="AC1009" s="99" cm="1">
        <f t="array" aca="1" ref="AC1009" ca="1">INDIRECT("lista!N" &amp;SUM($A1009+1))</f>
        <v>0</v>
      </c>
      <c r="AD1009" s="99" cm="1">
        <f t="array" aca="1" ref="AD1009" ca="1">INDIRECT("lista!O" &amp;SUM($A1009+1))</f>
        <v>0</v>
      </c>
      <c r="AE1009" s="99" cm="1">
        <f t="array" aca="1" ref="AE1009" ca="1">INDIRECT("lista!P" &amp;SUM($A1009+1))</f>
        <v>0</v>
      </c>
      <c r="AF1009" s="99" cm="1">
        <f t="array" aca="1" ref="AF1009" ca="1">INDIRECT("lista!Q" &amp;SUM($A1009+1))</f>
        <v>0</v>
      </c>
    </row>
    <row r="1010" spans="1:32" x14ac:dyDescent="0.3">
      <c r="A1010" s="99">
        <v>716</v>
      </c>
      <c r="B1010" s="53" t="s">
        <v>560</v>
      </c>
      <c r="C1010" s="52" t="s">
        <v>561</v>
      </c>
      <c r="D1010" s="53" t="s">
        <v>562</v>
      </c>
      <c r="E1010" s="71" t="s">
        <v>77</v>
      </c>
      <c r="F1010" s="72">
        <v>43655</v>
      </c>
      <c r="O1010" s="3"/>
      <c r="P1010" s="3"/>
      <c r="Q1010" s="3"/>
      <c r="R1010" s="15"/>
      <c r="S1010" s="15"/>
      <c r="T1010" s="15"/>
      <c r="U1010" s="328"/>
      <c r="V1010" s="99"/>
      <c r="W1010" s="99" cm="1">
        <f t="array" aca="1" ref="W1010" ca="1">INDIRECT("lista!H" &amp;SUM($A1010+1))</f>
        <v>0</v>
      </c>
      <c r="X1010" s="99" cm="1">
        <f t="array" aca="1" ref="X1010" ca="1">INDIRECT("lista!I" &amp;SUM($A1010+1))</f>
        <v>0</v>
      </c>
      <c r="Y1010" s="99" cm="1">
        <f t="array" aca="1" ref="Y1010" ca="1">INDIRECT("lista!J" &amp;SUM($A1010+1))</f>
        <v>0</v>
      </c>
      <c r="Z1010" s="99" cm="1">
        <f t="array" aca="1" ref="Z1010" ca="1">INDIRECT("lista!K" &amp;SUM($A1010+1))</f>
        <v>0</v>
      </c>
      <c r="AA1010" s="99" cm="1">
        <f t="array" aca="1" ref="AA1010" ca="1">INDIRECT("lista!L" &amp;SUM($A1010+1))</f>
        <v>0</v>
      </c>
      <c r="AB1010" s="99" cm="1">
        <f t="array" aca="1" ref="AB1010" ca="1">INDIRECT("lista!M" &amp;SUM($A1010+1))</f>
        <v>0</v>
      </c>
      <c r="AC1010" s="99" cm="1">
        <f t="array" aca="1" ref="AC1010" ca="1">INDIRECT("lista!N" &amp;SUM($A1010+1))</f>
        <v>0</v>
      </c>
      <c r="AD1010" s="99" cm="1">
        <f t="array" aca="1" ref="AD1010" ca="1">INDIRECT("lista!O" &amp;SUM($A1010+1))</f>
        <v>0</v>
      </c>
      <c r="AE1010" s="99" cm="1">
        <f t="array" aca="1" ref="AE1010" ca="1">INDIRECT("lista!P" &amp;SUM($A1010+1))</f>
        <v>0</v>
      </c>
      <c r="AF1010" s="99" cm="1">
        <f t="array" aca="1" ref="AF1010" ca="1">INDIRECT("lista!Q" &amp;SUM($A1010+1))</f>
        <v>0</v>
      </c>
    </row>
    <row r="1011" spans="1:32" x14ac:dyDescent="0.3">
      <c r="A1011" s="99">
        <v>717</v>
      </c>
      <c r="B1011" s="53" t="s">
        <v>563</v>
      </c>
      <c r="C1011" s="52" t="s">
        <v>564</v>
      </c>
      <c r="D1011" s="53" t="s">
        <v>562</v>
      </c>
      <c r="E1011" s="71" t="s">
        <v>77</v>
      </c>
      <c r="F1011" s="72">
        <v>43650</v>
      </c>
      <c r="O1011" s="3"/>
      <c r="P1011" s="3"/>
      <c r="Q1011" s="3"/>
      <c r="R1011" s="15"/>
      <c r="S1011" s="15"/>
      <c r="T1011" s="15"/>
      <c r="U1011" s="328"/>
      <c r="V1011" s="99"/>
      <c r="W1011" s="99" cm="1">
        <f t="array" aca="1" ref="W1011" ca="1">INDIRECT("lista!H" &amp;SUM($A1011+1))</f>
        <v>0</v>
      </c>
      <c r="X1011" s="99" cm="1">
        <f t="array" aca="1" ref="X1011" ca="1">INDIRECT("lista!I" &amp;SUM($A1011+1))</f>
        <v>0</v>
      </c>
      <c r="Y1011" s="99" cm="1">
        <f t="array" aca="1" ref="Y1011" ca="1">INDIRECT("lista!J" &amp;SUM($A1011+1))</f>
        <v>0</v>
      </c>
      <c r="Z1011" s="99" cm="1">
        <f t="array" aca="1" ref="Z1011" ca="1">INDIRECT("lista!K" &amp;SUM($A1011+1))</f>
        <v>0</v>
      </c>
      <c r="AA1011" s="99" cm="1">
        <f t="array" aca="1" ref="AA1011" ca="1">INDIRECT("lista!L" &amp;SUM($A1011+1))</f>
        <v>0</v>
      </c>
      <c r="AB1011" s="99" cm="1">
        <f t="array" aca="1" ref="AB1011" ca="1">INDIRECT("lista!M" &amp;SUM($A1011+1))</f>
        <v>0</v>
      </c>
      <c r="AC1011" s="99" cm="1">
        <f t="array" aca="1" ref="AC1011" ca="1">INDIRECT("lista!N" &amp;SUM($A1011+1))</f>
        <v>0</v>
      </c>
      <c r="AD1011" s="99" cm="1">
        <f t="array" aca="1" ref="AD1011" ca="1">INDIRECT("lista!O" &amp;SUM($A1011+1))</f>
        <v>0</v>
      </c>
      <c r="AE1011" s="99" cm="1">
        <f t="array" aca="1" ref="AE1011" ca="1">INDIRECT("lista!P" &amp;SUM($A1011+1))</f>
        <v>0</v>
      </c>
      <c r="AF1011" s="99" cm="1">
        <f t="array" aca="1" ref="AF1011" ca="1">INDIRECT("lista!Q" &amp;SUM($A1011+1))</f>
        <v>0</v>
      </c>
    </row>
    <row r="1012" spans="1:32" x14ac:dyDescent="0.3">
      <c r="A1012" s="99">
        <v>718</v>
      </c>
      <c r="B1012" s="53" t="s">
        <v>565</v>
      </c>
      <c r="C1012" s="52" t="s">
        <v>564</v>
      </c>
      <c r="D1012" s="53" t="s">
        <v>562</v>
      </c>
      <c r="E1012" s="67" t="s">
        <v>77</v>
      </c>
      <c r="F1012" s="72">
        <v>43650</v>
      </c>
      <c r="O1012" s="3"/>
      <c r="P1012" s="3"/>
      <c r="Q1012" s="3"/>
      <c r="R1012" s="15"/>
      <c r="S1012" s="15"/>
      <c r="T1012" s="15"/>
      <c r="U1012" s="328"/>
      <c r="V1012" s="99"/>
      <c r="W1012" s="99" cm="1">
        <f t="array" aca="1" ref="W1012" ca="1">INDIRECT("lista!H" &amp;SUM($A1012+1))</f>
        <v>0</v>
      </c>
      <c r="X1012" s="99" cm="1">
        <f t="array" aca="1" ref="X1012" ca="1">INDIRECT("lista!I" &amp;SUM($A1012+1))</f>
        <v>0</v>
      </c>
      <c r="Y1012" s="99" cm="1">
        <f t="array" aca="1" ref="Y1012" ca="1">INDIRECT("lista!J" &amp;SUM($A1012+1))</f>
        <v>0</v>
      </c>
      <c r="Z1012" s="99" cm="1">
        <f t="array" aca="1" ref="Z1012" ca="1">INDIRECT("lista!K" &amp;SUM($A1012+1))</f>
        <v>0</v>
      </c>
      <c r="AA1012" s="99" cm="1">
        <f t="array" aca="1" ref="AA1012" ca="1">INDIRECT("lista!L" &amp;SUM($A1012+1))</f>
        <v>0</v>
      </c>
      <c r="AB1012" s="99" cm="1">
        <f t="array" aca="1" ref="AB1012" ca="1">INDIRECT("lista!M" &amp;SUM($A1012+1))</f>
        <v>0</v>
      </c>
      <c r="AC1012" s="99" cm="1">
        <f t="array" aca="1" ref="AC1012" ca="1">INDIRECT("lista!N" &amp;SUM($A1012+1))</f>
        <v>0</v>
      </c>
      <c r="AD1012" s="99" cm="1">
        <f t="array" aca="1" ref="AD1012" ca="1">INDIRECT("lista!O" &amp;SUM($A1012+1))</f>
        <v>0</v>
      </c>
      <c r="AE1012" s="99" cm="1">
        <f t="array" aca="1" ref="AE1012" ca="1">INDIRECT("lista!P" &amp;SUM($A1012+1))</f>
        <v>0</v>
      </c>
      <c r="AF1012" s="99" cm="1">
        <f t="array" aca="1" ref="AF1012" ca="1">INDIRECT("lista!Q" &amp;SUM($A1012+1))</f>
        <v>0</v>
      </c>
    </row>
    <row r="1013" spans="1:32" x14ac:dyDescent="0.3">
      <c r="A1013" s="99">
        <v>719</v>
      </c>
      <c r="B1013" s="53" t="s">
        <v>214</v>
      </c>
      <c r="C1013" s="52" t="s">
        <v>1528</v>
      </c>
      <c r="D1013" s="53" t="s">
        <v>181</v>
      </c>
      <c r="E1013" s="67" t="s">
        <v>105</v>
      </c>
      <c r="F1013" s="72">
        <v>43650</v>
      </c>
      <c r="O1013" s="3"/>
      <c r="P1013" s="3"/>
      <c r="Q1013" s="3"/>
      <c r="R1013" s="15"/>
      <c r="S1013" s="15"/>
      <c r="T1013" s="15"/>
      <c r="U1013" s="328"/>
      <c r="V1013" s="99"/>
      <c r="W1013" s="99" cm="1">
        <f t="array" aca="1" ref="W1013" ca="1">INDIRECT("lista!H" &amp;SUM($A1013+1))</f>
        <v>0</v>
      </c>
      <c r="X1013" s="99" cm="1">
        <f t="array" aca="1" ref="X1013" ca="1">INDIRECT("lista!I" &amp;SUM($A1013+1))</f>
        <v>0</v>
      </c>
      <c r="Y1013" s="99" cm="1">
        <f t="array" aca="1" ref="Y1013" ca="1">INDIRECT("lista!J" &amp;SUM($A1013+1))</f>
        <v>0</v>
      </c>
      <c r="Z1013" s="99" cm="1">
        <f t="array" aca="1" ref="Z1013" ca="1">INDIRECT("lista!K" &amp;SUM($A1013+1))</f>
        <v>0</v>
      </c>
      <c r="AA1013" s="99" cm="1">
        <f t="array" aca="1" ref="AA1013" ca="1">INDIRECT("lista!L" &amp;SUM($A1013+1))</f>
        <v>0</v>
      </c>
      <c r="AB1013" s="99" cm="1">
        <f t="array" aca="1" ref="AB1013" ca="1">INDIRECT("lista!M" &amp;SUM($A1013+1))</f>
        <v>0</v>
      </c>
      <c r="AC1013" s="99" cm="1">
        <f t="array" aca="1" ref="AC1013" ca="1">INDIRECT("lista!N" &amp;SUM($A1013+1))</f>
        <v>0</v>
      </c>
      <c r="AD1013" s="99" cm="1">
        <f t="array" aca="1" ref="AD1013" ca="1">INDIRECT("lista!O" &amp;SUM($A1013+1))</f>
        <v>0</v>
      </c>
      <c r="AE1013" s="99" cm="1">
        <f t="array" aca="1" ref="AE1013" ca="1">INDIRECT("lista!P" &amp;SUM($A1013+1))</f>
        <v>0</v>
      </c>
      <c r="AF1013" s="99" cm="1">
        <f t="array" aca="1" ref="AF1013" ca="1">INDIRECT("lista!Q" &amp;SUM($A1013+1))</f>
        <v>0</v>
      </c>
    </row>
    <row r="1014" spans="1:32" x14ac:dyDescent="0.3">
      <c r="A1014" s="99">
        <v>720</v>
      </c>
      <c r="B1014" s="53" t="s">
        <v>545</v>
      </c>
      <c r="C1014" s="52" t="s">
        <v>1529</v>
      </c>
      <c r="D1014" s="53" t="s">
        <v>546</v>
      </c>
      <c r="E1014" s="67" t="s">
        <v>95</v>
      </c>
      <c r="F1014" s="72">
        <v>43650</v>
      </c>
      <c r="O1014" s="3"/>
      <c r="P1014" s="3"/>
      <c r="Q1014" s="3"/>
      <c r="R1014" s="15"/>
      <c r="S1014" s="15"/>
      <c r="T1014" s="15"/>
      <c r="U1014" s="328"/>
      <c r="V1014" s="99"/>
      <c r="W1014" s="99" cm="1">
        <f t="array" aca="1" ref="W1014" ca="1">INDIRECT("lista!H" &amp;SUM($A1014+1))</f>
        <v>0</v>
      </c>
      <c r="X1014" s="99" cm="1">
        <f t="array" aca="1" ref="X1014" ca="1">INDIRECT("lista!I" &amp;SUM($A1014+1))</f>
        <v>0</v>
      </c>
      <c r="Y1014" s="99" cm="1">
        <f t="array" aca="1" ref="Y1014" ca="1">INDIRECT("lista!J" &amp;SUM($A1014+1))</f>
        <v>0</v>
      </c>
      <c r="Z1014" s="99" cm="1">
        <f t="array" aca="1" ref="Z1014" ca="1">INDIRECT("lista!K" &amp;SUM($A1014+1))</f>
        <v>0</v>
      </c>
      <c r="AA1014" s="99" cm="1">
        <f t="array" aca="1" ref="AA1014" ca="1">INDIRECT("lista!L" &amp;SUM($A1014+1))</f>
        <v>0</v>
      </c>
      <c r="AB1014" s="99" cm="1">
        <f t="array" aca="1" ref="AB1014" ca="1">INDIRECT("lista!M" &amp;SUM($A1014+1))</f>
        <v>0</v>
      </c>
      <c r="AC1014" s="99" cm="1">
        <f t="array" aca="1" ref="AC1014" ca="1">INDIRECT("lista!N" &amp;SUM($A1014+1))</f>
        <v>0</v>
      </c>
      <c r="AD1014" s="99" cm="1">
        <f t="array" aca="1" ref="AD1014" ca="1">INDIRECT("lista!O" &amp;SUM($A1014+1))</f>
        <v>0</v>
      </c>
      <c r="AE1014" s="99" cm="1">
        <f t="array" aca="1" ref="AE1014" ca="1">INDIRECT("lista!P" &amp;SUM($A1014+1))</f>
        <v>0</v>
      </c>
      <c r="AF1014" s="99" cm="1">
        <f t="array" aca="1" ref="AF1014" ca="1">INDIRECT("lista!Q" &amp;SUM($A1014+1))</f>
        <v>0</v>
      </c>
    </row>
    <row r="1015" spans="1:32" ht="15.75" customHeight="1" x14ac:dyDescent="0.3">
      <c r="A1015" s="99">
        <v>721</v>
      </c>
      <c r="B1015" s="53" t="s">
        <v>566</v>
      </c>
      <c r="C1015" s="52" t="s">
        <v>567</v>
      </c>
      <c r="D1015" s="53" t="s">
        <v>80</v>
      </c>
      <c r="E1015" s="67" t="s">
        <v>77</v>
      </c>
      <c r="F1015" s="72">
        <v>43649</v>
      </c>
      <c r="O1015" s="3"/>
      <c r="P1015" s="3"/>
      <c r="Q1015" s="3"/>
      <c r="R1015" s="15"/>
      <c r="S1015" s="15"/>
      <c r="T1015" s="15"/>
      <c r="U1015" s="328"/>
      <c r="V1015" s="99"/>
      <c r="W1015" s="99" cm="1">
        <f t="array" aca="1" ref="W1015" ca="1">INDIRECT("lista!H" &amp;SUM($A1015+1))</f>
        <v>0</v>
      </c>
      <c r="X1015" s="99" cm="1">
        <f t="array" aca="1" ref="X1015" ca="1">INDIRECT("lista!I" &amp;SUM($A1015+1))</f>
        <v>0</v>
      </c>
      <c r="Y1015" s="99" cm="1">
        <f t="array" aca="1" ref="Y1015" ca="1">INDIRECT("lista!J" &amp;SUM($A1015+1))</f>
        <v>0</v>
      </c>
      <c r="Z1015" s="99" cm="1">
        <f t="array" aca="1" ref="Z1015" ca="1">INDIRECT("lista!K" &amp;SUM($A1015+1))</f>
        <v>0</v>
      </c>
      <c r="AA1015" s="99" cm="1">
        <f t="array" aca="1" ref="AA1015" ca="1">INDIRECT("lista!L" &amp;SUM($A1015+1))</f>
        <v>0</v>
      </c>
      <c r="AB1015" s="99" cm="1">
        <f t="array" aca="1" ref="AB1015" ca="1">INDIRECT("lista!M" &amp;SUM($A1015+1))</f>
        <v>0</v>
      </c>
      <c r="AC1015" s="99" cm="1">
        <f t="array" aca="1" ref="AC1015" ca="1">INDIRECT("lista!N" &amp;SUM($A1015+1))</f>
        <v>0</v>
      </c>
      <c r="AD1015" s="99" cm="1">
        <f t="array" aca="1" ref="AD1015" ca="1">INDIRECT("lista!O" &amp;SUM($A1015+1))</f>
        <v>0</v>
      </c>
      <c r="AE1015" s="99" cm="1">
        <f t="array" aca="1" ref="AE1015" ca="1">INDIRECT("lista!P" &amp;SUM($A1015+1))</f>
        <v>0</v>
      </c>
      <c r="AF1015" s="99" cm="1">
        <f t="array" aca="1" ref="AF1015" ca="1">INDIRECT("lista!Q" &amp;SUM($A1015+1))</f>
        <v>0</v>
      </c>
    </row>
    <row r="1016" spans="1:32" x14ac:dyDescent="0.3">
      <c r="A1016" s="99">
        <v>722</v>
      </c>
      <c r="B1016" s="53" t="s">
        <v>208</v>
      </c>
      <c r="C1016" s="52" t="s">
        <v>1501</v>
      </c>
      <c r="D1016" s="53" t="s">
        <v>80</v>
      </c>
      <c r="E1016" s="67" t="s">
        <v>119</v>
      </c>
      <c r="F1016" s="72">
        <v>43644</v>
      </c>
      <c r="O1016" s="3"/>
      <c r="P1016" s="3"/>
      <c r="Q1016" s="3"/>
      <c r="R1016" s="15"/>
      <c r="S1016" s="15"/>
      <c r="T1016" s="15"/>
      <c r="U1016" s="328"/>
      <c r="V1016" s="99"/>
      <c r="W1016" s="99" cm="1">
        <f t="array" aca="1" ref="W1016" ca="1">INDIRECT("lista!H" &amp;SUM($A1016+1))</f>
        <v>0</v>
      </c>
      <c r="X1016" s="99" cm="1">
        <f t="array" aca="1" ref="X1016" ca="1">INDIRECT("lista!I" &amp;SUM($A1016+1))</f>
        <v>0</v>
      </c>
      <c r="Y1016" s="99" cm="1">
        <f t="array" aca="1" ref="Y1016" ca="1">INDIRECT("lista!J" &amp;SUM($A1016+1))</f>
        <v>0</v>
      </c>
      <c r="Z1016" s="99" cm="1">
        <f t="array" aca="1" ref="Z1016" ca="1">INDIRECT("lista!K" &amp;SUM($A1016+1))</f>
        <v>0</v>
      </c>
      <c r="AA1016" s="99" cm="1">
        <f t="array" aca="1" ref="AA1016" ca="1">INDIRECT("lista!L" &amp;SUM($A1016+1))</f>
        <v>0</v>
      </c>
      <c r="AB1016" s="99" cm="1">
        <f t="array" aca="1" ref="AB1016" ca="1">INDIRECT("lista!M" &amp;SUM($A1016+1))</f>
        <v>0</v>
      </c>
      <c r="AC1016" s="99" cm="1">
        <f t="array" aca="1" ref="AC1016" ca="1">INDIRECT("lista!N" &amp;SUM($A1016+1))</f>
        <v>0</v>
      </c>
      <c r="AD1016" s="99" cm="1">
        <f t="array" aca="1" ref="AD1016" ca="1">INDIRECT("lista!O" &amp;SUM($A1016+1))</f>
        <v>0</v>
      </c>
      <c r="AE1016" s="99" cm="1">
        <f t="array" aca="1" ref="AE1016" ca="1">INDIRECT("lista!P" &amp;SUM($A1016+1))</f>
        <v>0</v>
      </c>
      <c r="AF1016" s="99" cm="1">
        <f t="array" aca="1" ref="AF1016" ca="1">INDIRECT("lista!Q" &amp;SUM($A1016+1))</f>
        <v>0</v>
      </c>
    </row>
    <row r="1017" spans="1:32" x14ac:dyDescent="0.3">
      <c r="A1017" s="99">
        <v>723</v>
      </c>
      <c r="B1017" s="53" t="s">
        <v>207</v>
      </c>
      <c r="C1017" s="52" t="s">
        <v>1485</v>
      </c>
      <c r="D1017" s="53" t="s">
        <v>80</v>
      </c>
      <c r="E1017" s="67" t="s">
        <v>119</v>
      </c>
      <c r="F1017" s="72">
        <v>43644</v>
      </c>
      <c r="O1017" s="3"/>
      <c r="P1017" s="3"/>
      <c r="Q1017" s="3"/>
      <c r="R1017" s="15"/>
      <c r="S1017" s="15"/>
      <c r="T1017" s="15"/>
      <c r="U1017" s="328"/>
      <c r="V1017" s="99"/>
      <c r="W1017" s="99" cm="1">
        <f t="array" aca="1" ref="W1017" ca="1">INDIRECT("lista!H" &amp;SUM($A1017+1))</f>
        <v>0</v>
      </c>
      <c r="X1017" s="99" cm="1">
        <f t="array" aca="1" ref="X1017" ca="1">INDIRECT("lista!I" &amp;SUM($A1017+1))</f>
        <v>0</v>
      </c>
      <c r="Y1017" s="99" cm="1">
        <f t="array" aca="1" ref="Y1017" ca="1">INDIRECT("lista!J" &amp;SUM($A1017+1))</f>
        <v>0</v>
      </c>
      <c r="Z1017" s="99" cm="1">
        <f t="array" aca="1" ref="Z1017" ca="1">INDIRECT("lista!K" &amp;SUM($A1017+1))</f>
        <v>0</v>
      </c>
      <c r="AA1017" s="99" cm="1">
        <f t="array" aca="1" ref="AA1017" ca="1">INDIRECT("lista!L" &amp;SUM($A1017+1))</f>
        <v>0</v>
      </c>
      <c r="AB1017" s="99" cm="1">
        <f t="array" aca="1" ref="AB1017" ca="1">INDIRECT("lista!M" &amp;SUM($A1017+1))</f>
        <v>0</v>
      </c>
      <c r="AC1017" s="99" cm="1">
        <f t="array" aca="1" ref="AC1017" ca="1">INDIRECT("lista!N" &amp;SUM($A1017+1))</f>
        <v>0</v>
      </c>
      <c r="AD1017" s="99" cm="1">
        <f t="array" aca="1" ref="AD1017" ca="1">INDIRECT("lista!O" &amp;SUM($A1017+1))</f>
        <v>0</v>
      </c>
      <c r="AE1017" s="99" cm="1">
        <f t="array" aca="1" ref="AE1017" ca="1">INDIRECT("lista!P" &amp;SUM($A1017+1))</f>
        <v>0</v>
      </c>
      <c r="AF1017" s="99" cm="1">
        <f t="array" aca="1" ref="AF1017" ca="1">INDIRECT("lista!Q" &amp;SUM($A1017+1))</f>
        <v>0</v>
      </c>
    </row>
    <row r="1018" spans="1:32" x14ac:dyDescent="0.3">
      <c r="A1018" s="99">
        <v>724</v>
      </c>
      <c r="B1018" s="53" t="s">
        <v>547</v>
      </c>
      <c r="C1018" s="52" t="s">
        <v>1404</v>
      </c>
      <c r="D1018" s="53" t="s">
        <v>546</v>
      </c>
      <c r="E1018" s="67" t="s">
        <v>95</v>
      </c>
      <c r="F1018" s="72">
        <v>43642</v>
      </c>
      <c r="O1018" s="3"/>
      <c r="P1018" s="3"/>
      <c r="Q1018" s="3"/>
      <c r="R1018" s="15"/>
      <c r="S1018" s="15"/>
      <c r="T1018" s="15"/>
      <c r="U1018" s="328"/>
      <c r="V1018" s="99"/>
      <c r="W1018" s="99" cm="1">
        <f t="array" aca="1" ref="W1018" ca="1">INDIRECT("lista!H" &amp;SUM($A1018+1))</f>
        <v>0</v>
      </c>
      <c r="X1018" s="99" cm="1">
        <f t="array" aca="1" ref="X1018" ca="1">INDIRECT("lista!I" &amp;SUM($A1018+1))</f>
        <v>0</v>
      </c>
      <c r="Y1018" s="99" cm="1">
        <f t="array" aca="1" ref="Y1018" ca="1">INDIRECT("lista!J" &amp;SUM($A1018+1))</f>
        <v>0</v>
      </c>
      <c r="Z1018" s="99" cm="1">
        <f t="array" aca="1" ref="Z1018" ca="1">INDIRECT("lista!K" &amp;SUM($A1018+1))</f>
        <v>0</v>
      </c>
      <c r="AA1018" s="99" cm="1">
        <f t="array" aca="1" ref="AA1018" ca="1">INDIRECT("lista!L" &amp;SUM($A1018+1))</f>
        <v>0</v>
      </c>
      <c r="AB1018" s="99" cm="1">
        <f t="array" aca="1" ref="AB1018" ca="1">INDIRECT("lista!M" &amp;SUM($A1018+1))</f>
        <v>0</v>
      </c>
      <c r="AC1018" s="99" cm="1">
        <f t="array" aca="1" ref="AC1018" ca="1">INDIRECT("lista!N" &amp;SUM($A1018+1))</f>
        <v>0</v>
      </c>
      <c r="AD1018" s="99" cm="1">
        <f t="array" aca="1" ref="AD1018" ca="1">INDIRECT("lista!O" &amp;SUM($A1018+1))</f>
        <v>0</v>
      </c>
      <c r="AE1018" s="99" cm="1">
        <f t="array" aca="1" ref="AE1018" ca="1">INDIRECT("lista!P" &amp;SUM($A1018+1))</f>
        <v>0</v>
      </c>
      <c r="AF1018" s="99" cm="1">
        <f t="array" aca="1" ref="AF1018" ca="1">INDIRECT("lista!Q" &amp;SUM($A1018+1))</f>
        <v>0</v>
      </c>
    </row>
    <row r="1019" spans="1:32" x14ac:dyDescent="0.3">
      <c r="A1019" s="99">
        <v>725</v>
      </c>
      <c r="B1019" s="53" t="s">
        <v>199</v>
      </c>
      <c r="C1019" s="52" t="s">
        <v>1202</v>
      </c>
      <c r="D1019" s="53" t="s">
        <v>200</v>
      </c>
      <c r="E1019" s="71" t="s">
        <v>119</v>
      </c>
      <c r="F1019" s="72">
        <v>0</v>
      </c>
      <c r="O1019" s="3"/>
      <c r="P1019" s="3"/>
      <c r="Q1019" s="3"/>
      <c r="R1019" s="15"/>
      <c r="S1019" s="15"/>
      <c r="T1019" s="15"/>
      <c r="U1019" s="328"/>
      <c r="V1019" s="99"/>
      <c r="W1019" s="99" cm="1">
        <f t="array" aca="1" ref="W1019" ca="1">INDIRECT("lista!H" &amp;SUM($A1019+1))</f>
        <v>0</v>
      </c>
      <c r="X1019" s="99" cm="1">
        <f t="array" aca="1" ref="X1019" ca="1">INDIRECT("lista!I" &amp;SUM($A1019+1))</f>
        <v>0</v>
      </c>
      <c r="Y1019" s="99" cm="1">
        <f t="array" aca="1" ref="Y1019" ca="1">INDIRECT("lista!J" &amp;SUM($A1019+1))</f>
        <v>0</v>
      </c>
      <c r="Z1019" s="99" cm="1">
        <f t="array" aca="1" ref="Z1019" ca="1">INDIRECT("lista!K" &amp;SUM($A1019+1))</f>
        <v>0</v>
      </c>
      <c r="AA1019" s="99" cm="1">
        <f t="array" aca="1" ref="AA1019" ca="1">INDIRECT("lista!L" &amp;SUM($A1019+1))</f>
        <v>0</v>
      </c>
      <c r="AB1019" s="99" cm="1">
        <f t="array" aca="1" ref="AB1019" ca="1">INDIRECT("lista!M" &amp;SUM($A1019+1))</f>
        <v>0</v>
      </c>
      <c r="AC1019" s="99" cm="1">
        <f t="array" aca="1" ref="AC1019" ca="1">INDIRECT("lista!N" &amp;SUM($A1019+1))</f>
        <v>0</v>
      </c>
      <c r="AD1019" s="99" cm="1">
        <f t="array" aca="1" ref="AD1019" ca="1">INDIRECT("lista!O" &amp;SUM($A1019+1))</f>
        <v>0</v>
      </c>
      <c r="AE1019" s="99" cm="1">
        <f t="array" aca="1" ref="AE1019" ca="1">INDIRECT("lista!P" &amp;SUM($A1019+1))</f>
        <v>0</v>
      </c>
      <c r="AF1019" s="99" cm="1">
        <f t="array" aca="1" ref="AF1019" ca="1">INDIRECT("lista!Q" &amp;SUM($A1019+1))</f>
        <v>0</v>
      </c>
    </row>
    <row r="1020" spans="1:32" x14ac:dyDescent="0.3">
      <c r="A1020" s="99">
        <v>726</v>
      </c>
      <c r="B1020" s="53" t="s">
        <v>201</v>
      </c>
      <c r="C1020" s="52" t="s">
        <v>1202</v>
      </c>
      <c r="D1020" s="53" t="s">
        <v>200</v>
      </c>
      <c r="E1020" s="71" t="s">
        <v>119</v>
      </c>
      <c r="F1020" s="72">
        <v>43619</v>
      </c>
      <c r="O1020" s="3"/>
      <c r="P1020" s="3"/>
      <c r="Q1020" s="3"/>
      <c r="R1020" s="15"/>
      <c r="S1020" s="15"/>
      <c r="T1020" s="15"/>
      <c r="U1020" s="328"/>
      <c r="V1020" s="99"/>
      <c r="W1020" s="99" cm="1">
        <f t="array" aca="1" ref="W1020" ca="1">INDIRECT("lista!H" &amp;SUM($A1020+1))</f>
        <v>0</v>
      </c>
      <c r="X1020" s="99" cm="1">
        <f t="array" aca="1" ref="X1020" ca="1">INDIRECT("lista!I" &amp;SUM($A1020+1))</f>
        <v>0</v>
      </c>
      <c r="Y1020" s="99" cm="1">
        <f t="array" aca="1" ref="Y1020" ca="1">INDIRECT("lista!J" &amp;SUM($A1020+1))</f>
        <v>0</v>
      </c>
      <c r="Z1020" s="99" cm="1">
        <f t="array" aca="1" ref="Z1020" ca="1">INDIRECT("lista!K" &amp;SUM($A1020+1))</f>
        <v>0</v>
      </c>
      <c r="AA1020" s="99" cm="1">
        <f t="array" aca="1" ref="AA1020" ca="1">INDIRECT("lista!L" &amp;SUM($A1020+1))</f>
        <v>0</v>
      </c>
      <c r="AB1020" s="99" cm="1">
        <f t="array" aca="1" ref="AB1020" ca="1">INDIRECT("lista!M" &amp;SUM($A1020+1))</f>
        <v>0</v>
      </c>
      <c r="AC1020" s="99" cm="1">
        <f t="array" aca="1" ref="AC1020" ca="1">INDIRECT("lista!N" &amp;SUM($A1020+1))</f>
        <v>0</v>
      </c>
      <c r="AD1020" s="99" cm="1">
        <f t="array" aca="1" ref="AD1020" ca="1">INDIRECT("lista!O" &amp;SUM($A1020+1))</f>
        <v>0</v>
      </c>
      <c r="AE1020" s="99" cm="1">
        <f t="array" aca="1" ref="AE1020" ca="1">INDIRECT("lista!P" &amp;SUM($A1020+1))</f>
        <v>0</v>
      </c>
      <c r="AF1020" s="99" cm="1">
        <f t="array" aca="1" ref="AF1020" ca="1">INDIRECT("lista!Q" &amp;SUM($A1020+1))</f>
        <v>0</v>
      </c>
    </row>
    <row r="1021" spans="1:32" x14ac:dyDescent="0.3">
      <c r="A1021" s="99">
        <v>727</v>
      </c>
      <c r="B1021" s="53" t="s">
        <v>214</v>
      </c>
      <c r="C1021" s="52" t="s">
        <v>1530</v>
      </c>
      <c r="D1021" s="53" t="s">
        <v>181</v>
      </c>
      <c r="E1021" s="53" t="s">
        <v>119</v>
      </c>
      <c r="F1021" s="72">
        <v>43637</v>
      </c>
      <c r="O1021" s="3"/>
      <c r="P1021" s="3"/>
      <c r="Q1021" s="3"/>
      <c r="R1021" s="15"/>
      <c r="S1021" s="15"/>
      <c r="T1021" s="15"/>
      <c r="U1021" s="328"/>
      <c r="V1021" s="99"/>
      <c r="W1021" s="99" cm="1">
        <f t="array" aca="1" ref="W1021" ca="1">INDIRECT("lista!H" &amp;SUM($A1021+1))</f>
        <v>0</v>
      </c>
      <c r="X1021" s="99" cm="1">
        <f t="array" aca="1" ref="X1021" ca="1">INDIRECT("lista!I" &amp;SUM($A1021+1))</f>
        <v>0</v>
      </c>
      <c r="Y1021" s="99" cm="1">
        <f t="array" aca="1" ref="Y1021" ca="1">INDIRECT("lista!J" &amp;SUM($A1021+1))</f>
        <v>0</v>
      </c>
      <c r="Z1021" s="99" cm="1">
        <f t="array" aca="1" ref="Z1021" ca="1">INDIRECT("lista!K" &amp;SUM($A1021+1))</f>
        <v>0</v>
      </c>
      <c r="AA1021" s="99" cm="1">
        <f t="array" aca="1" ref="AA1021" ca="1">INDIRECT("lista!L" &amp;SUM($A1021+1))</f>
        <v>0</v>
      </c>
      <c r="AB1021" s="99" cm="1">
        <f t="array" aca="1" ref="AB1021" ca="1">INDIRECT("lista!M" &amp;SUM($A1021+1))</f>
        <v>0</v>
      </c>
      <c r="AC1021" s="99" cm="1">
        <f t="array" aca="1" ref="AC1021" ca="1">INDIRECT("lista!N" &amp;SUM($A1021+1))</f>
        <v>0</v>
      </c>
      <c r="AD1021" s="99" cm="1">
        <f t="array" aca="1" ref="AD1021" ca="1">INDIRECT("lista!O" &amp;SUM($A1021+1))</f>
        <v>0</v>
      </c>
      <c r="AE1021" s="99" cm="1">
        <f t="array" aca="1" ref="AE1021" ca="1">INDIRECT("lista!P" &amp;SUM($A1021+1))</f>
        <v>0</v>
      </c>
      <c r="AF1021" s="99" cm="1">
        <f t="array" aca="1" ref="AF1021" ca="1">INDIRECT("lista!Q" &amp;SUM($A1021+1))</f>
        <v>0</v>
      </c>
    </row>
    <row r="1022" spans="1:32" x14ac:dyDescent="0.3">
      <c r="A1022" s="99">
        <v>728</v>
      </c>
      <c r="B1022" s="53" t="s">
        <v>568</v>
      </c>
      <c r="C1022" s="52" t="s">
        <v>569</v>
      </c>
      <c r="D1022" s="53" t="s">
        <v>546</v>
      </c>
      <c r="E1022" s="71" t="s">
        <v>77</v>
      </c>
      <c r="F1022" s="72">
        <v>43635</v>
      </c>
      <c r="O1022" s="3"/>
      <c r="P1022" s="3"/>
      <c r="Q1022" s="3"/>
      <c r="R1022" s="15"/>
      <c r="S1022" s="15"/>
      <c r="T1022" s="15"/>
      <c r="U1022" s="328" t="s">
        <v>570</v>
      </c>
      <c r="V1022" s="99"/>
      <c r="W1022" s="99" cm="1">
        <f t="array" aca="1" ref="W1022" ca="1">INDIRECT("lista!H" &amp;SUM($A1022+1))</f>
        <v>0</v>
      </c>
      <c r="X1022" s="99" cm="1">
        <f t="array" aca="1" ref="X1022" ca="1">INDIRECT("lista!I" &amp;SUM($A1022+1))</f>
        <v>0</v>
      </c>
      <c r="Y1022" s="99" cm="1">
        <f t="array" aca="1" ref="Y1022" ca="1">INDIRECT("lista!J" &amp;SUM($A1022+1))</f>
        <v>0</v>
      </c>
      <c r="Z1022" s="99" cm="1">
        <f t="array" aca="1" ref="Z1022" ca="1">INDIRECT("lista!K" &amp;SUM($A1022+1))</f>
        <v>0</v>
      </c>
      <c r="AA1022" s="99" cm="1">
        <f t="array" aca="1" ref="AA1022" ca="1">INDIRECT("lista!L" &amp;SUM($A1022+1))</f>
        <v>0</v>
      </c>
      <c r="AB1022" s="99" cm="1">
        <f t="array" aca="1" ref="AB1022" ca="1">INDIRECT("lista!M" &amp;SUM($A1022+1))</f>
        <v>0</v>
      </c>
      <c r="AC1022" s="99" cm="1">
        <f t="array" aca="1" ref="AC1022" ca="1">INDIRECT("lista!N" &amp;SUM($A1022+1))</f>
        <v>0</v>
      </c>
      <c r="AD1022" s="99" cm="1">
        <f t="array" aca="1" ref="AD1022" ca="1">INDIRECT("lista!O" &amp;SUM($A1022+1))</f>
        <v>0</v>
      </c>
      <c r="AE1022" s="99" cm="1">
        <f t="array" aca="1" ref="AE1022" ca="1">INDIRECT("lista!P" &amp;SUM($A1022+1))</f>
        <v>0</v>
      </c>
      <c r="AF1022" s="99" cm="1">
        <f t="array" aca="1" ref="AF1022" ca="1">INDIRECT("lista!Q" &amp;SUM($A1022+1))</f>
        <v>0</v>
      </c>
    </row>
    <row r="1023" spans="1:32" x14ac:dyDescent="0.3">
      <c r="A1023" s="99">
        <v>729</v>
      </c>
      <c r="B1023" s="53" t="s">
        <v>571</v>
      </c>
      <c r="C1023" s="52" t="s">
        <v>1531</v>
      </c>
      <c r="D1023" s="53" t="s">
        <v>546</v>
      </c>
      <c r="E1023" s="71" t="s">
        <v>77</v>
      </c>
      <c r="F1023" s="72">
        <v>43630</v>
      </c>
      <c r="O1023" s="3"/>
      <c r="P1023" s="3"/>
      <c r="Q1023" s="3"/>
      <c r="R1023" s="15"/>
      <c r="S1023" s="15"/>
      <c r="T1023" s="15"/>
      <c r="U1023" s="328" t="s">
        <v>572</v>
      </c>
      <c r="V1023" s="99"/>
      <c r="W1023" s="99" cm="1">
        <f t="array" aca="1" ref="W1023" ca="1">INDIRECT("lista!H" &amp;SUM($A1023+1))</f>
        <v>0</v>
      </c>
      <c r="X1023" s="99" cm="1">
        <f t="array" aca="1" ref="X1023" ca="1">INDIRECT("lista!I" &amp;SUM($A1023+1))</f>
        <v>0</v>
      </c>
      <c r="Y1023" s="99" cm="1">
        <f t="array" aca="1" ref="Y1023" ca="1">INDIRECT("lista!J" &amp;SUM($A1023+1))</f>
        <v>0</v>
      </c>
      <c r="Z1023" s="99" cm="1">
        <f t="array" aca="1" ref="Z1023" ca="1">INDIRECT("lista!K" &amp;SUM($A1023+1))</f>
        <v>0</v>
      </c>
      <c r="AA1023" s="99" cm="1">
        <f t="array" aca="1" ref="AA1023" ca="1">INDIRECT("lista!L" &amp;SUM($A1023+1))</f>
        <v>0</v>
      </c>
      <c r="AB1023" s="99" cm="1">
        <f t="array" aca="1" ref="AB1023" ca="1">INDIRECT("lista!M" &amp;SUM($A1023+1))</f>
        <v>0</v>
      </c>
      <c r="AC1023" s="99" cm="1">
        <f t="array" aca="1" ref="AC1023" ca="1">INDIRECT("lista!N" &amp;SUM($A1023+1))</f>
        <v>0</v>
      </c>
      <c r="AD1023" s="99" cm="1">
        <f t="array" aca="1" ref="AD1023" ca="1">INDIRECT("lista!O" &amp;SUM($A1023+1))</f>
        <v>0</v>
      </c>
      <c r="AE1023" s="99" cm="1">
        <f t="array" aca="1" ref="AE1023" ca="1">INDIRECT("lista!P" &amp;SUM($A1023+1))</f>
        <v>0</v>
      </c>
      <c r="AF1023" s="99" cm="1">
        <f t="array" aca="1" ref="AF1023" ca="1">INDIRECT("lista!Q" &amp;SUM($A1023+1))</f>
        <v>0</v>
      </c>
    </row>
    <row r="1024" spans="1:32" x14ac:dyDescent="0.3">
      <c r="A1024" s="99">
        <v>730</v>
      </c>
      <c r="B1024" s="53" t="s">
        <v>573</v>
      </c>
      <c r="C1024" s="52" t="s">
        <v>1532</v>
      </c>
      <c r="D1024" s="53" t="s">
        <v>546</v>
      </c>
      <c r="E1024" s="71" t="s">
        <v>105</v>
      </c>
      <c r="F1024" s="72">
        <v>43629</v>
      </c>
      <c r="O1024" s="3"/>
      <c r="P1024" s="3"/>
      <c r="Q1024" s="3"/>
      <c r="R1024" s="15"/>
      <c r="S1024" s="15"/>
      <c r="T1024" s="15"/>
      <c r="U1024" s="328"/>
      <c r="V1024" s="99"/>
      <c r="W1024" s="99" cm="1">
        <f t="array" aca="1" ref="W1024" ca="1">INDIRECT("lista!H" &amp;SUM($A1024+1))</f>
        <v>0</v>
      </c>
      <c r="X1024" s="99" cm="1">
        <f t="array" aca="1" ref="X1024" ca="1">INDIRECT("lista!I" &amp;SUM($A1024+1))</f>
        <v>0</v>
      </c>
      <c r="Y1024" s="99" cm="1">
        <f t="array" aca="1" ref="Y1024" ca="1">INDIRECT("lista!J" &amp;SUM($A1024+1))</f>
        <v>0</v>
      </c>
      <c r="Z1024" s="99" cm="1">
        <f t="array" aca="1" ref="Z1024" ca="1">INDIRECT("lista!K" &amp;SUM($A1024+1))</f>
        <v>0</v>
      </c>
      <c r="AA1024" s="99" cm="1">
        <f t="array" aca="1" ref="AA1024" ca="1">INDIRECT("lista!L" &amp;SUM($A1024+1))</f>
        <v>0</v>
      </c>
      <c r="AB1024" s="99" cm="1">
        <f t="array" aca="1" ref="AB1024" ca="1">INDIRECT("lista!M" &amp;SUM($A1024+1))</f>
        <v>0</v>
      </c>
      <c r="AC1024" s="99" cm="1">
        <f t="array" aca="1" ref="AC1024" ca="1">INDIRECT("lista!N" &amp;SUM($A1024+1))</f>
        <v>0</v>
      </c>
      <c r="AD1024" s="99" cm="1">
        <f t="array" aca="1" ref="AD1024" ca="1">INDIRECT("lista!O" &amp;SUM($A1024+1))</f>
        <v>0</v>
      </c>
      <c r="AE1024" s="99" cm="1">
        <f t="array" aca="1" ref="AE1024" ca="1">INDIRECT("lista!P" &amp;SUM($A1024+1))</f>
        <v>0</v>
      </c>
      <c r="AF1024" s="99" cm="1">
        <f t="array" aca="1" ref="AF1024" ca="1">INDIRECT("lista!Q" &amp;SUM($A1024+1))</f>
        <v>0</v>
      </c>
    </row>
    <row r="1025" spans="1:34" x14ac:dyDescent="0.3">
      <c r="A1025" s="99">
        <v>731</v>
      </c>
      <c r="B1025" s="53" t="s">
        <v>547</v>
      </c>
      <c r="C1025" s="52" t="s">
        <v>1405</v>
      </c>
      <c r="D1025" s="53" t="s">
        <v>546</v>
      </c>
      <c r="E1025" s="71" t="s">
        <v>105</v>
      </c>
      <c r="F1025" s="72">
        <v>43621</v>
      </c>
      <c r="O1025" s="3"/>
      <c r="P1025" s="3"/>
      <c r="Q1025" s="3"/>
      <c r="R1025" s="15"/>
      <c r="S1025" s="15"/>
      <c r="T1025" s="15"/>
      <c r="U1025" s="328"/>
      <c r="V1025" s="99"/>
      <c r="W1025" s="99" cm="1">
        <f t="array" aca="1" ref="W1025" ca="1">INDIRECT("lista!H" &amp;SUM($A1025+1))</f>
        <v>0</v>
      </c>
      <c r="X1025" s="99" cm="1">
        <f t="array" aca="1" ref="X1025" ca="1">INDIRECT("lista!I" &amp;SUM($A1025+1))</f>
        <v>0</v>
      </c>
      <c r="Y1025" s="99" cm="1">
        <f t="array" aca="1" ref="Y1025" ca="1">INDIRECT("lista!J" &amp;SUM($A1025+1))</f>
        <v>0</v>
      </c>
      <c r="Z1025" s="99" cm="1">
        <f t="array" aca="1" ref="Z1025" ca="1">INDIRECT("lista!K" &amp;SUM($A1025+1))</f>
        <v>0</v>
      </c>
      <c r="AA1025" s="99" cm="1">
        <f t="array" aca="1" ref="AA1025" ca="1">INDIRECT("lista!L" &amp;SUM($A1025+1))</f>
        <v>0</v>
      </c>
      <c r="AB1025" s="99" cm="1">
        <f t="array" aca="1" ref="AB1025" ca="1">INDIRECT("lista!M" &amp;SUM($A1025+1))</f>
        <v>0</v>
      </c>
      <c r="AC1025" s="99" cm="1">
        <f t="array" aca="1" ref="AC1025" ca="1">INDIRECT("lista!N" &amp;SUM($A1025+1))</f>
        <v>0</v>
      </c>
      <c r="AD1025" s="99" cm="1">
        <f t="array" aca="1" ref="AD1025" ca="1">INDIRECT("lista!O" &amp;SUM($A1025+1))</f>
        <v>0</v>
      </c>
      <c r="AE1025" s="99" cm="1">
        <f t="array" aca="1" ref="AE1025" ca="1">INDIRECT("lista!P" &amp;SUM($A1025+1))</f>
        <v>0</v>
      </c>
      <c r="AF1025" s="99" cm="1">
        <f t="array" aca="1" ref="AF1025" ca="1">INDIRECT("lista!Q" &amp;SUM($A1025+1))</f>
        <v>0</v>
      </c>
    </row>
    <row r="1026" spans="1:34" x14ac:dyDescent="0.3">
      <c r="A1026" s="99">
        <v>732</v>
      </c>
      <c r="B1026" s="53" t="s">
        <v>513</v>
      </c>
      <c r="C1026" s="52" t="s">
        <v>574</v>
      </c>
      <c r="D1026" s="53" t="s">
        <v>181</v>
      </c>
      <c r="E1026" s="71" t="s">
        <v>575</v>
      </c>
      <c r="F1026" s="77"/>
      <c r="O1026" s="3"/>
      <c r="P1026" s="3"/>
      <c r="Q1026" s="3"/>
      <c r="R1026" s="15"/>
      <c r="S1026" s="15"/>
      <c r="T1026" s="15"/>
      <c r="U1026" s="328"/>
      <c r="V1026" s="99"/>
      <c r="W1026" s="99" cm="1">
        <f t="array" aca="1" ref="W1026" ca="1">INDIRECT("lista!H" &amp;SUM($A1026+1))</f>
        <v>0</v>
      </c>
      <c r="X1026" s="99" cm="1">
        <f t="array" aca="1" ref="X1026" ca="1">INDIRECT("lista!I" &amp;SUM($A1026+1))</f>
        <v>0</v>
      </c>
      <c r="Y1026" s="99" cm="1">
        <f t="array" aca="1" ref="Y1026" ca="1">INDIRECT("lista!J" &amp;SUM($A1026+1))</f>
        <v>0</v>
      </c>
      <c r="Z1026" s="99" cm="1">
        <f t="array" aca="1" ref="Z1026" ca="1">INDIRECT("lista!K" &amp;SUM($A1026+1))</f>
        <v>0</v>
      </c>
      <c r="AA1026" s="99" cm="1">
        <f t="array" aca="1" ref="AA1026" ca="1">INDIRECT("lista!L" &amp;SUM($A1026+1))</f>
        <v>0</v>
      </c>
      <c r="AB1026" s="99" cm="1">
        <f t="array" aca="1" ref="AB1026" ca="1">INDIRECT("lista!M" &amp;SUM($A1026+1))</f>
        <v>0</v>
      </c>
      <c r="AC1026" s="99" cm="1">
        <f t="array" aca="1" ref="AC1026" ca="1">INDIRECT("lista!N" &amp;SUM($A1026+1))</f>
        <v>0</v>
      </c>
      <c r="AD1026" s="99" cm="1">
        <f t="array" aca="1" ref="AD1026" ca="1">INDIRECT("lista!O" &amp;SUM($A1026+1))</f>
        <v>0</v>
      </c>
      <c r="AE1026" s="99" cm="1">
        <f t="array" aca="1" ref="AE1026" ca="1">INDIRECT("lista!P" &amp;SUM($A1026+1))</f>
        <v>0</v>
      </c>
      <c r="AF1026" s="99" cm="1">
        <f t="array" aca="1" ref="AF1026" ca="1">INDIRECT("lista!Q" &amp;SUM($A1026+1))</f>
        <v>0</v>
      </c>
    </row>
    <row r="1027" spans="1:34" x14ac:dyDescent="0.3">
      <c r="A1027" s="99">
        <v>733</v>
      </c>
      <c r="B1027" s="53" t="s">
        <v>576</v>
      </c>
      <c r="C1027" s="78" t="s">
        <v>1359</v>
      </c>
      <c r="D1027" s="22"/>
      <c r="E1027" s="16"/>
      <c r="F1027" s="22"/>
      <c r="O1027" s="3"/>
      <c r="P1027" s="3"/>
      <c r="Q1027" s="3"/>
      <c r="R1027" s="15"/>
      <c r="S1027" s="15"/>
      <c r="T1027" s="15"/>
      <c r="U1027" s="328"/>
      <c r="V1027" s="99"/>
      <c r="W1027" s="99" cm="1">
        <f t="array" aca="1" ref="W1027" ca="1">INDIRECT("lista!H" &amp;SUM($A1027+1))</f>
        <v>0</v>
      </c>
      <c r="X1027" s="99" cm="1">
        <f t="array" aca="1" ref="X1027" ca="1">INDIRECT("lista!I" &amp;SUM($A1027+1))</f>
        <v>0</v>
      </c>
      <c r="Y1027" s="99" cm="1">
        <f t="array" aca="1" ref="Y1027" ca="1">INDIRECT("lista!J" &amp;SUM($A1027+1))</f>
        <v>0</v>
      </c>
      <c r="Z1027" s="99" cm="1">
        <f t="array" aca="1" ref="Z1027" ca="1">INDIRECT("lista!K" &amp;SUM($A1027+1))</f>
        <v>0</v>
      </c>
      <c r="AA1027" s="99" cm="1">
        <f t="array" aca="1" ref="AA1027" ca="1">INDIRECT("lista!L" &amp;SUM($A1027+1))</f>
        <v>0</v>
      </c>
      <c r="AB1027" s="99" cm="1">
        <f t="array" aca="1" ref="AB1027" ca="1">INDIRECT("lista!M" &amp;SUM($A1027+1))</f>
        <v>0</v>
      </c>
      <c r="AC1027" s="99" cm="1">
        <f t="array" aca="1" ref="AC1027" ca="1">INDIRECT("lista!N" &amp;SUM($A1027+1))</f>
        <v>0</v>
      </c>
      <c r="AD1027" s="99" cm="1">
        <f t="array" aca="1" ref="AD1027" ca="1">INDIRECT("lista!O" &amp;SUM($A1027+1))</f>
        <v>0</v>
      </c>
      <c r="AE1027" s="99" cm="1">
        <f t="array" aca="1" ref="AE1027" ca="1">INDIRECT("lista!P" &amp;SUM($A1027+1))</f>
        <v>0</v>
      </c>
      <c r="AF1027" s="99" cm="1">
        <f t="array" aca="1" ref="AF1027" ca="1">INDIRECT("lista!Q" &amp;SUM($A1027+1))</f>
        <v>0</v>
      </c>
    </row>
    <row r="1028" spans="1:34" x14ac:dyDescent="0.3">
      <c r="A1028" s="99">
        <v>734</v>
      </c>
      <c r="B1028" s="53" t="s">
        <v>577</v>
      </c>
      <c r="C1028" s="78" t="s">
        <v>578</v>
      </c>
      <c r="D1028" s="22"/>
      <c r="E1028" s="16"/>
      <c r="F1028" s="22"/>
      <c r="O1028" s="3"/>
      <c r="P1028" s="3"/>
      <c r="Q1028" s="3"/>
      <c r="R1028" s="15"/>
      <c r="S1028" s="15"/>
      <c r="T1028" s="15"/>
      <c r="U1028" s="328"/>
      <c r="V1028" s="99"/>
      <c r="W1028" s="99" cm="1">
        <f t="array" aca="1" ref="W1028" ca="1">INDIRECT("lista!H" &amp;SUM($A1028+1))</f>
        <v>0</v>
      </c>
      <c r="X1028" s="99" cm="1">
        <f t="array" aca="1" ref="X1028" ca="1">INDIRECT("lista!I" &amp;SUM($A1028+1))</f>
        <v>0</v>
      </c>
      <c r="Y1028" s="99" cm="1">
        <f t="array" aca="1" ref="Y1028" ca="1">INDIRECT("lista!J" &amp;SUM($A1028+1))</f>
        <v>0</v>
      </c>
      <c r="Z1028" s="99" cm="1">
        <f t="array" aca="1" ref="Z1028" ca="1">INDIRECT("lista!K" &amp;SUM($A1028+1))</f>
        <v>0</v>
      </c>
      <c r="AA1028" s="99" cm="1">
        <f t="array" aca="1" ref="AA1028" ca="1">INDIRECT("lista!L" &amp;SUM($A1028+1))</f>
        <v>0</v>
      </c>
      <c r="AB1028" s="99" cm="1">
        <f t="array" aca="1" ref="AB1028" ca="1">INDIRECT("lista!M" &amp;SUM($A1028+1))</f>
        <v>0</v>
      </c>
      <c r="AC1028" s="99" cm="1">
        <f t="array" aca="1" ref="AC1028" ca="1">INDIRECT("lista!N" &amp;SUM($A1028+1))</f>
        <v>0</v>
      </c>
      <c r="AD1028" s="99" cm="1">
        <f t="array" aca="1" ref="AD1028" ca="1">INDIRECT("lista!O" &amp;SUM($A1028+1))</f>
        <v>0</v>
      </c>
      <c r="AE1028" s="99" cm="1">
        <f t="array" aca="1" ref="AE1028" ca="1">INDIRECT("lista!P" &amp;SUM($A1028+1))</f>
        <v>0</v>
      </c>
      <c r="AF1028" s="99" cm="1">
        <f t="array" aca="1" ref="AF1028" ca="1">INDIRECT("lista!Q" &amp;SUM($A1028+1))</f>
        <v>0</v>
      </c>
    </row>
    <row r="1029" spans="1:34" x14ac:dyDescent="0.3">
      <c r="A1029" s="99">
        <v>735</v>
      </c>
      <c r="B1029" s="53" t="s">
        <v>579</v>
      </c>
      <c r="C1029" s="78" t="s">
        <v>578</v>
      </c>
      <c r="D1029" s="22"/>
      <c r="E1029" s="16"/>
      <c r="F1029" s="22"/>
      <c r="O1029" s="3"/>
      <c r="P1029" s="3"/>
      <c r="Q1029" s="3"/>
      <c r="R1029" s="15"/>
      <c r="S1029" s="15"/>
      <c r="T1029" s="15"/>
      <c r="U1029" s="328"/>
      <c r="V1029" s="99"/>
      <c r="W1029" s="99" cm="1">
        <f t="array" aca="1" ref="W1029" ca="1">INDIRECT("lista!H" &amp;SUM($A1029+1))</f>
        <v>0</v>
      </c>
      <c r="X1029" s="99" cm="1">
        <f t="array" aca="1" ref="X1029" ca="1">INDIRECT("lista!I" &amp;SUM($A1029+1))</f>
        <v>0</v>
      </c>
      <c r="Y1029" s="99" cm="1">
        <f t="array" aca="1" ref="Y1029" ca="1">INDIRECT("lista!J" &amp;SUM($A1029+1))</f>
        <v>0</v>
      </c>
      <c r="Z1029" s="99" cm="1">
        <f t="array" aca="1" ref="Z1029" ca="1">INDIRECT("lista!K" &amp;SUM($A1029+1))</f>
        <v>0</v>
      </c>
      <c r="AA1029" s="99" cm="1">
        <f t="array" aca="1" ref="AA1029" ca="1">INDIRECT("lista!L" &amp;SUM($A1029+1))</f>
        <v>0</v>
      </c>
      <c r="AB1029" s="99" cm="1">
        <f t="array" aca="1" ref="AB1029" ca="1">INDIRECT("lista!M" &amp;SUM($A1029+1))</f>
        <v>0</v>
      </c>
      <c r="AC1029" s="99" cm="1">
        <f t="array" aca="1" ref="AC1029" ca="1">INDIRECT("lista!N" &amp;SUM($A1029+1))</f>
        <v>0</v>
      </c>
      <c r="AD1029" s="99" cm="1">
        <f t="array" aca="1" ref="AD1029" ca="1">INDIRECT("lista!O" &amp;SUM($A1029+1))</f>
        <v>0</v>
      </c>
      <c r="AE1029" s="99" cm="1">
        <f t="array" aca="1" ref="AE1029" ca="1">INDIRECT("lista!P" &amp;SUM($A1029+1))</f>
        <v>0</v>
      </c>
      <c r="AF1029" s="99" cm="1">
        <f t="array" aca="1" ref="AF1029" ca="1">INDIRECT("lista!Q" &amp;SUM($A1029+1))</f>
        <v>0</v>
      </c>
    </row>
    <row r="1030" spans="1:34" x14ac:dyDescent="0.3">
      <c r="A1030" s="99">
        <v>736</v>
      </c>
      <c r="B1030" s="53" t="s">
        <v>580</v>
      </c>
      <c r="C1030" s="78" t="s">
        <v>581</v>
      </c>
      <c r="D1030" s="22"/>
      <c r="E1030" s="16"/>
      <c r="F1030" s="22"/>
      <c r="O1030" s="3"/>
      <c r="P1030" s="3"/>
      <c r="Q1030" s="3"/>
      <c r="R1030" s="15"/>
      <c r="S1030" s="15"/>
      <c r="T1030" s="15"/>
      <c r="U1030" s="328"/>
      <c r="V1030" s="99"/>
      <c r="W1030" s="99" cm="1">
        <f t="array" aca="1" ref="W1030" ca="1">INDIRECT("lista!H" &amp;SUM($A1030+1))</f>
        <v>0</v>
      </c>
      <c r="X1030" s="99" cm="1">
        <f t="array" aca="1" ref="X1030" ca="1">INDIRECT("lista!I" &amp;SUM($A1030+1))</f>
        <v>0</v>
      </c>
      <c r="Y1030" s="99" cm="1">
        <f t="array" aca="1" ref="Y1030" ca="1">INDIRECT("lista!J" &amp;SUM($A1030+1))</f>
        <v>0</v>
      </c>
      <c r="Z1030" s="99" cm="1">
        <f t="array" aca="1" ref="Z1030" ca="1">INDIRECT("lista!K" &amp;SUM($A1030+1))</f>
        <v>0</v>
      </c>
      <c r="AA1030" s="99" cm="1">
        <f t="array" aca="1" ref="AA1030" ca="1">INDIRECT("lista!L" &amp;SUM($A1030+1))</f>
        <v>0</v>
      </c>
      <c r="AB1030" s="99" cm="1">
        <f t="array" aca="1" ref="AB1030" ca="1">INDIRECT("lista!M" &amp;SUM($A1030+1))</f>
        <v>0</v>
      </c>
      <c r="AC1030" s="99" cm="1">
        <f t="array" aca="1" ref="AC1030" ca="1">INDIRECT("lista!N" &amp;SUM($A1030+1))</f>
        <v>0</v>
      </c>
      <c r="AD1030" s="99" cm="1">
        <f t="array" aca="1" ref="AD1030" ca="1">INDIRECT("lista!O" &amp;SUM($A1030+1))</f>
        <v>0</v>
      </c>
      <c r="AE1030" s="99" cm="1">
        <f t="array" aca="1" ref="AE1030" ca="1">INDIRECT("lista!P" &amp;SUM($A1030+1))</f>
        <v>0</v>
      </c>
      <c r="AF1030" s="99" cm="1">
        <f t="array" aca="1" ref="AF1030" ca="1">INDIRECT("lista!Q" &amp;SUM($A1030+1))</f>
        <v>0</v>
      </c>
    </row>
    <row r="1031" spans="1:34" x14ac:dyDescent="0.3">
      <c r="A1031" s="99">
        <v>737</v>
      </c>
      <c r="B1031" s="53" t="s">
        <v>582</v>
      </c>
      <c r="C1031" s="78" t="s">
        <v>583</v>
      </c>
      <c r="D1031" s="22"/>
      <c r="E1031" s="16"/>
      <c r="F1031" s="22"/>
      <c r="O1031" s="3"/>
      <c r="P1031" s="3"/>
      <c r="Q1031" s="3"/>
      <c r="R1031" s="15"/>
      <c r="S1031" s="15"/>
      <c r="T1031" s="15"/>
      <c r="U1031" s="328"/>
      <c r="V1031" s="99"/>
      <c r="W1031" s="99" cm="1">
        <f t="array" aca="1" ref="W1031" ca="1">INDIRECT("lista!H" &amp;SUM($A1031+1))</f>
        <v>0</v>
      </c>
      <c r="X1031" s="99" cm="1">
        <f t="array" aca="1" ref="X1031" ca="1">INDIRECT("lista!I" &amp;SUM($A1031+1))</f>
        <v>0</v>
      </c>
      <c r="Y1031" s="99" cm="1">
        <f t="array" aca="1" ref="Y1031" ca="1">INDIRECT("lista!J" &amp;SUM($A1031+1))</f>
        <v>0</v>
      </c>
      <c r="Z1031" s="99" cm="1">
        <f t="array" aca="1" ref="Z1031" ca="1">INDIRECT("lista!K" &amp;SUM($A1031+1))</f>
        <v>0</v>
      </c>
      <c r="AA1031" s="99" cm="1">
        <f t="array" aca="1" ref="AA1031" ca="1">INDIRECT("lista!L" &amp;SUM($A1031+1))</f>
        <v>0</v>
      </c>
      <c r="AB1031" s="99" cm="1">
        <f t="array" aca="1" ref="AB1031" ca="1">INDIRECT("lista!M" &amp;SUM($A1031+1))</f>
        <v>0</v>
      </c>
      <c r="AC1031" s="99" cm="1">
        <f t="array" aca="1" ref="AC1031" ca="1">INDIRECT("lista!N" &amp;SUM($A1031+1))</f>
        <v>0</v>
      </c>
      <c r="AD1031" s="99" cm="1">
        <f t="array" aca="1" ref="AD1031" ca="1">INDIRECT("lista!O" &amp;SUM($A1031+1))</f>
        <v>0</v>
      </c>
      <c r="AE1031" s="99" cm="1">
        <f t="array" aca="1" ref="AE1031" ca="1">INDIRECT("lista!P" &amp;SUM($A1031+1))</f>
        <v>0</v>
      </c>
      <c r="AF1031" s="99" cm="1">
        <f t="array" aca="1" ref="AF1031" ca="1">INDIRECT("lista!Q" &amp;SUM($A1031+1))</f>
        <v>0</v>
      </c>
    </row>
    <row r="1032" spans="1:34" x14ac:dyDescent="0.3">
      <c r="A1032" s="99">
        <v>738</v>
      </c>
      <c r="B1032" s="53" t="s">
        <v>584</v>
      </c>
      <c r="C1032" s="78" t="s">
        <v>1221</v>
      </c>
      <c r="D1032" s="22"/>
      <c r="E1032" s="16"/>
      <c r="F1032" s="22"/>
      <c r="O1032" s="3"/>
      <c r="P1032" s="3"/>
      <c r="Q1032" s="3"/>
      <c r="R1032" s="15"/>
      <c r="S1032" s="15"/>
      <c r="T1032" s="15"/>
      <c r="U1032" s="328"/>
      <c r="V1032" s="99"/>
      <c r="W1032" s="99" cm="1">
        <f t="array" aca="1" ref="W1032" ca="1">INDIRECT("lista!H" &amp;SUM($A1032+1))</f>
        <v>0</v>
      </c>
      <c r="X1032" s="99" cm="1">
        <f t="array" aca="1" ref="X1032" ca="1">INDIRECT("lista!I" &amp;SUM($A1032+1))</f>
        <v>0</v>
      </c>
      <c r="Y1032" s="99" cm="1">
        <f t="array" aca="1" ref="Y1032" ca="1">INDIRECT("lista!J" &amp;SUM($A1032+1))</f>
        <v>0</v>
      </c>
      <c r="Z1032" s="99" cm="1">
        <f t="array" aca="1" ref="Z1032" ca="1">INDIRECT("lista!K" &amp;SUM($A1032+1))</f>
        <v>0</v>
      </c>
      <c r="AA1032" s="99" cm="1">
        <f t="array" aca="1" ref="AA1032" ca="1">INDIRECT("lista!L" &amp;SUM($A1032+1))</f>
        <v>0</v>
      </c>
      <c r="AB1032" s="99" cm="1">
        <f t="array" aca="1" ref="AB1032" ca="1">INDIRECT("lista!M" &amp;SUM($A1032+1))</f>
        <v>0</v>
      </c>
      <c r="AC1032" s="99" cm="1">
        <f t="array" aca="1" ref="AC1032" ca="1">INDIRECT("lista!N" &amp;SUM($A1032+1))</f>
        <v>0</v>
      </c>
      <c r="AD1032" s="99" cm="1">
        <f t="array" aca="1" ref="AD1032" ca="1">INDIRECT("lista!O" &amp;SUM($A1032+1))</f>
        <v>0</v>
      </c>
      <c r="AE1032" s="99" cm="1">
        <f t="array" aca="1" ref="AE1032" ca="1">INDIRECT("lista!P" &amp;SUM($A1032+1))</f>
        <v>0</v>
      </c>
      <c r="AF1032" s="99" cm="1">
        <f t="array" aca="1" ref="AF1032" ca="1">INDIRECT("lista!Q" &amp;SUM($A1032+1))</f>
        <v>0</v>
      </c>
    </row>
    <row r="1033" spans="1:34" x14ac:dyDescent="0.3">
      <c r="A1033" s="99">
        <v>739</v>
      </c>
      <c r="B1033" s="53" t="s">
        <v>585</v>
      </c>
      <c r="C1033" s="78" t="s">
        <v>1221</v>
      </c>
      <c r="D1033" s="22"/>
      <c r="E1033" s="16"/>
      <c r="F1033" s="22"/>
      <c r="O1033" s="3"/>
      <c r="P1033" s="3"/>
      <c r="Q1033" s="3"/>
      <c r="R1033" s="15"/>
      <c r="S1033" s="15"/>
      <c r="T1033" s="15"/>
      <c r="U1033" s="328"/>
      <c r="V1033" s="99"/>
      <c r="W1033" s="99" cm="1">
        <f t="array" aca="1" ref="W1033" ca="1">INDIRECT("lista!H" &amp;SUM($A1033+1))</f>
        <v>0</v>
      </c>
      <c r="X1033" s="99" cm="1">
        <f t="array" aca="1" ref="X1033" ca="1">INDIRECT("lista!I" &amp;SUM($A1033+1))</f>
        <v>0</v>
      </c>
      <c r="Y1033" s="99" cm="1">
        <f t="array" aca="1" ref="Y1033" ca="1">INDIRECT("lista!J" &amp;SUM($A1033+1))</f>
        <v>0</v>
      </c>
      <c r="Z1033" s="99" cm="1">
        <f t="array" aca="1" ref="Z1033" ca="1">INDIRECT("lista!K" &amp;SUM($A1033+1))</f>
        <v>0</v>
      </c>
      <c r="AA1033" s="99" cm="1">
        <f t="array" aca="1" ref="AA1033" ca="1">INDIRECT("lista!L" &amp;SUM($A1033+1))</f>
        <v>0</v>
      </c>
      <c r="AB1033" s="99" cm="1">
        <f t="array" aca="1" ref="AB1033" ca="1">INDIRECT("lista!M" &amp;SUM($A1033+1))</f>
        <v>0</v>
      </c>
      <c r="AC1033" s="99" cm="1">
        <f t="array" aca="1" ref="AC1033" ca="1">INDIRECT("lista!N" &amp;SUM($A1033+1))</f>
        <v>0</v>
      </c>
      <c r="AD1033" s="99" cm="1">
        <f t="array" aca="1" ref="AD1033" ca="1">INDIRECT("lista!O" &amp;SUM($A1033+1))</f>
        <v>0</v>
      </c>
      <c r="AE1033" s="99" cm="1">
        <f t="array" aca="1" ref="AE1033" ca="1">INDIRECT("lista!P" &amp;SUM($A1033+1))</f>
        <v>0</v>
      </c>
      <c r="AF1033" s="99" cm="1">
        <f t="array" aca="1" ref="AF1033" ca="1">INDIRECT("lista!Q" &amp;SUM($A1033+1))</f>
        <v>0</v>
      </c>
    </row>
    <row r="1034" spans="1:34" x14ac:dyDescent="0.3">
      <c r="A1034" s="99">
        <v>740</v>
      </c>
      <c r="B1034" s="53" t="s">
        <v>586</v>
      </c>
      <c r="C1034" s="78" t="s">
        <v>1406</v>
      </c>
      <c r="D1034" s="22"/>
      <c r="E1034" s="16"/>
      <c r="F1034" s="22"/>
      <c r="O1034" s="3"/>
      <c r="P1034" s="3"/>
      <c r="Q1034" s="3"/>
      <c r="R1034" s="15"/>
      <c r="S1034" s="15"/>
      <c r="T1034" s="15"/>
      <c r="U1034" s="328"/>
      <c r="V1034" s="99"/>
      <c r="W1034" s="99" cm="1">
        <f t="array" aca="1" ref="W1034" ca="1">INDIRECT("lista!H" &amp;SUM($A1034+1))</f>
        <v>0</v>
      </c>
      <c r="X1034" s="99" cm="1">
        <f t="array" aca="1" ref="X1034" ca="1">INDIRECT("lista!I" &amp;SUM($A1034+1))</f>
        <v>0</v>
      </c>
      <c r="Y1034" s="99" cm="1">
        <f t="array" aca="1" ref="Y1034" ca="1">INDIRECT("lista!J" &amp;SUM($A1034+1))</f>
        <v>0</v>
      </c>
      <c r="Z1034" s="99" cm="1">
        <f t="array" aca="1" ref="Z1034" ca="1">INDIRECT("lista!K" &amp;SUM($A1034+1))</f>
        <v>0</v>
      </c>
      <c r="AA1034" s="99" cm="1">
        <f t="array" aca="1" ref="AA1034" ca="1">INDIRECT("lista!L" &amp;SUM($A1034+1))</f>
        <v>0</v>
      </c>
      <c r="AB1034" s="99" cm="1">
        <f t="array" aca="1" ref="AB1034" ca="1">INDIRECT("lista!M" &amp;SUM($A1034+1))</f>
        <v>0</v>
      </c>
      <c r="AC1034" s="99" cm="1">
        <f t="array" aca="1" ref="AC1034" ca="1">INDIRECT("lista!N" &amp;SUM($A1034+1))</f>
        <v>0</v>
      </c>
      <c r="AD1034" s="99" cm="1">
        <f t="array" aca="1" ref="AD1034" ca="1">INDIRECT("lista!O" &amp;SUM($A1034+1))</f>
        <v>0</v>
      </c>
      <c r="AE1034" s="99" cm="1">
        <f t="array" aca="1" ref="AE1034" ca="1">INDIRECT("lista!P" &amp;SUM($A1034+1))</f>
        <v>0</v>
      </c>
      <c r="AF1034" s="99" cm="1">
        <f t="array" aca="1" ref="AF1034" ca="1">INDIRECT("lista!Q" &amp;SUM($A1034+1))</f>
        <v>0</v>
      </c>
    </row>
    <row r="1035" spans="1:34" x14ac:dyDescent="0.3">
      <c r="A1035" s="99">
        <v>741</v>
      </c>
      <c r="B1035" s="53" t="s">
        <v>587</v>
      </c>
      <c r="C1035" s="78" t="s">
        <v>1407</v>
      </c>
      <c r="D1035" s="22"/>
      <c r="E1035" s="16"/>
      <c r="F1035" s="22"/>
      <c r="O1035" s="3"/>
      <c r="P1035" s="3"/>
      <c r="Q1035" s="3"/>
      <c r="R1035" s="15"/>
      <c r="S1035" s="15"/>
      <c r="T1035" s="15"/>
      <c r="U1035" s="328"/>
      <c r="V1035" s="99"/>
      <c r="W1035" s="99" cm="1">
        <f t="array" aca="1" ref="W1035" ca="1">INDIRECT("lista!H" &amp;SUM($A1035+1))</f>
        <v>0</v>
      </c>
      <c r="X1035" s="99" cm="1">
        <f t="array" aca="1" ref="X1035" ca="1">INDIRECT("lista!I" &amp;SUM($A1035+1))</f>
        <v>0</v>
      </c>
      <c r="Y1035" s="99" cm="1">
        <f t="array" aca="1" ref="Y1035" ca="1">INDIRECT("lista!J" &amp;SUM($A1035+1))</f>
        <v>0</v>
      </c>
      <c r="Z1035" s="99" cm="1">
        <f t="array" aca="1" ref="Z1035" ca="1">INDIRECT("lista!K" &amp;SUM($A1035+1))</f>
        <v>0</v>
      </c>
      <c r="AA1035" s="99" cm="1">
        <f t="array" aca="1" ref="AA1035" ca="1">INDIRECT("lista!L" &amp;SUM($A1035+1))</f>
        <v>0</v>
      </c>
      <c r="AB1035" s="99" cm="1">
        <f t="array" aca="1" ref="AB1035" ca="1">INDIRECT("lista!M" &amp;SUM($A1035+1))</f>
        <v>0</v>
      </c>
      <c r="AC1035" s="99" cm="1">
        <f t="array" aca="1" ref="AC1035" ca="1">INDIRECT("lista!N" &amp;SUM($A1035+1))</f>
        <v>0</v>
      </c>
      <c r="AD1035" s="99" cm="1">
        <f t="array" aca="1" ref="AD1035" ca="1">INDIRECT("lista!O" &amp;SUM($A1035+1))</f>
        <v>0</v>
      </c>
      <c r="AE1035" s="99" cm="1">
        <f t="array" aca="1" ref="AE1035" ca="1">INDIRECT("lista!P" &amp;SUM($A1035+1))</f>
        <v>0</v>
      </c>
      <c r="AF1035" s="99" cm="1">
        <f t="array" aca="1" ref="AF1035" ca="1">INDIRECT("lista!Q" &amp;SUM($A1035+1))</f>
        <v>0</v>
      </c>
      <c r="AG1035" s="166"/>
      <c r="AH1035" s="166"/>
    </row>
    <row r="1036" spans="1:34" x14ac:dyDescent="0.3">
      <c r="A1036" s="99">
        <v>742</v>
      </c>
      <c r="B1036" s="53" t="s">
        <v>588</v>
      </c>
      <c r="C1036" s="78" t="s">
        <v>589</v>
      </c>
      <c r="D1036" s="22"/>
      <c r="E1036" s="79"/>
      <c r="F1036" s="22"/>
      <c r="O1036" s="3"/>
      <c r="P1036" s="3"/>
      <c r="Q1036" s="3"/>
      <c r="R1036" s="15"/>
      <c r="S1036" s="15"/>
      <c r="T1036" s="15"/>
      <c r="U1036" s="328"/>
      <c r="V1036" s="99"/>
      <c r="W1036" s="99" cm="1">
        <f t="array" aca="1" ref="W1036" ca="1">INDIRECT("lista!H" &amp;SUM($A1036+1))</f>
        <v>0</v>
      </c>
      <c r="X1036" s="99" cm="1">
        <f t="array" aca="1" ref="X1036" ca="1">INDIRECT("lista!I" &amp;SUM($A1036+1))</f>
        <v>0</v>
      </c>
      <c r="Y1036" s="99" cm="1">
        <f t="array" aca="1" ref="Y1036" ca="1">INDIRECT("lista!J" &amp;SUM($A1036+1))</f>
        <v>0</v>
      </c>
      <c r="Z1036" s="99" cm="1">
        <f t="array" aca="1" ref="Z1036" ca="1">INDIRECT("lista!K" &amp;SUM($A1036+1))</f>
        <v>0</v>
      </c>
      <c r="AA1036" s="99" cm="1">
        <f t="array" aca="1" ref="AA1036" ca="1">INDIRECT("lista!L" &amp;SUM($A1036+1))</f>
        <v>0</v>
      </c>
      <c r="AB1036" s="99" cm="1">
        <f t="array" aca="1" ref="AB1036" ca="1">INDIRECT("lista!M" &amp;SUM($A1036+1))</f>
        <v>0</v>
      </c>
      <c r="AC1036" s="99" cm="1">
        <f t="array" aca="1" ref="AC1036" ca="1">INDIRECT("lista!N" &amp;SUM($A1036+1))</f>
        <v>0</v>
      </c>
      <c r="AD1036" s="99" cm="1">
        <f t="array" aca="1" ref="AD1036" ca="1">INDIRECT("lista!O" &amp;SUM($A1036+1))</f>
        <v>0</v>
      </c>
      <c r="AE1036" s="99" cm="1">
        <f t="array" aca="1" ref="AE1036" ca="1">INDIRECT("lista!P" &amp;SUM($A1036+1))</f>
        <v>0</v>
      </c>
      <c r="AF1036" s="99" cm="1">
        <f t="array" aca="1" ref="AF1036" ca="1">INDIRECT("lista!Q" &amp;SUM($A1036+1))</f>
        <v>0</v>
      </c>
    </row>
    <row r="1037" spans="1:34" x14ac:dyDescent="0.3">
      <c r="A1037" s="99">
        <v>743</v>
      </c>
      <c r="B1037" s="53" t="s">
        <v>590</v>
      </c>
      <c r="C1037" s="80" t="s">
        <v>1408</v>
      </c>
      <c r="D1037" s="22"/>
      <c r="E1037" s="79"/>
      <c r="F1037" s="16"/>
      <c r="O1037" s="3"/>
      <c r="P1037" s="3"/>
      <c r="Q1037" s="3"/>
      <c r="R1037" s="15"/>
      <c r="S1037" s="15"/>
      <c r="T1037" s="15"/>
      <c r="U1037" s="328"/>
      <c r="V1037" s="99"/>
      <c r="W1037" s="99" cm="1">
        <f t="array" aca="1" ref="W1037" ca="1">INDIRECT("lista!H" &amp;SUM($A1037+1))</f>
        <v>0</v>
      </c>
      <c r="X1037" s="99" cm="1">
        <f t="array" aca="1" ref="X1037" ca="1">INDIRECT("lista!I" &amp;SUM($A1037+1))</f>
        <v>0</v>
      </c>
      <c r="Y1037" s="99" cm="1">
        <f t="array" aca="1" ref="Y1037" ca="1">INDIRECT("lista!J" &amp;SUM($A1037+1))</f>
        <v>0</v>
      </c>
      <c r="Z1037" s="99" cm="1">
        <f t="array" aca="1" ref="Z1037" ca="1">INDIRECT("lista!K" &amp;SUM($A1037+1))</f>
        <v>0</v>
      </c>
      <c r="AA1037" s="99" cm="1">
        <f t="array" aca="1" ref="AA1037" ca="1">INDIRECT("lista!L" &amp;SUM($A1037+1))</f>
        <v>0</v>
      </c>
      <c r="AB1037" s="99" cm="1">
        <f t="array" aca="1" ref="AB1037" ca="1">INDIRECT("lista!M" &amp;SUM($A1037+1))</f>
        <v>0</v>
      </c>
      <c r="AC1037" s="99" cm="1">
        <f t="array" aca="1" ref="AC1037" ca="1">INDIRECT("lista!N" &amp;SUM($A1037+1))</f>
        <v>0</v>
      </c>
      <c r="AD1037" s="99" cm="1">
        <f t="array" aca="1" ref="AD1037" ca="1">INDIRECT("lista!O" &amp;SUM($A1037+1))</f>
        <v>0</v>
      </c>
      <c r="AE1037" s="99" cm="1">
        <f t="array" aca="1" ref="AE1037" ca="1">INDIRECT("lista!P" &amp;SUM($A1037+1))</f>
        <v>0</v>
      </c>
      <c r="AF1037" s="99" cm="1">
        <f t="array" aca="1" ref="AF1037" ca="1">INDIRECT("lista!Q" &amp;SUM($A1037+1))</f>
        <v>0</v>
      </c>
    </row>
    <row r="1038" spans="1:34" x14ac:dyDescent="0.3">
      <c r="A1038" s="99">
        <v>744</v>
      </c>
      <c r="B1038" s="53" t="s">
        <v>591</v>
      </c>
      <c r="C1038" s="78" t="s">
        <v>1409</v>
      </c>
      <c r="D1038" s="22"/>
      <c r="E1038" s="79"/>
      <c r="F1038" s="16"/>
      <c r="O1038" s="3"/>
      <c r="P1038" s="3"/>
      <c r="Q1038" s="3"/>
      <c r="R1038" s="15"/>
      <c r="S1038" s="15"/>
      <c r="T1038" s="15"/>
      <c r="U1038" s="328"/>
      <c r="V1038" s="99"/>
      <c r="W1038" s="99" cm="1">
        <f t="array" aca="1" ref="W1038" ca="1">INDIRECT("lista!H" &amp;SUM($A1038+1))</f>
        <v>0</v>
      </c>
      <c r="X1038" s="99" cm="1">
        <f t="array" aca="1" ref="X1038" ca="1">INDIRECT("lista!I" &amp;SUM($A1038+1))</f>
        <v>0</v>
      </c>
      <c r="Y1038" s="99" cm="1">
        <f t="array" aca="1" ref="Y1038" ca="1">INDIRECT("lista!J" &amp;SUM($A1038+1))</f>
        <v>0</v>
      </c>
      <c r="Z1038" s="99" cm="1">
        <f t="array" aca="1" ref="Z1038" ca="1">INDIRECT("lista!K" &amp;SUM($A1038+1))</f>
        <v>0</v>
      </c>
      <c r="AA1038" s="99" cm="1">
        <f t="array" aca="1" ref="AA1038" ca="1">INDIRECT("lista!L" &amp;SUM($A1038+1))</f>
        <v>0</v>
      </c>
      <c r="AB1038" s="99" cm="1">
        <f t="array" aca="1" ref="AB1038" ca="1">INDIRECT("lista!M" &amp;SUM($A1038+1))</f>
        <v>0</v>
      </c>
      <c r="AC1038" s="99" cm="1">
        <f t="array" aca="1" ref="AC1038" ca="1">INDIRECT("lista!N" &amp;SUM($A1038+1))</f>
        <v>0</v>
      </c>
      <c r="AD1038" s="99" cm="1">
        <f t="array" aca="1" ref="AD1038" ca="1">INDIRECT("lista!O" &amp;SUM($A1038+1))</f>
        <v>0</v>
      </c>
      <c r="AE1038" s="99" cm="1">
        <f t="array" aca="1" ref="AE1038" ca="1">INDIRECT("lista!P" &amp;SUM($A1038+1))</f>
        <v>0</v>
      </c>
      <c r="AF1038" s="99" cm="1">
        <f t="array" aca="1" ref="AF1038" ca="1">INDIRECT("lista!Q" &amp;SUM($A1038+1))</f>
        <v>0</v>
      </c>
    </row>
    <row r="1039" spans="1:34" x14ac:dyDescent="0.3">
      <c r="A1039" s="99">
        <v>745</v>
      </c>
      <c r="B1039" s="53" t="s">
        <v>592</v>
      </c>
      <c r="C1039" s="81" t="s">
        <v>593</v>
      </c>
      <c r="D1039" s="22"/>
      <c r="E1039" s="79"/>
      <c r="F1039" s="16"/>
      <c r="O1039" s="3"/>
      <c r="P1039" s="3"/>
      <c r="Q1039" s="3"/>
      <c r="R1039" s="15"/>
      <c r="S1039" s="15"/>
      <c r="T1039" s="15"/>
      <c r="U1039" s="328"/>
      <c r="V1039" s="99"/>
      <c r="W1039" s="99" cm="1">
        <f t="array" aca="1" ref="W1039" ca="1">INDIRECT("lista!H" &amp;SUM($A1039+1))</f>
        <v>0</v>
      </c>
      <c r="X1039" s="99" cm="1">
        <f t="array" aca="1" ref="X1039" ca="1">INDIRECT("lista!I" &amp;SUM($A1039+1))</f>
        <v>0</v>
      </c>
      <c r="Y1039" s="99" cm="1">
        <f t="array" aca="1" ref="Y1039" ca="1">INDIRECT("lista!J" &amp;SUM($A1039+1))</f>
        <v>0</v>
      </c>
      <c r="Z1039" s="99" cm="1">
        <f t="array" aca="1" ref="Z1039" ca="1">INDIRECT("lista!K" &amp;SUM($A1039+1))</f>
        <v>0</v>
      </c>
      <c r="AA1039" s="99" cm="1">
        <f t="array" aca="1" ref="AA1039" ca="1">INDIRECT("lista!L" &amp;SUM($A1039+1))</f>
        <v>0</v>
      </c>
      <c r="AB1039" s="99" cm="1">
        <f t="array" aca="1" ref="AB1039" ca="1">INDIRECT("lista!M" &amp;SUM($A1039+1))</f>
        <v>0</v>
      </c>
      <c r="AC1039" s="99" cm="1">
        <f t="array" aca="1" ref="AC1039" ca="1">INDIRECT("lista!N" &amp;SUM($A1039+1))</f>
        <v>0</v>
      </c>
      <c r="AD1039" s="99" cm="1">
        <f t="array" aca="1" ref="AD1039" ca="1">INDIRECT("lista!O" &amp;SUM($A1039+1))</f>
        <v>0</v>
      </c>
      <c r="AE1039" s="99" cm="1">
        <f t="array" aca="1" ref="AE1039" ca="1">INDIRECT("lista!P" &amp;SUM($A1039+1))</f>
        <v>0</v>
      </c>
      <c r="AF1039" s="99" cm="1">
        <f t="array" aca="1" ref="AF1039" ca="1">INDIRECT("lista!Q" &amp;SUM($A1039+1))</f>
        <v>0</v>
      </c>
    </row>
    <row r="1040" spans="1:34" x14ac:dyDescent="0.3">
      <c r="A1040" s="99">
        <v>746</v>
      </c>
      <c r="B1040" s="53" t="s">
        <v>594</v>
      </c>
      <c r="C1040" s="78" t="s">
        <v>1502</v>
      </c>
      <c r="D1040" s="22"/>
      <c r="E1040" s="79"/>
      <c r="F1040" s="16"/>
      <c r="O1040" s="3"/>
      <c r="P1040" s="3"/>
      <c r="Q1040" s="3"/>
      <c r="R1040" s="15"/>
      <c r="S1040" s="15"/>
      <c r="T1040" s="15"/>
      <c r="U1040" s="328"/>
      <c r="V1040" s="99"/>
      <c r="W1040" s="99" cm="1">
        <f t="array" aca="1" ref="W1040" ca="1">INDIRECT("lista!H" &amp;SUM($A1040+1))</f>
        <v>0</v>
      </c>
      <c r="X1040" s="99" cm="1">
        <f t="array" aca="1" ref="X1040" ca="1">INDIRECT("lista!I" &amp;SUM($A1040+1))</f>
        <v>0</v>
      </c>
      <c r="Y1040" s="99" cm="1">
        <f t="array" aca="1" ref="Y1040" ca="1">INDIRECT("lista!J" &amp;SUM($A1040+1))</f>
        <v>0</v>
      </c>
      <c r="Z1040" s="99" cm="1">
        <f t="array" aca="1" ref="Z1040" ca="1">INDIRECT("lista!K" &amp;SUM($A1040+1))</f>
        <v>0</v>
      </c>
      <c r="AA1040" s="99" cm="1">
        <f t="array" aca="1" ref="AA1040" ca="1">INDIRECT("lista!L" &amp;SUM($A1040+1))</f>
        <v>0</v>
      </c>
      <c r="AB1040" s="99" cm="1">
        <f t="array" aca="1" ref="AB1040" ca="1">INDIRECT("lista!M" &amp;SUM($A1040+1))</f>
        <v>0</v>
      </c>
      <c r="AC1040" s="99" cm="1">
        <f t="array" aca="1" ref="AC1040" ca="1">INDIRECT("lista!N" &amp;SUM($A1040+1))</f>
        <v>0</v>
      </c>
      <c r="AD1040" s="99" cm="1">
        <f t="array" aca="1" ref="AD1040" ca="1">INDIRECT("lista!O" &amp;SUM($A1040+1))</f>
        <v>0</v>
      </c>
      <c r="AE1040" s="99" cm="1">
        <f t="array" aca="1" ref="AE1040" ca="1">INDIRECT("lista!P" &amp;SUM($A1040+1))</f>
        <v>0</v>
      </c>
      <c r="AF1040" s="99" cm="1">
        <f t="array" aca="1" ref="AF1040" ca="1">INDIRECT("lista!Q" &amp;SUM($A1040+1))</f>
        <v>0</v>
      </c>
    </row>
    <row r="1041" spans="1:32" x14ac:dyDescent="0.3">
      <c r="A1041" s="99">
        <v>747</v>
      </c>
      <c r="B1041" s="53" t="s">
        <v>595</v>
      </c>
      <c r="C1041" s="78" t="s">
        <v>1503</v>
      </c>
      <c r="D1041" s="22"/>
      <c r="E1041" s="79"/>
      <c r="F1041" s="16"/>
      <c r="O1041" s="3"/>
      <c r="P1041" s="3"/>
      <c r="Q1041" s="3"/>
      <c r="R1041" s="15"/>
      <c r="S1041" s="15"/>
      <c r="T1041" s="15"/>
      <c r="U1041" s="328"/>
      <c r="V1041" s="99"/>
      <c r="W1041" s="99" cm="1">
        <f t="array" aca="1" ref="W1041" ca="1">INDIRECT("lista!H" &amp;SUM($A1041+1))</f>
        <v>0</v>
      </c>
      <c r="X1041" s="99" cm="1">
        <f t="array" aca="1" ref="X1041" ca="1">INDIRECT("lista!I" &amp;SUM($A1041+1))</f>
        <v>0</v>
      </c>
      <c r="Y1041" s="99" cm="1">
        <f t="array" aca="1" ref="Y1041" ca="1">INDIRECT("lista!J" &amp;SUM($A1041+1))</f>
        <v>0</v>
      </c>
      <c r="Z1041" s="99" cm="1">
        <f t="array" aca="1" ref="Z1041" ca="1">INDIRECT("lista!K" &amp;SUM($A1041+1))</f>
        <v>0</v>
      </c>
      <c r="AA1041" s="99" cm="1">
        <f t="array" aca="1" ref="AA1041" ca="1">INDIRECT("lista!L" &amp;SUM($A1041+1))</f>
        <v>0</v>
      </c>
      <c r="AB1041" s="99" cm="1">
        <f t="array" aca="1" ref="AB1041" ca="1">INDIRECT("lista!M" &amp;SUM($A1041+1))</f>
        <v>0</v>
      </c>
      <c r="AC1041" s="99" cm="1">
        <f t="array" aca="1" ref="AC1041" ca="1">INDIRECT("lista!N" &amp;SUM($A1041+1))</f>
        <v>0</v>
      </c>
      <c r="AD1041" s="99" cm="1">
        <f t="array" aca="1" ref="AD1041" ca="1">INDIRECT("lista!O" &amp;SUM($A1041+1))</f>
        <v>0</v>
      </c>
      <c r="AE1041" s="99" cm="1">
        <f t="array" aca="1" ref="AE1041" ca="1">INDIRECT("lista!P" &amp;SUM($A1041+1))</f>
        <v>0</v>
      </c>
      <c r="AF1041" s="99" cm="1">
        <f t="array" aca="1" ref="AF1041" ca="1">INDIRECT("lista!Q" &amp;SUM($A1041+1))</f>
        <v>0</v>
      </c>
    </row>
    <row r="1042" spans="1:32" ht="15.75" customHeight="1" x14ac:dyDescent="0.3">
      <c r="A1042" s="99">
        <v>748</v>
      </c>
      <c r="B1042" s="53" t="s">
        <v>596</v>
      </c>
      <c r="C1042" s="78" t="s">
        <v>1503</v>
      </c>
      <c r="D1042" s="22"/>
      <c r="E1042" s="79"/>
      <c r="F1042" s="16"/>
      <c r="O1042" s="3"/>
      <c r="P1042" s="3"/>
      <c r="Q1042" s="3"/>
      <c r="R1042" s="15"/>
      <c r="S1042" s="15"/>
      <c r="T1042" s="15"/>
      <c r="U1042" s="328"/>
      <c r="V1042" s="99"/>
      <c r="W1042" s="99" cm="1">
        <f t="array" aca="1" ref="W1042" ca="1">INDIRECT("lista!H" &amp;SUM($A1042+1))</f>
        <v>0</v>
      </c>
      <c r="X1042" s="99" cm="1">
        <f t="array" aca="1" ref="X1042" ca="1">INDIRECT("lista!I" &amp;SUM($A1042+1))</f>
        <v>0</v>
      </c>
      <c r="Y1042" s="99" cm="1">
        <f t="array" aca="1" ref="Y1042" ca="1">INDIRECT("lista!J" &amp;SUM($A1042+1))</f>
        <v>0</v>
      </c>
      <c r="Z1042" s="99" cm="1">
        <f t="array" aca="1" ref="Z1042" ca="1">INDIRECT("lista!K" &amp;SUM($A1042+1))</f>
        <v>0</v>
      </c>
      <c r="AA1042" s="99" cm="1">
        <f t="array" aca="1" ref="AA1042" ca="1">INDIRECT("lista!L" &amp;SUM($A1042+1))</f>
        <v>0</v>
      </c>
      <c r="AB1042" s="99" cm="1">
        <f t="array" aca="1" ref="AB1042" ca="1">INDIRECT("lista!M" &amp;SUM($A1042+1))</f>
        <v>0</v>
      </c>
      <c r="AC1042" s="99" cm="1">
        <f t="array" aca="1" ref="AC1042" ca="1">INDIRECT("lista!N" &amp;SUM($A1042+1))</f>
        <v>0</v>
      </c>
      <c r="AD1042" s="99" cm="1">
        <f t="array" aca="1" ref="AD1042" ca="1">INDIRECT("lista!O" &amp;SUM($A1042+1))</f>
        <v>0</v>
      </c>
      <c r="AE1042" s="99" cm="1">
        <f t="array" aca="1" ref="AE1042" ca="1">INDIRECT("lista!P" &amp;SUM($A1042+1))</f>
        <v>0</v>
      </c>
      <c r="AF1042" s="99" cm="1">
        <f t="array" aca="1" ref="AF1042" ca="1">INDIRECT("lista!Q" &amp;SUM($A1042+1))</f>
        <v>0</v>
      </c>
    </row>
    <row r="1043" spans="1:32" x14ac:dyDescent="0.3">
      <c r="A1043" s="99">
        <v>749</v>
      </c>
      <c r="B1043" s="53" t="s">
        <v>597</v>
      </c>
      <c r="C1043" s="78" t="s">
        <v>1502</v>
      </c>
      <c r="D1043" s="22"/>
      <c r="E1043" s="79"/>
      <c r="F1043" s="16"/>
      <c r="O1043" s="3"/>
      <c r="P1043" s="3"/>
      <c r="Q1043" s="3"/>
      <c r="R1043" s="15"/>
      <c r="S1043" s="15"/>
      <c r="T1043" s="15"/>
      <c r="U1043" s="328"/>
      <c r="V1043" s="99"/>
      <c r="W1043" s="99" cm="1">
        <f t="array" aca="1" ref="W1043" ca="1">INDIRECT("lista!H" &amp;SUM($A1043+1))</f>
        <v>0</v>
      </c>
      <c r="X1043" s="99" cm="1">
        <f t="array" aca="1" ref="X1043" ca="1">INDIRECT("lista!I" &amp;SUM($A1043+1))</f>
        <v>0</v>
      </c>
      <c r="Y1043" s="99" cm="1">
        <f t="array" aca="1" ref="Y1043" ca="1">INDIRECT("lista!J" &amp;SUM($A1043+1))</f>
        <v>0</v>
      </c>
      <c r="Z1043" s="99" cm="1">
        <f t="array" aca="1" ref="Z1043" ca="1">INDIRECT("lista!K" &amp;SUM($A1043+1))</f>
        <v>0</v>
      </c>
      <c r="AA1043" s="99" cm="1">
        <f t="array" aca="1" ref="AA1043" ca="1">INDIRECT("lista!L" &amp;SUM($A1043+1))</f>
        <v>0</v>
      </c>
      <c r="AB1043" s="99" cm="1">
        <f t="array" aca="1" ref="AB1043" ca="1">INDIRECT("lista!M" &amp;SUM($A1043+1))</f>
        <v>0</v>
      </c>
      <c r="AC1043" s="99" cm="1">
        <f t="array" aca="1" ref="AC1043" ca="1">INDIRECT("lista!N" &amp;SUM($A1043+1))</f>
        <v>0</v>
      </c>
      <c r="AD1043" s="99" cm="1">
        <f t="array" aca="1" ref="AD1043" ca="1">INDIRECT("lista!O" &amp;SUM($A1043+1))</f>
        <v>0</v>
      </c>
      <c r="AE1043" s="99" cm="1">
        <f t="array" aca="1" ref="AE1043" ca="1">INDIRECT("lista!P" &amp;SUM($A1043+1))</f>
        <v>0</v>
      </c>
      <c r="AF1043" s="99" cm="1">
        <f t="array" aca="1" ref="AF1043" ca="1">INDIRECT("lista!Q" &amp;SUM($A1043+1))</f>
        <v>0</v>
      </c>
    </row>
    <row r="1044" spans="1:32" x14ac:dyDescent="0.3">
      <c r="A1044" s="99">
        <v>750</v>
      </c>
      <c r="B1044" s="53" t="s">
        <v>592</v>
      </c>
      <c r="C1044" s="81" t="s">
        <v>598</v>
      </c>
      <c r="D1044" s="22"/>
      <c r="E1044" s="79"/>
      <c r="F1044" s="16"/>
      <c r="O1044" s="3"/>
      <c r="P1044" s="3"/>
      <c r="Q1044" s="3"/>
      <c r="R1044" s="15"/>
      <c r="S1044" s="15"/>
      <c r="T1044" s="15"/>
      <c r="U1044" s="328"/>
      <c r="V1044" s="99"/>
      <c r="W1044" s="99" cm="1">
        <f t="array" aca="1" ref="W1044" ca="1">INDIRECT("lista!H" &amp;SUM($A1044+1))</f>
        <v>0</v>
      </c>
      <c r="X1044" s="99" cm="1">
        <f t="array" aca="1" ref="X1044" ca="1">INDIRECT("lista!I" &amp;SUM($A1044+1))</f>
        <v>0</v>
      </c>
      <c r="Y1044" s="99" cm="1">
        <f t="array" aca="1" ref="Y1044" ca="1">INDIRECT("lista!J" &amp;SUM($A1044+1))</f>
        <v>0</v>
      </c>
      <c r="Z1044" s="99" cm="1">
        <f t="array" aca="1" ref="Z1044" ca="1">INDIRECT("lista!K" &amp;SUM($A1044+1))</f>
        <v>0</v>
      </c>
      <c r="AA1044" s="99" cm="1">
        <f t="array" aca="1" ref="AA1044" ca="1">INDIRECT("lista!L" &amp;SUM($A1044+1))</f>
        <v>0</v>
      </c>
      <c r="AB1044" s="99" cm="1">
        <f t="array" aca="1" ref="AB1044" ca="1">INDIRECT("lista!M" &amp;SUM($A1044+1))</f>
        <v>0</v>
      </c>
      <c r="AC1044" s="99" cm="1">
        <f t="array" aca="1" ref="AC1044" ca="1">INDIRECT("lista!N" &amp;SUM($A1044+1))</f>
        <v>0</v>
      </c>
      <c r="AD1044" s="99" cm="1">
        <f t="array" aca="1" ref="AD1044" ca="1">INDIRECT("lista!O" &amp;SUM($A1044+1))</f>
        <v>0</v>
      </c>
      <c r="AE1044" s="99" cm="1">
        <f t="array" aca="1" ref="AE1044" ca="1">INDIRECT("lista!P" &amp;SUM($A1044+1))</f>
        <v>0</v>
      </c>
      <c r="AF1044" s="99" cm="1">
        <f t="array" aca="1" ref="AF1044" ca="1">INDIRECT("lista!Q" &amp;SUM($A1044+1))</f>
        <v>0</v>
      </c>
    </row>
    <row r="1045" spans="1:32" x14ac:dyDescent="0.3">
      <c r="A1045" s="99">
        <v>751</v>
      </c>
      <c r="B1045" s="53" t="s">
        <v>599</v>
      </c>
      <c r="C1045" s="81" t="s">
        <v>600</v>
      </c>
      <c r="D1045" s="22"/>
      <c r="E1045" s="79"/>
      <c r="F1045" s="16"/>
      <c r="O1045" s="3"/>
      <c r="P1045" s="3"/>
      <c r="Q1045" s="3"/>
      <c r="R1045" s="15"/>
      <c r="S1045" s="15"/>
      <c r="T1045" s="15"/>
      <c r="U1045" s="328"/>
      <c r="V1045" s="99"/>
      <c r="W1045" s="99" cm="1">
        <f t="array" aca="1" ref="W1045" ca="1">INDIRECT("lista!H" &amp;SUM($A1045+1))</f>
        <v>0</v>
      </c>
      <c r="X1045" s="99" cm="1">
        <f t="array" aca="1" ref="X1045" ca="1">INDIRECT("lista!I" &amp;SUM($A1045+1))</f>
        <v>0</v>
      </c>
      <c r="Y1045" s="99" cm="1">
        <f t="array" aca="1" ref="Y1045" ca="1">INDIRECT("lista!J" &amp;SUM($A1045+1))</f>
        <v>0</v>
      </c>
      <c r="Z1045" s="99" cm="1">
        <f t="array" aca="1" ref="Z1045" ca="1">INDIRECT("lista!K" &amp;SUM($A1045+1))</f>
        <v>0</v>
      </c>
      <c r="AA1045" s="99" cm="1">
        <f t="array" aca="1" ref="AA1045" ca="1">INDIRECT("lista!L" &amp;SUM($A1045+1))</f>
        <v>0</v>
      </c>
      <c r="AB1045" s="99" cm="1">
        <f t="array" aca="1" ref="AB1045" ca="1">INDIRECT("lista!M" &amp;SUM($A1045+1))</f>
        <v>0</v>
      </c>
      <c r="AC1045" s="99" cm="1">
        <f t="array" aca="1" ref="AC1045" ca="1">INDIRECT("lista!N" &amp;SUM($A1045+1))</f>
        <v>0</v>
      </c>
      <c r="AD1045" s="99" cm="1">
        <f t="array" aca="1" ref="AD1045" ca="1">INDIRECT("lista!O" &amp;SUM($A1045+1))</f>
        <v>0</v>
      </c>
      <c r="AE1045" s="99" cm="1">
        <f t="array" aca="1" ref="AE1045" ca="1">INDIRECT("lista!P" &amp;SUM($A1045+1))</f>
        <v>0</v>
      </c>
      <c r="AF1045" s="99" cm="1">
        <f t="array" aca="1" ref="AF1045" ca="1">INDIRECT("lista!Q" &amp;SUM($A1045+1))</f>
        <v>0</v>
      </c>
    </row>
    <row r="1046" spans="1:32" x14ac:dyDescent="0.3">
      <c r="A1046" s="99">
        <v>752</v>
      </c>
      <c r="B1046" s="53" t="s">
        <v>601</v>
      </c>
      <c r="C1046" s="81" t="s">
        <v>602</v>
      </c>
      <c r="D1046" s="22"/>
      <c r="E1046" s="79"/>
      <c r="F1046" s="16"/>
      <c r="O1046" s="3"/>
      <c r="P1046" s="3"/>
      <c r="Q1046" s="3"/>
      <c r="R1046" s="15"/>
      <c r="S1046" s="15"/>
      <c r="T1046" s="15"/>
      <c r="U1046" s="328"/>
      <c r="V1046" s="99"/>
      <c r="W1046" s="99" cm="1">
        <f t="array" aca="1" ref="W1046" ca="1">INDIRECT("lista!H" &amp;SUM($A1046+1))</f>
        <v>0</v>
      </c>
      <c r="X1046" s="99" cm="1">
        <f t="array" aca="1" ref="X1046" ca="1">INDIRECT("lista!I" &amp;SUM($A1046+1))</f>
        <v>0</v>
      </c>
      <c r="Y1046" s="99" cm="1">
        <f t="array" aca="1" ref="Y1046" ca="1">INDIRECT("lista!J" &amp;SUM($A1046+1))</f>
        <v>0</v>
      </c>
      <c r="Z1046" s="99" cm="1">
        <f t="array" aca="1" ref="Z1046" ca="1">INDIRECT("lista!K" &amp;SUM($A1046+1))</f>
        <v>0</v>
      </c>
      <c r="AA1046" s="99" cm="1">
        <f t="array" aca="1" ref="AA1046" ca="1">INDIRECT("lista!L" &amp;SUM($A1046+1))</f>
        <v>0</v>
      </c>
      <c r="AB1046" s="99" cm="1">
        <f t="array" aca="1" ref="AB1046" ca="1">INDIRECT("lista!M" &amp;SUM($A1046+1))</f>
        <v>0</v>
      </c>
      <c r="AC1046" s="99" cm="1">
        <f t="array" aca="1" ref="AC1046" ca="1">INDIRECT("lista!N" &amp;SUM($A1046+1))</f>
        <v>0</v>
      </c>
      <c r="AD1046" s="99" cm="1">
        <f t="array" aca="1" ref="AD1046" ca="1">INDIRECT("lista!O" &amp;SUM($A1046+1))</f>
        <v>0</v>
      </c>
      <c r="AE1046" s="99" cm="1">
        <f t="array" aca="1" ref="AE1046" ca="1">INDIRECT("lista!P" &amp;SUM($A1046+1))</f>
        <v>0</v>
      </c>
      <c r="AF1046" s="99" cm="1">
        <f t="array" aca="1" ref="AF1046" ca="1">INDIRECT("lista!Q" &amp;SUM($A1046+1))</f>
        <v>0</v>
      </c>
    </row>
    <row r="1047" spans="1:32" x14ac:dyDescent="0.3">
      <c r="A1047" s="99">
        <v>753</v>
      </c>
      <c r="B1047" s="53" t="s">
        <v>603</v>
      </c>
      <c r="C1047" s="78" t="s">
        <v>604</v>
      </c>
      <c r="D1047" s="22"/>
      <c r="E1047" s="79"/>
      <c r="F1047" s="16"/>
      <c r="O1047" s="3"/>
      <c r="P1047" s="3"/>
      <c r="Q1047" s="3"/>
      <c r="R1047" s="15"/>
      <c r="S1047" s="15"/>
      <c r="T1047" s="15"/>
      <c r="U1047" s="328"/>
      <c r="V1047" s="99"/>
      <c r="W1047" s="99" cm="1">
        <f t="array" aca="1" ref="W1047" ca="1">INDIRECT("lista!H" &amp;SUM($A1047+1))</f>
        <v>0</v>
      </c>
      <c r="X1047" s="99" cm="1">
        <f t="array" aca="1" ref="X1047" ca="1">INDIRECT("lista!I" &amp;SUM($A1047+1))</f>
        <v>0</v>
      </c>
      <c r="Y1047" s="99" cm="1">
        <f t="array" aca="1" ref="Y1047" ca="1">INDIRECT("lista!J" &amp;SUM($A1047+1))</f>
        <v>0</v>
      </c>
      <c r="Z1047" s="99" cm="1">
        <f t="array" aca="1" ref="Z1047" ca="1">INDIRECT("lista!K" &amp;SUM($A1047+1))</f>
        <v>0</v>
      </c>
      <c r="AA1047" s="99" cm="1">
        <f t="array" aca="1" ref="AA1047" ca="1">INDIRECT("lista!L" &amp;SUM($A1047+1))</f>
        <v>0</v>
      </c>
      <c r="AB1047" s="99" cm="1">
        <f t="array" aca="1" ref="AB1047" ca="1">INDIRECT("lista!M" &amp;SUM($A1047+1))</f>
        <v>0</v>
      </c>
      <c r="AC1047" s="99" cm="1">
        <f t="array" aca="1" ref="AC1047" ca="1">INDIRECT("lista!N" &amp;SUM($A1047+1))</f>
        <v>0</v>
      </c>
      <c r="AD1047" s="99" cm="1">
        <f t="array" aca="1" ref="AD1047" ca="1">INDIRECT("lista!O" &amp;SUM($A1047+1))</f>
        <v>0</v>
      </c>
      <c r="AE1047" s="99" cm="1">
        <f t="array" aca="1" ref="AE1047" ca="1">INDIRECT("lista!P" &amp;SUM($A1047+1))</f>
        <v>0</v>
      </c>
      <c r="AF1047" s="99" cm="1">
        <f t="array" aca="1" ref="AF1047" ca="1">INDIRECT("lista!Q" &amp;SUM($A1047+1))</f>
        <v>0</v>
      </c>
    </row>
    <row r="1048" spans="1:32" x14ac:dyDescent="0.3">
      <c r="A1048" s="99">
        <v>754</v>
      </c>
      <c r="B1048" s="53" t="s">
        <v>605</v>
      </c>
      <c r="C1048" s="78" t="s">
        <v>1307</v>
      </c>
      <c r="D1048" s="22"/>
      <c r="E1048" s="79"/>
      <c r="F1048" s="16"/>
      <c r="O1048" s="3"/>
      <c r="P1048" s="3"/>
      <c r="Q1048" s="3"/>
      <c r="R1048" s="15"/>
      <c r="S1048" s="15"/>
      <c r="T1048" s="15"/>
      <c r="U1048" s="328"/>
      <c r="V1048" s="99"/>
      <c r="W1048" s="99" cm="1">
        <f t="array" aca="1" ref="W1048" ca="1">INDIRECT("lista!H" &amp;SUM($A1048+1))</f>
        <v>0</v>
      </c>
      <c r="X1048" s="99" cm="1">
        <f t="array" aca="1" ref="X1048" ca="1">INDIRECT("lista!I" &amp;SUM($A1048+1))</f>
        <v>0</v>
      </c>
      <c r="Y1048" s="99" cm="1">
        <f t="array" aca="1" ref="Y1048" ca="1">INDIRECT("lista!J" &amp;SUM($A1048+1))</f>
        <v>0</v>
      </c>
      <c r="Z1048" s="99" cm="1">
        <f t="array" aca="1" ref="Z1048" ca="1">INDIRECT("lista!K" &amp;SUM($A1048+1))</f>
        <v>0</v>
      </c>
      <c r="AA1048" s="99" cm="1">
        <f t="array" aca="1" ref="AA1048" ca="1">INDIRECT("lista!L" &amp;SUM($A1048+1))</f>
        <v>0</v>
      </c>
      <c r="AB1048" s="99" cm="1">
        <f t="array" aca="1" ref="AB1048" ca="1">INDIRECT("lista!M" &amp;SUM($A1048+1))</f>
        <v>0</v>
      </c>
      <c r="AC1048" s="99" cm="1">
        <f t="array" aca="1" ref="AC1048" ca="1">INDIRECT("lista!N" &amp;SUM($A1048+1))</f>
        <v>0</v>
      </c>
      <c r="AD1048" s="99" cm="1">
        <f t="array" aca="1" ref="AD1048" ca="1">INDIRECT("lista!O" &amp;SUM($A1048+1))</f>
        <v>0</v>
      </c>
      <c r="AE1048" s="99" cm="1">
        <f t="array" aca="1" ref="AE1048" ca="1">INDIRECT("lista!P" &amp;SUM($A1048+1))</f>
        <v>0</v>
      </c>
      <c r="AF1048" s="99" cm="1">
        <f t="array" aca="1" ref="AF1048" ca="1">INDIRECT("lista!Q" &amp;SUM($A1048+1))</f>
        <v>0</v>
      </c>
    </row>
    <row r="1049" spans="1:32" x14ac:dyDescent="0.3">
      <c r="A1049" s="99">
        <v>755</v>
      </c>
      <c r="B1049" s="53" t="s">
        <v>606</v>
      </c>
      <c r="C1049" s="78" t="s">
        <v>1410</v>
      </c>
      <c r="D1049" s="22"/>
      <c r="E1049" s="79"/>
      <c r="F1049" s="16"/>
      <c r="O1049" s="3"/>
      <c r="P1049" s="3"/>
      <c r="Q1049" s="3"/>
      <c r="R1049" s="15"/>
      <c r="S1049" s="15"/>
      <c r="T1049" s="15"/>
      <c r="U1049" s="328"/>
      <c r="V1049" s="99"/>
      <c r="W1049" s="99" cm="1">
        <f t="array" aca="1" ref="W1049" ca="1">INDIRECT("lista!H" &amp;SUM($A1049+1))</f>
        <v>0</v>
      </c>
      <c r="X1049" s="99" cm="1">
        <f t="array" aca="1" ref="X1049" ca="1">INDIRECT("lista!I" &amp;SUM($A1049+1))</f>
        <v>0</v>
      </c>
      <c r="Y1049" s="99" cm="1">
        <f t="array" aca="1" ref="Y1049" ca="1">INDIRECT("lista!J" &amp;SUM($A1049+1))</f>
        <v>0</v>
      </c>
      <c r="Z1049" s="99" cm="1">
        <f t="array" aca="1" ref="Z1049" ca="1">INDIRECT("lista!K" &amp;SUM($A1049+1))</f>
        <v>0</v>
      </c>
      <c r="AA1049" s="99" cm="1">
        <f t="array" aca="1" ref="AA1049" ca="1">INDIRECT("lista!L" &amp;SUM($A1049+1))</f>
        <v>0</v>
      </c>
      <c r="AB1049" s="99" cm="1">
        <f t="array" aca="1" ref="AB1049" ca="1">INDIRECT("lista!M" &amp;SUM($A1049+1))</f>
        <v>0</v>
      </c>
      <c r="AC1049" s="99" cm="1">
        <f t="array" aca="1" ref="AC1049" ca="1">INDIRECT("lista!N" &amp;SUM($A1049+1))</f>
        <v>0</v>
      </c>
      <c r="AD1049" s="99" cm="1">
        <f t="array" aca="1" ref="AD1049" ca="1">INDIRECT("lista!O" &amp;SUM($A1049+1))</f>
        <v>0</v>
      </c>
      <c r="AE1049" s="99" cm="1">
        <f t="array" aca="1" ref="AE1049" ca="1">INDIRECT("lista!P" &amp;SUM($A1049+1))</f>
        <v>0</v>
      </c>
      <c r="AF1049" s="99" cm="1">
        <f t="array" aca="1" ref="AF1049" ca="1">INDIRECT("lista!Q" &amp;SUM($A1049+1))</f>
        <v>0</v>
      </c>
    </row>
    <row r="1050" spans="1:32" x14ac:dyDescent="0.3">
      <c r="A1050" s="99">
        <v>756</v>
      </c>
      <c r="B1050" s="53" t="s">
        <v>607</v>
      </c>
      <c r="C1050" s="78" t="s">
        <v>1410</v>
      </c>
      <c r="D1050" s="22"/>
      <c r="E1050" s="79"/>
      <c r="F1050" s="16"/>
      <c r="O1050" s="3"/>
      <c r="P1050" s="3"/>
      <c r="Q1050" s="3"/>
      <c r="R1050" s="15"/>
      <c r="S1050" s="15"/>
      <c r="T1050" s="15"/>
      <c r="U1050" s="328"/>
      <c r="V1050" s="99"/>
      <c r="W1050" s="99" cm="1">
        <f t="array" aca="1" ref="W1050" ca="1">INDIRECT("lista!H" &amp;SUM($A1050+1))</f>
        <v>0</v>
      </c>
      <c r="X1050" s="99" cm="1">
        <f t="array" aca="1" ref="X1050" ca="1">INDIRECT("lista!I" &amp;SUM($A1050+1))</f>
        <v>0</v>
      </c>
      <c r="Y1050" s="99" cm="1">
        <f t="array" aca="1" ref="Y1050" ca="1">INDIRECT("lista!J" &amp;SUM($A1050+1))</f>
        <v>0</v>
      </c>
      <c r="Z1050" s="99" cm="1">
        <f t="array" aca="1" ref="Z1050" ca="1">INDIRECT("lista!K" &amp;SUM($A1050+1))</f>
        <v>0</v>
      </c>
      <c r="AA1050" s="99" cm="1">
        <f t="array" aca="1" ref="AA1050" ca="1">INDIRECT("lista!L" &amp;SUM($A1050+1))</f>
        <v>0</v>
      </c>
      <c r="AB1050" s="99" cm="1">
        <f t="array" aca="1" ref="AB1050" ca="1">INDIRECT("lista!M" &amp;SUM($A1050+1))</f>
        <v>0</v>
      </c>
      <c r="AC1050" s="99" cm="1">
        <f t="array" aca="1" ref="AC1050" ca="1">INDIRECT("lista!N" &amp;SUM($A1050+1))</f>
        <v>0</v>
      </c>
      <c r="AD1050" s="99" cm="1">
        <f t="array" aca="1" ref="AD1050" ca="1">INDIRECT("lista!O" &amp;SUM($A1050+1))</f>
        <v>0</v>
      </c>
      <c r="AE1050" s="99" cm="1">
        <f t="array" aca="1" ref="AE1050" ca="1">INDIRECT("lista!P" &amp;SUM($A1050+1))</f>
        <v>0</v>
      </c>
      <c r="AF1050" s="99" cm="1">
        <f t="array" aca="1" ref="AF1050" ca="1">INDIRECT("lista!Q" &amp;SUM($A1050+1))</f>
        <v>0</v>
      </c>
    </row>
    <row r="1051" spans="1:32" x14ac:dyDescent="0.3">
      <c r="A1051" s="99">
        <v>757</v>
      </c>
      <c r="B1051" s="53" t="s">
        <v>608</v>
      </c>
      <c r="C1051" s="78" t="s">
        <v>1411</v>
      </c>
      <c r="D1051" s="22"/>
      <c r="E1051" s="79"/>
      <c r="F1051" s="16"/>
      <c r="O1051" s="3"/>
      <c r="P1051" s="3"/>
      <c r="Q1051" s="3"/>
      <c r="R1051" s="15"/>
      <c r="S1051" s="15"/>
      <c r="T1051" s="15"/>
      <c r="U1051" s="328"/>
      <c r="V1051" s="99"/>
      <c r="W1051" s="99" cm="1">
        <f t="array" aca="1" ref="W1051" ca="1">INDIRECT("lista!H" &amp;SUM($A1051+1))</f>
        <v>0</v>
      </c>
      <c r="X1051" s="99" cm="1">
        <f t="array" aca="1" ref="X1051" ca="1">INDIRECT("lista!I" &amp;SUM($A1051+1))</f>
        <v>0</v>
      </c>
      <c r="Y1051" s="99" cm="1">
        <f t="array" aca="1" ref="Y1051" ca="1">INDIRECT("lista!J" &amp;SUM($A1051+1))</f>
        <v>0</v>
      </c>
      <c r="Z1051" s="99" cm="1">
        <f t="array" aca="1" ref="Z1051" ca="1">INDIRECT("lista!K" &amp;SUM($A1051+1))</f>
        <v>0</v>
      </c>
      <c r="AA1051" s="99" cm="1">
        <f t="array" aca="1" ref="AA1051" ca="1">INDIRECT("lista!L" &amp;SUM($A1051+1))</f>
        <v>0</v>
      </c>
      <c r="AB1051" s="99" cm="1">
        <f t="array" aca="1" ref="AB1051" ca="1">INDIRECT("lista!M" &amp;SUM($A1051+1))</f>
        <v>0</v>
      </c>
      <c r="AC1051" s="99" cm="1">
        <f t="array" aca="1" ref="AC1051" ca="1">INDIRECT("lista!N" &amp;SUM($A1051+1))</f>
        <v>0</v>
      </c>
      <c r="AD1051" s="99" cm="1">
        <f t="array" aca="1" ref="AD1051" ca="1">INDIRECT("lista!O" &amp;SUM($A1051+1))</f>
        <v>0</v>
      </c>
      <c r="AE1051" s="99" cm="1">
        <f t="array" aca="1" ref="AE1051" ca="1">INDIRECT("lista!P" &amp;SUM($A1051+1))</f>
        <v>0</v>
      </c>
      <c r="AF1051" s="99" cm="1">
        <f t="array" aca="1" ref="AF1051" ca="1">INDIRECT("lista!Q" &amp;SUM($A1051+1))</f>
        <v>0</v>
      </c>
    </row>
    <row r="1052" spans="1:32" x14ac:dyDescent="0.3">
      <c r="A1052" s="99">
        <v>758</v>
      </c>
      <c r="B1052" s="53" t="s">
        <v>587</v>
      </c>
      <c r="C1052" s="78" t="s">
        <v>1412</v>
      </c>
      <c r="D1052" s="22"/>
      <c r="E1052" s="79"/>
      <c r="F1052" s="79"/>
      <c r="O1052" s="3"/>
      <c r="P1052" s="3"/>
      <c r="Q1052" s="3"/>
      <c r="R1052" s="15"/>
      <c r="S1052" s="15"/>
      <c r="T1052" s="15"/>
      <c r="U1052" s="328"/>
      <c r="V1052" s="99"/>
      <c r="W1052" s="99" cm="1">
        <f t="array" aca="1" ref="W1052" ca="1">INDIRECT("lista!H" &amp;SUM($A1052+1))</f>
        <v>0</v>
      </c>
      <c r="X1052" s="99" cm="1">
        <f t="array" aca="1" ref="X1052" ca="1">INDIRECT("lista!I" &amp;SUM($A1052+1))</f>
        <v>0</v>
      </c>
      <c r="Y1052" s="99" cm="1">
        <f t="array" aca="1" ref="Y1052" ca="1">INDIRECT("lista!J" &amp;SUM($A1052+1))</f>
        <v>0</v>
      </c>
      <c r="Z1052" s="99" cm="1">
        <f t="array" aca="1" ref="Z1052" ca="1">INDIRECT("lista!K" &amp;SUM($A1052+1))</f>
        <v>0</v>
      </c>
      <c r="AA1052" s="99" cm="1">
        <f t="array" aca="1" ref="AA1052" ca="1">INDIRECT("lista!L" &amp;SUM($A1052+1))</f>
        <v>0</v>
      </c>
      <c r="AB1052" s="99" cm="1">
        <f t="array" aca="1" ref="AB1052" ca="1">INDIRECT("lista!M" &amp;SUM($A1052+1))</f>
        <v>0</v>
      </c>
      <c r="AC1052" s="99" cm="1">
        <f t="array" aca="1" ref="AC1052" ca="1">INDIRECT("lista!N" &amp;SUM($A1052+1))</f>
        <v>0</v>
      </c>
      <c r="AD1052" s="99" cm="1">
        <f t="array" aca="1" ref="AD1052" ca="1">INDIRECT("lista!O" &amp;SUM($A1052+1))</f>
        <v>0</v>
      </c>
      <c r="AE1052" s="99" cm="1">
        <f t="array" aca="1" ref="AE1052" ca="1">INDIRECT("lista!P" &amp;SUM($A1052+1))</f>
        <v>0</v>
      </c>
      <c r="AF1052" s="99" cm="1">
        <f t="array" aca="1" ref="AF1052" ca="1">INDIRECT("lista!Q" &amp;SUM($A1052+1))</f>
        <v>0</v>
      </c>
    </row>
    <row r="1053" spans="1:32" x14ac:dyDescent="0.3">
      <c r="A1053" s="99">
        <v>759</v>
      </c>
      <c r="B1053" s="53" t="s">
        <v>599</v>
      </c>
      <c r="C1053" s="74" t="s">
        <v>609</v>
      </c>
      <c r="D1053" s="22"/>
      <c r="E1053" s="22"/>
      <c r="F1053" s="79"/>
      <c r="O1053" s="3"/>
      <c r="P1053" s="3"/>
      <c r="Q1053" s="3"/>
      <c r="R1053" s="15"/>
      <c r="S1053" s="15"/>
      <c r="T1053" s="15"/>
      <c r="U1053" s="328"/>
      <c r="V1053" s="99"/>
      <c r="W1053" s="99" cm="1">
        <f t="array" aca="1" ref="W1053" ca="1">INDIRECT("lista!H" &amp;SUM($A1053+1))</f>
        <v>0</v>
      </c>
      <c r="X1053" s="99" cm="1">
        <f t="array" aca="1" ref="X1053" ca="1">INDIRECT("lista!I" &amp;SUM($A1053+1))</f>
        <v>0</v>
      </c>
      <c r="Y1053" s="99" cm="1">
        <f t="array" aca="1" ref="Y1053" ca="1">INDIRECT("lista!J" &amp;SUM($A1053+1))</f>
        <v>0</v>
      </c>
      <c r="Z1053" s="99" cm="1">
        <f t="array" aca="1" ref="Z1053" ca="1">INDIRECT("lista!K" &amp;SUM($A1053+1))</f>
        <v>0</v>
      </c>
      <c r="AA1053" s="99" cm="1">
        <f t="array" aca="1" ref="AA1053" ca="1">INDIRECT("lista!L" &amp;SUM($A1053+1))</f>
        <v>0</v>
      </c>
      <c r="AB1053" s="99" cm="1">
        <f t="array" aca="1" ref="AB1053" ca="1">INDIRECT("lista!M" &amp;SUM($A1053+1))</f>
        <v>0</v>
      </c>
      <c r="AC1053" s="99" cm="1">
        <f t="array" aca="1" ref="AC1053" ca="1">INDIRECT("lista!N" &amp;SUM($A1053+1))</f>
        <v>0</v>
      </c>
      <c r="AD1053" s="99" cm="1">
        <f t="array" aca="1" ref="AD1053" ca="1">INDIRECT("lista!O" &amp;SUM($A1053+1))</f>
        <v>0</v>
      </c>
      <c r="AE1053" s="99" cm="1">
        <f t="array" aca="1" ref="AE1053" ca="1">INDIRECT("lista!P" &amp;SUM($A1053+1))</f>
        <v>0</v>
      </c>
      <c r="AF1053" s="99" cm="1">
        <f t="array" aca="1" ref="AF1053" ca="1">INDIRECT("lista!Q" &amp;SUM($A1053+1))</f>
        <v>0</v>
      </c>
    </row>
    <row r="1054" spans="1:32" x14ac:dyDescent="0.3">
      <c r="A1054" s="99">
        <v>760</v>
      </c>
      <c r="B1054" s="53" t="s">
        <v>605</v>
      </c>
      <c r="C1054" s="52" t="s">
        <v>1308</v>
      </c>
      <c r="D1054" s="22"/>
      <c r="E1054" s="22"/>
      <c r="F1054" s="79"/>
      <c r="O1054" s="3"/>
      <c r="P1054" s="3"/>
      <c r="Q1054" s="3"/>
      <c r="R1054" s="15"/>
      <c r="S1054" s="15"/>
      <c r="T1054" s="15"/>
      <c r="U1054" s="328"/>
      <c r="V1054" s="99"/>
      <c r="W1054" s="99" cm="1">
        <f t="array" aca="1" ref="W1054" ca="1">INDIRECT("lista!H" &amp;SUM($A1054+1))</f>
        <v>0</v>
      </c>
      <c r="X1054" s="99" cm="1">
        <f t="array" aca="1" ref="X1054" ca="1">INDIRECT("lista!I" &amp;SUM($A1054+1))</f>
        <v>0</v>
      </c>
      <c r="Y1054" s="99" cm="1">
        <f t="array" aca="1" ref="Y1054" ca="1">INDIRECT("lista!J" &amp;SUM($A1054+1))</f>
        <v>0</v>
      </c>
      <c r="Z1054" s="99" cm="1">
        <f t="array" aca="1" ref="Z1054" ca="1">INDIRECT("lista!K" &amp;SUM($A1054+1))</f>
        <v>0</v>
      </c>
      <c r="AA1054" s="99" cm="1">
        <f t="array" aca="1" ref="AA1054" ca="1">INDIRECT("lista!L" &amp;SUM($A1054+1))</f>
        <v>0</v>
      </c>
      <c r="AB1054" s="99" cm="1">
        <f t="array" aca="1" ref="AB1054" ca="1">INDIRECT("lista!M" &amp;SUM($A1054+1))</f>
        <v>0</v>
      </c>
      <c r="AC1054" s="99" cm="1">
        <f t="array" aca="1" ref="AC1054" ca="1">INDIRECT("lista!N" &amp;SUM($A1054+1))</f>
        <v>0</v>
      </c>
      <c r="AD1054" s="99" cm="1">
        <f t="array" aca="1" ref="AD1054" ca="1">INDIRECT("lista!O" &amp;SUM($A1054+1))</f>
        <v>0</v>
      </c>
      <c r="AE1054" s="99" cm="1">
        <f t="array" aca="1" ref="AE1054" ca="1">INDIRECT("lista!P" &amp;SUM($A1054+1))</f>
        <v>0</v>
      </c>
      <c r="AF1054" s="99" cm="1">
        <f t="array" aca="1" ref="AF1054" ca="1">INDIRECT("lista!Q" &amp;SUM($A1054+1))</f>
        <v>0</v>
      </c>
    </row>
    <row r="1055" spans="1:32" x14ac:dyDescent="0.3">
      <c r="A1055" s="99">
        <v>761</v>
      </c>
      <c r="B1055" s="53" t="s">
        <v>610</v>
      </c>
      <c r="C1055" s="82" t="s">
        <v>1533</v>
      </c>
      <c r="D1055" s="22"/>
      <c r="E1055" s="22"/>
      <c r="F1055" s="79"/>
      <c r="O1055" s="3"/>
      <c r="P1055" s="3"/>
      <c r="Q1055" s="3"/>
      <c r="R1055" s="15"/>
      <c r="S1055" s="15"/>
      <c r="T1055" s="15"/>
      <c r="U1055" s="328"/>
      <c r="V1055" s="99"/>
      <c r="W1055" s="99" cm="1">
        <f t="array" aca="1" ref="W1055" ca="1">INDIRECT("lista!H" &amp;SUM($A1055+1))</f>
        <v>0</v>
      </c>
      <c r="X1055" s="99" cm="1">
        <f t="array" aca="1" ref="X1055" ca="1">INDIRECT("lista!I" &amp;SUM($A1055+1))</f>
        <v>0</v>
      </c>
      <c r="Y1055" s="99" cm="1">
        <f t="array" aca="1" ref="Y1055" ca="1">INDIRECT("lista!J" &amp;SUM($A1055+1))</f>
        <v>0</v>
      </c>
      <c r="Z1055" s="99" cm="1">
        <f t="array" aca="1" ref="Z1055" ca="1">INDIRECT("lista!K" &amp;SUM($A1055+1))</f>
        <v>0</v>
      </c>
      <c r="AA1055" s="99" cm="1">
        <f t="array" aca="1" ref="AA1055" ca="1">INDIRECT("lista!L" &amp;SUM($A1055+1))</f>
        <v>0</v>
      </c>
      <c r="AB1055" s="99" cm="1">
        <f t="array" aca="1" ref="AB1055" ca="1">INDIRECT("lista!M" &amp;SUM($A1055+1))</f>
        <v>0</v>
      </c>
      <c r="AC1055" s="99" cm="1">
        <f t="array" aca="1" ref="AC1055" ca="1">INDIRECT("lista!N" &amp;SUM($A1055+1))</f>
        <v>0</v>
      </c>
      <c r="AD1055" s="99" cm="1">
        <f t="array" aca="1" ref="AD1055" ca="1">INDIRECT("lista!O" &amp;SUM($A1055+1))</f>
        <v>0</v>
      </c>
      <c r="AE1055" s="99" cm="1">
        <f t="array" aca="1" ref="AE1055" ca="1">INDIRECT("lista!P" &amp;SUM($A1055+1))</f>
        <v>0</v>
      </c>
      <c r="AF1055" s="99" cm="1">
        <f t="array" aca="1" ref="AF1055" ca="1">INDIRECT("lista!Q" &amp;SUM($A1055+1))</f>
        <v>0</v>
      </c>
    </row>
    <row r="1056" spans="1:32" x14ac:dyDescent="0.3">
      <c r="A1056" s="99">
        <v>762</v>
      </c>
      <c r="B1056" s="53" t="s">
        <v>611</v>
      </c>
      <c r="C1056" s="83" t="s">
        <v>612</v>
      </c>
      <c r="D1056" s="22"/>
      <c r="E1056" s="22"/>
      <c r="F1056" s="79"/>
      <c r="O1056" s="3"/>
      <c r="P1056" s="3"/>
      <c r="Q1056" s="3"/>
      <c r="R1056" s="15"/>
      <c r="S1056" s="15"/>
      <c r="T1056" s="15"/>
      <c r="U1056" s="327"/>
      <c r="V1056" s="99"/>
      <c r="W1056" s="99" cm="1">
        <f t="array" aca="1" ref="W1056" ca="1">INDIRECT("lista!H" &amp;SUM($A1056+1))</f>
        <v>0</v>
      </c>
      <c r="X1056" s="99" cm="1">
        <f t="array" aca="1" ref="X1056" ca="1">INDIRECT("lista!I" &amp;SUM($A1056+1))</f>
        <v>0</v>
      </c>
      <c r="Y1056" s="99" cm="1">
        <f t="array" aca="1" ref="Y1056" ca="1">INDIRECT("lista!J" &amp;SUM($A1056+1))</f>
        <v>0</v>
      </c>
      <c r="Z1056" s="99" cm="1">
        <f t="array" aca="1" ref="Z1056" ca="1">INDIRECT("lista!K" &amp;SUM($A1056+1))</f>
        <v>0</v>
      </c>
      <c r="AA1056" s="99" cm="1">
        <f t="array" aca="1" ref="AA1056" ca="1">INDIRECT("lista!L" &amp;SUM($A1056+1))</f>
        <v>0</v>
      </c>
      <c r="AB1056" s="99" cm="1">
        <f t="array" aca="1" ref="AB1056" ca="1">INDIRECT("lista!M" &amp;SUM($A1056+1))</f>
        <v>0</v>
      </c>
      <c r="AC1056" s="99" cm="1">
        <f t="array" aca="1" ref="AC1056" ca="1">INDIRECT("lista!N" &amp;SUM($A1056+1))</f>
        <v>0</v>
      </c>
      <c r="AD1056" s="99" cm="1">
        <f t="array" aca="1" ref="AD1056" ca="1">INDIRECT("lista!O" &amp;SUM($A1056+1))</f>
        <v>0</v>
      </c>
      <c r="AE1056" s="99" cm="1">
        <f t="array" aca="1" ref="AE1056" ca="1">INDIRECT("lista!P" &amp;SUM($A1056+1))</f>
        <v>0</v>
      </c>
      <c r="AF1056" s="99" cm="1">
        <f t="array" aca="1" ref="AF1056" ca="1">INDIRECT("lista!Q" &amp;SUM($A1056+1))</f>
        <v>0</v>
      </c>
    </row>
    <row r="1057" spans="1:32" x14ac:dyDescent="0.3">
      <c r="A1057" s="99">
        <v>763</v>
      </c>
      <c r="B1057" s="53" t="s">
        <v>599</v>
      </c>
      <c r="C1057" s="52" t="s">
        <v>613</v>
      </c>
      <c r="D1057" s="22"/>
      <c r="E1057" s="22"/>
      <c r="F1057" s="79"/>
      <c r="O1057" s="3"/>
      <c r="P1057" s="3"/>
      <c r="Q1057" s="3"/>
      <c r="R1057" s="15"/>
      <c r="S1057" s="15"/>
      <c r="T1057" s="15"/>
      <c r="U1057" s="327"/>
      <c r="V1057" s="99"/>
      <c r="W1057" s="99" cm="1">
        <f t="array" aca="1" ref="W1057" ca="1">INDIRECT("lista!H" &amp;SUM($A1057+1))</f>
        <v>0</v>
      </c>
      <c r="X1057" s="99" cm="1">
        <f t="array" aca="1" ref="X1057" ca="1">INDIRECT("lista!I" &amp;SUM($A1057+1))</f>
        <v>0</v>
      </c>
      <c r="Y1057" s="99" cm="1">
        <f t="array" aca="1" ref="Y1057" ca="1">INDIRECT("lista!J" &amp;SUM($A1057+1))</f>
        <v>0</v>
      </c>
      <c r="Z1057" s="99" cm="1">
        <f t="array" aca="1" ref="Z1057" ca="1">INDIRECT("lista!K" &amp;SUM($A1057+1))</f>
        <v>0</v>
      </c>
      <c r="AA1057" s="99" cm="1">
        <f t="array" aca="1" ref="AA1057" ca="1">INDIRECT("lista!L" &amp;SUM($A1057+1))</f>
        <v>0</v>
      </c>
      <c r="AB1057" s="99" cm="1">
        <f t="array" aca="1" ref="AB1057" ca="1">INDIRECT("lista!M" &amp;SUM($A1057+1))</f>
        <v>0</v>
      </c>
      <c r="AC1057" s="99" cm="1">
        <f t="array" aca="1" ref="AC1057" ca="1">INDIRECT("lista!N" &amp;SUM($A1057+1))</f>
        <v>0</v>
      </c>
      <c r="AD1057" s="99" cm="1">
        <f t="array" aca="1" ref="AD1057" ca="1">INDIRECT("lista!O" &amp;SUM($A1057+1))</f>
        <v>0</v>
      </c>
      <c r="AE1057" s="99" cm="1">
        <f t="array" aca="1" ref="AE1057" ca="1">INDIRECT("lista!P" &amp;SUM($A1057+1))</f>
        <v>0</v>
      </c>
      <c r="AF1057" s="99" cm="1">
        <f t="array" aca="1" ref="AF1057" ca="1">INDIRECT("lista!Q" &amp;SUM($A1057+1))</f>
        <v>0</v>
      </c>
    </row>
    <row r="1058" spans="1:32" x14ac:dyDescent="0.3">
      <c r="A1058" s="99">
        <v>764</v>
      </c>
      <c r="B1058" s="53" t="s">
        <v>590</v>
      </c>
      <c r="C1058" s="52" t="s">
        <v>1413</v>
      </c>
      <c r="D1058" s="22"/>
      <c r="E1058" s="22"/>
      <c r="F1058" s="79"/>
      <c r="O1058" s="3"/>
      <c r="P1058" s="3"/>
      <c r="Q1058" s="3"/>
      <c r="R1058" s="15"/>
      <c r="S1058" s="15"/>
      <c r="T1058" s="15"/>
      <c r="U1058" s="327"/>
      <c r="V1058" s="99"/>
      <c r="W1058" s="99" cm="1">
        <f t="array" aca="1" ref="W1058" ca="1">INDIRECT("lista!H" &amp;SUM($A1058+1))</f>
        <v>0</v>
      </c>
      <c r="X1058" s="99" cm="1">
        <f t="array" aca="1" ref="X1058" ca="1">INDIRECT("lista!I" &amp;SUM($A1058+1))</f>
        <v>0</v>
      </c>
      <c r="Y1058" s="99" cm="1">
        <f t="array" aca="1" ref="Y1058" ca="1">INDIRECT("lista!J" &amp;SUM($A1058+1))</f>
        <v>0</v>
      </c>
      <c r="Z1058" s="99" cm="1">
        <f t="array" aca="1" ref="Z1058" ca="1">INDIRECT("lista!K" &amp;SUM($A1058+1))</f>
        <v>0</v>
      </c>
      <c r="AA1058" s="99" cm="1">
        <f t="array" aca="1" ref="AA1058" ca="1">INDIRECT("lista!L" &amp;SUM($A1058+1))</f>
        <v>0</v>
      </c>
      <c r="AB1058" s="99" cm="1">
        <f t="array" aca="1" ref="AB1058" ca="1">INDIRECT("lista!M" &amp;SUM($A1058+1))</f>
        <v>0</v>
      </c>
      <c r="AC1058" s="99" cm="1">
        <f t="array" aca="1" ref="AC1058" ca="1">INDIRECT("lista!N" &amp;SUM($A1058+1))</f>
        <v>0</v>
      </c>
      <c r="AD1058" s="99" cm="1">
        <f t="array" aca="1" ref="AD1058" ca="1">INDIRECT("lista!O" &amp;SUM($A1058+1))</f>
        <v>0</v>
      </c>
      <c r="AE1058" s="99" cm="1">
        <f t="array" aca="1" ref="AE1058" ca="1">INDIRECT("lista!P" &amp;SUM($A1058+1))</f>
        <v>0</v>
      </c>
      <c r="AF1058" s="99" cm="1">
        <f t="array" aca="1" ref="AF1058" ca="1">INDIRECT("lista!Q" &amp;SUM($A1058+1))</f>
        <v>0</v>
      </c>
    </row>
    <row r="1059" spans="1:32" x14ac:dyDescent="0.3">
      <c r="A1059" s="99">
        <v>765</v>
      </c>
      <c r="B1059" s="53" t="s">
        <v>591</v>
      </c>
      <c r="C1059" s="52" t="s">
        <v>1413</v>
      </c>
      <c r="D1059" s="22"/>
      <c r="E1059" s="22"/>
      <c r="F1059" s="79"/>
      <c r="O1059" s="3"/>
      <c r="P1059" s="3"/>
      <c r="Q1059" s="3"/>
      <c r="R1059" s="15"/>
      <c r="S1059" s="15"/>
      <c r="T1059" s="15"/>
      <c r="U1059" s="327"/>
      <c r="V1059" s="99"/>
      <c r="W1059" s="99" cm="1">
        <f t="array" aca="1" ref="W1059" ca="1">INDIRECT("lista!H" &amp;SUM($A1059+1))</f>
        <v>0</v>
      </c>
      <c r="X1059" s="99" cm="1">
        <f t="array" aca="1" ref="X1059" ca="1">INDIRECT("lista!I" &amp;SUM($A1059+1))</f>
        <v>0</v>
      </c>
      <c r="Y1059" s="99" cm="1">
        <f t="array" aca="1" ref="Y1059" ca="1">INDIRECT("lista!J" &amp;SUM($A1059+1))</f>
        <v>0</v>
      </c>
      <c r="Z1059" s="99" cm="1">
        <f t="array" aca="1" ref="Z1059" ca="1">INDIRECT("lista!K" &amp;SUM($A1059+1))</f>
        <v>0</v>
      </c>
      <c r="AA1059" s="99" cm="1">
        <f t="array" aca="1" ref="AA1059" ca="1">INDIRECT("lista!L" &amp;SUM($A1059+1))</f>
        <v>0</v>
      </c>
      <c r="AB1059" s="99" cm="1">
        <f t="array" aca="1" ref="AB1059" ca="1">INDIRECT("lista!M" &amp;SUM($A1059+1))</f>
        <v>0</v>
      </c>
      <c r="AC1059" s="99" cm="1">
        <f t="array" aca="1" ref="AC1059" ca="1">INDIRECT("lista!N" &amp;SUM($A1059+1))</f>
        <v>0</v>
      </c>
      <c r="AD1059" s="99" cm="1">
        <f t="array" aca="1" ref="AD1059" ca="1">INDIRECT("lista!O" &amp;SUM($A1059+1))</f>
        <v>0</v>
      </c>
      <c r="AE1059" s="99" cm="1">
        <f t="array" aca="1" ref="AE1059" ca="1">INDIRECT("lista!P" &amp;SUM($A1059+1))</f>
        <v>0</v>
      </c>
      <c r="AF1059" s="99" cm="1">
        <f t="array" aca="1" ref="AF1059" ca="1">INDIRECT("lista!Q" &amp;SUM($A1059+1))</f>
        <v>0</v>
      </c>
    </row>
    <row r="1060" spans="1:32" x14ac:dyDescent="0.3">
      <c r="A1060" s="99">
        <v>766</v>
      </c>
      <c r="B1060" s="53" t="s">
        <v>614</v>
      </c>
      <c r="C1060" s="52" t="s">
        <v>615</v>
      </c>
      <c r="D1060" s="22"/>
      <c r="E1060" s="22"/>
      <c r="F1060" s="79"/>
      <c r="O1060" s="3"/>
      <c r="P1060" s="3"/>
      <c r="Q1060" s="3"/>
      <c r="R1060" s="15"/>
      <c r="S1060" s="15"/>
      <c r="T1060" s="15"/>
      <c r="U1060" s="327"/>
      <c r="V1060" s="99"/>
      <c r="W1060" s="99" cm="1">
        <f t="array" aca="1" ref="W1060" ca="1">INDIRECT("lista!H" &amp;SUM($A1060+1))</f>
        <v>0</v>
      </c>
      <c r="X1060" s="99" cm="1">
        <f t="array" aca="1" ref="X1060" ca="1">INDIRECT("lista!I" &amp;SUM($A1060+1))</f>
        <v>0</v>
      </c>
      <c r="Y1060" s="99" cm="1">
        <f t="array" aca="1" ref="Y1060" ca="1">INDIRECT("lista!J" &amp;SUM($A1060+1))</f>
        <v>0</v>
      </c>
      <c r="Z1060" s="99" cm="1">
        <f t="array" aca="1" ref="Z1060" ca="1">INDIRECT("lista!K" &amp;SUM($A1060+1))</f>
        <v>0</v>
      </c>
      <c r="AA1060" s="99" cm="1">
        <f t="array" aca="1" ref="AA1060" ca="1">INDIRECT("lista!L" &amp;SUM($A1060+1))</f>
        <v>0</v>
      </c>
      <c r="AB1060" s="99" cm="1">
        <f t="array" aca="1" ref="AB1060" ca="1">INDIRECT("lista!M" &amp;SUM($A1060+1))</f>
        <v>0</v>
      </c>
      <c r="AC1060" s="99" cm="1">
        <f t="array" aca="1" ref="AC1060" ca="1">INDIRECT("lista!N" &amp;SUM($A1060+1))</f>
        <v>0</v>
      </c>
      <c r="AD1060" s="99" cm="1">
        <f t="array" aca="1" ref="AD1060" ca="1">INDIRECT("lista!O" &amp;SUM($A1060+1))</f>
        <v>0</v>
      </c>
      <c r="AE1060" s="99" cm="1">
        <f t="array" aca="1" ref="AE1060" ca="1">INDIRECT("lista!P" &amp;SUM($A1060+1))</f>
        <v>0</v>
      </c>
      <c r="AF1060" s="99" cm="1">
        <f t="array" aca="1" ref="AF1060" ca="1">INDIRECT("lista!Q" &amp;SUM($A1060+1))</f>
        <v>0</v>
      </c>
    </row>
    <row r="1061" spans="1:32" x14ac:dyDescent="0.3">
      <c r="A1061" s="99">
        <v>767</v>
      </c>
      <c r="B1061" s="53" t="s">
        <v>605</v>
      </c>
      <c r="C1061" s="52" t="s">
        <v>1309</v>
      </c>
      <c r="D1061" s="22"/>
      <c r="E1061" s="22"/>
      <c r="F1061" s="79"/>
      <c r="O1061" s="3"/>
      <c r="P1061" s="3"/>
      <c r="Q1061" s="3"/>
      <c r="R1061" s="15"/>
      <c r="S1061" s="15"/>
      <c r="T1061" s="15"/>
      <c r="U1061" s="327"/>
      <c r="V1061" s="99"/>
      <c r="W1061" s="99" cm="1">
        <f t="array" aca="1" ref="W1061" ca="1">INDIRECT("lista!H" &amp;SUM($A1061+1))</f>
        <v>0</v>
      </c>
      <c r="X1061" s="99" cm="1">
        <f t="array" aca="1" ref="X1061" ca="1">INDIRECT("lista!I" &amp;SUM($A1061+1))</f>
        <v>0</v>
      </c>
      <c r="Y1061" s="99" cm="1">
        <f t="array" aca="1" ref="Y1061" ca="1">INDIRECT("lista!J" &amp;SUM($A1061+1))</f>
        <v>0</v>
      </c>
      <c r="Z1061" s="99" cm="1">
        <f t="array" aca="1" ref="Z1061" ca="1">INDIRECT("lista!K" &amp;SUM($A1061+1))</f>
        <v>0</v>
      </c>
      <c r="AA1061" s="99" cm="1">
        <f t="array" aca="1" ref="AA1061" ca="1">INDIRECT("lista!L" &amp;SUM($A1061+1))</f>
        <v>0</v>
      </c>
      <c r="AB1061" s="99" cm="1">
        <f t="array" aca="1" ref="AB1061" ca="1">INDIRECT("lista!M" &amp;SUM($A1061+1))</f>
        <v>0</v>
      </c>
      <c r="AC1061" s="99" cm="1">
        <f t="array" aca="1" ref="AC1061" ca="1">INDIRECT("lista!N" &amp;SUM($A1061+1))</f>
        <v>0</v>
      </c>
      <c r="AD1061" s="99" cm="1">
        <f t="array" aca="1" ref="AD1061" ca="1">INDIRECT("lista!O" &amp;SUM($A1061+1))</f>
        <v>0</v>
      </c>
      <c r="AE1061" s="99" cm="1">
        <f t="array" aca="1" ref="AE1061" ca="1">INDIRECT("lista!P" &amp;SUM($A1061+1))</f>
        <v>0</v>
      </c>
      <c r="AF1061" s="99" cm="1">
        <f t="array" aca="1" ref="AF1061" ca="1">INDIRECT("lista!Q" &amp;SUM($A1061+1))</f>
        <v>0</v>
      </c>
    </row>
    <row r="1062" spans="1:32" x14ac:dyDescent="0.3">
      <c r="A1062" s="99">
        <v>768</v>
      </c>
      <c r="B1062" s="53" t="s">
        <v>603</v>
      </c>
      <c r="C1062" s="52" t="s">
        <v>616</v>
      </c>
      <c r="D1062" s="22"/>
      <c r="E1062" s="22"/>
      <c r="F1062" s="79"/>
      <c r="O1062" s="3"/>
      <c r="P1062" s="3"/>
      <c r="Q1062" s="3"/>
      <c r="R1062" s="15"/>
      <c r="S1062" s="15"/>
      <c r="T1062" s="15"/>
      <c r="U1062" s="327"/>
      <c r="V1062" s="99"/>
      <c r="W1062" s="99" cm="1">
        <f t="array" aca="1" ref="W1062" ca="1">INDIRECT("lista!H" &amp;SUM($A1062+1))</f>
        <v>0</v>
      </c>
      <c r="X1062" s="99" cm="1">
        <f t="array" aca="1" ref="X1062" ca="1">INDIRECT("lista!I" &amp;SUM($A1062+1))</f>
        <v>0</v>
      </c>
      <c r="Y1062" s="99" cm="1">
        <f t="array" aca="1" ref="Y1062" ca="1">INDIRECT("lista!J" &amp;SUM($A1062+1))</f>
        <v>0</v>
      </c>
      <c r="Z1062" s="99" cm="1">
        <f t="array" aca="1" ref="Z1062" ca="1">INDIRECT("lista!K" &amp;SUM($A1062+1))</f>
        <v>0</v>
      </c>
      <c r="AA1062" s="99" cm="1">
        <f t="array" aca="1" ref="AA1062" ca="1">INDIRECT("lista!L" &amp;SUM($A1062+1))</f>
        <v>0</v>
      </c>
      <c r="AB1062" s="99" cm="1">
        <f t="array" aca="1" ref="AB1062" ca="1">INDIRECT("lista!M" &amp;SUM($A1062+1))</f>
        <v>0</v>
      </c>
      <c r="AC1062" s="99" cm="1">
        <f t="array" aca="1" ref="AC1062" ca="1">INDIRECT("lista!N" &amp;SUM($A1062+1))</f>
        <v>0</v>
      </c>
      <c r="AD1062" s="99" cm="1">
        <f t="array" aca="1" ref="AD1062" ca="1">INDIRECT("lista!O" &amp;SUM($A1062+1))</f>
        <v>0</v>
      </c>
      <c r="AE1062" s="99" cm="1">
        <f t="array" aca="1" ref="AE1062" ca="1">INDIRECT("lista!P" &amp;SUM($A1062+1))</f>
        <v>0</v>
      </c>
      <c r="AF1062" s="99" cm="1">
        <f t="array" aca="1" ref="AF1062" ca="1">INDIRECT("lista!Q" &amp;SUM($A1062+1))</f>
        <v>0</v>
      </c>
    </row>
    <row r="1063" spans="1:32" x14ac:dyDescent="0.3">
      <c r="A1063" s="99">
        <v>769</v>
      </c>
      <c r="B1063" s="53" t="s">
        <v>599</v>
      </c>
      <c r="C1063" s="52" t="s">
        <v>617</v>
      </c>
      <c r="D1063" s="22"/>
      <c r="E1063" s="22"/>
      <c r="F1063" s="79"/>
      <c r="O1063" s="3"/>
      <c r="P1063" s="3"/>
      <c r="Q1063" s="3"/>
      <c r="R1063" s="15"/>
      <c r="S1063" s="15"/>
      <c r="T1063" s="15"/>
      <c r="U1063" s="327"/>
      <c r="V1063" s="99"/>
      <c r="W1063" s="99" cm="1">
        <f t="array" aca="1" ref="W1063" ca="1">INDIRECT("lista!H" &amp;SUM($A1063+1))</f>
        <v>0</v>
      </c>
      <c r="X1063" s="99" cm="1">
        <f t="array" aca="1" ref="X1063" ca="1">INDIRECT("lista!I" &amp;SUM($A1063+1))</f>
        <v>0</v>
      </c>
      <c r="Y1063" s="99" cm="1">
        <f t="array" aca="1" ref="Y1063" ca="1">INDIRECT("lista!J" &amp;SUM($A1063+1))</f>
        <v>0</v>
      </c>
      <c r="Z1063" s="99" cm="1">
        <f t="array" aca="1" ref="Z1063" ca="1">INDIRECT("lista!K" &amp;SUM($A1063+1))</f>
        <v>0</v>
      </c>
      <c r="AA1063" s="99" cm="1">
        <f t="array" aca="1" ref="AA1063" ca="1">INDIRECT("lista!L" &amp;SUM($A1063+1))</f>
        <v>0</v>
      </c>
      <c r="AB1063" s="99" cm="1">
        <f t="array" aca="1" ref="AB1063" ca="1">INDIRECT("lista!M" &amp;SUM($A1063+1))</f>
        <v>0</v>
      </c>
      <c r="AC1063" s="99" cm="1">
        <f t="array" aca="1" ref="AC1063" ca="1">INDIRECT("lista!N" &amp;SUM($A1063+1))</f>
        <v>0</v>
      </c>
      <c r="AD1063" s="99" cm="1">
        <f t="array" aca="1" ref="AD1063" ca="1">INDIRECT("lista!O" &amp;SUM($A1063+1))</f>
        <v>0</v>
      </c>
      <c r="AE1063" s="99" cm="1">
        <f t="array" aca="1" ref="AE1063" ca="1">INDIRECT("lista!P" &amp;SUM($A1063+1))</f>
        <v>0</v>
      </c>
      <c r="AF1063" s="99" cm="1">
        <f t="array" aca="1" ref="AF1063" ca="1">INDIRECT("lista!Q" &amp;SUM($A1063+1))</f>
        <v>0</v>
      </c>
    </row>
    <row r="1064" spans="1:32" x14ac:dyDescent="0.3">
      <c r="A1064" s="99">
        <v>770</v>
      </c>
      <c r="B1064" s="53" t="s">
        <v>606</v>
      </c>
      <c r="C1064" s="52" t="s">
        <v>1414</v>
      </c>
      <c r="D1064" s="22"/>
      <c r="E1064" s="22"/>
      <c r="F1064" s="79"/>
      <c r="O1064" s="3"/>
      <c r="P1064" s="3"/>
      <c r="Q1064" s="3"/>
      <c r="R1064" s="15"/>
      <c r="S1064" s="15"/>
      <c r="T1064" s="15"/>
      <c r="U1064" s="327"/>
      <c r="V1064" s="99"/>
      <c r="W1064" s="99" cm="1">
        <f t="array" aca="1" ref="W1064" ca="1">INDIRECT("lista!H" &amp;SUM($A1064+1))</f>
        <v>0</v>
      </c>
      <c r="X1064" s="99" cm="1">
        <f t="array" aca="1" ref="X1064" ca="1">INDIRECT("lista!I" &amp;SUM($A1064+1))</f>
        <v>0</v>
      </c>
      <c r="Y1064" s="99" cm="1">
        <f t="array" aca="1" ref="Y1064" ca="1">INDIRECT("lista!J" &amp;SUM($A1064+1))</f>
        <v>0</v>
      </c>
      <c r="Z1064" s="99" cm="1">
        <f t="array" aca="1" ref="Z1064" ca="1">INDIRECT("lista!K" &amp;SUM($A1064+1))</f>
        <v>0</v>
      </c>
      <c r="AA1064" s="99" cm="1">
        <f t="array" aca="1" ref="AA1064" ca="1">INDIRECT("lista!L" &amp;SUM($A1064+1))</f>
        <v>0</v>
      </c>
      <c r="AB1064" s="99" cm="1">
        <f t="array" aca="1" ref="AB1064" ca="1">INDIRECT("lista!M" &amp;SUM($A1064+1))</f>
        <v>0</v>
      </c>
      <c r="AC1064" s="99" cm="1">
        <f t="array" aca="1" ref="AC1064" ca="1">INDIRECT("lista!N" &amp;SUM($A1064+1))</f>
        <v>0</v>
      </c>
      <c r="AD1064" s="99" cm="1">
        <f t="array" aca="1" ref="AD1064" ca="1">INDIRECT("lista!O" &amp;SUM($A1064+1))</f>
        <v>0</v>
      </c>
      <c r="AE1064" s="99" cm="1">
        <f t="array" aca="1" ref="AE1064" ca="1">INDIRECT("lista!P" &amp;SUM($A1064+1))</f>
        <v>0</v>
      </c>
      <c r="AF1064" s="99" cm="1">
        <f t="array" aca="1" ref="AF1064" ca="1">INDIRECT("lista!Q" &amp;SUM($A1064+1))</f>
        <v>0</v>
      </c>
    </row>
    <row r="1065" spans="1:32" x14ac:dyDescent="0.3">
      <c r="A1065" s="99">
        <v>771</v>
      </c>
      <c r="B1065" s="53" t="s">
        <v>591</v>
      </c>
      <c r="C1065" s="52" t="s">
        <v>1415</v>
      </c>
      <c r="D1065" s="22"/>
      <c r="E1065" s="22"/>
      <c r="F1065" s="79"/>
      <c r="O1065" s="3"/>
      <c r="P1065" s="3"/>
      <c r="Q1065" s="3"/>
      <c r="R1065" s="15"/>
      <c r="S1065" s="15"/>
      <c r="T1065" s="15"/>
      <c r="U1065" s="327"/>
      <c r="V1065" s="99"/>
      <c r="W1065" s="99" cm="1">
        <f t="array" aca="1" ref="W1065" ca="1">INDIRECT("lista!H" &amp;SUM($A1065+1))</f>
        <v>0</v>
      </c>
      <c r="X1065" s="99" cm="1">
        <f t="array" aca="1" ref="X1065" ca="1">INDIRECT("lista!I" &amp;SUM($A1065+1))</f>
        <v>0</v>
      </c>
      <c r="Y1065" s="99" cm="1">
        <f t="array" aca="1" ref="Y1065" ca="1">INDIRECT("lista!J" &amp;SUM($A1065+1))</f>
        <v>0</v>
      </c>
      <c r="Z1065" s="99" cm="1">
        <f t="array" aca="1" ref="Z1065" ca="1">INDIRECT("lista!K" &amp;SUM($A1065+1))</f>
        <v>0</v>
      </c>
      <c r="AA1065" s="99" cm="1">
        <f t="array" aca="1" ref="AA1065" ca="1">INDIRECT("lista!L" &amp;SUM($A1065+1))</f>
        <v>0</v>
      </c>
      <c r="AB1065" s="99" cm="1">
        <f t="array" aca="1" ref="AB1065" ca="1">INDIRECT("lista!M" &amp;SUM($A1065+1))</f>
        <v>0</v>
      </c>
      <c r="AC1065" s="99" cm="1">
        <f t="array" aca="1" ref="AC1065" ca="1">INDIRECT("lista!N" &amp;SUM($A1065+1))</f>
        <v>0</v>
      </c>
      <c r="AD1065" s="99" cm="1">
        <f t="array" aca="1" ref="AD1065" ca="1">INDIRECT("lista!O" &amp;SUM($A1065+1))</f>
        <v>0</v>
      </c>
      <c r="AE1065" s="99" cm="1">
        <f t="array" aca="1" ref="AE1065" ca="1">INDIRECT("lista!P" &amp;SUM($A1065+1))</f>
        <v>0</v>
      </c>
      <c r="AF1065" s="99" cm="1">
        <f t="array" aca="1" ref="AF1065" ca="1">INDIRECT("lista!Q" &amp;SUM($A1065+1))</f>
        <v>0</v>
      </c>
    </row>
    <row r="1066" spans="1:32" x14ac:dyDescent="0.3">
      <c r="A1066" s="99">
        <v>772</v>
      </c>
      <c r="B1066" s="53" t="s">
        <v>618</v>
      </c>
      <c r="C1066" s="52" t="s">
        <v>1534</v>
      </c>
      <c r="D1066" s="22"/>
      <c r="E1066" s="22"/>
      <c r="F1066" s="79"/>
      <c r="O1066" s="3"/>
      <c r="P1066" s="3"/>
      <c r="Q1066" s="3"/>
      <c r="R1066" s="15"/>
      <c r="S1066" s="15"/>
      <c r="T1066" s="15"/>
      <c r="U1066" s="327"/>
      <c r="V1066" s="99"/>
      <c r="W1066" s="99" cm="1">
        <f t="array" aca="1" ref="W1066" ca="1">INDIRECT("lista!H" &amp;SUM($A1066+1))</f>
        <v>0</v>
      </c>
      <c r="X1066" s="99" cm="1">
        <f t="array" aca="1" ref="X1066" ca="1">INDIRECT("lista!I" &amp;SUM($A1066+1))</f>
        <v>0</v>
      </c>
      <c r="Y1066" s="99" cm="1">
        <f t="array" aca="1" ref="Y1066" ca="1">INDIRECT("lista!J" &amp;SUM($A1066+1))</f>
        <v>0</v>
      </c>
      <c r="Z1066" s="99" cm="1">
        <f t="array" aca="1" ref="Z1066" ca="1">INDIRECT("lista!K" &amp;SUM($A1066+1))</f>
        <v>0</v>
      </c>
      <c r="AA1066" s="99" cm="1">
        <f t="array" aca="1" ref="AA1066" ca="1">INDIRECT("lista!L" &amp;SUM($A1066+1))</f>
        <v>0</v>
      </c>
      <c r="AB1066" s="99" cm="1">
        <f t="array" aca="1" ref="AB1066" ca="1">INDIRECT("lista!M" &amp;SUM($A1066+1))</f>
        <v>0</v>
      </c>
      <c r="AC1066" s="99" cm="1">
        <f t="array" aca="1" ref="AC1066" ca="1">INDIRECT("lista!N" &amp;SUM($A1066+1))</f>
        <v>0</v>
      </c>
      <c r="AD1066" s="99" cm="1">
        <f t="array" aca="1" ref="AD1066" ca="1">INDIRECT("lista!O" &amp;SUM($A1066+1))</f>
        <v>0</v>
      </c>
      <c r="AE1066" s="99" cm="1">
        <f t="array" aca="1" ref="AE1066" ca="1">INDIRECT("lista!P" &amp;SUM($A1066+1))</f>
        <v>0</v>
      </c>
      <c r="AF1066" s="99" cm="1">
        <f t="array" aca="1" ref="AF1066" ca="1">INDIRECT("lista!Q" &amp;SUM($A1066+1))</f>
        <v>0</v>
      </c>
    </row>
    <row r="1067" spans="1:32" x14ac:dyDescent="0.3">
      <c r="A1067" s="99">
        <v>773</v>
      </c>
      <c r="B1067" s="53" t="s">
        <v>571</v>
      </c>
      <c r="C1067" s="52" t="s">
        <v>1535</v>
      </c>
      <c r="D1067" s="22"/>
      <c r="E1067" s="22"/>
      <c r="F1067" s="79"/>
      <c r="O1067" s="3"/>
      <c r="P1067" s="3"/>
      <c r="Q1067" s="3"/>
      <c r="R1067" s="15"/>
      <c r="S1067" s="15"/>
      <c r="T1067" s="15"/>
      <c r="U1067" s="327"/>
      <c r="V1067" s="99"/>
      <c r="W1067" s="99" cm="1">
        <f t="array" aca="1" ref="W1067" ca="1">INDIRECT("lista!H" &amp;SUM($A1067+1))</f>
        <v>0</v>
      </c>
      <c r="X1067" s="99" cm="1">
        <f t="array" aca="1" ref="X1067" ca="1">INDIRECT("lista!I" &amp;SUM($A1067+1))</f>
        <v>0</v>
      </c>
      <c r="Y1067" s="99" cm="1">
        <f t="array" aca="1" ref="Y1067" ca="1">INDIRECT("lista!J" &amp;SUM($A1067+1))</f>
        <v>0</v>
      </c>
      <c r="Z1067" s="99" cm="1">
        <f t="array" aca="1" ref="Z1067" ca="1">INDIRECT("lista!K" &amp;SUM($A1067+1))</f>
        <v>0</v>
      </c>
      <c r="AA1067" s="99" cm="1">
        <f t="array" aca="1" ref="AA1067" ca="1">INDIRECT("lista!L" &amp;SUM($A1067+1))</f>
        <v>0</v>
      </c>
      <c r="AB1067" s="99" cm="1">
        <f t="array" aca="1" ref="AB1067" ca="1">INDIRECT("lista!M" &amp;SUM($A1067+1))</f>
        <v>0</v>
      </c>
      <c r="AC1067" s="99" cm="1">
        <f t="array" aca="1" ref="AC1067" ca="1">INDIRECT("lista!N" &amp;SUM($A1067+1))</f>
        <v>0</v>
      </c>
      <c r="AD1067" s="99" cm="1">
        <f t="array" aca="1" ref="AD1067" ca="1">INDIRECT("lista!O" &amp;SUM($A1067+1))</f>
        <v>0</v>
      </c>
      <c r="AE1067" s="99" cm="1">
        <f t="array" aca="1" ref="AE1067" ca="1">INDIRECT("lista!P" &amp;SUM($A1067+1))</f>
        <v>0</v>
      </c>
      <c r="AF1067" s="99" cm="1">
        <f t="array" aca="1" ref="AF1067" ca="1">INDIRECT("lista!Q" &amp;SUM($A1067+1))</f>
        <v>0</v>
      </c>
    </row>
    <row r="1068" spans="1:32" x14ac:dyDescent="0.3">
      <c r="A1068" s="99">
        <v>774</v>
      </c>
      <c r="B1068" s="53" t="s">
        <v>568</v>
      </c>
      <c r="C1068" s="52" t="s">
        <v>619</v>
      </c>
      <c r="D1068" s="22"/>
      <c r="E1068" s="22"/>
      <c r="F1068" s="79"/>
      <c r="O1068" s="3"/>
      <c r="P1068" s="3"/>
      <c r="Q1068" s="3"/>
      <c r="R1068" s="15"/>
      <c r="S1068" s="15"/>
      <c r="T1068" s="15"/>
      <c r="U1068" s="327"/>
      <c r="V1068" s="99"/>
      <c r="W1068" s="99" cm="1">
        <f t="array" aca="1" ref="W1068" ca="1">INDIRECT("lista!H" &amp;SUM($A1068+1))</f>
        <v>0</v>
      </c>
      <c r="X1068" s="99" cm="1">
        <f t="array" aca="1" ref="X1068" ca="1">INDIRECT("lista!I" &amp;SUM($A1068+1))</f>
        <v>0</v>
      </c>
      <c r="Y1068" s="99" cm="1">
        <f t="array" aca="1" ref="Y1068" ca="1">INDIRECT("lista!J" &amp;SUM($A1068+1))</f>
        <v>0</v>
      </c>
      <c r="Z1068" s="99" cm="1">
        <f t="array" aca="1" ref="Z1068" ca="1">INDIRECT("lista!K" &amp;SUM($A1068+1))</f>
        <v>0</v>
      </c>
      <c r="AA1068" s="99" cm="1">
        <f t="array" aca="1" ref="AA1068" ca="1">INDIRECT("lista!L" &amp;SUM($A1068+1))</f>
        <v>0</v>
      </c>
      <c r="AB1068" s="99" cm="1">
        <f t="array" aca="1" ref="AB1068" ca="1">INDIRECT("lista!M" &amp;SUM($A1068+1))</f>
        <v>0</v>
      </c>
      <c r="AC1068" s="99" cm="1">
        <f t="array" aca="1" ref="AC1068" ca="1">INDIRECT("lista!N" &amp;SUM($A1068+1))</f>
        <v>0</v>
      </c>
      <c r="AD1068" s="99" cm="1">
        <f t="array" aca="1" ref="AD1068" ca="1">INDIRECT("lista!O" &amp;SUM($A1068+1))</f>
        <v>0</v>
      </c>
      <c r="AE1068" s="99" cm="1">
        <f t="array" aca="1" ref="AE1068" ca="1">INDIRECT("lista!P" &amp;SUM($A1068+1))</f>
        <v>0</v>
      </c>
      <c r="AF1068" s="99" cm="1">
        <f t="array" aca="1" ref="AF1068" ca="1">INDIRECT("lista!Q" &amp;SUM($A1068+1))</f>
        <v>0</v>
      </c>
    </row>
    <row r="1069" spans="1:32" x14ac:dyDescent="0.3">
      <c r="A1069" s="99">
        <v>775</v>
      </c>
      <c r="B1069" s="53" t="s">
        <v>568</v>
      </c>
      <c r="C1069" s="52" t="s">
        <v>620</v>
      </c>
      <c r="D1069" s="22"/>
      <c r="E1069" s="22"/>
      <c r="F1069" s="79"/>
      <c r="O1069" s="3"/>
      <c r="P1069" s="3"/>
      <c r="Q1069" s="3"/>
      <c r="R1069" s="15"/>
      <c r="S1069" s="15"/>
      <c r="T1069" s="15"/>
      <c r="U1069" s="327"/>
      <c r="V1069" s="99"/>
      <c r="W1069" s="99" cm="1">
        <f t="array" aca="1" ref="W1069" ca="1">INDIRECT("lista!H" &amp;SUM($A1069+1))</f>
        <v>0</v>
      </c>
      <c r="X1069" s="99" cm="1">
        <f t="array" aca="1" ref="X1069" ca="1">INDIRECT("lista!I" &amp;SUM($A1069+1))</f>
        <v>0</v>
      </c>
      <c r="Y1069" s="99" cm="1">
        <f t="array" aca="1" ref="Y1069" ca="1">INDIRECT("lista!J" &amp;SUM($A1069+1))</f>
        <v>0</v>
      </c>
      <c r="Z1069" s="99" cm="1">
        <f t="array" aca="1" ref="Z1069" ca="1">INDIRECT("lista!K" &amp;SUM($A1069+1))</f>
        <v>0</v>
      </c>
      <c r="AA1069" s="99" cm="1">
        <f t="array" aca="1" ref="AA1069" ca="1">INDIRECT("lista!L" &amp;SUM($A1069+1))</f>
        <v>0</v>
      </c>
      <c r="AB1069" s="99" cm="1">
        <f t="array" aca="1" ref="AB1069" ca="1">INDIRECT("lista!M" &amp;SUM($A1069+1))</f>
        <v>0</v>
      </c>
      <c r="AC1069" s="99" cm="1">
        <f t="array" aca="1" ref="AC1069" ca="1">INDIRECT("lista!N" &amp;SUM($A1069+1))</f>
        <v>0</v>
      </c>
      <c r="AD1069" s="99" cm="1">
        <f t="array" aca="1" ref="AD1069" ca="1">INDIRECT("lista!O" &amp;SUM($A1069+1))</f>
        <v>0</v>
      </c>
      <c r="AE1069" s="99" cm="1">
        <f t="array" aca="1" ref="AE1069" ca="1">INDIRECT("lista!P" &amp;SUM($A1069+1))</f>
        <v>0</v>
      </c>
      <c r="AF1069" s="99" cm="1">
        <f t="array" aca="1" ref="AF1069" ca="1">INDIRECT("lista!Q" &amp;SUM($A1069+1))</f>
        <v>0</v>
      </c>
    </row>
    <row r="1070" spans="1:32" x14ac:dyDescent="0.3">
      <c r="A1070" s="99">
        <v>776</v>
      </c>
      <c r="B1070" s="53" t="s">
        <v>621</v>
      </c>
      <c r="C1070" s="52" t="s">
        <v>1536</v>
      </c>
      <c r="D1070" s="22"/>
      <c r="E1070" s="22"/>
      <c r="F1070" s="79"/>
      <c r="O1070" s="3"/>
      <c r="P1070" s="3"/>
      <c r="Q1070" s="3"/>
      <c r="R1070" s="15"/>
      <c r="S1070" s="15"/>
      <c r="T1070" s="15"/>
      <c r="U1070" s="327"/>
      <c r="V1070" s="99"/>
      <c r="W1070" s="99" cm="1">
        <f t="array" aca="1" ref="W1070" ca="1">INDIRECT("lista!H" &amp;SUM($A1070+1))</f>
        <v>0</v>
      </c>
      <c r="X1070" s="99" cm="1">
        <f t="array" aca="1" ref="X1070" ca="1">INDIRECT("lista!I" &amp;SUM($A1070+1))</f>
        <v>0</v>
      </c>
      <c r="Y1070" s="99" cm="1">
        <f t="array" aca="1" ref="Y1070" ca="1">INDIRECT("lista!J" &amp;SUM($A1070+1))</f>
        <v>0</v>
      </c>
      <c r="Z1070" s="99" cm="1">
        <f t="array" aca="1" ref="Z1070" ca="1">INDIRECT("lista!K" &amp;SUM($A1070+1))</f>
        <v>0</v>
      </c>
      <c r="AA1070" s="99" cm="1">
        <f t="array" aca="1" ref="AA1070" ca="1">INDIRECT("lista!L" &amp;SUM($A1070+1))</f>
        <v>0</v>
      </c>
      <c r="AB1070" s="99" cm="1">
        <f t="array" aca="1" ref="AB1070" ca="1">INDIRECT("lista!M" &amp;SUM($A1070+1))</f>
        <v>0</v>
      </c>
      <c r="AC1070" s="99" cm="1">
        <f t="array" aca="1" ref="AC1070" ca="1">INDIRECT("lista!N" &amp;SUM($A1070+1))</f>
        <v>0</v>
      </c>
      <c r="AD1070" s="99" cm="1">
        <f t="array" aca="1" ref="AD1070" ca="1">INDIRECT("lista!O" &amp;SUM($A1070+1))</f>
        <v>0</v>
      </c>
      <c r="AE1070" s="99" cm="1">
        <f t="array" aca="1" ref="AE1070" ca="1">INDIRECT("lista!P" &amp;SUM($A1070+1))</f>
        <v>0</v>
      </c>
      <c r="AF1070" s="99" cm="1">
        <f t="array" aca="1" ref="AF1070" ca="1">INDIRECT("lista!Q" &amp;SUM($A1070+1))</f>
        <v>0</v>
      </c>
    </row>
    <row r="1071" spans="1:32" x14ac:dyDescent="0.3">
      <c r="A1071" s="99">
        <v>777</v>
      </c>
      <c r="B1071" s="53" t="s">
        <v>622</v>
      </c>
      <c r="C1071" s="52" t="s">
        <v>1416</v>
      </c>
      <c r="D1071" s="22"/>
      <c r="E1071" s="22"/>
      <c r="F1071" s="79"/>
      <c r="O1071" s="3"/>
      <c r="P1071" s="3"/>
      <c r="Q1071" s="3"/>
      <c r="R1071" s="15"/>
      <c r="S1071" s="15"/>
      <c r="T1071" s="15"/>
      <c r="U1071" s="327"/>
      <c r="V1071" s="99"/>
      <c r="W1071" s="99" cm="1">
        <f t="array" aca="1" ref="W1071" ca="1">INDIRECT("lista!H" &amp;SUM($A1071+1))</f>
        <v>0</v>
      </c>
      <c r="X1071" s="99" cm="1">
        <f t="array" aca="1" ref="X1071" ca="1">INDIRECT("lista!I" &amp;SUM($A1071+1))</f>
        <v>0</v>
      </c>
      <c r="Y1071" s="99" cm="1">
        <f t="array" aca="1" ref="Y1071" ca="1">INDIRECT("lista!J" &amp;SUM($A1071+1))</f>
        <v>0</v>
      </c>
      <c r="Z1071" s="99" cm="1">
        <f t="array" aca="1" ref="Z1071" ca="1">INDIRECT("lista!K" &amp;SUM($A1071+1))</f>
        <v>0</v>
      </c>
      <c r="AA1071" s="99" cm="1">
        <f t="array" aca="1" ref="AA1071" ca="1">INDIRECT("lista!L" &amp;SUM($A1071+1))</f>
        <v>0</v>
      </c>
      <c r="AB1071" s="99" cm="1">
        <f t="array" aca="1" ref="AB1071" ca="1">INDIRECT("lista!M" &amp;SUM($A1071+1))</f>
        <v>0</v>
      </c>
      <c r="AC1071" s="99" cm="1">
        <f t="array" aca="1" ref="AC1071" ca="1">INDIRECT("lista!N" &amp;SUM($A1071+1))</f>
        <v>0</v>
      </c>
      <c r="AD1071" s="99" cm="1">
        <f t="array" aca="1" ref="AD1071" ca="1">INDIRECT("lista!O" &amp;SUM($A1071+1))</f>
        <v>0</v>
      </c>
      <c r="AE1071" s="99" cm="1">
        <f t="array" aca="1" ref="AE1071" ca="1">INDIRECT("lista!P" &amp;SUM($A1071+1))</f>
        <v>0</v>
      </c>
      <c r="AF1071" s="99" cm="1">
        <f t="array" aca="1" ref="AF1071" ca="1">INDIRECT("lista!Q" &amp;SUM($A1071+1))</f>
        <v>0</v>
      </c>
    </row>
    <row r="1072" spans="1:32" x14ac:dyDescent="0.3">
      <c r="A1072" s="99">
        <v>778</v>
      </c>
      <c r="B1072" s="53" t="s">
        <v>545</v>
      </c>
      <c r="C1072" s="52" t="s">
        <v>1537</v>
      </c>
      <c r="D1072" s="22"/>
      <c r="E1072" s="22"/>
      <c r="F1072" s="79"/>
      <c r="O1072" s="3"/>
      <c r="P1072" s="3"/>
      <c r="Q1072" s="3"/>
      <c r="R1072" s="15"/>
      <c r="S1072" s="15"/>
      <c r="T1072" s="15"/>
      <c r="U1072" s="327"/>
      <c r="V1072" s="99"/>
      <c r="W1072" s="99" cm="1">
        <f t="array" aca="1" ref="W1072" ca="1">INDIRECT("lista!H" &amp;SUM($A1072+1))</f>
        <v>0</v>
      </c>
      <c r="X1072" s="99" cm="1">
        <f t="array" aca="1" ref="X1072" ca="1">INDIRECT("lista!I" &amp;SUM($A1072+1))</f>
        <v>0</v>
      </c>
      <c r="Y1072" s="99" cm="1">
        <f t="array" aca="1" ref="Y1072" ca="1">INDIRECT("lista!J" &amp;SUM($A1072+1))</f>
        <v>0</v>
      </c>
      <c r="Z1072" s="99" cm="1">
        <f t="array" aca="1" ref="Z1072" ca="1">INDIRECT("lista!K" &amp;SUM($A1072+1))</f>
        <v>0</v>
      </c>
      <c r="AA1072" s="99" cm="1">
        <f t="array" aca="1" ref="AA1072" ca="1">INDIRECT("lista!L" &amp;SUM($A1072+1))</f>
        <v>0</v>
      </c>
      <c r="AB1072" s="99" cm="1">
        <f t="array" aca="1" ref="AB1072" ca="1">INDIRECT("lista!M" &amp;SUM($A1072+1))</f>
        <v>0</v>
      </c>
      <c r="AC1072" s="99" cm="1">
        <f t="array" aca="1" ref="AC1072" ca="1">INDIRECT("lista!N" &amp;SUM($A1072+1))</f>
        <v>0</v>
      </c>
      <c r="AD1072" s="99" cm="1">
        <f t="array" aca="1" ref="AD1072" ca="1">INDIRECT("lista!O" &amp;SUM($A1072+1))</f>
        <v>0</v>
      </c>
      <c r="AE1072" s="99" cm="1">
        <f t="array" aca="1" ref="AE1072" ca="1">INDIRECT("lista!P" &amp;SUM($A1072+1))</f>
        <v>0</v>
      </c>
      <c r="AF1072" s="99" cm="1">
        <f t="array" aca="1" ref="AF1072" ca="1">INDIRECT("lista!Q" &amp;SUM($A1072+1))</f>
        <v>0</v>
      </c>
    </row>
    <row r="1073" spans="1:34" x14ac:dyDescent="0.3">
      <c r="A1073" s="99">
        <v>779</v>
      </c>
      <c r="B1073" s="53" t="s">
        <v>605</v>
      </c>
      <c r="C1073" s="52" t="s">
        <v>1310</v>
      </c>
      <c r="D1073" s="22"/>
      <c r="E1073" s="22"/>
      <c r="F1073" s="79"/>
      <c r="O1073" s="3"/>
      <c r="P1073" s="3"/>
      <c r="Q1073" s="3"/>
      <c r="R1073" s="15"/>
      <c r="S1073" s="15"/>
      <c r="T1073" s="15"/>
      <c r="U1073" s="327"/>
      <c r="V1073" s="99"/>
      <c r="W1073" s="99" cm="1">
        <f t="array" aca="1" ref="W1073" ca="1">INDIRECT("lista!H" &amp;SUM($A1073+1))</f>
        <v>0</v>
      </c>
      <c r="X1073" s="99" cm="1">
        <f t="array" aca="1" ref="X1073" ca="1">INDIRECT("lista!I" &amp;SUM($A1073+1))</f>
        <v>0</v>
      </c>
      <c r="Y1073" s="99" cm="1">
        <f t="array" aca="1" ref="Y1073" ca="1">INDIRECT("lista!J" &amp;SUM($A1073+1))</f>
        <v>0</v>
      </c>
      <c r="Z1073" s="99" cm="1">
        <f t="array" aca="1" ref="Z1073" ca="1">INDIRECT("lista!K" &amp;SUM($A1073+1))</f>
        <v>0</v>
      </c>
      <c r="AA1073" s="99" cm="1">
        <f t="array" aca="1" ref="AA1073" ca="1">INDIRECT("lista!L" &amp;SUM($A1073+1))</f>
        <v>0</v>
      </c>
      <c r="AB1073" s="99" cm="1">
        <f t="array" aca="1" ref="AB1073" ca="1">INDIRECT("lista!M" &amp;SUM($A1073+1))</f>
        <v>0</v>
      </c>
      <c r="AC1073" s="99" cm="1">
        <f t="array" aca="1" ref="AC1073" ca="1">INDIRECT("lista!N" &amp;SUM($A1073+1))</f>
        <v>0</v>
      </c>
      <c r="AD1073" s="99" cm="1">
        <f t="array" aca="1" ref="AD1073" ca="1">INDIRECT("lista!O" &amp;SUM($A1073+1))</f>
        <v>0</v>
      </c>
      <c r="AE1073" s="99" cm="1">
        <f t="array" aca="1" ref="AE1073" ca="1">INDIRECT("lista!P" &amp;SUM($A1073+1))</f>
        <v>0</v>
      </c>
      <c r="AF1073" s="99" cm="1">
        <f t="array" aca="1" ref="AF1073" ca="1">INDIRECT("lista!Q" &amp;SUM($A1073+1))</f>
        <v>0</v>
      </c>
    </row>
    <row r="1074" spans="1:34" x14ac:dyDescent="0.3">
      <c r="A1074" s="99">
        <v>780</v>
      </c>
      <c r="B1074" s="53" t="s">
        <v>601</v>
      </c>
      <c r="C1074" s="52" t="s">
        <v>623</v>
      </c>
      <c r="D1074" s="22"/>
      <c r="E1074" s="22"/>
      <c r="F1074" s="79"/>
      <c r="O1074" s="3"/>
      <c r="P1074" s="3"/>
      <c r="Q1074" s="3"/>
      <c r="R1074" s="15"/>
      <c r="S1074" s="15"/>
      <c r="T1074" s="15"/>
      <c r="U1074" s="327"/>
      <c r="V1074" s="99"/>
      <c r="W1074" s="99" cm="1">
        <f t="array" aca="1" ref="W1074" ca="1">INDIRECT("lista!H" &amp;SUM($A1074+1))</f>
        <v>0</v>
      </c>
      <c r="X1074" s="99" cm="1">
        <f t="array" aca="1" ref="X1074" ca="1">INDIRECT("lista!I" &amp;SUM($A1074+1))</f>
        <v>0</v>
      </c>
      <c r="Y1074" s="99" cm="1">
        <f t="array" aca="1" ref="Y1074" ca="1">INDIRECT("lista!J" &amp;SUM($A1074+1))</f>
        <v>0</v>
      </c>
      <c r="Z1074" s="99" cm="1">
        <f t="array" aca="1" ref="Z1074" ca="1">INDIRECT("lista!K" &amp;SUM($A1074+1))</f>
        <v>0</v>
      </c>
      <c r="AA1074" s="99" cm="1">
        <f t="array" aca="1" ref="AA1074" ca="1">INDIRECT("lista!L" &amp;SUM($A1074+1))</f>
        <v>0</v>
      </c>
      <c r="AB1074" s="99" cm="1">
        <f t="array" aca="1" ref="AB1074" ca="1">INDIRECT("lista!M" &amp;SUM($A1074+1))</f>
        <v>0</v>
      </c>
      <c r="AC1074" s="99" cm="1">
        <f t="array" aca="1" ref="AC1074" ca="1">INDIRECT("lista!N" &amp;SUM($A1074+1))</f>
        <v>0</v>
      </c>
      <c r="AD1074" s="99" cm="1">
        <f t="array" aca="1" ref="AD1074" ca="1">INDIRECT("lista!O" &amp;SUM($A1074+1))</f>
        <v>0</v>
      </c>
      <c r="AE1074" s="99" cm="1">
        <f t="array" aca="1" ref="AE1074" ca="1">INDIRECT("lista!P" &amp;SUM($A1074+1))</f>
        <v>0</v>
      </c>
      <c r="AF1074" s="99" cm="1">
        <f t="array" aca="1" ref="AF1074" ca="1">INDIRECT("lista!Q" &amp;SUM($A1074+1))</f>
        <v>0</v>
      </c>
    </row>
    <row r="1075" spans="1:34" x14ac:dyDescent="0.3">
      <c r="A1075" s="99">
        <v>781</v>
      </c>
      <c r="B1075" s="53" t="s">
        <v>568</v>
      </c>
      <c r="C1075" s="52" t="s">
        <v>624</v>
      </c>
      <c r="D1075" s="22"/>
      <c r="E1075" s="22"/>
      <c r="F1075" s="79"/>
      <c r="O1075" s="3"/>
      <c r="P1075" s="3"/>
      <c r="Q1075" s="3"/>
      <c r="R1075" s="15"/>
      <c r="S1075" s="15"/>
      <c r="T1075" s="15"/>
      <c r="U1075" s="327"/>
      <c r="V1075" s="99"/>
      <c r="W1075" s="99" cm="1">
        <f t="array" aca="1" ref="W1075" ca="1">INDIRECT("lista!H" &amp;SUM($A1075+1))</f>
        <v>0</v>
      </c>
      <c r="X1075" s="99" cm="1">
        <f t="array" aca="1" ref="X1075" ca="1">INDIRECT("lista!I" &amp;SUM($A1075+1))</f>
        <v>0</v>
      </c>
      <c r="Y1075" s="99" cm="1">
        <f t="array" aca="1" ref="Y1075" ca="1">INDIRECT("lista!J" &amp;SUM($A1075+1))</f>
        <v>0</v>
      </c>
      <c r="Z1075" s="99" cm="1">
        <f t="array" aca="1" ref="Z1075" ca="1">INDIRECT("lista!K" &amp;SUM($A1075+1))</f>
        <v>0</v>
      </c>
      <c r="AA1075" s="99" cm="1">
        <f t="array" aca="1" ref="AA1075" ca="1">INDIRECT("lista!L" &amp;SUM($A1075+1))</f>
        <v>0</v>
      </c>
      <c r="AB1075" s="99" cm="1">
        <f t="array" aca="1" ref="AB1075" ca="1">INDIRECT("lista!M" &amp;SUM($A1075+1))</f>
        <v>0</v>
      </c>
      <c r="AC1075" s="99" cm="1">
        <f t="array" aca="1" ref="AC1075" ca="1">INDIRECT("lista!N" &amp;SUM($A1075+1))</f>
        <v>0</v>
      </c>
      <c r="AD1075" s="99" cm="1">
        <f t="array" aca="1" ref="AD1075" ca="1">INDIRECT("lista!O" &amp;SUM($A1075+1))</f>
        <v>0</v>
      </c>
      <c r="AE1075" s="99" cm="1">
        <f t="array" aca="1" ref="AE1075" ca="1">INDIRECT("lista!P" &amp;SUM($A1075+1))</f>
        <v>0</v>
      </c>
      <c r="AF1075" s="99" cm="1">
        <f t="array" aca="1" ref="AF1075" ca="1">INDIRECT("lista!Q" &amp;SUM($A1075+1))</f>
        <v>0</v>
      </c>
    </row>
    <row r="1076" spans="1:34" x14ac:dyDescent="0.3">
      <c r="A1076" s="99">
        <v>782</v>
      </c>
      <c r="B1076" s="53" t="s">
        <v>625</v>
      </c>
      <c r="C1076" s="52" t="s">
        <v>1417</v>
      </c>
      <c r="D1076" s="22"/>
      <c r="E1076" s="22"/>
      <c r="F1076" s="79"/>
      <c r="O1076" s="3"/>
      <c r="P1076" s="3"/>
      <c r="Q1076" s="3"/>
      <c r="R1076" s="15"/>
      <c r="S1076" s="15"/>
      <c r="T1076" s="15"/>
      <c r="U1076" s="327"/>
      <c r="V1076" s="99"/>
      <c r="W1076" s="99" cm="1">
        <f t="array" aca="1" ref="W1076" ca="1">INDIRECT("lista!H" &amp;SUM($A1076+1))</f>
        <v>0</v>
      </c>
      <c r="X1076" s="99" cm="1">
        <f t="array" aca="1" ref="X1076" ca="1">INDIRECT("lista!I" &amp;SUM($A1076+1))</f>
        <v>0</v>
      </c>
      <c r="Y1076" s="99" cm="1">
        <f t="array" aca="1" ref="Y1076" ca="1">INDIRECT("lista!J" &amp;SUM($A1076+1))</f>
        <v>0</v>
      </c>
      <c r="Z1076" s="99" cm="1">
        <f t="array" aca="1" ref="Z1076" ca="1">INDIRECT("lista!K" &amp;SUM($A1076+1))</f>
        <v>0</v>
      </c>
      <c r="AA1076" s="99" cm="1">
        <f t="array" aca="1" ref="AA1076" ca="1">INDIRECT("lista!L" &amp;SUM($A1076+1))</f>
        <v>0</v>
      </c>
      <c r="AB1076" s="99" cm="1">
        <f t="array" aca="1" ref="AB1076" ca="1">INDIRECT("lista!M" &amp;SUM($A1076+1))</f>
        <v>0</v>
      </c>
      <c r="AC1076" s="99" cm="1">
        <f t="array" aca="1" ref="AC1076" ca="1">INDIRECT("lista!N" &amp;SUM($A1076+1))</f>
        <v>0</v>
      </c>
      <c r="AD1076" s="99" cm="1">
        <f t="array" aca="1" ref="AD1076" ca="1">INDIRECT("lista!O" &amp;SUM($A1076+1))</f>
        <v>0</v>
      </c>
      <c r="AE1076" s="99" cm="1">
        <f t="array" aca="1" ref="AE1076" ca="1">INDIRECT("lista!P" &amp;SUM($A1076+1))</f>
        <v>0</v>
      </c>
      <c r="AF1076" s="99" cm="1">
        <f t="array" aca="1" ref="AF1076" ca="1">INDIRECT("lista!Q" &amp;SUM($A1076+1))</f>
        <v>0</v>
      </c>
    </row>
    <row r="1077" spans="1:34" x14ac:dyDescent="0.3">
      <c r="A1077" s="99">
        <v>783</v>
      </c>
      <c r="B1077" s="53" t="s">
        <v>605</v>
      </c>
      <c r="C1077" s="52" t="s">
        <v>1311</v>
      </c>
      <c r="D1077" s="22"/>
      <c r="E1077" s="22"/>
      <c r="F1077" s="79"/>
      <c r="O1077" s="3"/>
      <c r="P1077" s="3"/>
      <c r="Q1077" s="3"/>
      <c r="R1077" s="15"/>
      <c r="S1077" s="15"/>
      <c r="T1077" s="15"/>
      <c r="U1077" s="327"/>
      <c r="V1077" s="99"/>
      <c r="W1077" s="99" cm="1">
        <f t="array" aca="1" ref="W1077" ca="1">INDIRECT("lista!H" &amp;SUM($A1077+1))</f>
        <v>0</v>
      </c>
      <c r="X1077" s="99" cm="1">
        <f t="array" aca="1" ref="X1077" ca="1">INDIRECT("lista!I" &amp;SUM($A1077+1))</f>
        <v>0</v>
      </c>
      <c r="Y1077" s="99" cm="1">
        <f t="array" aca="1" ref="Y1077" ca="1">INDIRECT("lista!J" &amp;SUM($A1077+1))</f>
        <v>0</v>
      </c>
      <c r="Z1077" s="99" cm="1">
        <f t="array" aca="1" ref="Z1077" ca="1">INDIRECT("lista!K" &amp;SUM($A1077+1))</f>
        <v>0</v>
      </c>
      <c r="AA1077" s="99" cm="1">
        <f t="array" aca="1" ref="AA1077" ca="1">INDIRECT("lista!L" &amp;SUM($A1077+1))</f>
        <v>0</v>
      </c>
      <c r="AB1077" s="99" cm="1">
        <f t="array" aca="1" ref="AB1077" ca="1">INDIRECT("lista!M" &amp;SUM($A1077+1))</f>
        <v>0</v>
      </c>
      <c r="AC1077" s="99" cm="1">
        <f t="array" aca="1" ref="AC1077" ca="1">INDIRECT("lista!N" &amp;SUM($A1077+1))</f>
        <v>0</v>
      </c>
      <c r="AD1077" s="99" cm="1">
        <f t="array" aca="1" ref="AD1077" ca="1">INDIRECT("lista!O" &amp;SUM($A1077+1))</f>
        <v>0</v>
      </c>
      <c r="AE1077" s="99" cm="1">
        <f t="array" aca="1" ref="AE1077" ca="1">INDIRECT("lista!P" &amp;SUM($A1077+1))</f>
        <v>0</v>
      </c>
      <c r="AF1077" s="99" cm="1">
        <f t="array" aca="1" ref="AF1077" ca="1">INDIRECT("lista!Q" &amp;SUM($A1077+1))</f>
        <v>0</v>
      </c>
    </row>
    <row r="1078" spans="1:34" s="87" customFormat="1" x14ac:dyDescent="0.3">
      <c r="A1078" s="99">
        <v>784</v>
      </c>
      <c r="B1078" s="53" t="s">
        <v>545</v>
      </c>
      <c r="C1078" s="52" t="s">
        <v>1538</v>
      </c>
      <c r="D1078" s="22"/>
      <c r="E1078" s="22"/>
      <c r="F1078" s="79"/>
      <c r="G1078" s="9"/>
      <c r="H1078" s="3"/>
      <c r="I1078" s="3"/>
      <c r="J1078" s="3"/>
      <c r="K1078" s="3"/>
      <c r="L1078" s="3"/>
      <c r="M1078" s="3"/>
      <c r="N1078"/>
      <c r="O1078" s="3"/>
      <c r="P1078" s="3"/>
      <c r="Q1078" s="3"/>
      <c r="R1078" s="15"/>
      <c r="S1078" s="15"/>
      <c r="T1078" s="15"/>
      <c r="U1078" s="327"/>
      <c r="V1078" s="99"/>
      <c r="W1078" s="99" cm="1">
        <f t="array" aca="1" ref="W1078" ca="1">INDIRECT("lista!H" &amp;SUM($A1078+1))</f>
        <v>0</v>
      </c>
      <c r="X1078" s="99" cm="1">
        <f t="array" aca="1" ref="X1078" ca="1">INDIRECT("lista!I" &amp;SUM($A1078+1))</f>
        <v>0</v>
      </c>
      <c r="Y1078" s="99" cm="1">
        <f t="array" aca="1" ref="Y1078" ca="1">INDIRECT("lista!J" &amp;SUM($A1078+1))</f>
        <v>0</v>
      </c>
      <c r="Z1078" s="99" cm="1">
        <f t="array" aca="1" ref="Z1078" ca="1">INDIRECT("lista!K" &amp;SUM($A1078+1))</f>
        <v>0</v>
      </c>
      <c r="AA1078" s="99" cm="1">
        <f t="array" aca="1" ref="AA1078" ca="1">INDIRECT("lista!L" &amp;SUM($A1078+1))</f>
        <v>0</v>
      </c>
      <c r="AB1078" s="99" cm="1">
        <f t="array" aca="1" ref="AB1078" ca="1">INDIRECT("lista!M" &amp;SUM($A1078+1))</f>
        <v>0</v>
      </c>
      <c r="AC1078" s="99" cm="1">
        <f t="array" aca="1" ref="AC1078" ca="1">INDIRECT("lista!N" &amp;SUM($A1078+1))</f>
        <v>0</v>
      </c>
      <c r="AD1078" s="99" cm="1">
        <f t="array" aca="1" ref="AD1078" ca="1">INDIRECT("lista!O" &amp;SUM($A1078+1))</f>
        <v>0</v>
      </c>
      <c r="AE1078" s="99" cm="1">
        <f t="array" aca="1" ref="AE1078" ca="1">INDIRECT("lista!P" &amp;SUM($A1078+1))</f>
        <v>0</v>
      </c>
      <c r="AF1078" s="99" cm="1">
        <f t="array" aca="1" ref="AF1078" ca="1">INDIRECT("lista!Q" &amp;SUM($A1078+1))</f>
        <v>0</v>
      </c>
      <c r="AG1078"/>
      <c r="AH1078"/>
    </row>
    <row r="1079" spans="1:34" ht="15" thickBot="1" x14ac:dyDescent="0.35">
      <c r="A1079" s="314">
        <v>785</v>
      </c>
      <c r="B1079" s="310" t="s">
        <v>599</v>
      </c>
      <c r="C1079" s="311" t="s">
        <v>626</v>
      </c>
      <c r="D1079" s="310"/>
      <c r="E1079" s="310"/>
      <c r="F1079" s="312"/>
      <c r="O1079" s="3"/>
      <c r="P1079" s="3"/>
      <c r="Q1079" s="3"/>
      <c r="R1079" s="15"/>
      <c r="S1079" s="15"/>
      <c r="T1079" s="15"/>
      <c r="U1079" s="333"/>
      <c r="V1079" s="99"/>
      <c r="W1079" s="99" cm="1">
        <f t="array" aca="1" ref="W1079" ca="1">INDIRECT("lista!H" &amp;SUM($A1079+1))</f>
        <v>0</v>
      </c>
      <c r="X1079" s="99" cm="1">
        <f t="array" aca="1" ref="X1079" ca="1">INDIRECT("lista!I" &amp;SUM($A1079+1))</f>
        <v>0</v>
      </c>
      <c r="Y1079" s="99" cm="1">
        <f t="array" aca="1" ref="Y1079" ca="1">INDIRECT("lista!J" &amp;SUM($A1079+1))</f>
        <v>0</v>
      </c>
      <c r="Z1079" s="99" cm="1">
        <f t="array" aca="1" ref="Z1079" ca="1">INDIRECT("lista!K" &amp;SUM($A1079+1))</f>
        <v>0</v>
      </c>
      <c r="AA1079" s="99" cm="1">
        <f t="array" aca="1" ref="AA1079" ca="1">INDIRECT("lista!L" &amp;SUM($A1079+1))</f>
        <v>0</v>
      </c>
      <c r="AB1079" s="99" cm="1">
        <f t="array" aca="1" ref="AB1079" ca="1">INDIRECT("lista!M" &amp;SUM($A1079+1))</f>
        <v>0</v>
      </c>
      <c r="AC1079" s="99" cm="1">
        <f t="array" aca="1" ref="AC1079" ca="1">INDIRECT("lista!N" &amp;SUM($A1079+1))</f>
        <v>0</v>
      </c>
      <c r="AD1079" s="99" cm="1">
        <f t="array" aca="1" ref="AD1079" ca="1">INDIRECT("lista!O" &amp;SUM($A1079+1))</f>
        <v>0</v>
      </c>
      <c r="AE1079" s="99" cm="1">
        <f t="array" aca="1" ref="AE1079" ca="1">INDIRECT("lista!P" &amp;SUM($A1079+1))</f>
        <v>0</v>
      </c>
      <c r="AF1079" s="99" cm="1">
        <f t="array" aca="1" ref="AF1079" ca="1">INDIRECT("lista!Q" &amp;SUM($A1079+1))</f>
        <v>0</v>
      </c>
    </row>
    <row r="1080" spans="1:34" s="87" customFormat="1" x14ac:dyDescent="0.3">
      <c r="A1080"/>
      <c r="B1080" s="84"/>
      <c r="C1080" s="85"/>
      <c r="D1080" s="11"/>
      <c r="E1080" s="11"/>
      <c r="F1080" s="12"/>
      <c r="G1080" s="9"/>
      <c r="H1080" s="3"/>
      <c r="I1080" s="3"/>
      <c r="J1080" s="3"/>
      <c r="K1080" s="3"/>
      <c r="L1080" s="3"/>
      <c r="M1080" s="3"/>
      <c r="N1080"/>
      <c r="O1080" s="3"/>
      <c r="P1080" s="3"/>
      <c r="Q1080" s="3"/>
      <c r="R1080" s="15"/>
      <c r="S1080" s="15"/>
      <c r="T1080" s="15"/>
      <c r="U1080" s="334"/>
      <c r="V1080" s="99"/>
      <c r="W1080"/>
      <c r="X1080"/>
      <c r="Y1080"/>
      <c r="Z1080"/>
      <c r="AA1080"/>
      <c r="AB1080"/>
      <c r="AC1080"/>
      <c r="AD1080"/>
      <c r="AE1080"/>
      <c r="AF1080"/>
      <c r="AG1080"/>
      <c r="AH1080"/>
    </row>
    <row r="1081" spans="1:34" x14ac:dyDescent="0.3">
      <c r="B1081" s="77" t="s">
        <v>627</v>
      </c>
      <c r="C1081" s="86" t="s">
        <v>1418</v>
      </c>
      <c r="D1081" s="87" t="s">
        <v>628</v>
      </c>
      <c r="E1081" s="87" t="s">
        <v>77</v>
      </c>
      <c r="F1081" s="87" t="s">
        <v>629</v>
      </c>
      <c r="O1081" s="3"/>
      <c r="P1081" s="3"/>
      <c r="Q1081" s="3"/>
      <c r="R1081" s="15"/>
      <c r="S1081" s="15"/>
      <c r="T1081" s="15"/>
      <c r="U1081" s="334"/>
      <c r="V1081" s="99"/>
    </row>
    <row r="1082" spans="1:34" x14ac:dyDescent="0.3">
      <c r="B1082" s="77" t="s">
        <v>630</v>
      </c>
      <c r="C1082" s="86" t="s">
        <v>1504</v>
      </c>
      <c r="D1082" s="87" t="s">
        <v>628</v>
      </c>
      <c r="E1082" s="87" t="s">
        <v>77</v>
      </c>
      <c r="F1082" s="87" t="s">
        <v>631</v>
      </c>
      <c r="O1082" s="3"/>
      <c r="P1082" s="3"/>
      <c r="Q1082" s="3"/>
      <c r="R1082" s="15"/>
      <c r="S1082" s="15"/>
      <c r="T1082" s="15"/>
      <c r="U1082" s="334"/>
      <c r="V1082" s="99"/>
    </row>
    <row r="1083" spans="1:34" x14ac:dyDescent="0.3">
      <c r="B1083" s="77" t="s">
        <v>632</v>
      </c>
      <c r="C1083" s="86" t="s">
        <v>1222</v>
      </c>
      <c r="D1083" s="87" t="s">
        <v>628</v>
      </c>
      <c r="E1083" s="87" t="s">
        <v>633</v>
      </c>
      <c r="F1083" s="87" t="s">
        <v>634</v>
      </c>
      <c r="O1083" s="3"/>
      <c r="P1083" s="3"/>
      <c r="Q1083" s="3"/>
      <c r="R1083" s="15"/>
      <c r="S1083" s="15"/>
      <c r="T1083" s="15"/>
      <c r="U1083" s="335"/>
      <c r="V1083" s="99"/>
    </row>
    <row r="1084" spans="1:34" x14ac:dyDescent="0.3">
      <c r="B1084" s="77" t="s">
        <v>635</v>
      </c>
      <c r="C1084" s="86" t="s">
        <v>1223</v>
      </c>
      <c r="D1084" s="87" t="s">
        <v>628</v>
      </c>
      <c r="E1084" s="87" t="s">
        <v>77</v>
      </c>
      <c r="F1084" s="87" t="s">
        <v>636</v>
      </c>
      <c r="O1084" s="3"/>
      <c r="P1084" s="3"/>
      <c r="Q1084" s="3"/>
      <c r="R1084" s="15"/>
      <c r="S1084" s="15"/>
      <c r="T1084" s="15"/>
      <c r="U1084" s="335"/>
      <c r="V1084" s="99"/>
    </row>
    <row r="1085" spans="1:34" x14ac:dyDescent="0.3">
      <c r="B1085" s="77" t="s">
        <v>637</v>
      </c>
      <c r="C1085" s="89" t="s">
        <v>1224</v>
      </c>
      <c r="D1085" s="87" t="s">
        <v>628</v>
      </c>
      <c r="E1085" s="87" t="s">
        <v>39</v>
      </c>
      <c r="F1085" s="87">
        <v>43840</v>
      </c>
      <c r="O1085" s="3"/>
      <c r="P1085" s="3"/>
      <c r="Q1085" s="3"/>
      <c r="R1085" s="15"/>
      <c r="S1085" s="15"/>
      <c r="T1085" s="15"/>
      <c r="U1085" s="335"/>
      <c r="V1085" s="99"/>
    </row>
    <row r="1086" spans="1:34" ht="15" thickBot="1" x14ac:dyDescent="0.35">
      <c r="B1086" s="90" t="s">
        <v>638</v>
      </c>
      <c r="C1086" s="89" t="s">
        <v>1580</v>
      </c>
      <c r="D1086" s="87" t="s">
        <v>628</v>
      </c>
      <c r="E1086" s="87" t="s">
        <v>39</v>
      </c>
      <c r="F1086" s="87">
        <v>43859</v>
      </c>
      <c r="O1086" s="3"/>
      <c r="P1086" s="3"/>
      <c r="Q1086" s="3"/>
      <c r="R1086" s="15"/>
      <c r="S1086" s="15"/>
      <c r="T1086" s="15"/>
      <c r="U1086" s="335"/>
      <c r="V1086" s="99"/>
    </row>
    <row r="1087" spans="1:34" x14ac:dyDescent="0.3">
      <c r="B1087" s="91"/>
      <c r="C1087" s="92" t="s">
        <v>639</v>
      </c>
      <c r="D1087" s="93"/>
      <c r="E1087" s="93"/>
      <c r="F1087" s="94"/>
      <c r="O1087" s="3"/>
      <c r="P1087" s="3"/>
      <c r="Q1087" s="3"/>
      <c r="R1087" s="15"/>
      <c r="S1087" s="15"/>
      <c r="T1087" s="15"/>
      <c r="U1087" s="334"/>
      <c r="V1087" s="99"/>
    </row>
    <row r="1088" spans="1:34" x14ac:dyDescent="0.3">
      <c r="B1088" s="95" t="s">
        <v>640</v>
      </c>
      <c r="C1088" s="93" t="s">
        <v>1419</v>
      </c>
      <c r="D1088" s="93" t="s">
        <v>641</v>
      </c>
      <c r="E1088" s="93" t="s">
        <v>77</v>
      </c>
      <c r="F1088" s="94">
        <v>43174</v>
      </c>
      <c r="O1088" s="3"/>
      <c r="P1088" s="3"/>
      <c r="Q1088" s="3"/>
      <c r="R1088" s="15"/>
      <c r="S1088" s="15"/>
      <c r="T1088" s="15"/>
      <c r="U1088" s="334"/>
      <c r="V1088" s="99"/>
    </row>
    <row r="1089" spans="2:22" x14ac:dyDescent="0.3">
      <c r="B1089" s="95" t="s">
        <v>642</v>
      </c>
      <c r="C1089" s="93" t="s">
        <v>1419</v>
      </c>
      <c r="D1089" s="93" t="s">
        <v>641</v>
      </c>
      <c r="E1089" s="96" t="s">
        <v>643</v>
      </c>
      <c r="F1089" s="97" t="s">
        <v>644</v>
      </c>
      <c r="O1089" s="3"/>
      <c r="P1089" s="3"/>
      <c r="Q1089" s="3"/>
      <c r="R1089" s="15"/>
      <c r="S1089" s="15"/>
      <c r="T1089" s="15"/>
      <c r="U1089" s="334"/>
      <c r="V1089" s="99"/>
    </row>
    <row r="1090" spans="2:22" x14ac:dyDescent="0.3">
      <c r="B1090" s="98" t="s">
        <v>645</v>
      </c>
      <c r="C1090" s="99" t="s">
        <v>1225</v>
      </c>
      <c r="D1090" s="93" t="s">
        <v>641</v>
      </c>
      <c r="E1090" s="96" t="s">
        <v>646</v>
      </c>
      <c r="F1090" s="97" t="s">
        <v>647</v>
      </c>
      <c r="O1090" s="3"/>
      <c r="P1090" s="3"/>
      <c r="Q1090" s="3"/>
      <c r="R1090" s="15"/>
      <c r="S1090" s="15"/>
      <c r="T1090" s="15"/>
      <c r="U1090" s="334"/>
      <c r="V1090" s="99"/>
    </row>
    <row r="1091" spans="2:22" x14ac:dyDescent="0.3">
      <c r="B1091" s="100" t="s">
        <v>648</v>
      </c>
      <c r="C1091" s="101"/>
      <c r="D1091" s="101"/>
      <c r="E1091" s="101"/>
      <c r="F1091" s="101"/>
      <c r="G1091" s="101"/>
      <c r="H1091" s="101"/>
      <c r="I1091" s="101"/>
      <c r="J1091" s="101"/>
      <c r="K1091" s="101"/>
      <c r="L1091" s="101"/>
      <c r="M1091" s="101"/>
      <c r="N1091" s="101"/>
      <c r="O1091" s="101"/>
      <c r="P1091" s="101"/>
      <c r="Q1091" s="101"/>
      <c r="R1091" s="101"/>
      <c r="S1091" s="101"/>
      <c r="T1091" s="336"/>
      <c r="U1091" s="336"/>
      <c r="V1091" s="99"/>
    </row>
    <row r="1092" spans="2:22" x14ac:dyDescent="0.3">
      <c r="B1092" s="102">
        <v>225</v>
      </c>
      <c r="C1092" s="93" t="s">
        <v>1560</v>
      </c>
      <c r="D1092" s="93" t="s">
        <v>649</v>
      </c>
      <c r="E1092" s="93" t="s">
        <v>650</v>
      </c>
      <c r="F1092" s="103" t="s">
        <v>651</v>
      </c>
      <c r="G1092" s="104"/>
      <c r="H1092" s="105"/>
      <c r="I1092" s="105"/>
      <c r="J1092" s="105"/>
      <c r="K1092" s="106"/>
      <c r="L1092" s="106"/>
      <c r="M1092" s="106"/>
      <c r="N1092" s="107"/>
      <c r="O1092" s="107"/>
      <c r="P1092" s="107"/>
      <c r="Q1092" s="108"/>
      <c r="R1092" s="108"/>
      <c r="S1092" s="108"/>
      <c r="T1092" s="108"/>
      <c r="U1092" s="337"/>
      <c r="V1092" s="99"/>
    </row>
    <row r="1093" spans="2:22" x14ac:dyDescent="0.3">
      <c r="B1093" s="102">
        <v>227</v>
      </c>
      <c r="C1093" s="93" t="s">
        <v>1561</v>
      </c>
      <c r="D1093" s="93" t="s">
        <v>649</v>
      </c>
      <c r="E1093" s="93" t="s">
        <v>650</v>
      </c>
      <c r="F1093" s="103" t="s">
        <v>651</v>
      </c>
      <c r="G1093" s="104"/>
      <c r="H1093" s="105"/>
      <c r="I1093" s="105"/>
      <c r="J1093" s="105"/>
      <c r="K1093" s="106"/>
      <c r="L1093" s="106"/>
      <c r="M1093" s="106"/>
      <c r="N1093" s="107"/>
      <c r="O1093" s="107"/>
      <c r="P1093" s="107"/>
      <c r="Q1093" s="108"/>
      <c r="R1093" s="108"/>
      <c r="S1093" s="108"/>
      <c r="T1093" s="108"/>
      <c r="U1093" s="338"/>
      <c r="V1093" s="99"/>
    </row>
    <row r="1094" spans="2:22" x14ac:dyDescent="0.3">
      <c r="B1094" s="102"/>
      <c r="C1094" s="93"/>
      <c r="D1094" s="93"/>
      <c r="E1094" s="93"/>
      <c r="F1094" s="103"/>
      <c r="G1094" s="104"/>
      <c r="H1094" s="105"/>
      <c r="I1094" s="105"/>
      <c r="J1094" s="105"/>
      <c r="K1094" s="106"/>
      <c r="L1094" s="106"/>
      <c r="M1094" s="106"/>
      <c r="N1094" s="107"/>
      <c r="O1094" s="107"/>
      <c r="P1094" s="107"/>
      <c r="Q1094" s="108"/>
      <c r="R1094" s="108"/>
      <c r="S1094" s="108"/>
      <c r="T1094" s="108"/>
      <c r="U1094" s="338"/>
      <c r="V1094" s="99"/>
    </row>
    <row r="1095" spans="2:22" x14ac:dyDescent="0.3">
      <c r="B1095" s="102">
        <v>285</v>
      </c>
      <c r="C1095" s="93" t="s">
        <v>1420</v>
      </c>
      <c r="D1095" s="93" t="s">
        <v>649</v>
      </c>
      <c r="E1095" s="93" t="s">
        <v>58</v>
      </c>
      <c r="F1095" s="109">
        <v>43364</v>
      </c>
      <c r="G1095" s="104"/>
      <c r="H1095" s="105"/>
      <c r="I1095" s="105"/>
      <c r="J1095" s="105"/>
      <c r="K1095" s="106"/>
      <c r="L1095" s="106"/>
      <c r="M1095" s="106"/>
      <c r="N1095" s="107"/>
      <c r="O1095" s="107"/>
      <c r="P1095" s="107"/>
      <c r="Q1095" s="108"/>
      <c r="R1095" s="108"/>
      <c r="S1095" s="108"/>
      <c r="T1095" s="108"/>
      <c r="U1095" s="338"/>
      <c r="V1095" s="99"/>
    </row>
    <row r="1096" spans="2:22" x14ac:dyDescent="0.3">
      <c r="B1096" s="102">
        <v>285</v>
      </c>
      <c r="C1096" s="93" t="s">
        <v>1420</v>
      </c>
      <c r="D1096" s="93" t="s">
        <v>649</v>
      </c>
      <c r="E1096" s="93" t="s">
        <v>39</v>
      </c>
      <c r="F1096" s="109">
        <v>43728</v>
      </c>
      <c r="G1096" s="104"/>
      <c r="H1096" s="105"/>
      <c r="I1096" s="105"/>
      <c r="J1096" s="105"/>
      <c r="K1096" s="106"/>
      <c r="L1096" s="106"/>
      <c r="M1096" s="106"/>
      <c r="N1096" s="107"/>
      <c r="O1096" s="107"/>
      <c r="P1096" s="107"/>
      <c r="Q1096" s="108"/>
      <c r="R1096" s="108"/>
      <c r="S1096" s="108"/>
      <c r="T1096" s="108"/>
      <c r="U1096" s="338"/>
      <c r="V1096" s="99"/>
    </row>
    <row r="1097" spans="2:22" x14ac:dyDescent="0.3">
      <c r="B1097" s="102">
        <v>285</v>
      </c>
      <c r="C1097" s="93" t="s">
        <v>1420</v>
      </c>
      <c r="D1097" s="93" t="s">
        <v>649</v>
      </c>
      <c r="E1097" s="93" t="s">
        <v>113</v>
      </c>
      <c r="F1097" s="109">
        <v>44092</v>
      </c>
      <c r="G1097" s="104"/>
      <c r="H1097" s="105"/>
      <c r="I1097" s="105"/>
      <c r="J1097" s="105"/>
      <c r="K1097" s="106"/>
      <c r="L1097" s="106"/>
      <c r="M1097" s="106"/>
      <c r="N1097" s="107"/>
      <c r="O1097" s="107"/>
      <c r="P1097" s="107"/>
      <c r="Q1097" s="108"/>
      <c r="R1097" s="108"/>
      <c r="S1097" s="108"/>
      <c r="T1097" s="108"/>
      <c r="U1097" s="338"/>
      <c r="V1097" s="99"/>
    </row>
    <row r="1098" spans="2:22" x14ac:dyDescent="0.3">
      <c r="B1098" s="102"/>
      <c r="C1098" s="93"/>
      <c r="D1098" s="93"/>
      <c r="E1098" s="93"/>
      <c r="F1098" s="109"/>
      <c r="G1098" s="104"/>
      <c r="H1098" s="105"/>
      <c r="I1098" s="105"/>
      <c r="J1098" s="105"/>
      <c r="K1098" s="106"/>
      <c r="L1098" s="106"/>
      <c r="M1098" s="106"/>
      <c r="N1098" s="107"/>
      <c r="O1098" s="107"/>
      <c r="P1098" s="107"/>
      <c r="Q1098" s="108"/>
      <c r="R1098" s="108"/>
      <c r="S1098" s="108"/>
      <c r="T1098" s="108"/>
      <c r="U1098" s="338"/>
      <c r="V1098" s="99"/>
    </row>
    <row r="1099" spans="2:22" x14ac:dyDescent="0.3">
      <c r="B1099" s="102" t="s">
        <v>652</v>
      </c>
      <c r="C1099" s="93" t="s">
        <v>1539</v>
      </c>
      <c r="D1099" s="93" t="s">
        <v>653</v>
      </c>
      <c r="E1099" s="93" t="s">
        <v>77</v>
      </c>
      <c r="F1099" s="109">
        <v>43265</v>
      </c>
      <c r="G1099" s="104"/>
      <c r="H1099" s="105"/>
      <c r="I1099" s="105"/>
      <c r="J1099" s="105"/>
      <c r="K1099" s="106"/>
      <c r="L1099" s="106"/>
      <c r="M1099" s="106"/>
      <c r="N1099" s="107"/>
      <c r="O1099" s="107"/>
      <c r="P1099" s="107"/>
      <c r="Q1099" s="108"/>
      <c r="R1099" s="108"/>
      <c r="S1099" s="108"/>
      <c r="T1099" s="108"/>
      <c r="U1099" s="338"/>
      <c r="V1099" s="99"/>
    </row>
    <row r="1100" spans="2:22" x14ac:dyDescent="0.3">
      <c r="B1100" s="102"/>
      <c r="C1100" s="93"/>
      <c r="D1100" s="93"/>
      <c r="E1100" s="93"/>
      <c r="F1100" s="109"/>
      <c r="G1100" s="104"/>
      <c r="H1100" s="105"/>
      <c r="I1100" s="105"/>
      <c r="J1100" s="105"/>
      <c r="K1100" s="106"/>
      <c r="L1100" s="106"/>
      <c r="M1100" s="106"/>
      <c r="N1100" s="107"/>
      <c r="O1100" s="107"/>
      <c r="P1100" s="107"/>
      <c r="Q1100" s="108"/>
      <c r="R1100" s="108"/>
      <c r="S1100" s="108"/>
      <c r="T1100" s="108"/>
      <c r="U1100" s="338"/>
      <c r="V1100" s="99"/>
    </row>
    <row r="1101" spans="2:22" x14ac:dyDescent="0.3">
      <c r="B1101" s="110" t="s">
        <v>639</v>
      </c>
      <c r="C1101" s="110"/>
      <c r="D1101" s="110"/>
      <c r="E1101" s="110"/>
      <c r="F1101" s="110"/>
      <c r="G1101" s="110"/>
      <c r="H1101" s="110"/>
      <c r="I1101" s="110"/>
      <c r="J1101" s="110"/>
      <c r="K1101" s="110"/>
      <c r="L1101" s="110"/>
      <c r="M1101" s="110"/>
      <c r="N1101" s="110"/>
      <c r="O1101" s="110"/>
      <c r="P1101" s="110"/>
      <c r="Q1101" s="110"/>
      <c r="R1101" s="110"/>
      <c r="S1101" s="110"/>
      <c r="T1101" s="339"/>
      <c r="U1101" s="339"/>
      <c r="V1101" s="99"/>
    </row>
    <row r="1102" spans="2:22" x14ac:dyDescent="0.3">
      <c r="B1102" s="27" t="s">
        <v>642</v>
      </c>
      <c r="C1102" s="111" t="s">
        <v>1419</v>
      </c>
      <c r="D1102" s="111" t="s">
        <v>641</v>
      </c>
      <c r="E1102" s="111" t="s">
        <v>113</v>
      </c>
      <c r="F1102" s="112">
        <v>44182</v>
      </c>
      <c r="G1102" s="113"/>
      <c r="H1102" s="114"/>
      <c r="I1102" s="114"/>
      <c r="J1102" s="114"/>
      <c r="K1102" s="115"/>
      <c r="L1102" s="115"/>
      <c r="M1102" s="115"/>
      <c r="N1102" s="107"/>
      <c r="O1102" s="107"/>
      <c r="P1102" s="107"/>
      <c r="Q1102" s="108"/>
      <c r="R1102" s="108"/>
      <c r="S1102" s="108"/>
      <c r="T1102" s="108"/>
      <c r="U1102" s="338"/>
      <c r="V1102" s="99"/>
    </row>
    <row r="1103" spans="2:22" x14ac:dyDescent="0.3">
      <c r="B1103" s="27" t="s">
        <v>654</v>
      </c>
      <c r="C1103" s="111" t="s">
        <v>1421</v>
      </c>
      <c r="D1103" s="111" t="s">
        <v>641</v>
      </c>
      <c r="E1103" s="111" t="s">
        <v>426</v>
      </c>
      <c r="F1103" s="112">
        <v>43320</v>
      </c>
      <c r="G1103" s="113"/>
      <c r="H1103" s="114"/>
      <c r="I1103" s="114"/>
      <c r="J1103" s="114"/>
      <c r="K1103" s="115"/>
      <c r="L1103" s="115"/>
      <c r="M1103" s="115"/>
      <c r="N1103" s="107"/>
      <c r="O1103" s="107"/>
      <c r="P1103" s="107"/>
      <c r="Q1103" s="108"/>
      <c r="R1103" s="108"/>
      <c r="S1103" s="108"/>
      <c r="T1103" s="108"/>
      <c r="U1103" s="338"/>
      <c r="V1103" s="99"/>
    </row>
    <row r="1104" spans="2:22" x14ac:dyDescent="0.3">
      <c r="B1104" s="27" t="s">
        <v>655</v>
      </c>
      <c r="C1104" s="111" t="s">
        <v>1422</v>
      </c>
      <c r="D1104" s="111" t="s">
        <v>641</v>
      </c>
      <c r="E1104" s="111" t="s">
        <v>77</v>
      </c>
      <c r="F1104" s="112">
        <v>43329</v>
      </c>
      <c r="G1104" s="113"/>
      <c r="H1104" s="114"/>
      <c r="I1104" s="114"/>
      <c r="J1104" s="114"/>
      <c r="K1104" s="115"/>
      <c r="L1104" s="115"/>
      <c r="M1104" s="115"/>
      <c r="N1104" s="107"/>
      <c r="O1104" s="107"/>
      <c r="P1104" s="107"/>
      <c r="Q1104" s="108"/>
      <c r="R1104" s="108"/>
      <c r="S1104" s="108"/>
      <c r="T1104" s="108"/>
      <c r="U1104" s="338"/>
      <c r="V1104" s="99"/>
    </row>
    <row r="1105" spans="2:22" x14ac:dyDescent="0.3">
      <c r="B1105" s="27" t="s">
        <v>656</v>
      </c>
      <c r="C1105" s="111" t="s">
        <v>1423</v>
      </c>
      <c r="D1105" s="111" t="s">
        <v>641</v>
      </c>
      <c r="E1105" s="111" t="s">
        <v>77</v>
      </c>
      <c r="F1105" s="112">
        <v>43329</v>
      </c>
      <c r="G1105" s="113"/>
      <c r="H1105" s="114"/>
      <c r="I1105" s="114"/>
      <c r="J1105" s="114"/>
      <c r="K1105" s="115"/>
      <c r="L1105" s="115"/>
      <c r="M1105" s="115"/>
      <c r="N1105" s="107"/>
      <c r="O1105" s="107"/>
      <c r="P1105" s="107"/>
      <c r="Q1105" s="108"/>
      <c r="R1105" s="108"/>
      <c r="S1105" s="108"/>
      <c r="T1105" s="108"/>
      <c r="U1105" s="338"/>
      <c r="V1105" s="99"/>
    </row>
    <row r="1106" spans="2:22" x14ac:dyDescent="0.3">
      <c r="B1106" s="27" t="s">
        <v>657</v>
      </c>
      <c r="C1106" s="99" t="s">
        <v>658</v>
      </c>
      <c r="D1106" s="111" t="s">
        <v>641</v>
      </c>
      <c r="E1106" s="111" t="s">
        <v>659</v>
      </c>
      <c r="F1106" s="116" t="s">
        <v>660</v>
      </c>
      <c r="G1106" s="113"/>
      <c r="H1106" s="114"/>
      <c r="I1106" s="114"/>
      <c r="J1106" s="114"/>
      <c r="K1106" s="115"/>
      <c r="L1106" s="115"/>
      <c r="M1106" s="115"/>
      <c r="N1106" s="107"/>
      <c r="O1106" s="107"/>
      <c r="P1106" s="107"/>
      <c r="Q1106" s="108"/>
      <c r="R1106" s="108"/>
      <c r="S1106" s="108"/>
      <c r="T1106" s="108"/>
      <c r="U1106" s="338"/>
      <c r="V1106" s="99"/>
    </row>
    <row r="1107" spans="2:22" x14ac:dyDescent="0.3">
      <c r="B1107" s="27" t="s">
        <v>661</v>
      </c>
      <c r="C1107" s="99" t="s">
        <v>662</v>
      </c>
      <c r="D1107" s="111" t="s">
        <v>641</v>
      </c>
      <c r="E1107" s="111" t="s">
        <v>659</v>
      </c>
      <c r="F1107" s="116" t="s">
        <v>660</v>
      </c>
      <c r="G1107" s="113"/>
      <c r="H1107" s="114"/>
      <c r="I1107" s="114"/>
      <c r="J1107" s="114"/>
      <c r="K1107" s="115"/>
      <c r="L1107" s="115"/>
      <c r="M1107" s="115"/>
      <c r="N1107" s="107"/>
      <c r="O1107" s="107"/>
      <c r="P1107" s="107"/>
      <c r="Q1107" s="108"/>
      <c r="R1107" s="108"/>
      <c r="S1107" s="108"/>
      <c r="T1107" s="108"/>
      <c r="U1107" s="338"/>
      <c r="V1107" s="99"/>
    </row>
    <row r="1108" spans="2:22" x14ac:dyDescent="0.3">
      <c r="B1108" s="27" t="s">
        <v>663</v>
      </c>
      <c r="C1108" s="99" t="s">
        <v>664</v>
      </c>
      <c r="D1108" s="111" t="s">
        <v>641</v>
      </c>
      <c r="E1108" s="117" t="s">
        <v>665</v>
      </c>
      <c r="F1108" s="118" t="s">
        <v>666</v>
      </c>
      <c r="G1108" s="113"/>
      <c r="H1108" s="114"/>
      <c r="I1108" s="114"/>
      <c r="J1108" s="114"/>
      <c r="K1108" s="115"/>
      <c r="L1108" s="115"/>
      <c r="M1108" s="115"/>
      <c r="N1108" s="107"/>
      <c r="O1108" s="107"/>
      <c r="P1108" s="107"/>
      <c r="Q1108" s="108"/>
      <c r="R1108" s="108"/>
      <c r="S1108" s="108"/>
      <c r="T1108" s="108"/>
      <c r="U1108" s="338"/>
      <c r="V1108" s="99"/>
    </row>
    <row r="1109" spans="2:22" x14ac:dyDescent="0.3">
      <c r="B1109" s="119"/>
      <c r="C1109" s="120"/>
      <c r="D1109" s="87"/>
      <c r="E1109" s="87"/>
      <c r="F1109" s="87"/>
      <c r="G1109" s="120"/>
      <c r="H1109" s="120"/>
      <c r="I1109" s="120"/>
      <c r="J1109" s="120"/>
      <c r="K1109" s="120"/>
      <c r="L1109" s="120"/>
      <c r="M1109" s="120"/>
      <c r="N1109" s="120"/>
      <c r="O1109" s="120"/>
      <c r="P1109" s="120"/>
      <c r="Q1109" s="120"/>
      <c r="R1109" s="120"/>
      <c r="S1109" s="120"/>
      <c r="T1109" s="375"/>
      <c r="U1109" s="338"/>
      <c r="V1109" s="99"/>
    </row>
    <row r="1110" spans="2:22" x14ac:dyDescent="0.3">
      <c r="B1110" s="121"/>
      <c r="C1110" s="122"/>
      <c r="D1110" s="87"/>
      <c r="E1110" s="87"/>
      <c r="F1110" s="87"/>
      <c r="G1110" s="122"/>
      <c r="H1110" s="122"/>
      <c r="I1110" s="122"/>
      <c r="J1110" s="122"/>
      <c r="K1110" s="122"/>
      <c r="L1110" s="122"/>
      <c r="M1110" s="122"/>
      <c r="N1110" s="122"/>
      <c r="O1110" s="122"/>
      <c r="P1110" s="122"/>
      <c r="Q1110" s="122"/>
      <c r="R1110" s="122"/>
      <c r="S1110" s="122"/>
      <c r="T1110" s="376"/>
      <c r="U1110" s="338"/>
      <c r="V1110" s="99"/>
    </row>
    <row r="1111" spans="2:22" x14ac:dyDescent="0.3">
      <c r="B1111" s="29" t="s">
        <v>667</v>
      </c>
      <c r="C1111" s="29" t="s">
        <v>668</v>
      </c>
      <c r="D1111" s="87" t="s">
        <v>112</v>
      </c>
      <c r="E1111" s="87" t="s">
        <v>669</v>
      </c>
      <c r="F1111" s="87" t="s">
        <v>670</v>
      </c>
      <c r="G1111" s="123"/>
      <c r="H1111" s="123"/>
      <c r="I1111" s="123"/>
      <c r="J1111" s="123"/>
      <c r="K1111" s="101"/>
      <c r="L1111" s="101"/>
      <c r="M1111" s="101"/>
      <c r="N1111" s="101"/>
      <c r="O1111" s="101"/>
      <c r="P1111" s="101"/>
      <c r="Q1111" s="101"/>
      <c r="R1111" s="101"/>
      <c r="S1111" s="101"/>
      <c r="T1111" s="336"/>
      <c r="U1111" s="336"/>
      <c r="V1111" s="99"/>
    </row>
    <row r="1112" spans="2:22" x14ac:dyDescent="0.3">
      <c r="B1112" s="29" t="s">
        <v>671</v>
      </c>
      <c r="C1112" s="29" t="s">
        <v>672</v>
      </c>
      <c r="D1112" s="87" t="s">
        <v>112</v>
      </c>
      <c r="E1112" s="87" t="s">
        <v>669</v>
      </c>
      <c r="F1112" s="87"/>
      <c r="G1112" s="123"/>
      <c r="H1112" s="123"/>
      <c r="I1112" s="123"/>
      <c r="J1112" s="123"/>
      <c r="K1112" s="101"/>
      <c r="L1112" s="101"/>
      <c r="M1112" s="101"/>
      <c r="N1112" s="101"/>
      <c r="O1112" s="101"/>
      <c r="P1112" s="101"/>
      <c r="Q1112" s="101"/>
      <c r="R1112" s="101"/>
      <c r="S1112" s="101"/>
      <c r="T1112" s="336"/>
      <c r="U1112" s="336"/>
      <c r="V1112" s="99"/>
    </row>
    <row r="1113" spans="2:22" x14ac:dyDescent="0.3">
      <c r="B1113" s="29" t="s">
        <v>673</v>
      </c>
      <c r="C1113" s="29" t="s">
        <v>1424</v>
      </c>
      <c r="D1113" s="87" t="s">
        <v>112</v>
      </c>
      <c r="E1113" s="87" t="s">
        <v>669</v>
      </c>
      <c r="F1113" s="87" t="s">
        <v>674</v>
      </c>
      <c r="G1113" s="123"/>
      <c r="H1113" s="123"/>
      <c r="I1113" s="123"/>
      <c r="J1113" s="123"/>
      <c r="K1113" s="101"/>
      <c r="L1113" s="101"/>
      <c r="M1113" s="101"/>
      <c r="N1113" s="101"/>
      <c r="O1113" s="101"/>
      <c r="P1113" s="101"/>
      <c r="Q1113" s="101"/>
      <c r="R1113" s="101"/>
      <c r="S1113" s="101"/>
      <c r="T1113" s="336"/>
      <c r="U1113" s="336"/>
      <c r="V1113" s="99"/>
    </row>
    <row r="1114" spans="2:22" x14ac:dyDescent="0.3">
      <c r="B1114" s="29" t="s">
        <v>675</v>
      </c>
      <c r="C1114" s="29" t="s">
        <v>676</v>
      </c>
      <c r="D1114" s="87" t="s">
        <v>112</v>
      </c>
      <c r="E1114" s="87" t="s">
        <v>669</v>
      </c>
      <c r="F1114" s="87" t="s">
        <v>677</v>
      </c>
      <c r="G1114" s="104"/>
      <c r="H1114" s="105"/>
      <c r="I1114" s="105"/>
      <c r="J1114" s="105"/>
      <c r="K1114" s="106"/>
      <c r="L1114" s="106"/>
      <c r="M1114" s="106"/>
      <c r="N1114" s="107"/>
      <c r="O1114" s="107"/>
      <c r="P1114" s="107"/>
      <c r="Q1114" s="108"/>
      <c r="R1114" s="108"/>
      <c r="S1114" s="108"/>
      <c r="T1114" s="108"/>
      <c r="U1114" s="337"/>
      <c r="V1114" s="99"/>
    </row>
    <row r="1115" spans="2:22" x14ac:dyDescent="0.3">
      <c r="B1115" s="29" t="s">
        <v>678</v>
      </c>
      <c r="C1115" s="29" t="s">
        <v>1425</v>
      </c>
      <c r="D1115" s="87" t="s">
        <v>112</v>
      </c>
      <c r="E1115" s="87" t="s">
        <v>679</v>
      </c>
      <c r="F1115" s="87" t="s">
        <v>680</v>
      </c>
      <c r="G1115" s="104"/>
      <c r="H1115" s="105"/>
      <c r="I1115" s="105"/>
      <c r="J1115" s="105"/>
      <c r="K1115" s="106"/>
      <c r="L1115" s="106"/>
      <c r="M1115" s="106"/>
      <c r="N1115" s="107"/>
      <c r="O1115" s="107"/>
      <c r="P1115" s="107"/>
      <c r="Q1115" s="108"/>
      <c r="R1115" s="108"/>
      <c r="S1115" s="108"/>
      <c r="T1115" s="108"/>
      <c r="U1115" s="338"/>
      <c r="V1115" s="99"/>
    </row>
    <row r="1116" spans="2:22" x14ac:dyDescent="0.3">
      <c r="B1116" s="29" t="s">
        <v>681</v>
      </c>
      <c r="C1116" s="29" t="s">
        <v>682</v>
      </c>
      <c r="D1116" s="87" t="s">
        <v>112</v>
      </c>
      <c r="E1116" s="87" t="s">
        <v>683</v>
      </c>
      <c r="F1116" s="87" t="s">
        <v>684</v>
      </c>
      <c r="G1116" s="104"/>
      <c r="H1116" s="105"/>
      <c r="I1116" s="105"/>
      <c r="J1116" s="105"/>
      <c r="K1116" s="106"/>
      <c r="L1116" s="106"/>
      <c r="M1116" s="106"/>
      <c r="N1116" s="107"/>
      <c r="O1116" s="107"/>
      <c r="P1116" s="107"/>
      <c r="Q1116" s="108"/>
      <c r="R1116" s="108"/>
      <c r="S1116" s="108"/>
      <c r="T1116" s="108"/>
      <c r="U1116" s="338"/>
      <c r="V1116" s="99"/>
    </row>
    <row r="1117" spans="2:22" x14ac:dyDescent="0.3">
      <c r="B1117" s="29" t="s">
        <v>685</v>
      </c>
      <c r="C1117" s="29" t="s">
        <v>686</v>
      </c>
      <c r="D1117" s="87" t="s">
        <v>112</v>
      </c>
      <c r="E1117" s="87" t="s">
        <v>687</v>
      </c>
      <c r="F1117" s="87" t="s">
        <v>688</v>
      </c>
      <c r="G1117" s="104"/>
      <c r="H1117" s="105"/>
      <c r="I1117" s="105"/>
      <c r="J1117" s="105"/>
      <c r="K1117" s="106"/>
      <c r="L1117" s="106"/>
      <c r="M1117" s="106"/>
      <c r="N1117" s="107"/>
      <c r="O1117" s="107"/>
      <c r="P1117" s="107"/>
      <c r="Q1117" s="108"/>
      <c r="R1117" s="108"/>
      <c r="S1117" s="108"/>
      <c r="T1117" s="108"/>
      <c r="U1117" s="338"/>
      <c r="V1117" s="99"/>
    </row>
    <row r="1118" spans="2:22" x14ac:dyDescent="0.3">
      <c r="B1118" s="29" t="s">
        <v>689</v>
      </c>
      <c r="C1118" s="29" t="s">
        <v>1226</v>
      </c>
      <c r="D1118" s="87" t="s">
        <v>112</v>
      </c>
      <c r="E1118" s="87" t="s">
        <v>683</v>
      </c>
      <c r="F1118" s="87" t="s">
        <v>690</v>
      </c>
      <c r="G1118" s="104"/>
      <c r="H1118" s="105"/>
      <c r="I1118" s="105"/>
      <c r="J1118" s="105"/>
      <c r="K1118" s="106"/>
      <c r="L1118" s="106"/>
      <c r="M1118" s="106"/>
      <c r="N1118" s="107"/>
      <c r="O1118" s="107"/>
      <c r="P1118" s="107"/>
      <c r="Q1118" s="108"/>
      <c r="R1118" s="108"/>
      <c r="S1118" s="108"/>
      <c r="T1118" s="108"/>
      <c r="U1118" s="338"/>
      <c r="V1118" s="99"/>
    </row>
    <row r="1119" spans="2:22" x14ac:dyDescent="0.3">
      <c r="B1119" s="29" t="s">
        <v>691</v>
      </c>
      <c r="C1119" s="29" t="s">
        <v>1227</v>
      </c>
      <c r="D1119" s="87" t="s">
        <v>112</v>
      </c>
      <c r="E1119" s="87" t="s">
        <v>683</v>
      </c>
      <c r="F1119" s="87" t="s">
        <v>692</v>
      </c>
      <c r="G1119" s="104"/>
      <c r="H1119" s="105"/>
      <c r="I1119" s="105"/>
      <c r="J1119" s="105"/>
      <c r="K1119" s="106"/>
      <c r="L1119" s="106"/>
      <c r="M1119" s="106"/>
      <c r="N1119" s="107"/>
      <c r="O1119" s="107"/>
      <c r="P1119" s="107"/>
      <c r="Q1119" s="108"/>
      <c r="R1119" s="108"/>
      <c r="S1119" s="108"/>
      <c r="T1119" s="108"/>
      <c r="U1119" s="338"/>
      <c r="V1119" s="99"/>
    </row>
    <row r="1120" spans="2:22" x14ac:dyDescent="0.3">
      <c r="B1120" s="29" t="s">
        <v>693</v>
      </c>
      <c r="C1120" s="29" t="s">
        <v>1312</v>
      </c>
      <c r="D1120" s="87" t="s">
        <v>112</v>
      </c>
      <c r="E1120" s="87" t="s">
        <v>683</v>
      </c>
      <c r="F1120" s="87" t="s">
        <v>692</v>
      </c>
      <c r="G1120" s="104"/>
      <c r="H1120" s="105"/>
      <c r="I1120" s="105"/>
      <c r="J1120" s="105"/>
      <c r="K1120" s="106"/>
      <c r="L1120" s="106"/>
      <c r="M1120" s="106"/>
      <c r="N1120" s="107"/>
      <c r="O1120" s="107"/>
      <c r="P1120" s="107"/>
      <c r="Q1120" s="108"/>
      <c r="R1120" s="108"/>
      <c r="S1120" s="108"/>
      <c r="T1120" s="108"/>
      <c r="U1120" s="338"/>
      <c r="V1120" s="99"/>
    </row>
    <row r="1121" spans="2:22" x14ac:dyDescent="0.3">
      <c r="B1121" s="29" t="s">
        <v>694</v>
      </c>
      <c r="C1121" s="29" t="s">
        <v>1313</v>
      </c>
      <c r="D1121" s="87" t="s">
        <v>112</v>
      </c>
      <c r="E1121" s="87" t="s">
        <v>669</v>
      </c>
      <c r="F1121" s="87" t="s">
        <v>695</v>
      </c>
      <c r="G1121" s="104"/>
      <c r="H1121" s="105"/>
      <c r="I1121" s="105"/>
      <c r="J1121" s="105"/>
      <c r="K1121" s="106"/>
      <c r="L1121" s="106"/>
      <c r="M1121" s="106"/>
      <c r="N1121" s="107"/>
      <c r="O1121" s="107"/>
      <c r="P1121" s="107"/>
      <c r="Q1121" s="108"/>
      <c r="R1121" s="108"/>
      <c r="S1121" s="108"/>
      <c r="T1121" s="108"/>
      <c r="U1121" s="338"/>
      <c r="V1121" s="99"/>
    </row>
    <row r="1122" spans="2:22" ht="15" thickBot="1" x14ac:dyDescent="0.35">
      <c r="B1122" s="29"/>
      <c r="C1122" s="29"/>
      <c r="D1122" s="87"/>
      <c r="E1122" s="87"/>
      <c r="F1122" s="87"/>
      <c r="G1122" s="104"/>
      <c r="H1122" s="105"/>
      <c r="I1122" s="105"/>
      <c r="J1122" s="105"/>
      <c r="K1122" s="106"/>
      <c r="L1122" s="106"/>
      <c r="M1122" s="106"/>
      <c r="N1122" s="107"/>
      <c r="O1122" s="107"/>
      <c r="P1122" s="107"/>
      <c r="Q1122" s="108"/>
      <c r="R1122" s="108"/>
      <c r="S1122" s="108"/>
      <c r="T1122" s="108"/>
      <c r="U1122" s="338"/>
      <c r="V1122" s="99"/>
    </row>
    <row r="1123" spans="2:22" ht="15" thickBot="1" x14ac:dyDescent="0.35">
      <c r="B1123" s="29"/>
      <c r="C1123" s="29"/>
      <c r="D1123" s="87"/>
      <c r="E1123" s="87"/>
      <c r="F1123" s="87"/>
      <c r="G1123" s="124"/>
      <c r="H1123" s="124"/>
      <c r="I1123" s="124"/>
      <c r="J1123" s="124"/>
      <c r="K1123" s="124"/>
      <c r="L1123" s="124"/>
      <c r="M1123" s="124"/>
      <c r="N1123" s="124"/>
      <c r="O1123" s="124"/>
      <c r="P1123" s="124"/>
      <c r="Q1123" s="124"/>
      <c r="R1123" s="124"/>
      <c r="S1123" s="124"/>
      <c r="T1123" s="124"/>
      <c r="U1123" s="124"/>
      <c r="V1123" s="99"/>
    </row>
    <row r="1124" spans="2:22" x14ac:dyDescent="0.3">
      <c r="B1124" s="29" t="s">
        <v>696</v>
      </c>
      <c r="C1124" s="29" t="s">
        <v>1540</v>
      </c>
      <c r="D1124" s="87" t="s">
        <v>697</v>
      </c>
      <c r="E1124" s="87" t="s">
        <v>105</v>
      </c>
      <c r="F1124" s="87">
        <v>43314</v>
      </c>
      <c r="G1124" s="104"/>
      <c r="H1124" s="105"/>
      <c r="I1124" s="105"/>
      <c r="J1124" s="105"/>
      <c r="K1124" s="106"/>
      <c r="L1124" s="106"/>
      <c r="M1124" s="106"/>
      <c r="N1124" s="107"/>
      <c r="O1124" s="107"/>
      <c r="P1124" s="107"/>
      <c r="Q1124" s="108"/>
      <c r="R1124" s="108"/>
      <c r="S1124" s="108"/>
      <c r="T1124" s="108"/>
      <c r="U1124" s="338"/>
      <c r="V1124" s="99"/>
    </row>
    <row r="1125" spans="2:22" x14ac:dyDescent="0.3">
      <c r="B1125" s="29" t="s">
        <v>696</v>
      </c>
      <c r="C1125" s="29" t="s">
        <v>1540</v>
      </c>
      <c r="D1125" s="87" t="s">
        <v>697</v>
      </c>
      <c r="E1125" s="87" t="s">
        <v>95</v>
      </c>
      <c r="F1125" s="87">
        <v>43335</v>
      </c>
      <c r="G1125" s="104"/>
      <c r="H1125" s="105"/>
      <c r="I1125" s="105"/>
      <c r="J1125" s="105"/>
      <c r="K1125" s="106"/>
      <c r="L1125" s="106"/>
      <c r="M1125" s="106"/>
      <c r="N1125" s="107"/>
      <c r="O1125" s="107"/>
      <c r="P1125" s="107"/>
      <c r="Q1125" s="108"/>
      <c r="R1125" s="108"/>
      <c r="S1125" s="108"/>
      <c r="T1125" s="108"/>
      <c r="U1125" s="338"/>
      <c r="V1125" s="99"/>
    </row>
    <row r="1126" spans="2:22" x14ac:dyDescent="0.3">
      <c r="B1126" s="29" t="s">
        <v>696</v>
      </c>
      <c r="C1126" s="29" t="s">
        <v>1540</v>
      </c>
      <c r="D1126" s="87" t="s">
        <v>697</v>
      </c>
      <c r="E1126" s="87" t="s">
        <v>77</v>
      </c>
      <c r="F1126" s="87">
        <v>43377</v>
      </c>
      <c r="G1126" s="104"/>
      <c r="H1126" s="105"/>
      <c r="I1126" s="105"/>
      <c r="J1126" s="105"/>
      <c r="K1126" s="125"/>
      <c r="L1126" s="125"/>
      <c r="M1126" s="125"/>
      <c r="N1126" s="126"/>
      <c r="O1126" s="126"/>
      <c r="P1126" s="126"/>
      <c r="Q1126" s="127"/>
      <c r="R1126" s="127"/>
      <c r="S1126" s="127"/>
      <c r="T1126" s="127"/>
      <c r="U1126" s="340"/>
      <c r="V1126" s="99"/>
    </row>
    <row r="1127" spans="2:22" x14ac:dyDescent="0.3">
      <c r="B1127" s="29" t="s">
        <v>698</v>
      </c>
      <c r="C1127" s="29" t="s">
        <v>1541</v>
      </c>
      <c r="D1127" s="87" t="s">
        <v>697</v>
      </c>
      <c r="E1127" s="87" t="s">
        <v>105</v>
      </c>
      <c r="F1127" s="87">
        <v>43318</v>
      </c>
      <c r="G1127" s="104"/>
      <c r="H1127" s="105"/>
      <c r="I1127" s="105"/>
      <c r="J1127" s="105"/>
      <c r="K1127" s="106"/>
      <c r="L1127" s="106"/>
      <c r="M1127" s="106"/>
      <c r="N1127" s="107"/>
      <c r="O1127" s="107"/>
      <c r="P1127" s="107"/>
      <c r="Q1127" s="108"/>
      <c r="R1127" s="108"/>
      <c r="S1127" s="108"/>
      <c r="T1127" s="108"/>
      <c r="U1127" s="338"/>
      <c r="V1127" s="99"/>
    </row>
    <row r="1128" spans="2:22" x14ac:dyDescent="0.3">
      <c r="B1128" s="29" t="s">
        <v>698</v>
      </c>
      <c r="C1128" s="29" t="s">
        <v>1541</v>
      </c>
      <c r="D1128" s="87" t="s">
        <v>697</v>
      </c>
      <c r="E1128" s="87" t="s">
        <v>95</v>
      </c>
      <c r="F1128" s="87">
        <v>43339</v>
      </c>
      <c r="G1128" s="104"/>
      <c r="H1128" s="105"/>
      <c r="I1128" s="105"/>
      <c r="J1128" s="105"/>
      <c r="K1128" s="106"/>
      <c r="L1128" s="106"/>
      <c r="M1128" s="106"/>
      <c r="N1128" s="107"/>
      <c r="O1128" s="107"/>
      <c r="P1128" s="107"/>
      <c r="Q1128" s="108"/>
      <c r="R1128" s="108"/>
      <c r="S1128" s="108"/>
      <c r="T1128" s="108"/>
      <c r="U1128" s="338"/>
      <c r="V1128" s="99"/>
    </row>
    <row r="1129" spans="2:22" x14ac:dyDescent="0.3">
      <c r="B1129" s="29" t="s">
        <v>698</v>
      </c>
      <c r="C1129" s="29" t="s">
        <v>1541</v>
      </c>
      <c r="D1129" s="87" t="s">
        <v>697</v>
      </c>
      <c r="E1129" s="87" t="s">
        <v>77</v>
      </c>
      <c r="F1129" s="87">
        <v>43381</v>
      </c>
      <c r="G1129" s="104"/>
      <c r="H1129" s="105"/>
      <c r="I1129" s="105"/>
      <c r="J1129" s="105"/>
      <c r="K1129" s="106"/>
      <c r="L1129" s="106"/>
      <c r="M1129" s="106"/>
      <c r="N1129" s="107"/>
      <c r="O1129" s="107"/>
      <c r="P1129" s="107"/>
      <c r="Q1129" s="108"/>
      <c r="R1129" s="108"/>
      <c r="S1129" s="108"/>
      <c r="T1129" s="108"/>
      <c r="U1129" s="338"/>
      <c r="V1129" s="99"/>
    </row>
    <row r="1130" spans="2:22" x14ac:dyDescent="0.3">
      <c r="B1130" s="29" t="s">
        <v>698</v>
      </c>
      <c r="C1130" s="29" t="s">
        <v>1541</v>
      </c>
      <c r="D1130" s="87" t="s">
        <v>697</v>
      </c>
      <c r="E1130" s="87" t="s">
        <v>39</v>
      </c>
      <c r="F1130" s="87">
        <v>44025</v>
      </c>
      <c r="G1130" s="104"/>
      <c r="H1130" s="105"/>
      <c r="I1130" s="105"/>
      <c r="J1130" s="105"/>
      <c r="K1130" s="106"/>
      <c r="L1130" s="106"/>
      <c r="M1130" s="106"/>
      <c r="N1130" s="107"/>
      <c r="O1130" s="107"/>
      <c r="P1130" s="107"/>
      <c r="Q1130" s="108"/>
      <c r="R1130" s="108"/>
      <c r="S1130" s="108"/>
      <c r="T1130" s="108"/>
      <c r="U1130" s="338"/>
      <c r="V1130" s="99"/>
    </row>
    <row r="1131" spans="2:22" x14ac:dyDescent="0.3">
      <c r="B1131" s="29" t="s">
        <v>699</v>
      </c>
      <c r="C1131" s="29" t="s">
        <v>1228</v>
      </c>
      <c r="D1131" s="87" t="s">
        <v>697</v>
      </c>
      <c r="E1131" s="87" t="s">
        <v>95</v>
      </c>
      <c r="F1131" s="87">
        <v>43325</v>
      </c>
      <c r="G1131" s="104"/>
      <c r="H1131" s="105"/>
      <c r="I1131" s="105"/>
      <c r="J1131" s="105"/>
      <c r="K1131" s="106"/>
      <c r="L1131" s="106"/>
      <c r="M1131" s="106"/>
      <c r="N1131" s="107"/>
      <c r="O1131" s="107"/>
      <c r="P1131" s="107"/>
      <c r="Q1131" s="108"/>
      <c r="R1131" s="108"/>
      <c r="S1131" s="108"/>
      <c r="T1131" s="108"/>
      <c r="U1131" s="338"/>
      <c r="V1131" s="99"/>
    </row>
    <row r="1132" spans="2:22" x14ac:dyDescent="0.3">
      <c r="B1132" s="29" t="s">
        <v>699</v>
      </c>
      <c r="C1132" s="29" t="s">
        <v>1228</v>
      </c>
      <c r="D1132" s="87" t="s">
        <v>697</v>
      </c>
      <c r="E1132" s="87" t="s">
        <v>77</v>
      </c>
      <c r="F1132" s="87">
        <v>43367</v>
      </c>
      <c r="G1132" s="104"/>
      <c r="H1132" s="105"/>
      <c r="I1132" s="105"/>
      <c r="J1132" s="105"/>
      <c r="K1132" s="106"/>
      <c r="L1132" s="106"/>
      <c r="M1132" s="106"/>
      <c r="N1132" s="107"/>
      <c r="O1132" s="107"/>
      <c r="P1132" s="107"/>
      <c r="Q1132" s="108"/>
      <c r="R1132" s="108"/>
      <c r="S1132" s="108"/>
      <c r="T1132" s="108"/>
      <c r="U1132" s="338"/>
      <c r="V1132" s="99"/>
    </row>
    <row r="1133" spans="2:22" x14ac:dyDescent="0.3">
      <c r="B1133" s="29" t="s">
        <v>700</v>
      </c>
      <c r="C1133" s="29" t="s">
        <v>1229</v>
      </c>
      <c r="D1133" s="87" t="s">
        <v>697</v>
      </c>
      <c r="E1133" s="87" t="s">
        <v>95</v>
      </c>
      <c r="F1133" s="87">
        <v>43325</v>
      </c>
      <c r="G1133" s="104"/>
      <c r="H1133" s="105"/>
      <c r="I1133" s="105"/>
      <c r="J1133" s="105"/>
      <c r="K1133" s="106"/>
      <c r="L1133" s="106"/>
      <c r="M1133" s="106"/>
      <c r="N1133" s="107"/>
      <c r="O1133" s="107"/>
      <c r="P1133" s="107"/>
      <c r="Q1133" s="108"/>
      <c r="R1133" s="108"/>
      <c r="S1133" s="108"/>
      <c r="T1133" s="108"/>
      <c r="U1133" s="338"/>
      <c r="V1133" s="99"/>
    </row>
    <row r="1134" spans="2:22" x14ac:dyDescent="0.3">
      <c r="B1134" s="29" t="s">
        <v>700</v>
      </c>
      <c r="C1134" s="29" t="s">
        <v>1229</v>
      </c>
      <c r="D1134" s="87" t="s">
        <v>697</v>
      </c>
      <c r="E1134" s="87" t="s">
        <v>77</v>
      </c>
      <c r="F1134" s="87">
        <v>43367</v>
      </c>
      <c r="G1134" s="104"/>
      <c r="H1134" s="105"/>
      <c r="I1134" s="105"/>
      <c r="J1134" s="105"/>
      <c r="K1134" s="125"/>
      <c r="L1134" s="125"/>
      <c r="M1134" s="125"/>
      <c r="N1134" s="126"/>
      <c r="O1134" s="126"/>
      <c r="P1134" s="126"/>
      <c r="Q1134" s="127"/>
      <c r="R1134" s="127"/>
      <c r="S1134" s="127"/>
      <c r="T1134" s="127"/>
      <c r="U1134" s="340"/>
      <c r="V1134" s="99"/>
    </row>
    <row r="1135" spans="2:22" x14ac:dyDescent="0.3">
      <c r="B1135" s="29" t="s">
        <v>642</v>
      </c>
      <c r="C1135" s="29" t="s">
        <v>1426</v>
      </c>
      <c r="D1135" s="87" t="s">
        <v>697</v>
      </c>
      <c r="E1135" s="87" t="s">
        <v>113</v>
      </c>
      <c r="F1135" s="87">
        <v>44182</v>
      </c>
      <c r="G1135" s="104"/>
      <c r="H1135" s="105"/>
      <c r="I1135" s="105"/>
      <c r="J1135" s="105"/>
      <c r="K1135" s="106"/>
      <c r="L1135" s="106"/>
      <c r="M1135" s="106"/>
      <c r="N1135" s="107"/>
      <c r="O1135" s="107"/>
      <c r="P1135" s="107"/>
      <c r="Q1135" s="108"/>
      <c r="R1135" s="108"/>
      <c r="S1135" s="108"/>
      <c r="T1135" s="108"/>
      <c r="U1135" s="338"/>
      <c r="V1135" s="99"/>
    </row>
    <row r="1136" spans="2:22" x14ac:dyDescent="0.3">
      <c r="B1136" s="29" t="s">
        <v>701</v>
      </c>
      <c r="C1136" s="29" t="s">
        <v>1427</v>
      </c>
      <c r="D1136" s="87" t="s">
        <v>697</v>
      </c>
      <c r="E1136" s="87" t="s">
        <v>39</v>
      </c>
      <c r="F1136" s="87">
        <v>43608</v>
      </c>
      <c r="G1136" s="104"/>
      <c r="H1136" s="105"/>
      <c r="I1136" s="105"/>
      <c r="J1136" s="105"/>
      <c r="K1136" s="106"/>
      <c r="L1136" s="106"/>
      <c r="M1136" s="106"/>
      <c r="N1136" s="107"/>
      <c r="O1136" s="107"/>
      <c r="P1136" s="107"/>
      <c r="Q1136" s="108"/>
      <c r="R1136" s="108"/>
      <c r="S1136" s="108"/>
      <c r="T1136" s="108"/>
      <c r="U1136" s="338"/>
      <c r="V1136" s="99"/>
    </row>
    <row r="1137" spans="2:22" x14ac:dyDescent="0.3">
      <c r="B1137" s="29" t="s">
        <v>702</v>
      </c>
      <c r="C1137" s="29" t="s">
        <v>1428</v>
      </c>
      <c r="D1137" s="87" t="s">
        <v>697</v>
      </c>
      <c r="E1137" s="87" t="s">
        <v>39</v>
      </c>
      <c r="F1137" s="87">
        <v>43600</v>
      </c>
      <c r="G1137" s="104"/>
      <c r="H1137" s="105"/>
      <c r="I1137" s="105"/>
      <c r="J1137" s="105"/>
      <c r="K1137" s="106"/>
      <c r="L1137" s="106"/>
      <c r="M1137" s="106"/>
      <c r="N1137" s="107"/>
      <c r="O1137" s="107"/>
      <c r="P1137" s="107"/>
      <c r="Q1137" s="108"/>
      <c r="R1137" s="108"/>
      <c r="S1137" s="108"/>
      <c r="T1137" s="108"/>
      <c r="U1137" s="338"/>
      <c r="V1137" s="99"/>
    </row>
    <row r="1138" spans="2:22" x14ac:dyDescent="0.3">
      <c r="B1138" s="29" t="s">
        <v>703</v>
      </c>
      <c r="C1138" s="29" t="s">
        <v>1450</v>
      </c>
      <c r="D1138" s="87" t="s">
        <v>697</v>
      </c>
      <c r="E1138" s="87" t="s">
        <v>39</v>
      </c>
      <c r="F1138" s="87">
        <v>43496</v>
      </c>
      <c r="G1138" s="104"/>
      <c r="H1138" s="105"/>
      <c r="I1138" s="105"/>
      <c r="J1138" s="105"/>
      <c r="K1138" s="106"/>
      <c r="L1138" s="106"/>
      <c r="M1138" s="106"/>
      <c r="N1138" s="107"/>
      <c r="O1138" s="107"/>
      <c r="P1138" s="107"/>
      <c r="Q1138" s="108"/>
      <c r="R1138" s="108"/>
      <c r="S1138" s="108"/>
      <c r="T1138" s="108"/>
      <c r="U1138" s="338"/>
      <c r="V1138" s="99"/>
    </row>
    <row r="1139" spans="2:22" x14ac:dyDescent="0.3">
      <c r="B1139" s="29" t="s">
        <v>704</v>
      </c>
      <c r="C1139" s="29" t="s">
        <v>1542</v>
      </c>
      <c r="D1139" s="87" t="s">
        <v>697</v>
      </c>
      <c r="E1139" s="87" t="s">
        <v>39</v>
      </c>
      <c r="F1139" s="87">
        <v>43438</v>
      </c>
      <c r="G1139" s="104"/>
      <c r="H1139" s="105"/>
      <c r="I1139" s="105"/>
      <c r="J1139" s="105"/>
      <c r="K1139" s="106"/>
      <c r="L1139" s="106"/>
      <c r="M1139" s="106"/>
      <c r="N1139" s="107"/>
      <c r="O1139" s="107"/>
      <c r="P1139" s="107"/>
      <c r="Q1139" s="108"/>
      <c r="R1139" s="108"/>
      <c r="S1139" s="108"/>
      <c r="T1139" s="108"/>
      <c r="U1139" s="338"/>
      <c r="V1139" s="99"/>
    </row>
    <row r="1140" spans="2:22" x14ac:dyDescent="0.3">
      <c r="B1140" s="29" t="s">
        <v>705</v>
      </c>
      <c r="C1140" s="29" t="s">
        <v>1581</v>
      </c>
      <c r="D1140" s="87" t="s">
        <v>697</v>
      </c>
      <c r="E1140" s="87" t="s">
        <v>39</v>
      </c>
      <c r="F1140" s="87">
        <v>43416</v>
      </c>
      <c r="G1140" s="104"/>
      <c r="H1140" s="105"/>
      <c r="I1140" s="105"/>
      <c r="J1140" s="105"/>
      <c r="K1140" s="106"/>
      <c r="L1140" s="106"/>
      <c r="M1140" s="106"/>
      <c r="N1140" s="107"/>
      <c r="O1140" s="107"/>
      <c r="P1140" s="107"/>
      <c r="Q1140" s="108"/>
      <c r="R1140" s="108"/>
      <c r="S1140" s="108"/>
      <c r="T1140" s="108"/>
      <c r="U1140" s="338"/>
      <c r="V1140" s="99"/>
    </row>
    <row r="1141" spans="2:22" x14ac:dyDescent="0.3">
      <c r="B1141" s="29" t="s">
        <v>706</v>
      </c>
      <c r="C1141" s="29" t="s">
        <v>1582</v>
      </c>
      <c r="D1141" s="87" t="s">
        <v>707</v>
      </c>
      <c r="E1141" s="87" t="s">
        <v>39</v>
      </c>
      <c r="F1141" s="87">
        <v>43339</v>
      </c>
      <c r="G1141" s="104"/>
      <c r="H1141" s="105"/>
      <c r="I1141" s="105"/>
      <c r="J1141" s="105"/>
      <c r="K1141" s="106"/>
      <c r="L1141" s="106"/>
      <c r="M1141" s="106"/>
      <c r="N1141" s="107"/>
      <c r="O1141" s="107"/>
      <c r="P1141" s="107"/>
      <c r="Q1141" s="108"/>
      <c r="R1141" s="108"/>
      <c r="S1141" s="108"/>
      <c r="T1141" s="108"/>
      <c r="U1141" s="338"/>
      <c r="V1141" s="99"/>
    </row>
    <row r="1142" spans="2:22" x14ac:dyDescent="0.3">
      <c r="B1142" s="29"/>
      <c r="C1142" s="29"/>
      <c r="D1142" s="87"/>
      <c r="E1142" s="87"/>
      <c r="F1142" s="87"/>
      <c r="G1142" s="104"/>
      <c r="H1142" s="105"/>
      <c r="I1142" s="105"/>
      <c r="J1142" s="105"/>
      <c r="K1142" s="125"/>
      <c r="L1142" s="125"/>
      <c r="M1142" s="125"/>
      <c r="N1142" s="126"/>
      <c r="O1142" s="126"/>
      <c r="P1142" s="126"/>
      <c r="Q1142" s="127"/>
      <c r="R1142" s="127"/>
      <c r="S1142" s="127"/>
      <c r="T1142" s="127"/>
      <c r="U1142" s="340"/>
      <c r="V1142" s="99"/>
    </row>
    <row r="1143" spans="2:22" x14ac:dyDescent="0.3">
      <c r="B1143" s="29"/>
      <c r="C1143" s="29"/>
      <c r="D1143" s="87"/>
      <c r="E1143" s="87"/>
      <c r="F1143" s="87"/>
      <c r="G1143" s="104"/>
      <c r="H1143" s="105"/>
      <c r="I1143" s="105"/>
      <c r="J1143" s="105"/>
      <c r="K1143" s="106"/>
      <c r="L1143" s="106"/>
      <c r="M1143" s="106"/>
      <c r="N1143" s="107"/>
      <c r="O1143" s="107"/>
      <c r="P1143" s="107"/>
      <c r="Q1143" s="108"/>
      <c r="R1143" s="108"/>
      <c r="S1143" s="108"/>
      <c r="T1143" s="108"/>
      <c r="U1143" s="338"/>
      <c r="V1143" s="99"/>
    </row>
    <row r="1144" spans="2:22" x14ac:dyDescent="0.3">
      <c r="B1144" s="29"/>
      <c r="C1144" s="29"/>
      <c r="D1144" s="87"/>
      <c r="E1144" s="87"/>
      <c r="F1144" s="87"/>
      <c r="G1144" s="104"/>
      <c r="H1144" s="105"/>
      <c r="I1144" s="105"/>
      <c r="J1144" s="105"/>
      <c r="K1144" s="106"/>
      <c r="L1144" s="106"/>
      <c r="M1144" s="106"/>
      <c r="N1144" s="107"/>
      <c r="O1144" s="107"/>
      <c r="P1144" s="107"/>
      <c r="Q1144" s="108"/>
      <c r="R1144" s="108"/>
      <c r="S1144" s="108"/>
      <c r="T1144" s="108"/>
      <c r="U1144" s="338"/>
      <c r="V1144" s="99"/>
    </row>
    <row r="1145" spans="2:22" x14ac:dyDescent="0.3">
      <c r="B1145" s="29"/>
      <c r="C1145" s="29"/>
      <c r="D1145" s="87"/>
      <c r="E1145" s="87"/>
      <c r="F1145" s="87"/>
      <c r="G1145" s="104"/>
      <c r="H1145" s="105"/>
      <c r="I1145" s="105"/>
      <c r="J1145" s="105"/>
      <c r="K1145" s="106"/>
      <c r="L1145" s="106"/>
      <c r="M1145" s="106"/>
      <c r="N1145" s="107"/>
      <c r="O1145" s="107"/>
      <c r="P1145" s="107"/>
      <c r="Q1145" s="108"/>
      <c r="R1145" s="108"/>
      <c r="S1145" s="108"/>
      <c r="T1145" s="108"/>
      <c r="U1145" s="338"/>
      <c r="V1145" s="99"/>
    </row>
    <row r="1146" spans="2:22" x14ac:dyDescent="0.3">
      <c r="B1146" s="29"/>
      <c r="C1146" s="29"/>
      <c r="D1146" s="87"/>
      <c r="E1146" s="87"/>
      <c r="F1146" s="87"/>
      <c r="G1146" s="104"/>
      <c r="H1146" s="105"/>
      <c r="I1146" s="105"/>
      <c r="J1146" s="105"/>
      <c r="K1146" s="106"/>
      <c r="L1146" s="106"/>
      <c r="M1146" s="106"/>
      <c r="N1146" s="107"/>
      <c r="O1146" s="107"/>
      <c r="P1146" s="107"/>
      <c r="Q1146" s="108"/>
      <c r="R1146" s="108"/>
      <c r="S1146" s="108"/>
      <c r="T1146" s="108"/>
      <c r="U1146" s="338"/>
      <c r="V1146" s="99"/>
    </row>
    <row r="1147" spans="2:22" x14ac:dyDescent="0.3">
      <c r="B1147" s="29"/>
      <c r="C1147" s="29"/>
      <c r="D1147" s="87"/>
      <c r="E1147" s="87"/>
      <c r="F1147" s="87"/>
      <c r="G1147" s="128"/>
      <c r="H1147" s="128"/>
      <c r="I1147" s="128"/>
      <c r="J1147" s="128"/>
      <c r="K1147" s="128"/>
      <c r="L1147" s="128"/>
      <c r="M1147" s="128"/>
      <c r="N1147" s="128"/>
      <c r="O1147" s="128"/>
      <c r="P1147" s="128"/>
      <c r="Q1147" s="128"/>
      <c r="R1147" s="128"/>
      <c r="S1147" s="128"/>
      <c r="T1147" s="341"/>
      <c r="U1147" s="341"/>
      <c r="V1147" s="99"/>
    </row>
    <row r="1148" spans="2:22" x14ac:dyDescent="0.3">
      <c r="B1148" s="29" t="s">
        <v>700</v>
      </c>
      <c r="C1148" s="29" t="s">
        <v>1229</v>
      </c>
      <c r="D1148" s="87" t="s">
        <v>653</v>
      </c>
      <c r="E1148" s="87" t="s">
        <v>708</v>
      </c>
      <c r="F1148" s="87" t="s">
        <v>709</v>
      </c>
      <c r="G1148" s="104"/>
      <c r="H1148" s="105"/>
      <c r="I1148" s="105"/>
      <c r="J1148" s="105"/>
      <c r="K1148" s="106"/>
      <c r="L1148" s="106"/>
      <c r="M1148" s="106"/>
      <c r="N1148" s="107"/>
      <c r="O1148" s="107"/>
      <c r="P1148" s="107"/>
      <c r="Q1148" s="108"/>
      <c r="R1148" s="108"/>
      <c r="S1148" s="108"/>
      <c r="T1148" s="108"/>
      <c r="U1148" s="337"/>
      <c r="V1148" s="99"/>
    </row>
    <row r="1149" spans="2:22" x14ac:dyDescent="0.3">
      <c r="B1149" s="29" t="s">
        <v>699</v>
      </c>
      <c r="C1149" s="29" t="s">
        <v>1230</v>
      </c>
      <c r="D1149" s="87" t="s">
        <v>653</v>
      </c>
      <c r="E1149" s="87" t="s">
        <v>708</v>
      </c>
      <c r="F1149" s="87" t="s">
        <v>709</v>
      </c>
      <c r="G1149" s="104"/>
      <c r="H1149" s="105"/>
      <c r="I1149" s="105"/>
      <c r="J1149" s="105"/>
      <c r="K1149" s="106"/>
      <c r="L1149" s="106"/>
      <c r="M1149" s="106"/>
      <c r="N1149" s="107"/>
      <c r="O1149" s="107"/>
      <c r="P1149" s="107"/>
      <c r="Q1149" s="108"/>
      <c r="R1149" s="108"/>
      <c r="S1149" s="108"/>
      <c r="T1149" s="108"/>
      <c r="U1149" s="338"/>
      <c r="V1149" s="99"/>
    </row>
    <row r="1150" spans="2:22" x14ac:dyDescent="0.3">
      <c r="B1150" s="29" t="s">
        <v>710</v>
      </c>
      <c r="C1150" s="29" t="s">
        <v>711</v>
      </c>
      <c r="D1150" s="87" t="s">
        <v>200</v>
      </c>
      <c r="E1150" s="87" t="s">
        <v>712</v>
      </c>
      <c r="F1150" s="87" t="s">
        <v>713</v>
      </c>
      <c r="G1150" s="104"/>
      <c r="H1150" s="105"/>
      <c r="I1150" s="105"/>
      <c r="J1150" s="105"/>
      <c r="K1150" s="106"/>
      <c r="L1150" s="106"/>
      <c r="M1150" s="106"/>
      <c r="N1150" s="107"/>
      <c r="O1150" s="107"/>
      <c r="P1150" s="107"/>
      <c r="Q1150" s="108"/>
      <c r="R1150" s="108"/>
      <c r="S1150" s="108"/>
      <c r="T1150" s="108"/>
      <c r="U1150" s="338"/>
      <c r="V1150" s="99"/>
    </row>
    <row r="1151" spans="2:22" x14ac:dyDescent="0.3">
      <c r="B1151" s="29" t="s">
        <v>714</v>
      </c>
      <c r="C1151" s="29" t="s">
        <v>715</v>
      </c>
      <c r="D1151" s="87" t="s">
        <v>200</v>
      </c>
      <c r="E1151" s="87" t="s">
        <v>716</v>
      </c>
      <c r="F1151" s="87" t="s">
        <v>717</v>
      </c>
      <c r="G1151" s="104"/>
      <c r="H1151" s="105"/>
      <c r="I1151" s="105"/>
      <c r="J1151" s="105"/>
      <c r="K1151" s="106"/>
      <c r="L1151" s="106"/>
      <c r="M1151" s="106"/>
      <c r="N1151" s="107"/>
      <c r="O1151" s="107"/>
      <c r="P1151" s="107"/>
      <c r="Q1151" s="108"/>
      <c r="R1151" s="108"/>
      <c r="S1151" s="108"/>
      <c r="T1151" s="108"/>
      <c r="U1151" s="338"/>
      <c r="V1151" s="99"/>
    </row>
    <row r="1152" spans="2:22" x14ac:dyDescent="0.3">
      <c r="B1152" s="29" t="s">
        <v>718</v>
      </c>
      <c r="C1152" s="29" t="s">
        <v>719</v>
      </c>
      <c r="D1152" s="87" t="s">
        <v>200</v>
      </c>
      <c r="E1152" s="87" t="s">
        <v>720</v>
      </c>
      <c r="F1152" s="87" t="s">
        <v>717</v>
      </c>
      <c r="G1152" s="104"/>
      <c r="H1152" s="105"/>
      <c r="I1152" s="105"/>
      <c r="J1152" s="105"/>
      <c r="K1152" s="106"/>
      <c r="L1152" s="106"/>
      <c r="M1152" s="106"/>
      <c r="N1152" s="107"/>
      <c r="O1152" s="107"/>
      <c r="P1152" s="107"/>
      <c r="Q1152" s="108"/>
      <c r="R1152" s="108"/>
      <c r="S1152" s="108"/>
      <c r="T1152" s="108"/>
      <c r="U1152" s="338"/>
      <c r="V1152" s="99"/>
    </row>
    <row r="1153" spans="2:22" x14ac:dyDescent="0.3">
      <c r="B1153" s="29"/>
      <c r="C1153" s="29" t="s">
        <v>721</v>
      </c>
      <c r="D1153" s="87" t="s">
        <v>200</v>
      </c>
      <c r="E1153" s="87" t="s">
        <v>722</v>
      </c>
      <c r="F1153" s="87" t="s">
        <v>723</v>
      </c>
      <c r="G1153" s="104"/>
      <c r="H1153" s="105"/>
      <c r="I1153" s="105"/>
      <c r="J1153" s="105"/>
      <c r="K1153" s="106"/>
      <c r="L1153" s="106"/>
      <c r="M1153" s="106"/>
      <c r="N1153" s="107"/>
      <c r="O1153" s="107"/>
      <c r="P1153" s="107"/>
      <c r="Q1153" s="108"/>
      <c r="R1153" s="108"/>
      <c r="S1153" s="108"/>
      <c r="T1153" s="108"/>
      <c r="U1153" s="338"/>
      <c r="V1153" s="99"/>
    </row>
    <row r="1154" spans="2:22" x14ac:dyDescent="0.3">
      <c r="B1154" s="29"/>
      <c r="C1154" s="29"/>
      <c r="D1154" s="87"/>
      <c r="E1154" s="87"/>
      <c r="F1154" s="87"/>
      <c r="G1154" s="104"/>
      <c r="H1154" s="105"/>
      <c r="I1154" s="105"/>
      <c r="J1154" s="105"/>
      <c r="K1154" s="106"/>
      <c r="L1154" s="106"/>
      <c r="M1154" s="106"/>
      <c r="N1154" s="107"/>
      <c r="O1154" s="107"/>
      <c r="P1154" s="107"/>
      <c r="Q1154" s="108"/>
      <c r="R1154" s="108"/>
      <c r="S1154" s="108"/>
      <c r="T1154" s="108"/>
      <c r="U1154" s="338"/>
      <c r="V1154" s="99"/>
    </row>
    <row r="1155" spans="2:22" x14ac:dyDescent="0.3">
      <c r="B1155" s="29"/>
      <c r="C1155" s="29"/>
      <c r="D1155" s="87"/>
      <c r="E1155" s="87"/>
      <c r="F1155" s="87"/>
      <c r="G1155" s="104"/>
      <c r="H1155" s="105"/>
      <c r="I1155" s="105"/>
      <c r="J1155" s="105"/>
      <c r="K1155" s="106"/>
      <c r="L1155" s="106"/>
      <c r="M1155" s="106"/>
      <c r="N1155" s="107"/>
      <c r="O1155" s="107"/>
      <c r="P1155" s="107"/>
      <c r="Q1155" s="108"/>
      <c r="R1155" s="108"/>
      <c r="S1155" s="108"/>
      <c r="T1155" s="108"/>
      <c r="U1155" s="338"/>
      <c r="V1155" s="99"/>
    </row>
    <row r="1156" spans="2:22" x14ac:dyDescent="0.3">
      <c r="B1156" s="29"/>
      <c r="C1156" s="29"/>
      <c r="D1156" s="87"/>
      <c r="E1156" s="87"/>
      <c r="F1156" s="87"/>
      <c r="G1156" s="104"/>
      <c r="H1156" s="105"/>
      <c r="I1156" s="105"/>
      <c r="J1156" s="105"/>
      <c r="K1156" s="106"/>
      <c r="L1156" s="106"/>
      <c r="M1156" s="106"/>
      <c r="N1156" s="107"/>
      <c r="O1156" s="107"/>
      <c r="P1156" s="107"/>
      <c r="Q1156" s="108"/>
      <c r="R1156" s="108"/>
      <c r="S1156" s="108"/>
      <c r="T1156" s="108"/>
      <c r="U1156" s="338"/>
      <c r="V1156" s="99"/>
    </row>
    <row r="1157" spans="2:22" x14ac:dyDescent="0.3">
      <c r="B1157" s="29"/>
      <c r="C1157" s="29"/>
      <c r="D1157" s="87"/>
      <c r="E1157" s="87"/>
      <c r="F1157" s="87"/>
      <c r="G1157" s="104"/>
      <c r="H1157" s="105"/>
      <c r="I1157" s="105"/>
      <c r="J1157" s="105"/>
      <c r="K1157" s="106"/>
      <c r="L1157" s="106"/>
      <c r="M1157" s="106"/>
      <c r="N1157" s="107"/>
      <c r="O1157" s="107"/>
      <c r="P1157" s="107"/>
      <c r="Q1157" s="108"/>
      <c r="R1157" s="108"/>
      <c r="S1157" s="108"/>
      <c r="T1157" s="108"/>
      <c r="U1157" s="338"/>
      <c r="V1157" s="99"/>
    </row>
    <row r="1158" spans="2:22" x14ac:dyDescent="0.3">
      <c r="B1158" s="29" t="s">
        <v>724</v>
      </c>
      <c r="C1158" s="29" t="s">
        <v>1562</v>
      </c>
      <c r="D1158" s="129" t="s">
        <v>628</v>
      </c>
      <c r="E1158" s="129" t="s">
        <v>105</v>
      </c>
      <c r="F1158" s="130">
        <v>43249</v>
      </c>
      <c r="G1158" s="104"/>
      <c r="H1158" s="105"/>
      <c r="I1158" s="105"/>
      <c r="J1158" s="105"/>
      <c r="K1158" s="106"/>
      <c r="L1158" s="106"/>
      <c r="M1158" s="106"/>
      <c r="N1158" s="107"/>
      <c r="O1158" s="107"/>
      <c r="P1158" s="107"/>
      <c r="Q1158" s="108"/>
      <c r="R1158" s="108"/>
      <c r="S1158" s="108"/>
      <c r="T1158" s="108"/>
      <c r="U1158" s="338"/>
      <c r="V1158" s="99"/>
    </row>
    <row r="1159" spans="2:22" x14ac:dyDescent="0.3">
      <c r="B1159" s="29" t="s">
        <v>725</v>
      </c>
      <c r="C1159" s="29" t="s">
        <v>1451</v>
      </c>
      <c r="D1159" s="129" t="s">
        <v>628</v>
      </c>
      <c r="E1159" s="129" t="s">
        <v>119</v>
      </c>
      <c r="F1159" s="130">
        <v>43126</v>
      </c>
      <c r="G1159" s="104"/>
      <c r="H1159" s="105"/>
      <c r="I1159" s="105"/>
      <c r="J1159" s="105"/>
      <c r="K1159" s="106"/>
      <c r="L1159" s="106"/>
      <c r="M1159" s="106"/>
      <c r="N1159" s="107"/>
      <c r="O1159" s="107"/>
      <c r="P1159" s="107"/>
      <c r="Q1159" s="108"/>
      <c r="R1159" s="108"/>
      <c r="S1159" s="108"/>
      <c r="T1159" s="108"/>
      <c r="U1159" s="338"/>
      <c r="V1159" s="99"/>
    </row>
    <row r="1160" spans="2:22" x14ac:dyDescent="0.3">
      <c r="B1160" s="29" t="s">
        <v>726</v>
      </c>
      <c r="C1160" s="29" t="s">
        <v>1429</v>
      </c>
      <c r="D1160" s="131" t="s">
        <v>727</v>
      </c>
      <c r="E1160" s="129" t="s">
        <v>77</v>
      </c>
      <c r="F1160" s="132" t="s">
        <v>728</v>
      </c>
      <c r="G1160" s="104"/>
      <c r="H1160" s="105"/>
      <c r="I1160" s="105"/>
      <c r="J1160" s="105"/>
      <c r="K1160" s="106"/>
      <c r="L1160" s="106"/>
      <c r="M1160" s="106"/>
      <c r="N1160" s="107"/>
      <c r="O1160" s="107"/>
      <c r="P1160" s="107"/>
      <c r="Q1160" s="108"/>
      <c r="R1160" s="108"/>
      <c r="S1160" s="108"/>
      <c r="T1160" s="108"/>
      <c r="U1160" s="338"/>
      <c r="V1160" s="99"/>
    </row>
    <row r="1161" spans="2:22" ht="13.5" customHeight="1" x14ac:dyDescent="0.3">
      <c r="B1161" s="29" t="s">
        <v>725</v>
      </c>
      <c r="C1161" s="29" t="s">
        <v>1451</v>
      </c>
      <c r="D1161" s="129" t="s">
        <v>628</v>
      </c>
      <c r="E1161" s="129" t="s">
        <v>119</v>
      </c>
      <c r="F1161" s="130">
        <v>43126</v>
      </c>
      <c r="G1161" s="104"/>
      <c r="H1161" s="105"/>
      <c r="I1161" s="105"/>
      <c r="J1161" s="105"/>
      <c r="K1161" s="106"/>
      <c r="L1161" s="106"/>
      <c r="M1161" s="106"/>
      <c r="N1161" s="107"/>
      <c r="O1161" s="107"/>
      <c r="P1161" s="107"/>
      <c r="Q1161" s="108"/>
      <c r="R1161" s="108"/>
      <c r="S1161" s="108"/>
      <c r="T1161" s="108"/>
      <c r="U1161" s="338"/>
      <c r="V1161" s="99"/>
    </row>
    <row r="1162" spans="2:22" x14ac:dyDescent="0.3">
      <c r="B1162" s="29" t="s">
        <v>637</v>
      </c>
      <c r="C1162" s="29" t="s">
        <v>1224</v>
      </c>
      <c r="D1162" s="133" t="s">
        <v>628</v>
      </c>
      <c r="E1162" s="133" t="s">
        <v>95</v>
      </c>
      <c r="F1162" s="134">
        <v>43154</v>
      </c>
      <c r="G1162" s="104"/>
      <c r="H1162" s="105"/>
      <c r="I1162" s="105"/>
      <c r="J1162" s="105"/>
      <c r="K1162" s="106"/>
      <c r="L1162" s="106"/>
      <c r="M1162" s="106"/>
      <c r="N1162" s="107"/>
      <c r="O1162" s="107"/>
      <c r="P1162" s="107"/>
      <c r="Q1162" s="108"/>
      <c r="R1162" s="108"/>
      <c r="S1162" s="108"/>
      <c r="T1162" s="108"/>
      <c r="U1162" s="338"/>
      <c r="V1162" s="99"/>
    </row>
    <row r="1163" spans="2:22" x14ac:dyDescent="0.3">
      <c r="B1163" s="29" t="s">
        <v>637</v>
      </c>
      <c r="C1163" s="29" t="s">
        <v>1224</v>
      </c>
      <c r="D1163" s="133" t="s">
        <v>628</v>
      </c>
      <c r="E1163" s="133" t="s">
        <v>77</v>
      </c>
      <c r="F1163" s="134">
        <v>43196</v>
      </c>
      <c r="G1163" s="104"/>
      <c r="H1163" s="105"/>
      <c r="I1163" s="105"/>
      <c r="J1163" s="105"/>
      <c r="K1163" s="106"/>
      <c r="L1163" s="106"/>
      <c r="M1163" s="106"/>
      <c r="N1163" s="107"/>
      <c r="O1163" s="107"/>
      <c r="P1163" s="107"/>
      <c r="Q1163" s="108"/>
      <c r="R1163" s="108"/>
      <c r="S1163" s="108"/>
      <c r="T1163" s="108"/>
      <c r="U1163" s="338"/>
      <c r="V1163" s="99"/>
    </row>
    <row r="1164" spans="2:22" x14ac:dyDescent="0.3">
      <c r="B1164" s="29" t="s">
        <v>725</v>
      </c>
      <c r="C1164" s="29" t="s">
        <v>1451</v>
      </c>
      <c r="D1164" s="133" t="s">
        <v>628</v>
      </c>
      <c r="E1164" s="133" t="s">
        <v>105</v>
      </c>
      <c r="F1164" s="134">
        <v>43147</v>
      </c>
      <c r="G1164" s="104"/>
      <c r="H1164" s="105"/>
      <c r="I1164" s="105"/>
      <c r="J1164" s="105"/>
      <c r="K1164" s="106"/>
      <c r="L1164" s="106"/>
      <c r="M1164" s="106"/>
      <c r="N1164" s="107"/>
      <c r="O1164" s="107"/>
      <c r="P1164" s="107"/>
      <c r="Q1164" s="108"/>
      <c r="R1164" s="108"/>
      <c r="S1164" s="108"/>
      <c r="T1164" s="108"/>
      <c r="U1164" s="338"/>
      <c r="V1164" s="99"/>
    </row>
    <row r="1165" spans="2:22" x14ac:dyDescent="0.3">
      <c r="B1165" s="29" t="s">
        <v>725</v>
      </c>
      <c r="C1165" s="29" t="s">
        <v>1451</v>
      </c>
      <c r="D1165" s="133" t="s">
        <v>628</v>
      </c>
      <c r="E1165" s="133" t="s">
        <v>95</v>
      </c>
      <c r="F1165" s="134">
        <v>43168</v>
      </c>
      <c r="G1165" s="104"/>
      <c r="H1165" s="105"/>
      <c r="I1165" s="105"/>
      <c r="J1165" s="105"/>
      <c r="K1165" s="106"/>
      <c r="L1165" s="106"/>
      <c r="M1165" s="106"/>
      <c r="N1165" s="107"/>
      <c r="O1165" s="107"/>
      <c r="P1165" s="107"/>
      <c r="Q1165" s="108"/>
      <c r="R1165" s="108"/>
      <c r="S1165" s="108"/>
      <c r="T1165" s="108"/>
      <c r="U1165" s="338"/>
      <c r="V1165" s="99"/>
    </row>
    <row r="1166" spans="2:22" x14ac:dyDescent="0.3">
      <c r="B1166" s="29" t="s">
        <v>725</v>
      </c>
      <c r="C1166" s="29" t="s">
        <v>1451</v>
      </c>
      <c r="D1166" s="133" t="s">
        <v>628</v>
      </c>
      <c r="E1166" s="133" t="s">
        <v>77</v>
      </c>
      <c r="F1166" s="134">
        <v>43210</v>
      </c>
      <c r="G1166" s="104"/>
      <c r="H1166" s="105"/>
      <c r="I1166" s="105"/>
      <c r="J1166" s="105"/>
      <c r="K1166" s="106"/>
      <c r="L1166" s="106"/>
      <c r="M1166" s="106"/>
      <c r="N1166" s="107"/>
      <c r="O1166" s="107"/>
      <c r="P1166" s="107"/>
      <c r="Q1166" s="108"/>
      <c r="R1166" s="108"/>
      <c r="S1166" s="108"/>
      <c r="T1166" s="108"/>
      <c r="U1166" s="338"/>
      <c r="V1166" s="99"/>
    </row>
    <row r="1167" spans="2:22" x14ac:dyDescent="0.3">
      <c r="B1167" s="29" t="s">
        <v>638</v>
      </c>
      <c r="C1167" s="29" t="s">
        <v>1580</v>
      </c>
      <c r="D1167" s="133" t="s">
        <v>628</v>
      </c>
      <c r="E1167" s="133" t="s">
        <v>95</v>
      </c>
      <c r="F1167" s="134">
        <v>43173</v>
      </c>
      <c r="G1167" s="104"/>
      <c r="H1167" s="105"/>
      <c r="I1167" s="105"/>
      <c r="J1167" s="105"/>
      <c r="K1167" s="106"/>
      <c r="L1167" s="106"/>
      <c r="M1167" s="106"/>
      <c r="N1167" s="107"/>
      <c r="O1167" s="107"/>
      <c r="P1167" s="107"/>
      <c r="Q1167" s="108"/>
      <c r="R1167" s="108"/>
      <c r="S1167" s="108"/>
      <c r="T1167" s="108"/>
      <c r="U1167" s="338"/>
      <c r="V1167" s="99"/>
    </row>
    <row r="1168" spans="2:22" x14ac:dyDescent="0.3">
      <c r="B1168" s="29" t="s">
        <v>638</v>
      </c>
      <c r="C1168" s="29" t="s">
        <v>1580</v>
      </c>
      <c r="D1168" s="133" t="s">
        <v>628</v>
      </c>
      <c r="E1168" s="133" t="s">
        <v>77</v>
      </c>
      <c r="F1168" s="134">
        <v>43215</v>
      </c>
      <c r="G1168" s="104"/>
      <c r="H1168" s="105"/>
      <c r="I1168" s="105"/>
      <c r="J1168" s="105"/>
      <c r="K1168" s="106"/>
      <c r="L1168" s="106"/>
      <c r="M1168" s="106"/>
      <c r="N1168" s="107"/>
      <c r="O1168" s="107"/>
      <c r="P1168" s="107"/>
      <c r="Q1168" s="108"/>
      <c r="R1168" s="108"/>
      <c r="S1168" s="108"/>
      <c r="T1168" s="108"/>
      <c r="U1168" s="338"/>
      <c r="V1168" s="99"/>
    </row>
    <row r="1169" spans="2:22" x14ac:dyDescent="0.3">
      <c r="B1169" s="135">
        <v>404</v>
      </c>
      <c r="C1169" s="29" t="s">
        <v>1430</v>
      </c>
      <c r="D1169" s="87" t="s">
        <v>729</v>
      </c>
      <c r="E1169" s="129" t="s">
        <v>77</v>
      </c>
      <c r="F1169" s="132">
        <v>43168</v>
      </c>
      <c r="G1169" s="136"/>
      <c r="H1169" s="137"/>
      <c r="I1169" s="137"/>
      <c r="J1169" s="137"/>
      <c r="K1169" s="137"/>
      <c r="L1169" s="137"/>
      <c r="M1169" s="137"/>
      <c r="N1169" s="138"/>
      <c r="O1169" s="138"/>
      <c r="P1169" s="138"/>
      <c r="Q1169" s="139"/>
      <c r="R1169" s="139"/>
      <c r="S1169" s="139"/>
      <c r="T1169" s="139"/>
      <c r="U1169" s="342"/>
      <c r="V1169" s="99"/>
    </row>
    <row r="1170" spans="2:22" x14ac:dyDescent="0.3">
      <c r="B1170" s="135" t="s">
        <v>726</v>
      </c>
      <c r="C1170" s="29" t="s">
        <v>1429</v>
      </c>
      <c r="D1170" s="87" t="s">
        <v>727</v>
      </c>
      <c r="E1170" s="129" t="s">
        <v>105</v>
      </c>
      <c r="F1170" s="132">
        <v>43175</v>
      </c>
      <c r="G1170" s="136"/>
      <c r="H1170" s="137"/>
      <c r="I1170" s="137"/>
      <c r="J1170" s="137"/>
      <c r="K1170" s="137"/>
      <c r="L1170" s="137"/>
      <c r="M1170" s="137"/>
      <c r="N1170" s="138"/>
      <c r="O1170" s="138"/>
      <c r="P1170" s="138"/>
      <c r="Q1170" s="139"/>
      <c r="R1170" s="139"/>
      <c r="S1170" s="139"/>
      <c r="T1170" s="139"/>
      <c r="U1170" s="342"/>
      <c r="V1170" s="99"/>
    </row>
    <row r="1171" spans="2:22" x14ac:dyDescent="0.3">
      <c r="B1171" s="135" t="s">
        <v>730</v>
      </c>
      <c r="C1171" s="29" t="s">
        <v>1231</v>
      </c>
      <c r="D1171" s="87" t="s">
        <v>727</v>
      </c>
      <c r="E1171" s="129" t="s">
        <v>77</v>
      </c>
      <c r="F1171" s="132">
        <v>42808</v>
      </c>
      <c r="G1171" s="102"/>
      <c r="H1171" s="93"/>
      <c r="I1171" s="140"/>
      <c r="J1171" s="93"/>
      <c r="K1171" s="141"/>
      <c r="L1171" s="102"/>
      <c r="M1171" s="93"/>
      <c r="N1171" s="140"/>
      <c r="O1171" s="93"/>
      <c r="P1171" s="141"/>
      <c r="Q1171" s="102"/>
      <c r="R1171" s="93"/>
      <c r="S1171" s="140"/>
      <c r="T1171" s="21"/>
      <c r="U1171" s="343"/>
      <c r="V1171" s="99"/>
    </row>
    <row r="1172" spans="2:22" x14ac:dyDescent="0.3">
      <c r="B1172" s="135" t="s">
        <v>731</v>
      </c>
      <c r="C1172" s="29" t="s">
        <v>1429</v>
      </c>
      <c r="D1172" s="87" t="s">
        <v>727</v>
      </c>
      <c r="E1172" s="129" t="s">
        <v>732</v>
      </c>
      <c r="F1172" s="132">
        <v>43161</v>
      </c>
      <c r="G1172" s="142"/>
      <c r="H1172" s="143"/>
      <c r="I1172" s="143"/>
      <c r="J1172" s="143"/>
      <c r="K1172" s="143"/>
      <c r="L1172" s="143"/>
      <c r="M1172" s="143"/>
      <c r="N1172" s="144"/>
      <c r="O1172" s="144"/>
      <c r="P1172" s="144"/>
      <c r="Q1172" s="145"/>
      <c r="R1172" s="145"/>
      <c r="S1172" s="145"/>
      <c r="T1172" s="145"/>
      <c r="U1172" s="344"/>
      <c r="V1172" s="99"/>
    </row>
    <row r="1173" spans="2:22" x14ac:dyDescent="0.3">
      <c r="B1173" s="135" t="s">
        <v>733</v>
      </c>
      <c r="C1173" s="29" t="s">
        <v>734</v>
      </c>
      <c r="D1173" s="87" t="s">
        <v>727</v>
      </c>
      <c r="E1173" s="129" t="s">
        <v>95</v>
      </c>
      <c r="F1173" s="132" t="s">
        <v>735</v>
      </c>
      <c r="G1173" s="136"/>
      <c r="H1173" s="137"/>
      <c r="I1173" s="137"/>
      <c r="J1173" s="137"/>
      <c r="K1173" s="137"/>
      <c r="L1173" s="137"/>
      <c r="M1173" s="137"/>
      <c r="N1173" s="138"/>
      <c r="O1173" s="138"/>
      <c r="P1173" s="138"/>
      <c r="Q1173" s="139"/>
      <c r="R1173" s="139"/>
      <c r="S1173" s="139"/>
      <c r="T1173" s="139"/>
      <c r="U1173" s="342"/>
      <c r="V1173" s="99"/>
    </row>
    <row r="1174" spans="2:22" x14ac:dyDescent="0.3">
      <c r="B1174" s="135" t="s">
        <v>736</v>
      </c>
      <c r="C1174" s="29" t="s">
        <v>1314</v>
      </c>
      <c r="D1174" s="87" t="s">
        <v>727</v>
      </c>
      <c r="E1174" s="129" t="s">
        <v>95</v>
      </c>
      <c r="F1174" s="132" t="s">
        <v>737</v>
      </c>
      <c r="G1174" s="102"/>
      <c r="H1174" s="93"/>
      <c r="I1174" s="140"/>
      <c r="J1174" s="93"/>
      <c r="K1174" s="141"/>
      <c r="L1174" s="102"/>
      <c r="M1174" s="93"/>
      <c r="N1174" s="140"/>
      <c r="O1174" s="93"/>
      <c r="P1174" s="141"/>
      <c r="Q1174" s="102"/>
      <c r="R1174" s="93"/>
      <c r="S1174" s="140"/>
      <c r="T1174" s="21"/>
      <c r="U1174" s="343"/>
      <c r="V1174" s="99"/>
    </row>
    <row r="1175" spans="2:22" x14ac:dyDescent="0.3">
      <c r="B1175" s="135" t="s">
        <v>738</v>
      </c>
      <c r="C1175" s="29" t="s">
        <v>1543</v>
      </c>
      <c r="D1175" s="87" t="s">
        <v>727</v>
      </c>
      <c r="E1175" s="129" t="s">
        <v>77</v>
      </c>
      <c r="F1175" s="132" t="s">
        <v>739</v>
      </c>
      <c r="V1175" s="99"/>
    </row>
    <row r="1176" spans="2:22" x14ac:dyDescent="0.3">
      <c r="B1176" s="135" t="s">
        <v>740</v>
      </c>
      <c r="C1176" s="29" t="s">
        <v>1232</v>
      </c>
      <c r="D1176" s="87" t="s">
        <v>727</v>
      </c>
      <c r="E1176" s="129" t="s">
        <v>77</v>
      </c>
      <c r="F1176" s="132">
        <v>42795</v>
      </c>
      <c r="G1176" s="102"/>
      <c r="H1176" s="93"/>
      <c r="I1176" s="140"/>
      <c r="J1176" s="93"/>
      <c r="K1176" s="141"/>
      <c r="L1176" s="102"/>
      <c r="M1176" s="93"/>
      <c r="N1176" s="140"/>
      <c r="O1176" s="93"/>
      <c r="P1176" s="141"/>
      <c r="Q1176" s="102"/>
      <c r="R1176" s="93"/>
      <c r="S1176" s="140"/>
      <c r="T1176" s="21"/>
      <c r="U1176" s="343"/>
      <c r="V1176" s="99"/>
    </row>
    <row r="1177" spans="2:22" x14ac:dyDescent="0.3">
      <c r="B1177" s="135" t="s">
        <v>741</v>
      </c>
      <c r="C1177" s="29" t="s">
        <v>1233</v>
      </c>
      <c r="D1177" s="87" t="s">
        <v>727</v>
      </c>
      <c r="E1177" s="129" t="s">
        <v>77</v>
      </c>
      <c r="F1177" s="132">
        <v>42796</v>
      </c>
      <c r="G1177" s="102"/>
      <c r="H1177" s="93"/>
      <c r="I1177" s="140"/>
      <c r="J1177" s="93"/>
      <c r="K1177" s="141"/>
      <c r="L1177" s="102"/>
      <c r="M1177" s="93"/>
      <c r="N1177" s="140"/>
      <c r="O1177" s="93"/>
      <c r="P1177" s="141"/>
      <c r="Q1177" s="102"/>
      <c r="R1177" s="93"/>
      <c r="S1177" s="140"/>
      <c r="T1177" s="21"/>
      <c r="U1177" s="343"/>
      <c r="V1177" s="99"/>
    </row>
    <row r="1178" spans="2:22" x14ac:dyDescent="0.3">
      <c r="B1178" s="135" t="s">
        <v>742</v>
      </c>
      <c r="C1178" s="29" t="s">
        <v>1544</v>
      </c>
      <c r="D1178" s="87" t="s">
        <v>727</v>
      </c>
      <c r="E1178" s="129" t="s">
        <v>77</v>
      </c>
      <c r="F1178" s="132" t="s">
        <v>743</v>
      </c>
      <c r="G1178" s="102"/>
      <c r="H1178" s="93"/>
      <c r="I1178" s="140"/>
      <c r="J1178" s="93"/>
      <c r="K1178" s="141"/>
      <c r="L1178" s="102"/>
      <c r="M1178" s="93"/>
      <c r="N1178" s="140"/>
      <c r="O1178" s="93"/>
      <c r="P1178" s="141"/>
      <c r="Q1178" s="102"/>
      <c r="R1178" s="93"/>
      <c r="S1178" s="140"/>
      <c r="T1178" s="21"/>
      <c r="U1178" s="343"/>
      <c r="V1178" s="99"/>
    </row>
    <row r="1179" spans="2:22" x14ac:dyDescent="0.3">
      <c r="B1179" s="135" t="s">
        <v>744</v>
      </c>
      <c r="C1179" s="29" t="s">
        <v>1583</v>
      </c>
      <c r="D1179" s="87" t="s">
        <v>727</v>
      </c>
      <c r="E1179" s="129" t="s">
        <v>77</v>
      </c>
      <c r="F1179" s="132" t="s">
        <v>745</v>
      </c>
      <c r="V1179" s="99"/>
    </row>
    <row r="1180" spans="2:22" x14ac:dyDescent="0.3">
      <c r="B1180" s="135" t="s">
        <v>733</v>
      </c>
      <c r="C1180" s="29" t="s">
        <v>734</v>
      </c>
      <c r="D1180" s="87" t="s">
        <v>727</v>
      </c>
      <c r="E1180" s="129" t="s">
        <v>105</v>
      </c>
      <c r="F1180" s="132" t="s">
        <v>746</v>
      </c>
      <c r="G1180" s="136"/>
      <c r="H1180" s="137"/>
      <c r="I1180" s="137"/>
      <c r="J1180" s="137"/>
      <c r="K1180" s="137"/>
      <c r="L1180" s="137"/>
      <c r="M1180" s="137"/>
      <c r="N1180" s="138"/>
      <c r="O1180" s="138"/>
      <c r="P1180" s="138"/>
      <c r="Q1180" s="139"/>
      <c r="R1180" s="139"/>
      <c r="S1180" s="139"/>
      <c r="T1180" s="139"/>
      <c r="U1180" s="342"/>
      <c r="V1180" s="99"/>
    </row>
    <row r="1181" spans="2:22" ht="15" thickBot="1" x14ac:dyDescent="0.35">
      <c r="B1181" s="135" t="s">
        <v>730</v>
      </c>
      <c r="C1181" s="29" t="s">
        <v>1231</v>
      </c>
      <c r="D1181" s="87" t="s">
        <v>727</v>
      </c>
      <c r="E1181" s="129" t="s">
        <v>95</v>
      </c>
      <c r="F1181" s="132" t="s">
        <v>747</v>
      </c>
      <c r="G1181" s="146"/>
      <c r="H1181" s="147"/>
      <c r="I1181" s="148"/>
      <c r="J1181" s="147"/>
      <c r="K1181" s="149"/>
      <c r="L1181" s="146"/>
      <c r="M1181" s="147"/>
      <c r="N1181" s="148"/>
      <c r="O1181" s="147"/>
      <c r="P1181" s="149"/>
      <c r="Q1181" s="146"/>
      <c r="R1181" s="147"/>
      <c r="S1181" s="148"/>
      <c r="T1181" s="377"/>
      <c r="U1181" s="345"/>
      <c r="V1181" s="99"/>
    </row>
    <row r="1182" spans="2:22" x14ac:dyDescent="0.3">
      <c r="B1182" s="135">
        <v>261</v>
      </c>
      <c r="C1182" s="29" t="s">
        <v>1567</v>
      </c>
      <c r="D1182" s="87" t="s">
        <v>729</v>
      </c>
      <c r="E1182" s="129" t="s">
        <v>426</v>
      </c>
      <c r="F1182" s="132">
        <v>42785</v>
      </c>
      <c r="O1182" s="3"/>
      <c r="P1182" s="3"/>
      <c r="Q1182" s="3"/>
      <c r="R1182" s="15"/>
      <c r="S1182" s="15"/>
      <c r="T1182" s="15"/>
      <c r="U1182" s="334"/>
      <c r="V1182" s="99"/>
    </row>
    <row r="1183" spans="2:22" x14ac:dyDescent="0.3">
      <c r="B1183" s="135">
        <v>227</v>
      </c>
      <c r="C1183" s="29" t="s">
        <v>1561</v>
      </c>
      <c r="D1183" s="87" t="s">
        <v>649</v>
      </c>
      <c r="E1183" s="129" t="s">
        <v>748</v>
      </c>
      <c r="F1183" s="132">
        <v>43133</v>
      </c>
      <c r="O1183" s="3"/>
      <c r="P1183" s="3"/>
      <c r="Q1183" s="3"/>
      <c r="R1183" s="15"/>
      <c r="S1183" s="15"/>
      <c r="T1183" s="15"/>
      <c r="U1183" s="334"/>
      <c r="V1183" s="99"/>
    </row>
    <row r="1184" spans="2:22" x14ac:dyDescent="0.3">
      <c r="B1184" s="135">
        <v>225</v>
      </c>
      <c r="C1184" s="29" t="s">
        <v>1560</v>
      </c>
      <c r="D1184" s="87" t="s">
        <v>649</v>
      </c>
      <c r="E1184" s="129" t="s">
        <v>748</v>
      </c>
      <c r="F1184" s="132">
        <v>43133</v>
      </c>
      <c r="O1184" s="3"/>
      <c r="P1184" s="3"/>
      <c r="Q1184" s="3"/>
      <c r="R1184" s="15"/>
      <c r="S1184" s="15"/>
      <c r="T1184" s="15"/>
      <c r="U1184" s="334"/>
      <c r="V1184" s="99"/>
    </row>
    <row r="1185" spans="2:22" x14ac:dyDescent="0.3">
      <c r="B1185" s="135" t="s">
        <v>741</v>
      </c>
      <c r="C1185" s="29" t="s">
        <v>1233</v>
      </c>
      <c r="D1185" s="87" t="s">
        <v>727</v>
      </c>
      <c r="E1185" s="129" t="s">
        <v>95</v>
      </c>
      <c r="F1185" s="132" t="s">
        <v>749</v>
      </c>
      <c r="O1185" s="3"/>
      <c r="P1185" s="3"/>
      <c r="Q1185" s="3"/>
      <c r="R1185" s="15"/>
      <c r="S1185" s="15"/>
      <c r="T1185" s="15"/>
      <c r="U1185" s="334"/>
      <c r="V1185" s="99"/>
    </row>
    <row r="1186" spans="2:22" x14ac:dyDescent="0.3">
      <c r="B1186" s="135" t="s">
        <v>750</v>
      </c>
      <c r="C1186" s="29" t="s">
        <v>751</v>
      </c>
      <c r="D1186" s="87" t="s">
        <v>727</v>
      </c>
      <c r="E1186" s="129" t="s">
        <v>77</v>
      </c>
      <c r="F1186" s="132"/>
      <c r="O1186" s="3"/>
      <c r="P1186" s="3"/>
      <c r="Q1186" s="3"/>
      <c r="R1186" s="15"/>
      <c r="S1186" s="15"/>
      <c r="T1186" s="15"/>
      <c r="U1186" s="334"/>
      <c r="V1186" s="99"/>
    </row>
    <row r="1187" spans="2:22" x14ac:dyDescent="0.3">
      <c r="B1187" s="135" t="s">
        <v>752</v>
      </c>
      <c r="C1187" s="29" t="s">
        <v>1545</v>
      </c>
      <c r="D1187" s="87" t="s">
        <v>727</v>
      </c>
      <c r="E1187" s="129" t="s">
        <v>77</v>
      </c>
      <c r="F1187" s="132"/>
      <c r="O1187" s="3"/>
      <c r="P1187" s="3"/>
      <c r="Q1187" s="3"/>
      <c r="R1187" s="15"/>
      <c r="S1187" s="15"/>
      <c r="T1187" s="15"/>
      <c r="U1187" s="334"/>
      <c r="V1187" s="99"/>
    </row>
    <row r="1188" spans="2:22" ht="12.75" customHeight="1" x14ac:dyDescent="0.3">
      <c r="B1188" s="135" t="s">
        <v>742</v>
      </c>
      <c r="C1188" s="29" t="s">
        <v>1544</v>
      </c>
      <c r="D1188" s="87" t="s">
        <v>727</v>
      </c>
      <c r="E1188" s="129" t="s">
        <v>95</v>
      </c>
      <c r="F1188" s="132"/>
      <c r="O1188" s="3"/>
      <c r="P1188" s="3"/>
      <c r="Q1188" s="3"/>
      <c r="R1188" s="15"/>
      <c r="S1188" s="15"/>
      <c r="T1188" s="15"/>
      <c r="U1188" s="334"/>
      <c r="V1188" s="99"/>
    </row>
    <row r="1189" spans="2:22" ht="12.75" customHeight="1" x14ac:dyDescent="0.3">
      <c r="B1189" s="135" t="s">
        <v>637</v>
      </c>
      <c r="C1189" s="29" t="s">
        <v>1224</v>
      </c>
      <c r="D1189" s="87" t="s">
        <v>628</v>
      </c>
      <c r="E1189" s="129" t="s">
        <v>119</v>
      </c>
      <c r="F1189" s="132">
        <v>43112</v>
      </c>
      <c r="G1189" s="150"/>
      <c r="H1189" s="151"/>
      <c r="I1189" s="151"/>
      <c r="J1189" s="151"/>
      <c r="K1189" s="151"/>
      <c r="L1189" s="151"/>
      <c r="M1189" s="151"/>
      <c r="N1189" s="152"/>
      <c r="O1189" s="151"/>
      <c r="P1189" s="151"/>
      <c r="Q1189" s="152"/>
      <c r="R1189" s="152"/>
      <c r="S1189" s="151"/>
      <c r="T1189" s="151"/>
      <c r="U1189" s="346"/>
      <c r="V1189" s="99"/>
    </row>
    <row r="1190" spans="2:22" ht="12.75" customHeight="1" x14ac:dyDescent="0.3">
      <c r="B1190" s="135" t="s">
        <v>637</v>
      </c>
      <c r="C1190" s="29" t="s">
        <v>1224</v>
      </c>
      <c r="D1190" s="87" t="s">
        <v>628</v>
      </c>
      <c r="E1190" s="129" t="s">
        <v>105</v>
      </c>
      <c r="F1190" s="132">
        <v>43133</v>
      </c>
      <c r="G1190" s="150"/>
      <c r="H1190" s="151"/>
      <c r="I1190" s="151"/>
      <c r="J1190" s="151"/>
      <c r="K1190" s="151"/>
      <c r="L1190" s="151"/>
      <c r="M1190" s="151"/>
      <c r="N1190" s="152"/>
      <c r="O1190" s="151"/>
      <c r="P1190" s="151"/>
      <c r="Q1190" s="152"/>
      <c r="R1190" s="152"/>
      <c r="S1190" s="151"/>
      <c r="T1190" s="151"/>
      <c r="U1190" s="346"/>
      <c r="V1190" s="99"/>
    </row>
    <row r="1191" spans="2:22" ht="12.75" customHeight="1" x14ac:dyDescent="0.3">
      <c r="B1191" s="135" t="s">
        <v>753</v>
      </c>
      <c r="C1191" s="29" t="s">
        <v>1420</v>
      </c>
      <c r="D1191" s="87" t="s">
        <v>649</v>
      </c>
      <c r="E1191" s="129" t="s">
        <v>74</v>
      </c>
      <c r="F1191" s="132">
        <v>43126</v>
      </c>
      <c r="G1191" s="150"/>
      <c r="H1191" s="151"/>
      <c r="I1191" s="151"/>
      <c r="J1191" s="151"/>
      <c r="K1191" s="151"/>
      <c r="L1191" s="151"/>
      <c r="M1191" s="151"/>
      <c r="N1191" s="152"/>
      <c r="O1191" s="151"/>
      <c r="P1191" s="151"/>
      <c r="Q1191" s="152"/>
      <c r="R1191" s="152"/>
      <c r="S1191" s="151"/>
      <c r="T1191" s="151"/>
      <c r="U1191" s="346"/>
      <c r="V1191" s="99"/>
    </row>
    <row r="1192" spans="2:22" ht="12.75" customHeight="1" x14ac:dyDescent="0.3">
      <c r="B1192" s="135" t="s">
        <v>754</v>
      </c>
      <c r="C1192" s="29" t="s">
        <v>1430</v>
      </c>
      <c r="D1192" s="87" t="s">
        <v>653</v>
      </c>
      <c r="E1192" s="129" t="s">
        <v>95</v>
      </c>
      <c r="F1192" s="132">
        <v>43126</v>
      </c>
      <c r="G1192" s="150"/>
      <c r="H1192" s="151"/>
      <c r="I1192" s="151"/>
      <c r="J1192" s="151"/>
      <c r="K1192" s="151"/>
      <c r="L1192" s="151"/>
      <c r="M1192" s="151"/>
      <c r="N1192" s="152"/>
      <c r="O1192" s="151"/>
      <c r="P1192" s="151"/>
      <c r="Q1192" s="152"/>
      <c r="R1192" s="152"/>
      <c r="S1192" s="151"/>
      <c r="T1192" s="151"/>
      <c r="U1192" s="346"/>
      <c r="V1192" s="99"/>
    </row>
    <row r="1193" spans="2:22" ht="12.75" customHeight="1" x14ac:dyDescent="0.3">
      <c r="B1193" s="135" t="s">
        <v>755</v>
      </c>
      <c r="C1193" s="29" t="s">
        <v>1234</v>
      </c>
      <c r="D1193" s="87" t="s">
        <v>649</v>
      </c>
      <c r="E1193" s="129" t="s">
        <v>77</v>
      </c>
      <c r="F1193" s="132">
        <v>43131</v>
      </c>
      <c r="G1193" s="150"/>
      <c r="H1193" s="151"/>
      <c r="I1193" s="151"/>
      <c r="J1193" s="151"/>
      <c r="K1193" s="151"/>
      <c r="L1193" s="151"/>
      <c r="M1193" s="151"/>
      <c r="N1193" s="152"/>
      <c r="O1193" s="151"/>
      <c r="P1193" s="151"/>
      <c r="Q1193" s="152"/>
      <c r="R1193" s="152"/>
      <c r="S1193" s="151"/>
      <c r="T1193" s="151"/>
      <c r="U1193" s="346"/>
      <c r="V1193" s="99"/>
    </row>
    <row r="1194" spans="2:22" ht="12.75" customHeight="1" x14ac:dyDescent="0.3">
      <c r="B1194" s="135" t="s">
        <v>640</v>
      </c>
      <c r="C1194" s="29" t="s">
        <v>1419</v>
      </c>
      <c r="D1194" s="87" t="s">
        <v>641</v>
      </c>
      <c r="E1194" s="129" t="s">
        <v>95</v>
      </c>
      <c r="F1194" s="132">
        <v>43132</v>
      </c>
      <c r="G1194" s="150"/>
      <c r="H1194" s="151"/>
      <c r="I1194" s="151"/>
      <c r="J1194" s="151"/>
      <c r="K1194" s="151"/>
      <c r="L1194" s="151"/>
      <c r="M1194" s="151"/>
      <c r="N1194" s="152"/>
      <c r="O1194" s="151"/>
      <c r="P1194" s="151"/>
      <c r="Q1194" s="152"/>
      <c r="R1194" s="152"/>
      <c r="S1194" s="151"/>
      <c r="T1194" s="151"/>
      <c r="U1194" s="346"/>
      <c r="V1194" s="99"/>
    </row>
    <row r="1195" spans="2:22" ht="12.75" customHeight="1" x14ac:dyDescent="0.3">
      <c r="B1195" s="135" t="s">
        <v>645</v>
      </c>
      <c r="C1195" s="29" t="s">
        <v>1225</v>
      </c>
      <c r="D1195" s="87" t="s">
        <v>641</v>
      </c>
      <c r="E1195" s="129" t="s">
        <v>119</v>
      </c>
      <c r="F1195" s="132">
        <v>43130</v>
      </c>
      <c r="G1195" s="150"/>
      <c r="H1195" s="151"/>
      <c r="I1195" s="151"/>
      <c r="J1195" s="151"/>
      <c r="K1195" s="151"/>
      <c r="L1195" s="151"/>
      <c r="M1195" s="151"/>
      <c r="N1195" s="152"/>
      <c r="O1195" s="151"/>
      <c r="P1195" s="151"/>
      <c r="Q1195" s="152"/>
      <c r="R1195" s="152"/>
      <c r="S1195" s="151"/>
      <c r="T1195" s="151"/>
      <c r="U1195" s="346"/>
      <c r="V1195" s="99"/>
    </row>
    <row r="1196" spans="2:22" ht="12.75" customHeight="1" x14ac:dyDescent="0.3">
      <c r="B1196" s="135" t="s">
        <v>645</v>
      </c>
      <c r="C1196" s="29" t="s">
        <v>1225</v>
      </c>
      <c r="D1196" s="87" t="s">
        <v>641</v>
      </c>
      <c r="E1196" s="129" t="s">
        <v>756</v>
      </c>
      <c r="F1196" s="132">
        <v>43123</v>
      </c>
      <c r="G1196" s="150"/>
      <c r="H1196" s="151"/>
      <c r="I1196" s="151"/>
      <c r="J1196" s="151"/>
      <c r="K1196" s="151"/>
      <c r="L1196" s="151"/>
      <c r="M1196" s="151"/>
      <c r="N1196" s="152"/>
      <c r="O1196" s="151"/>
      <c r="P1196" s="151"/>
      <c r="Q1196" s="152"/>
      <c r="R1196" s="152"/>
      <c r="S1196" s="151"/>
      <c r="T1196" s="151"/>
      <c r="U1196" s="346"/>
      <c r="V1196" s="99"/>
    </row>
    <row r="1197" spans="2:22" ht="12.75" customHeight="1" x14ac:dyDescent="0.3">
      <c r="B1197" s="135">
        <v>327</v>
      </c>
      <c r="C1197" s="29" t="s">
        <v>1235</v>
      </c>
      <c r="D1197" s="87" t="s">
        <v>649</v>
      </c>
      <c r="E1197" s="129" t="s">
        <v>77</v>
      </c>
      <c r="F1197" s="132">
        <v>42753</v>
      </c>
      <c r="G1197" s="150"/>
      <c r="H1197" s="151"/>
      <c r="I1197" s="151"/>
      <c r="J1197" s="151"/>
      <c r="K1197" s="151"/>
      <c r="L1197" s="151"/>
      <c r="M1197" s="151"/>
      <c r="N1197" s="152"/>
      <c r="O1197" s="151"/>
      <c r="P1197" s="151"/>
      <c r="Q1197" s="152"/>
      <c r="R1197" s="152"/>
      <c r="S1197" s="151"/>
      <c r="T1197" s="151"/>
      <c r="U1197" s="346"/>
      <c r="V1197" s="99"/>
    </row>
    <row r="1198" spans="2:22" ht="12.75" customHeight="1" x14ac:dyDescent="0.3">
      <c r="B1198" s="135" t="s">
        <v>730</v>
      </c>
      <c r="C1198" s="29" t="s">
        <v>1231</v>
      </c>
      <c r="D1198" s="87" t="s">
        <v>727</v>
      </c>
      <c r="E1198" s="129" t="s">
        <v>119</v>
      </c>
      <c r="F1198" s="132" t="s">
        <v>757</v>
      </c>
      <c r="G1198" s="150"/>
      <c r="H1198" s="151"/>
      <c r="I1198" s="151"/>
      <c r="J1198" s="151"/>
      <c r="K1198" s="151"/>
      <c r="L1198" s="151"/>
      <c r="M1198" s="151"/>
      <c r="N1198" s="152"/>
      <c r="O1198" s="151"/>
      <c r="P1198" s="151"/>
      <c r="Q1198" s="152"/>
      <c r="R1198" s="152"/>
      <c r="S1198" s="151"/>
      <c r="T1198" s="151"/>
      <c r="U1198" s="346"/>
      <c r="V1198" s="99"/>
    </row>
    <row r="1199" spans="2:22" ht="12.75" customHeight="1" x14ac:dyDescent="0.3">
      <c r="B1199" s="135" t="s">
        <v>730</v>
      </c>
      <c r="C1199" s="29" t="s">
        <v>1231</v>
      </c>
      <c r="D1199" s="87" t="s">
        <v>727</v>
      </c>
      <c r="E1199" s="129" t="s">
        <v>105</v>
      </c>
      <c r="F1199" s="132" t="s">
        <v>758</v>
      </c>
      <c r="G1199" s="150"/>
      <c r="H1199" s="151"/>
      <c r="I1199" s="151"/>
      <c r="J1199" s="151"/>
      <c r="K1199" s="151"/>
      <c r="L1199" s="151"/>
      <c r="M1199" s="151"/>
      <c r="N1199" s="152"/>
      <c r="O1199" s="151"/>
      <c r="P1199" s="151"/>
      <c r="Q1199" s="152"/>
      <c r="R1199" s="152"/>
      <c r="S1199" s="151"/>
      <c r="T1199" s="151"/>
      <c r="U1199" s="346"/>
      <c r="V1199" s="99"/>
    </row>
    <row r="1200" spans="2:22" ht="12.75" customHeight="1" x14ac:dyDescent="0.3">
      <c r="B1200" s="135" t="s">
        <v>759</v>
      </c>
      <c r="C1200" s="29" t="s">
        <v>1236</v>
      </c>
      <c r="D1200" s="87" t="s">
        <v>727</v>
      </c>
      <c r="E1200" s="129" t="s">
        <v>77</v>
      </c>
      <c r="F1200" s="132" t="s">
        <v>760</v>
      </c>
      <c r="G1200" s="153"/>
      <c r="H1200" s="154"/>
      <c r="I1200" s="155"/>
      <c r="J1200" s="155"/>
      <c r="K1200" s="156"/>
      <c r="L1200" s="156"/>
      <c r="M1200" s="156"/>
      <c r="N1200" s="157"/>
      <c r="O1200" s="157"/>
      <c r="P1200" s="107"/>
      <c r="Q1200" s="108"/>
      <c r="R1200" s="108"/>
      <c r="S1200" s="108"/>
      <c r="T1200" s="108"/>
      <c r="U1200" s="334"/>
      <c r="V1200" s="99"/>
    </row>
    <row r="1201" spans="2:22" ht="12.75" customHeight="1" x14ac:dyDescent="0.3">
      <c r="B1201" s="135" t="s">
        <v>742</v>
      </c>
      <c r="C1201" s="29" t="s">
        <v>1544</v>
      </c>
      <c r="D1201" s="87" t="s">
        <v>727</v>
      </c>
      <c r="E1201" s="129" t="s">
        <v>105</v>
      </c>
      <c r="F1201" s="132" t="s">
        <v>760</v>
      </c>
      <c r="G1201" s="158"/>
      <c r="H1201" s="114"/>
      <c r="I1201" s="156"/>
      <c r="J1201" s="156"/>
      <c r="K1201" s="156"/>
      <c r="L1201" s="156"/>
      <c r="M1201" s="156"/>
      <c r="N1201" s="157"/>
      <c r="O1201" s="157"/>
      <c r="P1201" s="107"/>
      <c r="Q1201" s="108"/>
      <c r="R1201" s="108"/>
      <c r="S1201" s="108"/>
      <c r="T1201" s="108"/>
      <c r="U1201" s="334"/>
      <c r="V1201" s="99"/>
    </row>
    <row r="1202" spans="2:22" ht="12.75" customHeight="1" x14ac:dyDescent="0.3">
      <c r="B1202" s="135" t="s">
        <v>761</v>
      </c>
      <c r="C1202" s="59" t="s">
        <v>1584</v>
      </c>
      <c r="D1202" s="87" t="s">
        <v>762</v>
      </c>
      <c r="E1202" s="87" t="s">
        <v>77</v>
      </c>
      <c r="F1202" s="159" t="s">
        <v>763</v>
      </c>
      <c r="G1202" s="158"/>
      <c r="H1202" s="114"/>
      <c r="I1202" s="156"/>
      <c r="J1202" s="156"/>
      <c r="K1202" s="156"/>
      <c r="L1202" s="156"/>
      <c r="M1202" s="156"/>
      <c r="N1202" s="157"/>
      <c r="O1202" s="157"/>
      <c r="P1202" s="107"/>
      <c r="Q1202" s="108"/>
      <c r="R1202" s="108"/>
      <c r="S1202" s="108"/>
      <c r="T1202" s="108"/>
      <c r="U1202" s="334"/>
      <c r="V1202" s="99"/>
    </row>
    <row r="1203" spans="2:22" ht="12.75" customHeight="1" x14ac:dyDescent="0.3">
      <c r="B1203" s="135" t="s">
        <v>764</v>
      </c>
      <c r="C1203" s="59" t="s">
        <v>1237</v>
      </c>
      <c r="D1203" s="87" t="s">
        <v>727</v>
      </c>
      <c r="E1203" s="87" t="s">
        <v>77</v>
      </c>
      <c r="F1203" s="159" t="s">
        <v>765</v>
      </c>
      <c r="G1203" s="160"/>
      <c r="H1203" s="161"/>
      <c r="I1203" s="161"/>
      <c r="J1203" s="161"/>
      <c r="K1203" s="161"/>
      <c r="L1203" s="161"/>
      <c r="M1203" s="161"/>
      <c r="N1203" s="107"/>
      <c r="O1203" s="107"/>
      <c r="P1203" s="107"/>
      <c r="Q1203" s="108"/>
      <c r="R1203" s="108"/>
      <c r="S1203" s="108"/>
      <c r="T1203" s="108"/>
      <c r="U1203" s="337"/>
      <c r="V1203" s="99"/>
    </row>
    <row r="1204" spans="2:22" ht="12.75" customHeight="1" x14ac:dyDescent="0.3">
      <c r="B1204" s="135" t="s">
        <v>750</v>
      </c>
      <c r="C1204" s="29" t="s">
        <v>1238</v>
      </c>
      <c r="D1204" s="87" t="s">
        <v>727</v>
      </c>
      <c r="E1204" s="129" t="s">
        <v>77</v>
      </c>
      <c r="F1204" s="132" t="s">
        <v>766</v>
      </c>
      <c r="G1204" s="160"/>
      <c r="H1204" s="161"/>
      <c r="I1204" s="161"/>
      <c r="J1204" s="161"/>
      <c r="K1204" s="161"/>
      <c r="L1204" s="161"/>
      <c r="M1204" s="161"/>
      <c r="N1204" s="107"/>
      <c r="O1204" s="107"/>
      <c r="P1204" s="107"/>
      <c r="Q1204" s="108"/>
      <c r="R1204" s="108"/>
      <c r="S1204" s="108"/>
      <c r="T1204" s="108"/>
      <c r="U1204" s="337"/>
      <c r="V1204" s="99"/>
    </row>
    <row r="1205" spans="2:22" ht="12.75" customHeight="1" x14ac:dyDescent="0.3">
      <c r="B1205" s="135" t="s">
        <v>767</v>
      </c>
      <c r="C1205" s="29" t="s">
        <v>1546</v>
      </c>
      <c r="D1205" s="87" t="s">
        <v>727</v>
      </c>
      <c r="E1205" s="129" t="s">
        <v>77</v>
      </c>
      <c r="F1205" s="132" t="s">
        <v>768</v>
      </c>
      <c r="G1205" s="142"/>
      <c r="H1205" s="143"/>
      <c r="I1205" s="143"/>
      <c r="J1205" s="143"/>
      <c r="K1205" s="143"/>
      <c r="L1205" s="143"/>
      <c r="M1205" s="143"/>
      <c r="N1205" s="144"/>
      <c r="O1205" s="144"/>
      <c r="P1205" s="144"/>
      <c r="Q1205" s="145"/>
      <c r="R1205" s="145"/>
      <c r="S1205" s="145"/>
      <c r="T1205" s="145"/>
      <c r="U1205" s="344"/>
      <c r="V1205" s="99"/>
    </row>
    <row r="1206" spans="2:22" ht="12.75" customHeight="1" x14ac:dyDescent="0.3">
      <c r="B1206" s="135" t="s">
        <v>744</v>
      </c>
      <c r="C1206" s="59" t="s">
        <v>1583</v>
      </c>
      <c r="D1206" s="87" t="s">
        <v>727</v>
      </c>
      <c r="E1206" s="87" t="s">
        <v>95</v>
      </c>
      <c r="F1206" s="159" t="s">
        <v>769</v>
      </c>
      <c r="G1206" s="162"/>
      <c r="H1206" s="140"/>
      <c r="I1206" s="140"/>
      <c r="J1206" s="140"/>
      <c r="K1206" s="163"/>
      <c r="L1206" s="162"/>
      <c r="M1206" s="140"/>
      <c r="N1206" s="140"/>
      <c r="O1206" s="140"/>
      <c r="P1206" s="163"/>
      <c r="Q1206" s="162"/>
      <c r="R1206" s="140"/>
      <c r="S1206" s="140"/>
      <c r="T1206" s="378"/>
      <c r="U1206" s="347" t="s">
        <v>770</v>
      </c>
      <c r="V1206" s="99"/>
    </row>
    <row r="1207" spans="2:22" ht="12.75" customHeight="1" x14ac:dyDescent="0.3">
      <c r="B1207" s="135" t="s">
        <v>738</v>
      </c>
      <c r="C1207" s="59" t="s">
        <v>1543</v>
      </c>
      <c r="D1207" s="87" t="s">
        <v>727</v>
      </c>
      <c r="E1207" s="87" t="s">
        <v>95</v>
      </c>
      <c r="F1207" s="159" t="s">
        <v>771</v>
      </c>
      <c r="G1207" s="102"/>
      <c r="H1207" s="93"/>
      <c r="I1207" s="140"/>
      <c r="J1207" s="93"/>
      <c r="K1207" s="141"/>
      <c r="L1207" s="102"/>
      <c r="M1207" s="93"/>
      <c r="N1207" s="140"/>
      <c r="O1207" s="93"/>
      <c r="P1207" s="141"/>
      <c r="Q1207" s="102"/>
      <c r="R1207" s="93"/>
      <c r="S1207" s="140"/>
      <c r="T1207" s="21"/>
      <c r="U1207" s="348"/>
      <c r="V1207" s="99"/>
    </row>
    <row r="1208" spans="2:22" ht="12.75" customHeight="1" x14ac:dyDescent="0.3">
      <c r="B1208" s="135" t="s">
        <v>742</v>
      </c>
      <c r="C1208" s="29" t="s">
        <v>1544</v>
      </c>
      <c r="D1208" s="87" t="s">
        <v>727</v>
      </c>
      <c r="E1208" s="129" t="s">
        <v>95</v>
      </c>
      <c r="F1208" s="132" t="s">
        <v>758</v>
      </c>
      <c r="G1208" s="162"/>
      <c r="H1208" s="140"/>
      <c r="I1208" s="140"/>
      <c r="J1208" s="140"/>
      <c r="K1208" s="163"/>
      <c r="L1208" s="162"/>
      <c r="M1208" s="140"/>
      <c r="N1208" s="140"/>
      <c r="O1208" s="140"/>
      <c r="P1208" s="163"/>
      <c r="Q1208" s="162"/>
      <c r="R1208" s="140"/>
      <c r="S1208" s="140"/>
      <c r="T1208" s="378"/>
      <c r="U1208" s="349"/>
      <c r="V1208" s="99"/>
    </row>
    <row r="1209" spans="2:22" ht="12.75" customHeight="1" x14ac:dyDescent="0.3">
      <c r="B1209" s="135">
        <v>412</v>
      </c>
      <c r="C1209" s="29" t="s">
        <v>1419</v>
      </c>
      <c r="D1209" s="87" t="s">
        <v>729</v>
      </c>
      <c r="E1209" s="129" t="s">
        <v>105</v>
      </c>
      <c r="F1209" s="132">
        <v>43111</v>
      </c>
      <c r="G1209" s="150"/>
      <c r="H1209" s="151"/>
      <c r="I1209" s="151"/>
      <c r="J1209" s="151"/>
      <c r="K1209" s="151"/>
      <c r="L1209" s="151"/>
      <c r="M1209" s="151"/>
      <c r="N1209" s="152"/>
      <c r="O1209" s="151"/>
      <c r="P1209" s="151"/>
      <c r="Q1209" s="152"/>
      <c r="R1209" s="152"/>
      <c r="S1209" s="151"/>
      <c r="T1209" s="151"/>
      <c r="U1209" s="346"/>
      <c r="V1209" s="99"/>
    </row>
    <row r="1210" spans="2:22" ht="12.75" customHeight="1" x14ac:dyDescent="0.3">
      <c r="B1210" s="135">
        <v>412</v>
      </c>
      <c r="C1210" s="29" t="s">
        <v>1419</v>
      </c>
      <c r="D1210" s="87" t="s">
        <v>729</v>
      </c>
      <c r="E1210" s="129" t="s">
        <v>119</v>
      </c>
      <c r="F1210" s="132">
        <v>43097</v>
      </c>
      <c r="G1210" s="150"/>
      <c r="H1210" s="151"/>
      <c r="I1210" s="151"/>
      <c r="J1210" s="151"/>
      <c r="K1210" s="151"/>
      <c r="L1210" s="151"/>
      <c r="M1210" s="151"/>
      <c r="N1210" s="152"/>
      <c r="O1210" s="151"/>
      <c r="P1210" s="151"/>
      <c r="Q1210" s="152"/>
      <c r="R1210" s="152"/>
      <c r="S1210" s="151"/>
      <c r="T1210" s="151"/>
      <c r="U1210" s="346"/>
      <c r="V1210" s="99"/>
    </row>
    <row r="1211" spans="2:22" ht="12.75" customHeight="1" x14ac:dyDescent="0.3">
      <c r="B1211" s="135">
        <v>312</v>
      </c>
      <c r="C1211" s="59" t="s">
        <v>772</v>
      </c>
      <c r="D1211" s="87" t="s">
        <v>729</v>
      </c>
      <c r="E1211" s="87" t="s">
        <v>77</v>
      </c>
      <c r="F1211" s="159">
        <v>43111</v>
      </c>
      <c r="G1211" s="104"/>
      <c r="H1211" s="105"/>
      <c r="I1211" s="105"/>
      <c r="J1211" s="105"/>
      <c r="K1211" s="106"/>
      <c r="L1211" s="106"/>
      <c r="M1211" s="106"/>
      <c r="N1211" s="107"/>
      <c r="O1211" s="107"/>
      <c r="P1211" s="107"/>
      <c r="Q1211" s="108"/>
      <c r="R1211" s="108"/>
      <c r="S1211" s="108"/>
      <c r="T1211" s="108"/>
      <c r="U1211" s="337"/>
      <c r="V1211" s="99"/>
    </row>
    <row r="1212" spans="2:22" ht="12.75" customHeight="1" x14ac:dyDescent="0.3">
      <c r="B1212" s="135">
        <v>311</v>
      </c>
      <c r="C1212" s="59" t="s">
        <v>773</v>
      </c>
      <c r="D1212" s="87" t="s">
        <v>729</v>
      </c>
      <c r="E1212" s="87" t="s">
        <v>77</v>
      </c>
      <c r="F1212" s="159">
        <v>43111</v>
      </c>
      <c r="G1212" s="104"/>
      <c r="H1212" s="105"/>
      <c r="I1212" s="105"/>
      <c r="J1212" s="105"/>
      <c r="K1212" s="106"/>
      <c r="L1212" s="106"/>
      <c r="M1212" s="106"/>
      <c r="N1212" s="107"/>
      <c r="O1212" s="107"/>
      <c r="P1212" s="107"/>
      <c r="Q1212" s="108"/>
      <c r="R1212" s="108"/>
      <c r="S1212" s="108"/>
      <c r="T1212" s="108"/>
      <c r="U1212" s="337"/>
      <c r="V1212" s="99"/>
    </row>
    <row r="1213" spans="2:22" ht="12.75" customHeight="1" x14ac:dyDescent="0.3">
      <c r="B1213" s="135">
        <v>261</v>
      </c>
      <c r="C1213" s="59" t="s">
        <v>1567</v>
      </c>
      <c r="D1213" s="87" t="s">
        <v>729</v>
      </c>
      <c r="E1213" s="87" t="s">
        <v>74</v>
      </c>
      <c r="F1213" s="159">
        <v>43108</v>
      </c>
      <c r="G1213" s="104"/>
      <c r="H1213" s="105"/>
      <c r="I1213" s="105"/>
      <c r="J1213" s="105"/>
      <c r="K1213" s="106"/>
      <c r="L1213" s="106"/>
      <c r="M1213" s="106"/>
      <c r="N1213" s="107"/>
      <c r="O1213" s="107"/>
      <c r="P1213" s="107"/>
      <c r="Q1213" s="108"/>
      <c r="R1213" s="108"/>
      <c r="S1213" s="108"/>
      <c r="T1213" s="108"/>
      <c r="U1213" s="337"/>
      <c r="V1213" s="99"/>
    </row>
    <row r="1214" spans="2:22" ht="12.75" customHeight="1" x14ac:dyDescent="0.3">
      <c r="B1214" s="135">
        <v>307</v>
      </c>
      <c r="C1214" s="59" t="s">
        <v>774</v>
      </c>
      <c r="D1214" s="87" t="s">
        <v>729</v>
      </c>
      <c r="E1214" s="87" t="s">
        <v>77</v>
      </c>
      <c r="F1214" s="159">
        <v>43108</v>
      </c>
      <c r="G1214" s="104"/>
      <c r="H1214" s="105"/>
      <c r="I1214" s="105"/>
      <c r="J1214" s="105"/>
      <c r="K1214" s="106"/>
      <c r="L1214" s="106"/>
      <c r="M1214" s="106"/>
      <c r="N1214" s="107"/>
      <c r="O1214" s="107"/>
      <c r="P1214" s="107"/>
      <c r="Q1214" s="108"/>
      <c r="R1214" s="108"/>
      <c r="S1214" s="108"/>
      <c r="T1214" s="108"/>
      <c r="U1214" s="337"/>
      <c r="V1214" s="99"/>
    </row>
    <row r="1215" spans="2:22" ht="12.75" customHeight="1" x14ac:dyDescent="0.3">
      <c r="B1215" s="135">
        <v>306</v>
      </c>
      <c r="C1215" s="59" t="s">
        <v>775</v>
      </c>
      <c r="D1215" s="87" t="s">
        <v>649</v>
      </c>
      <c r="E1215" s="87" t="s">
        <v>77</v>
      </c>
      <c r="F1215" s="159">
        <v>43108</v>
      </c>
      <c r="G1215" s="104"/>
      <c r="H1215" s="105"/>
      <c r="I1215" s="105"/>
      <c r="J1215" s="105"/>
      <c r="K1215" s="106"/>
      <c r="L1215" s="106"/>
      <c r="M1215" s="106"/>
      <c r="N1215" s="107"/>
      <c r="O1215" s="107"/>
      <c r="P1215" s="107"/>
      <c r="Q1215" s="108"/>
      <c r="R1215" s="108"/>
      <c r="S1215" s="108"/>
      <c r="T1215" s="108"/>
      <c r="U1215" s="337"/>
      <c r="V1215" s="99"/>
    </row>
    <row r="1216" spans="2:22" ht="12.75" customHeight="1" x14ac:dyDescent="0.3">
      <c r="B1216" s="135" t="s">
        <v>776</v>
      </c>
      <c r="C1216" s="59" t="s">
        <v>1239</v>
      </c>
      <c r="D1216" s="87" t="s">
        <v>729</v>
      </c>
      <c r="E1216" s="87" t="s">
        <v>77</v>
      </c>
      <c r="F1216" s="164">
        <v>43097</v>
      </c>
      <c r="G1216" s="150"/>
      <c r="H1216" s="151"/>
      <c r="I1216" s="151"/>
      <c r="J1216" s="151"/>
      <c r="K1216" s="151"/>
      <c r="L1216" s="151"/>
      <c r="M1216" s="151"/>
      <c r="N1216" s="152"/>
      <c r="O1216" s="151"/>
      <c r="P1216" s="151"/>
      <c r="Q1216" s="152"/>
      <c r="R1216" s="152"/>
      <c r="S1216" s="151"/>
      <c r="T1216" s="151"/>
      <c r="U1216" s="346"/>
      <c r="V1216" s="99"/>
    </row>
    <row r="1217" spans="2:22" ht="12.75" customHeight="1" x14ac:dyDescent="0.3">
      <c r="B1217" s="135">
        <v>227</v>
      </c>
      <c r="C1217" s="59" t="s">
        <v>1561</v>
      </c>
      <c r="D1217" s="87" t="s">
        <v>649</v>
      </c>
      <c r="E1217" s="87" t="s">
        <v>74</v>
      </c>
      <c r="F1217" s="159" t="s">
        <v>777</v>
      </c>
      <c r="G1217" s="104"/>
      <c r="H1217" s="105"/>
      <c r="I1217" s="105"/>
      <c r="J1217" s="105"/>
      <c r="K1217" s="106"/>
      <c r="L1217" s="106"/>
      <c r="M1217" s="106"/>
      <c r="N1217" s="107"/>
      <c r="O1217" s="107"/>
      <c r="P1217" s="107"/>
      <c r="Q1217" s="108"/>
      <c r="R1217" s="108"/>
      <c r="S1217" s="108"/>
      <c r="T1217" s="108"/>
      <c r="U1217" s="337"/>
      <c r="V1217" s="99"/>
    </row>
    <row r="1218" spans="2:22" ht="12.75" customHeight="1" x14ac:dyDescent="0.3">
      <c r="B1218" s="135">
        <v>225</v>
      </c>
      <c r="C1218" s="59" t="s">
        <v>1560</v>
      </c>
      <c r="D1218" s="87" t="s">
        <v>649</v>
      </c>
      <c r="E1218" s="87" t="s">
        <v>74</v>
      </c>
      <c r="F1218" s="159" t="s">
        <v>777</v>
      </c>
      <c r="G1218" s="104"/>
      <c r="H1218" s="105"/>
      <c r="I1218" s="105"/>
      <c r="J1218" s="105"/>
      <c r="K1218" s="106"/>
      <c r="L1218" s="106"/>
      <c r="M1218" s="106"/>
      <c r="N1218" s="107"/>
      <c r="O1218" s="107"/>
      <c r="P1218" s="107"/>
      <c r="Q1218" s="108"/>
      <c r="R1218" s="108"/>
      <c r="S1218" s="108"/>
      <c r="T1218" s="108"/>
      <c r="U1218" s="337"/>
      <c r="V1218" s="99"/>
    </row>
    <row r="1219" spans="2:22" ht="12.75" customHeight="1" x14ac:dyDescent="0.3">
      <c r="B1219" s="135">
        <v>344</v>
      </c>
      <c r="C1219" s="59" t="s">
        <v>1234</v>
      </c>
      <c r="D1219" s="87" t="s">
        <v>649</v>
      </c>
      <c r="E1219" s="87" t="s">
        <v>105</v>
      </c>
      <c r="F1219" s="159">
        <v>43068</v>
      </c>
      <c r="G1219" s="104"/>
      <c r="H1219" s="105"/>
      <c r="I1219" s="105"/>
      <c r="J1219" s="105"/>
      <c r="K1219" s="106"/>
      <c r="L1219" s="106"/>
      <c r="M1219" s="106"/>
      <c r="N1219" s="107"/>
      <c r="O1219" s="107"/>
      <c r="P1219" s="107"/>
      <c r="Q1219" s="108"/>
      <c r="R1219" s="108"/>
      <c r="S1219" s="108"/>
      <c r="T1219" s="108"/>
      <c r="U1219" s="337"/>
      <c r="V1219" s="99"/>
    </row>
    <row r="1220" spans="2:22" ht="12.75" customHeight="1" x14ac:dyDescent="0.3">
      <c r="B1220" s="135">
        <v>344</v>
      </c>
      <c r="C1220" s="59" t="s">
        <v>1234</v>
      </c>
      <c r="D1220" s="87" t="s">
        <v>649</v>
      </c>
      <c r="E1220" s="87" t="s">
        <v>95</v>
      </c>
      <c r="F1220" s="159">
        <v>43089</v>
      </c>
      <c r="G1220" s="104"/>
      <c r="H1220" s="105"/>
      <c r="I1220" s="105"/>
      <c r="J1220" s="105"/>
      <c r="K1220" s="106"/>
      <c r="L1220" s="106"/>
      <c r="M1220" s="106"/>
      <c r="N1220" s="107"/>
      <c r="O1220" s="107"/>
      <c r="P1220" s="107"/>
      <c r="Q1220" s="108"/>
      <c r="R1220" s="108"/>
      <c r="S1220" s="108"/>
      <c r="T1220" s="108"/>
      <c r="U1220" s="88" t="s">
        <v>778</v>
      </c>
      <c r="V1220" s="99"/>
    </row>
    <row r="1221" spans="2:22" ht="12.75" customHeight="1" x14ac:dyDescent="0.3">
      <c r="B1221" s="135">
        <v>278</v>
      </c>
      <c r="C1221" s="59" t="s">
        <v>1568</v>
      </c>
      <c r="D1221" s="87" t="s">
        <v>649</v>
      </c>
      <c r="E1221" s="87" t="s">
        <v>77</v>
      </c>
      <c r="F1221" s="159">
        <v>43077</v>
      </c>
      <c r="G1221" s="104"/>
      <c r="H1221" s="105"/>
      <c r="I1221" s="105"/>
      <c r="J1221" s="105"/>
      <c r="K1221" s="106"/>
      <c r="L1221" s="106"/>
      <c r="M1221" s="106"/>
      <c r="N1221" s="107"/>
      <c r="O1221" s="107"/>
      <c r="P1221" s="107"/>
      <c r="Q1221" s="108"/>
      <c r="R1221" s="108"/>
      <c r="S1221" s="108"/>
      <c r="T1221" s="108"/>
      <c r="U1221" s="88" t="s">
        <v>779</v>
      </c>
      <c r="V1221" s="99"/>
    </row>
    <row r="1222" spans="2:22" ht="12.75" customHeight="1" x14ac:dyDescent="0.3">
      <c r="B1222" s="135">
        <v>278</v>
      </c>
      <c r="C1222" s="59" t="s">
        <v>1568</v>
      </c>
      <c r="D1222" s="87" t="s">
        <v>649</v>
      </c>
      <c r="E1222" s="87" t="s">
        <v>77</v>
      </c>
      <c r="F1222" s="159">
        <v>43077</v>
      </c>
      <c r="G1222" s="104"/>
      <c r="H1222" s="105"/>
      <c r="I1222" s="105"/>
      <c r="J1222" s="105"/>
      <c r="K1222" s="106"/>
      <c r="L1222" s="106"/>
      <c r="M1222" s="106"/>
      <c r="N1222" s="107"/>
      <c r="O1222" s="107"/>
      <c r="P1222" s="107"/>
      <c r="Q1222" s="108"/>
      <c r="R1222" s="108"/>
      <c r="S1222" s="108"/>
      <c r="T1222" s="108"/>
      <c r="U1222" s="88" t="s">
        <v>779</v>
      </c>
      <c r="V1222" s="99"/>
    </row>
    <row r="1223" spans="2:22" ht="12.75" customHeight="1" x14ac:dyDescent="0.3">
      <c r="B1223" s="135">
        <v>279</v>
      </c>
      <c r="C1223" s="59" t="s">
        <v>1240</v>
      </c>
      <c r="D1223" s="87" t="s">
        <v>649</v>
      </c>
      <c r="E1223" s="87" t="s">
        <v>77</v>
      </c>
      <c r="F1223" s="159">
        <v>43077</v>
      </c>
      <c r="G1223" s="104"/>
      <c r="H1223" s="105"/>
      <c r="I1223" s="105"/>
      <c r="J1223" s="105"/>
      <c r="K1223" s="106"/>
      <c r="L1223" s="106"/>
      <c r="M1223" s="106"/>
      <c r="N1223" s="107"/>
      <c r="O1223" s="107"/>
      <c r="P1223" s="107"/>
      <c r="Q1223" s="108"/>
      <c r="R1223" s="108"/>
      <c r="S1223" s="108"/>
      <c r="T1223" s="108"/>
      <c r="U1223" s="88" t="s">
        <v>780</v>
      </c>
      <c r="V1223" s="99"/>
    </row>
    <row r="1224" spans="2:22" ht="12.75" customHeight="1" x14ac:dyDescent="0.3">
      <c r="B1224" s="135">
        <v>276</v>
      </c>
      <c r="C1224" s="59" t="s">
        <v>1563</v>
      </c>
      <c r="D1224" s="87" t="s">
        <v>649</v>
      </c>
      <c r="E1224" s="87" t="s">
        <v>77</v>
      </c>
      <c r="F1224" s="159">
        <v>43076</v>
      </c>
      <c r="G1224" s="104"/>
      <c r="H1224" s="105"/>
      <c r="I1224" s="105"/>
      <c r="J1224" s="105"/>
      <c r="K1224" s="106"/>
      <c r="L1224" s="106"/>
      <c r="M1224" s="106"/>
      <c r="N1224" s="107"/>
      <c r="O1224" s="107"/>
      <c r="P1224" s="107"/>
      <c r="Q1224" s="108"/>
      <c r="R1224" s="108"/>
      <c r="S1224" s="108"/>
      <c r="T1224" s="108"/>
      <c r="U1224" s="88" t="s">
        <v>781</v>
      </c>
      <c r="V1224" s="99"/>
    </row>
    <row r="1225" spans="2:22" ht="12.75" customHeight="1" x14ac:dyDescent="0.3">
      <c r="B1225" s="135">
        <v>312</v>
      </c>
      <c r="C1225" s="59" t="s">
        <v>772</v>
      </c>
      <c r="D1225" s="87" t="s">
        <v>729</v>
      </c>
      <c r="E1225" s="87" t="s">
        <v>95</v>
      </c>
      <c r="F1225" s="159">
        <v>43069</v>
      </c>
      <c r="G1225" s="104"/>
      <c r="H1225" s="105"/>
      <c r="I1225" s="105"/>
      <c r="J1225" s="105"/>
      <c r="K1225" s="106"/>
      <c r="L1225" s="106"/>
      <c r="M1225" s="106"/>
      <c r="N1225" s="107"/>
      <c r="O1225" s="107"/>
      <c r="P1225" s="107"/>
      <c r="Q1225" s="108"/>
      <c r="R1225" s="108"/>
      <c r="S1225" s="108"/>
      <c r="T1225" s="108"/>
      <c r="U1225" s="88"/>
      <c r="V1225" s="99"/>
    </row>
    <row r="1226" spans="2:22" ht="12.75" customHeight="1" x14ac:dyDescent="0.3">
      <c r="B1226" s="135">
        <v>311</v>
      </c>
      <c r="C1226" s="59" t="s">
        <v>773</v>
      </c>
      <c r="D1226" s="87" t="s">
        <v>729</v>
      </c>
      <c r="E1226" s="87" t="s">
        <v>95</v>
      </c>
      <c r="F1226" s="159">
        <v>43069</v>
      </c>
      <c r="G1226" s="104"/>
      <c r="H1226" s="105"/>
      <c r="I1226" s="105"/>
      <c r="J1226" s="105"/>
      <c r="K1226" s="106"/>
      <c r="L1226" s="106"/>
      <c r="M1226" s="106"/>
      <c r="N1226" s="107"/>
      <c r="O1226" s="107"/>
      <c r="P1226" s="107"/>
      <c r="Q1226" s="108"/>
      <c r="R1226" s="108"/>
      <c r="S1226" s="108"/>
      <c r="T1226" s="108"/>
      <c r="U1226" s="88"/>
      <c r="V1226" s="99"/>
    </row>
    <row r="1227" spans="2:22" ht="12.75" customHeight="1" x14ac:dyDescent="0.3">
      <c r="B1227" s="135">
        <v>277</v>
      </c>
      <c r="C1227" s="59" t="s">
        <v>782</v>
      </c>
      <c r="D1227" s="87" t="s">
        <v>729</v>
      </c>
      <c r="E1227" s="87" t="s">
        <v>77</v>
      </c>
      <c r="F1227" s="159">
        <v>43077</v>
      </c>
      <c r="G1227" s="104"/>
      <c r="H1227" s="105"/>
      <c r="I1227" s="105"/>
      <c r="J1227" s="105"/>
      <c r="K1227" s="106"/>
      <c r="L1227" s="106"/>
      <c r="M1227" s="106"/>
      <c r="N1227" s="107"/>
      <c r="O1227" s="107"/>
      <c r="P1227" s="107"/>
      <c r="Q1227" s="108"/>
      <c r="R1227" s="108"/>
      <c r="S1227" s="108"/>
      <c r="T1227" s="108"/>
      <c r="U1227" s="88" t="s">
        <v>783</v>
      </c>
      <c r="V1227" s="99"/>
    </row>
    <row r="1228" spans="2:22" ht="12.75" customHeight="1" x14ac:dyDescent="0.3">
      <c r="B1228" s="135">
        <v>275</v>
      </c>
      <c r="C1228" s="59" t="s">
        <v>1564</v>
      </c>
      <c r="D1228" s="87" t="s">
        <v>729</v>
      </c>
      <c r="E1228" s="87" t="s">
        <v>77</v>
      </c>
      <c r="F1228" s="159">
        <v>43076</v>
      </c>
      <c r="G1228" s="104"/>
      <c r="H1228" s="105"/>
      <c r="I1228" s="105"/>
      <c r="J1228" s="105"/>
      <c r="K1228" s="106"/>
      <c r="L1228" s="106"/>
      <c r="M1228" s="106"/>
      <c r="N1228" s="107"/>
      <c r="O1228" s="107"/>
      <c r="P1228" s="107"/>
      <c r="Q1228" s="108"/>
      <c r="R1228" s="108"/>
      <c r="S1228" s="108"/>
      <c r="T1228" s="108"/>
      <c r="U1228" s="88" t="s">
        <v>780</v>
      </c>
      <c r="V1228" s="99"/>
    </row>
    <row r="1229" spans="2:22" ht="12.75" customHeight="1" x14ac:dyDescent="0.3">
      <c r="B1229" s="135">
        <v>267</v>
      </c>
      <c r="C1229" s="59" t="s">
        <v>784</v>
      </c>
      <c r="D1229" s="87" t="s">
        <v>729</v>
      </c>
      <c r="E1229" s="87" t="s">
        <v>77</v>
      </c>
      <c r="F1229" s="159">
        <v>43069</v>
      </c>
      <c r="G1229" s="104"/>
      <c r="H1229" s="105"/>
      <c r="I1229" s="105"/>
      <c r="J1229" s="105"/>
      <c r="K1229" s="106"/>
      <c r="L1229" s="106"/>
      <c r="M1229" s="106"/>
      <c r="N1229" s="107"/>
      <c r="O1229" s="107"/>
      <c r="P1229" s="107"/>
      <c r="Q1229" s="108"/>
      <c r="R1229" s="108"/>
      <c r="S1229" s="108"/>
      <c r="T1229" s="108"/>
      <c r="U1229" s="88"/>
      <c r="V1229" s="99"/>
    </row>
    <row r="1230" spans="2:22" ht="12.75" customHeight="1" x14ac:dyDescent="0.3">
      <c r="B1230" s="135">
        <v>306</v>
      </c>
      <c r="C1230" s="59" t="s">
        <v>775</v>
      </c>
      <c r="D1230" s="87" t="s">
        <v>649</v>
      </c>
      <c r="E1230" s="87" t="s">
        <v>95</v>
      </c>
      <c r="F1230" s="159">
        <v>43066</v>
      </c>
      <c r="G1230" s="104"/>
      <c r="H1230" s="105"/>
      <c r="I1230" s="105"/>
      <c r="J1230" s="105"/>
      <c r="K1230" s="106"/>
      <c r="L1230" s="106"/>
      <c r="M1230" s="106"/>
      <c r="N1230" s="107"/>
      <c r="O1230" s="107"/>
      <c r="P1230" s="107"/>
      <c r="Q1230" s="108"/>
      <c r="R1230" s="108"/>
      <c r="S1230" s="108"/>
      <c r="T1230" s="108"/>
      <c r="U1230" s="88"/>
      <c r="V1230" s="99"/>
    </row>
    <row r="1231" spans="2:22" ht="12.75" customHeight="1" x14ac:dyDescent="0.3">
      <c r="B1231" s="135">
        <v>261</v>
      </c>
      <c r="C1231" s="59" t="s">
        <v>1567</v>
      </c>
      <c r="D1231" s="87" t="s">
        <v>729</v>
      </c>
      <c r="E1231" s="87" t="s">
        <v>77</v>
      </c>
      <c r="F1231" s="159">
        <v>43066</v>
      </c>
      <c r="G1231" s="104"/>
      <c r="H1231" s="105"/>
      <c r="I1231" s="105"/>
      <c r="J1231" s="105"/>
      <c r="K1231" s="106"/>
      <c r="L1231" s="106"/>
      <c r="M1231" s="106"/>
      <c r="N1231" s="107"/>
      <c r="O1231" s="107"/>
      <c r="P1231" s="107"/>
      <c r="Q1231" s="108"/>
      <c r="R1231" s="108"/>
      <c r="S1231" s="108"/>
      <c r="T1231" s="108"/>
      <c r="U1231" s="88"/>
      <c r="V1231" s="99"/>
    </row>
    <row r="1232" spans="2:22" ht="12.75" customHeight="1" x14ac:dyDescent="0.3">
      <c r="B1232" s="135">
        <v>310</v>
      </c>
      <c r="C1232" s="59" t="s">
        <v>785</v>
      </c>
      <c r="D1232" s="87" t="s">
        <v>729</v>
      </c>
      <c r="E1232" s="87" t="s">
        <v>95</v>
      </c>
      <c r="F1232" s="159">
        <v>43066</v>
      </c>
      <c r="G1232" s="104"/>
      <c r="H1232" s="105"/>
      <c r="I1232" s="105"/>
      <c r="J1232" s="105"/>
      <c r="K1232" s="106"/>
      <c r="L1232" s="106"/>
      <c r="M1232" s="106"/>
      <c r="N1232" s="107"/>
      <c r="O1232" s="107"/>
      <c r="P1232" s="107"/>
      <c r="Q1232" s="108"/>
      <c r="R1232" s="108"/>
      <c r="S1232" s="108"/>
      <c r="T1232" s="108"/>
      <c r="U1232" s="88"/>
      <c r="V1232" s="99"/>
    </row>
    <row r="1233" spans="2:22" ht="12.75" customHeight="1" x14ac:dyDescent="0.3">
      <c r="B1233" s="135">
        <v>203</v>
      </c>
      <c r="C1233" s="59" t="s">
        <v>1333</v>
      </c>
      <c r="D1233" s="87" t="s">
        <v>649</v>
      </c>
      <c r="E1233" s="87" t="s">
        <v>95</v>
      </c>
      <c r="F1233" s="159">
        <v>42977</v>
      </c>
      <c r="G1233" s="104"/>
      <c r="H1233" s="105"/>
      <c r="I1233" s="105"/>
      <c r="J1233" s="105"/>
      <c r="K1233" s="106"/>
      <c r="L1233" s="106"/>
      <c r="M1233" s="106"/>
      <c r="N1233" s="107"/>
      <c r="O1233" s="107"/>
      <c r="P1233" s="107"/>
      <c r="Q1233" s="108"/>
      <c r="R1233" s="108"/>
      <c r="S1233" s="108"/>
      <c r="T1233" s="108"/>
      <c r="U1233" s="88"/>
      <c r="V1233" s="99"/>
    </row>
    <row r="1234" spans="2:22" ht="12.75" customHeight="1" x14ac:dyDescent="0.3">
      <c r="B1234" s="135" t="s">
        <v>786</v>
      </c>
      <c r="C1234" s="59" t="s">
        <v>1241</v>
      </c>
      <c r="D1234" s="87" t="s">
        <v>649</v>
      </c>
      <c r="E1234" s="87" t="s">
        <v>95</v>
      </c>
      <c r="F1234" s="159">
        <v>43076</v>
      </c>
      <c r="G1234" s="104"/>
      <c r="H1234" s="105"/>
      <c r="I1234" s="105"/>
      <c r="J1234" s="105"/>
      <c r="K1234" s="106"/>
      <c r="L1234" s="106"/>
      <c r="M1234" s="106"/>
      <c r="N1234" s="107"/>
      <c r="O1234" s="107"/>
      <c r="P1234" s="107"/>
      <c r="Q1234" s="108"/>
      <c r="R1234" s="108"/>
      <c r="S1234" s="108"/>
      <c r="T1234" s="108"/>
      <c r="U1234" s="88" t="s">
        <v>787</v>
      </c>
      <c r="V1234" s="99"/>
    </row>
    <row r="1235" spans="2:22" ht="12.75" customHeight="1" x14ac:dyDescent="0.3">
      <c r="B1235" s="135" t="s">
        <v>786</v>
      </c>
      <c r="C1235" s="59" t="s">
        <v>1241</v>
      </c>
      <c r="D1235" s="87" t="s">
        <v>649</v>
      </c>
      <c r="E1235" s="87" t="s">
        <v>105</v>
      </c>
      <c r="F1235" s="159">
        <v>43055</v>
      </c>
      <c r="G1235" s="104"/>
      <c r="H1235" s="105"/>
      <c r="I1235" s="105"/>
      <c r="J1235" s="105"/>
      <c r="K1235" s="106"/>
      <c r="L1235" s="106"/>
      <c r="M1235" s="106"/>
      <c r="N1235" s="107"/>
      <c r="O1235" s="107"/>
      <c r="P1235" s="107"/>
      <c r="Q1235" s="108"/>
      <c r="R1235" s="108"/>
      <c r="S1235" s="108"/>
      <c r="T1235" s="108"/>
      <c r="U1235" s="337"/>
      <c r="V1235" s="99"/>
    </row>
    <row r="1236" spans="2:22" ht="12.75" customHeight="1" x14ac:dyDescent="0.3">
      <c r="B1236" s="135" t="s">
        <v>776</v>
      </c>
      <c r="C1236" s="59" t="s">
        <v>1239</v>
      </c>
      <c r="D1236" s="87" t="s">
        <v>729</v>
      </c>
      <c r="E1236" s="87" t="s">
        <v>95</v>
      </c>
      <c r="F1236" s="159">
        <v>43055</v>
      </c>
      <c r="G1236" s="104"/>
      <c r="H1236" s="105"/>
      <c r="I1236" s="105"/>
      <c r="J1236" s="105"/>
      <c r="K1236" s="106"/>
      <c r="L1236" s="106"/>
      <c r="M1236" s="106"/>
      <c r="N1236" s="107"/>
      <c r="O1236" s="107"/>
      <c r="P1236" s="107"/>
      <c r="Q1236" s="108"/>
      <c r="R1236" s="108"/>
      <c r="S1236" s="108"/>
      <c r="T1236" s="108"/>
      <c r="U1236" s="337"/>
      <c r="V1236" s="99"/>
    </row>
    <row r="1237" spans="2:22" ht="12.75" customHeight="1" x14ac:dyDescent="0.3">
      <c r="B1237" s="135" t="s">
        <v>788</v>
      </c>
      <c r="C1237" s="59" t="s">
        <v>1431</v>
      </c>
      <c r="D1237" s="87" t="s">
        <v>653</v>
      </c>
      <c r="E1237" s="87" t="s">
        <v>39</v>
      </c>
      <c r="F1237" s="159">
        <v>43683</v>
      </c>
      <c r="G1237" s="104"/>
      <c r="H1237" s="105"/>
      <c r="I1237" s="105"/>
      <c r="J1237" s="105"/>
      <c r="K1237" s="106"/>
      <c r="L1237" s="106"/>
      <c r="M1237" s="106"/>
      <c r="N1237" s="107"/>
      <c r="O1237" s="107"/>
      <c r="P1237" s="107"/>
      <c r="Q1237" s="108"/>
      <c r="R1237" s="108"/>
      <c r="S1237" s="108"/>
      <c r="T1237" s="108"/>
      <c r="U1237" s="337"/>
      <c r="V1237" s="99"/>
    </row>
    <row r="1238" spans="2:22" ht="12.75" customHeight="1" x14ac:dyDescent="0.3">
      <c r="B1238" s="135" t="s">
        <v>789</v>
      </c>
      <c r="C1238" s="59" t="s">
        <v>1315</v>
      </c>
      <c r="D1238" s="87" t="s">
        <v>653</v>
      </c>
      <c r="E1238" s="87" t="s">
        <v>39</v>
      </c>
      <c r="F1238" s="159">
        <v>43683</v>
      </c>
      <c r="G1238" s="104"/>
      <c r="H1238" s="105"/>
      <c r="I1238" s="105"/>
      <c r="J1238" s="105"/>
      <c r="K1238" s="106"/>
      <c r="L1238" s="106"/>
      <c r="M1238" s="106"/>
      <c r="N1238" s="107"/>
      <c r="O1238" s="107"/>
      <c r="P1238" s="107"/>
      <c r="Q1238" s="108"/>
      <c r="R1238" s="108"/>
      <c r="S1238" s="108"/>
      <c r="T1238" s="108"/>
      <c r="U1238" s="337"/>
      <c r="V1238" s="99"/>
    </row>
    <row r="1239" spans="2:22" ht="12.75" customHeight="1" x14ac:dyDescent="0.3">
      <c r="B1239" s="135">
        <v>307</v>
      </c>
      <c r="C1239" s="59" t="s">
        <v>774</v>
      </c>
      <c r="D1239" s="87" t="s">
        <v>729</v>
      </c>
      <c r="E1239" s="87" t="s">
        <v>95</v>
      </c>
      <c r="F1239" s="159">
        <v>43066</v>
      </c>
      <c r="G1239" s="104"/>
      <c r="H1239" s="105"/>
      <c r="I1239" s="105"/>
      <c r="J1239" s="105"/>
      <c r="K1239" s="106"/>
      <c r="L1239" s="106"/>
      <c r="M1239" s="106"/>
      <c r="N1239" s="107"/>
      <c r="O1239" s="107"/>
      <c r="P1239" s="107"/>
      <c r="Q1239" s="108"/>
      <c r="R1239" s="108"/>
      <c r="S1239" s="108"/>
      <c r="T1239" s="108"/>
      <c r="U1239" s="337"/>
      <c r="V1239" s="99"/>
    </row>
    <row r="1240" spans="2:22" ht="12.75" customHeight="1" x14ac:dyDescent="0.3">
      <c r="B1240" s="135">
        <v>344</v>
      </c>
      <c r="C1240" s="59" t="s">
        <v>1234</v>
      </c>
      <c r="D1240" s="87" t="s">
        <v>649</v>
      </c>
      <c r="E1240" s="87" t="s">
        <v>119</v>
      </c>
      <c r="F1240" s="159">
        <v>43054</v>
      </c>
      <c r="G1240" s="104"/>
      <c r="H1240" s="105"/>
      <c r="I1240" s="105"/>
      <c r="J1240" s="105"/>
      <c r="K1240" s="106"/>
      <c r="L1240" s="106"/>
      <c r="M1240" s="106"/>
      <c r="N1240" s="107"/>
      <c r="O1240" s="107"/>
      <c r="P1240" s="107"/>
      <c r="Q1240" s="108"/>
      <c r="R1240" s="108"/>
      <c r="S1240" s="108"/>
      <c r="T1240" s="108"/>
      <c r="U1240" s="337"/>
      <c r="V1240" s="99"/>
    </row>
    <row r="1241" spans="2:22" ht="12.75" customHeight="1" x14ac:dyDescent="0.3">
      <c r="B1241" s="135">
        <v>277</v>
      </c>
      <c r="C1241" s="59" t="s">
        <v>790</v>
      </c>
      <c r="D1241" s="87" t="s">
        <v>729</v>
      </c>
      <c r="E1241" s="87" t="s">
        <v>95</v>
      </c>
      <c r="F1241" s="159">
        <v>43035</v>
      </c>
      <c r="G1241" s="160"/>
      <c r="H1241" s="161"/>
      <c r="I1241" s="161"/>
      <c r="J1241" s="161"/>
      <c r="K1241" s="161"/>
      <c r="L1241" s="161"/>
      <c r="M1241" s="161"/>
      <c r="N1241" s="107"/>
      <c r="O1241" s="107"/>
      <c r="P1241" s="107"/>
      <c r="Q1241" s="108"/>
      <c r="R1241" s="108"/>
      <c r="S1241" s="108"/>
      <c r="T1241" s="108"/>
      <c r="U1241" s="337"/>
      <c r="V1241" s="99"/>
    </row>
    <row r="1242" spans="2:22" ht="12.75" customHeight="1" x14ac:dyDescent="0.3">
      <c r="B1242" s="135">
        <v>311</v>
      </c>
      <c r="C1242" s="59" t="s">
        <v>773</v>
      </c>
      <c r="D1242" s="87" t="s">
        <v>729</v>
      </c>
      <c r="E1242" s="87" t="s">
        <v>105</v>
      </c>
      <c r="F1242" s="159">
        <v>43048</v>
      </c>
      <c r="G1242" s="104"/>
      <c r="H1242" s="105"/>
      <c r="I1242" s="105"/>
      <c r="J1242" s="105"/>
      <c r="K1242" s="161"/>
      <c r="L1242" s="161"/>
      <c r="M1242" s="161"/>
      <c r="N1242" s="107"/>
      <c r="O1242" s="107"/>
      <c r="P1242" s="107"/>
      <c r="Q1242" s="108"/>
      <c r="R1242" s="108"/>
      <c r="S1242" s="108"/>
      <c r="T1242" s="108"/>
      <c r="U1242" s="337"/>
      <c r="V1242" s="99"/>
    </row>
    <row r="1243" spans="2:22" ht="12.75" customHeight="1" x14ac:dyDescent="0.3">
      <c r="B1243" s="135">
        <v>312</v>
      </c>
      <c r="C1243" s="59" t="s">
        <v>772</v>
      </c>
      <c r="D1243" s="87" t="s">
        <v>729</v>
      </c>
      <c r="E1243" s="87" t="s">
        <v>105</v>
      </c>
      <c r="F1243" s="159">
        <v>43048</v>
      </c>
      <c r="G1243" s="104"/>
      <c r="H1243" s="105"/>
      <c r="I1243" s="105"/>
      <c r="J1243" s="105"/>
      <c r="K1243" s="161"/>
      <c r="L1243" s="161"/>
      <c r="M1243" s="161"/>
      <c r="N1243" s="107"/>
      <c r="O1243" s="107"/>
      <c r="P1243" s="107"/>
      <c r="Q1243" s="108"/>
      <c r="R1243" s="108"/>
      <c r="S1243" s="108"/>
      <c r="T1243" s="108"/>
      <c r="U1243" s="337"/>
      <c r="V1243" s="99"/>
    </row>
    <row r="1244" spans="2:22" ht="12.75" customHeight="1" x14ac:dyDescent="0.3">
      <c r="B1244" s="135">
        <v>275</v>
      </c>
      <c r="C1244" s="59" t="s">
        <v>1564</v>
      </c>
      <c r="D1244" s="87" t="s">
        <v>729</v>
      </c>
      <c r="E1244" s="87" t="s">
        <v>95</v>
      </c>
      <c r="F1244" s="159">
        <v>43034</v>
      </c>
      <c r="G1244" s="160"/>
      <c r="H1244" s="161"/>
      <c r="I1244" s="161"/>
      <c r="J1244" s="161"/>
      <c r="K1244" s="161"/>
      <c r="L1244" s="161"/>
      <c r="M1244" s="161"/>
      <c r="N1244" s="107"/>
      <c r="O1244" s="107"/>
      <c r="P1244" s="107"/>
      <c r="Q1244" s="108"/>
      <c r="R1244" s="108"/>
      <c r="S1244" s="108"/>
      <c r="T1244" s="108"/>
      <c r="U1244" s="337"/>
      <c r="V1244" s="99"/>
    </row>
    <row r="1245" spans="2:22" ht="12.75" customHeight="1" x14ac:dyDescent="0.3">
      <c r="B1245" s="135" t="s">
        <v>791</v>
      </c>
      <c r="C1245" s="59" t="s">
        <v>1432</v>
      </c>
      <c r="D1245" s="87" t="s">
        <v>792</v>
      </c>
      <c r="E1245" s="87" t="s">
        <v>77</v>
      </c>
      <c r="F1245" s="159" t="s">
        <v>793</v>
      </c>
      <c r="G1245" s="160"/>
      <c r="H1245" s="161"/>
      <c r="I1245" s="161"/>
      <c r="J1245" s="161"/>
      <c r="K1245" s="161"/>
      <c r="L1245" s="161"/>
      <c r="M1245" s="161"/>
      <c r="N1245" s="107"/>
      <c r="O1245" s="107"/>
      <c r="P1245" s="107"/>
      <c r="Q1245" s="108"/>
      <c r="R1245" s="108"/>
      <c r="S1245" s="108"/>
      <c r="T1245" s="108"/>
      <c r="U1245" s="337"/>
      <c r="V1245" s="99"/>
    </row>
    <row r="1246" spans="2:22" ht="12.75" customHeight="1" x14ac:dyDescent="0.3">
      <c r="B1246" s="135" t="s">
        <v>794</v>
      </c>
      <c r="C1246" s="59" t="s">
        <v>1316</v>
      </c>
      <c r="D1246" s="87" t="s">
        <v>792</v>
      </c>
      <c r="E1246" s="87" t="s">
        <v>77</v>
      </c>
      <c r="F1246" s="159" t="s">
        <v>795</v>
      </c>
      <c r="G1246" s="160"/>
      <c r="H1246" s="161"/>
      <c r="I1246" s="161"/>
      <c r="J1246" s="161"/>
      <c r="K1246" s="161"/>
      <c r="L1246" s="161"/>
      <c r="M1246" s="161"/>
      <c r="N1246" s="107"/>
      <c r="O1246" s="107"/>
      <c r="P1246" s="107"/>
      <c r="Q1246" s="108"/>
      <c r="R1246" s="108"/>
      <c r="S1246" s="108"/>
      <c r="T1246" s="108"/>
      <c r="U1246" s="337"/>
      <c r="V1246" s="99"/>
    </row>
    <row r="1247" spans="2:22" ht="12.75" customHeight="1" x14ac:dyDescent="0.3">
      <c r="B1247" s="135" t="s">
        <v>796</v>
      </c>
      <c r="C1247" s="59" t="s">
        <v>1317</v>
      </c>
      <c r="D1247" s="87" t="s">
        <v>792</v>
      </c>
      <c r="E1247" s="87" t="s">
        <v>77</v>
      </c>
      <c r="F1247" s="159" t="s">
        <v>795</v>
      </c>
      <c r="G1247" s="160"/>
      <c r="H1247" s="161"/>
      <c r="I1247" s="161"/>
      <c r="J1247" s="161"/>
      <c r="K1247" s="161"/>
      <c r="L1247" s="161"/>
      <c r="M1247" s="161"/>
      <c r="N1247" s="107"/>
      <c r="O1247" s="107"/>
      <c r="P1247" s="107"/>
      <c r="Q1247" s="108"/>
      <c r="R1247" s="108"/>
      <c r="S1247" s="108"/>
      <c r="T1247" s="108"/>
      <c r="U1247" s="337"/>
      <c r="V1247" s="99"/>
    </row>
    <row r="1248" spans="2:22" ht="12.75" customHeight="1" x14ac:dyDescent="0.3">
      <c r="B1248" s="135">
        <v>306</v>
      </c>
      <c r="C1248" s="59" t="s">
        <v>775</v>
      </c>
      <c r="D1248" s="87" t="s">
        <v>649</v>
      </c>
      <c r="E1248" s="87" t="s">
        <v>119</v>
      </c>
      <c r="F1248" s="159">
        <v>43031</v>
      </c>
      <c r="G1248" s="104"/>
      <c r="H1248" s="105"/>
      <c r="I1248" s="105"/>
      <c r="J1248" s="105"/>
      <c r="K1248" s="106"/>
      <c r="L1248" s="106"/>
      <c r="M1248" s="106"/>
      <c r="N1248" s="107"/>
      <c r="O1248" s="107"/>
      <c r="P1248" s="107"/>
      <c r="Q1248" s="108"/>
      <c r="R1248" s="108"/>
      <c r="S1248" s="108"/>
      <c r="T1248" s="108"/>
      <c r="U1248" s="337"/>
      <c r="V1248" s="99"/>
    </row>
    <row r="1249" spans="2:22" ht="12.75" customHeight="1" x14ac:dyDescent="0.3">
      <c r="B1249" s="135">
        <v>278</v>
      </c>
      <c r="C1249" s="59" t="s">
        <v>1568</v>
      </c>
      <c r="D1249" s="87" t="s">
        <v>649</v>
      </c>
      <c r="E1249" s="87" t="s">
        <v>95</v>
      </c>
      <c r="F1249" s="159">
        <v>43035</v>
      </c>
      <c r="G1249" s="104"/>
      <c r="H1249" s="105"/>
      <c r="I1249" s="105"/>
      <c r="J1249" s="105"/>
      <c r="K1249" s="106"/>
      <c r="L1249" s="106"/>
      <c r="M1249" s="106"/>
      <c r="N1249" s="107"/>
      <c r="O1249" s="107"/>
      <c r="P1249" s="107"/>
      <c r="Q1249" s="108"/>
      <c r="R1249" s="108"/>
      <c r="S1249" s="108"/>
      <c r="T1249" s="108"/>
      <c r="U1249" s="337"/>
      <c r="V1249" s="99"/>
    </row>
    <row r="1250" spans="2:22" ht="12.75" customHeight="1" x14ac:dyDescent="0.3">
      <c r="B1250" s="135">
        <v>276</v>
      </c>
      <c r="C1250" s="59" t="s">
        <v>1563</v>
      </c>
      <c r="D1250" s="87" t="s">
        <v>649</v>
      </c>
      <c r="E1250" s="87" t="s">
        <v>95</v>
      </c>
      <c r="F1250" s="159">
        <v>43034</v>
      </c>
      <c r="G1250" s="104"/>
      <c r="H1250" s="105"/>
      <c r="I1250" s="105"/>
      <c r="J1250" s="105"/>
      <c r="K1250" s="106"/>
      <c r="L1250" s="106"/>
      <c r="M1250" s="106"/>
      <c r="N1250" s="107"/>
      <c r="O1250" s="107"/>
      <c r="P1250" s="107"/>
      <c r="Q1250" s="108"/>
      <c r="R1250" s="108"/>
      <c r="S1250" s="108"/>
      <c r="T1250" s="108"/>
      <c r="U1250" s="337"/>
      <c r="V1250" s="99"/>
    </row>
    <row r="1251" spans="2:22" ht="12.75" customHeight="1" x14ac:dyDescent="0.3">
      <c r="B1251" s="135">
        <v>236</v>
      </c>
      <c r="C1251" s="59" t="s">
        <v>1242</v>
      </c>
      <c r="D1251" s="87" t="s">
        <v>649</v>
      </c>
      <c r="E1251" s="87" t="s">
        <v>77</v>
      </c>
      <c r="F1251" s="159">
        <v>43045</v>
      </c>
      <c r="G1251" s="104"/>
      <c r="H1251" s="105"/>
      <c r="I1251" s="105"/>
      <c r="J1251" s="105"/>
      <c r="K1251" s="106"/>
      <c r="L1251" s="106"/>
      <c r="M1251" s="106"/>
      <c r="N1251" s="107"/>
      <c r="O1251" s="107"/>
      <c r="P1251" s="107"/>
      <c r="Q1251" s="108"/>
      <c r="R1251" s="108"/>
      <c r="S1251" s="108"/>
      <c r="T1251" s="108"/>
      <c r="U1251" s="337"/>
      <c r="V1251" s="99"/>
    </row>
    <row r="1252" spans="2:22" ht="12.75" customHeight="1" x14ac:dyDescent="0.3">
      <c r="B1252" s="135">
        <v>226</v>
      </c>
      <c r="C1252" s="59" t="s">
        <v>1243</v>
      </c>
      <c r="D1252" s="87" t="s">
        <v>649</v>
      </c>
      <c r="E1252" s="87" t="s">
        <v>77</v>
      </c>
      <c r="F1252" s="159" t="s">
        <v>797</v>
      </c>
      <c r="G1252" s="104"/>
      <c r="H1252" s="105"/>
      <c r="I1252" s="105"/>
      <c r="J1252" s="105"/>
      <c r="K1252" s="106"/>
      <c r="L1252" s="106"/>
      <c r="M1252" s="106"/>
      <c r="N1252" s="107"/>
      <c r="O1252" s="107"/>
      <c r="P1252" s="107"/>
      <c r="Q1252" s="108"/>
      <c r="R1252" s="108"/>
      <c r="S1252" s="108"/>
      <c r="T1252" s="108"/>
      <c r="U1252" s="337"/>
      <c r="V1252" s="99"/>
    </row>
    <row r="1253" spans="2:22" ht="12.75" customHeight="1" x14ac:dyDescent="0.3">
      <c r="B1253" s="135">
        <v>224</v>
      </c>
      <c r="C1253" s="59" t="s">
        <v>1244</v>
      </c>
      <c r="D1253" s="87" t="s">
        <v>649</v>
      </c>
      <c r="E1253" s="87" t="s">
        <v>77</v>
      </c>
      <c r="F1253" s="159" t="s">
        <v>797</v>
      </c>
      <c r="G1253" s="104"/>
      <c r="H1253" s="105"/>
      <c r="I1253" s="105"/>
      <c r="J1253" s="105"/>
      <c r="K1253" s="106"/>
      <c r="L1253" s="106"/>
      <c r="M1253" s="106"/>
      <c r="N1253" s="107"/>
      <c r="O1253" s="107"/>
      <c r="P1253" s="107"/>
      <c r="Q1253" s="108"/>
      <c r="R1253" s="108"/>
      <c r="S1253" s="108"/>
      <c r="T1253" s="108"/>
      <c r="U1253" s="337"/>
      <c r="V1253" s="99"/>
    </row>
    <row r="1254" spans="2:22" x14ac:dyDescent="0.3">
      <c r="B1254" s="135">
        <v>311</v>
      </c>
      <c r="C1254" s="59" t="s">
        <v>773</v>
      </c>
      <c r="D1254" s="87" t="s">
        <v>729</v>
      </c>
      <c r="E1254" s="87" t="s">
        <v>119</v>
      </c>
      <c r="F1254" s="159">
        <v>43035</v>
      </c>
      <c r="G1254" s="150"/>
      <c r="H1254" s="151"/>
      <c r="I1254" s="151"/>
      <c r="J1254" s="151"/>
      <c r="K1254" s="151"/>
      <c r="L1254" s="151"/>
      <c r="M1254" s="151"/>
      <c r="N1254" s="152"/>
      <c r="O1254" s="151"/>
      <c r="P1254" s="151"/>
      <c r="Q1254" s="152"/>
      <c r="R1254" s="152"/>
      <c r="S1254" s="151"/>
      <c r="T1254" s="151"/>
      <c r="U1254" s="346"/>
      <c r="V1254" s="99"/>
    </row>
    <row r="1255" spans="2:22" x14ac:dyDescent="0.3">
      <c r="B1255" s="135">
        <v>312</v>
      </c>
      <c r="C1255" s="59" t="s">
        <v>772</v>
      </c>
      <c r="D1255" s="87" t="s">
        <v>729</v>
      </c>
      <c r="E1255" s="87" t="s">
        <v>119</v>
      </c>
      <c r="F1255" s="159">
        <v>43035</v>
      </c>
      <c r="G1255" s="150"/>
      <c r="H1255" s="151"/>
      <c r="I1255" s="151"/>
      <c r="J1255" s="151"/>
      <c r="K1255" s="151"/>
      <c r="L1255" s="151"/>
      <c r="M1255" s="151"/>
      <c r="N1255" s="152"/>
      <c r="O1255" s="151"/>
      <c r="P1255" s="151"/>
      <c r="Q1255" s="152"/>
      <c r="R1255" s="152"/>
      <c r="S1255" s="151"/>
      <c r="T1255" s="151"/>
      <c r="U1255" s="346"/>
      <c r="V1255" s="99"/>
    </row>
    <row r="1256" spans="2:22" x14ac:dyDescent="0.3">
      <c r="B1256" s="135" t="s">
        <v>786</v>
      </c>
      <c r="C1256" s="59" t="s">
        <v>1241</v>
      </c>
      <c r="D1256" s="87" t="s">
        <v>649</v>
      </c>
      <c r="E1256" s="87" t="s">
        <v>119</v>
      </c>
      <c r="F1256" s="159">
        <v>43041</v>
      </c>
      <c r="G1256" s="150"/>
      <c r="H1256" s="151"/>
      <c r="I1256" s="151"/>
      <c r="J1256" s="151"/>
      <c r="K1256" s="151"/>
      <c r="L1256" s="151"/>
      <c r="M1256" s="151"/>
      <c r="N1256" s="152"/>
      <c r="O1256" s="151"/>
      <c r="P1256" s="151"/>
      <c r="Q1256" s="152"/>
      <c r="R1256" s="152"/>
      <c r="S1256" s="151"/>
      <c r="T1256" s="151"/>
      <c r="U1256" s="346"/>
      <c r="V1256" s="99"/>
    </row>
    <row r="1257" spans="2:22" x14ac:dyDescent="0.3">
      <c r="B1257" s="135" t="s">
        <v>776</v>
      </c>
      <c r="C1257" s="59" t="s">
        <v>1239</v>
      </c>
      <c r="D1257" s="87" t="s">
        <v>729</v>
      </c>
      <c r="E1257" s="87" t="s">
        <v>119</v>
      </c>
      <c r="F1257" s="159">
        <v>43020</v>
      </c>
      <c r="G1257" s="150"/>
      <c r="H1257" s="151"/>
      <c r="I1257" s="151"/>
      <c r="J1257" s="151"/>
      <c r="K1257" s="151"/>
      <c r="L1257" s="151"/>
      <c r="M1257" s="151"/>
      <c r="N1257" s="152"/>
      <c r="O1257" s="151"/>
      <c r="P1257" s="151"/>
      <c r="Q1257" s="152"/>
      <c r="R1257" s="152"/>
      <c r="S1257" s="151"/>
      <c r="T1257" s="151"/>
      <c r="U1257" s="346"/>
      <c r="V1257" s="99"/>
    </row>
    <row r="1258" spans="2:22" x14ac:dyDescent="0.3">
      <c r="B1258" s="135" t="s">
        <v>788</v>
      </c>
      <c r="C1258" s="59" t="s">
        <v>1431</v>
      </c>
      <c r="D1258" s="87" t="s">
        <v>653</v>
      </c>
      <c r="E1258" s="87" t="s">
        <v>77</v>
      </c>
      <c r="F1258" s="159">
        <v>43039</v>
      </c>
      <c r="G1258" s="150"/>
      <c r="H1258" s="151"/>
      <c r="I1258" s="151"/>
      <c r="J1258" s="151"/>
      <c r="K1258" s="151"/>
      <c r="L1258" s="151"/>
      <c r="M1258" s="151"/>
      <c r="N1258" s="152"/>
      <c r="O1258" s="151"/>
      <c r="P1258" s="151"/>
      <c r="Q1258" s="152"/>
      <c r="R1258" s="152"/>
      <c r="S1258" s="151"/>
      <c r="T1258" s="151"/>
      <c r="U1258" s="346"/>
      <c r="V1258" s="99"/>
    </row>
    <row r="1259" spans="2:22" x14ac:dyDescent="0.3">
      <c r="B1259" s="135" t="s">
        <v>789</v>
      </c>
      <c r="C1259" s="59" t="s">
        <v>1315</v>
      </c>
      <c r="D1259" s="87" t="s">
        <v>653</v>
      </c>
      <c r="E1259" s="87" t="s">
        <v>77</v>
      </c>
      <c r="F1259" s="159">
        <v>43039</v>
      </c>
      <c r="G1259" s="150"/>
      <c r="H1259" s="151"/>
      <c r="I1259" s="151"/>
      <c r="J1259" s="151"/>
      <c r="K1259" s="151"/>
      <c r="L1259" s="151"/>
      <c r="M1259" s="151"/>
      <c r="N1259" s="152"/>
      <c r="O1259" s="151"/>
      <c r="P1259" s="151"/>
      <c r="Q1259" s="152"/>
      <c r="R1259" s="152"/>
      <c r="S1259" s="151"/>
      <c r="T1259" s="151"/>
      <c r="U1259" s="346"/>
      <c r="V1259" s="99"/>
    </row>
    <row r="1260" spans="2:22" x14ac:dyDescent="0.3">
      <c r="B1260" s="135">
        <v>261</v>
      </c>
      <c r="C1260" s="59" t="s">
        <v>1567</v>
      </c>
      <c r="D1260" s="87" t="s">
        <v>729</v>
      </c>
      <c r="E1260" s="87" t="s">
        <v>95</v>
      </c>
      <c r="F1260" s="159">
        <v>43024</v>
      </c>
      <c r="G1260" s="104"/>
      <c r="H1260" s="105"/>
      <c r="I1260" s="105"/>
      <c r="J1260" s="105"/>
      <c r="K1260" s="106"/>
      <c r="L1260" s="106"/>
      <c r="M1260" s="106"/>
      <c r="N1260" s="107"/>
      <c r="O1260" s="107"/>
      <c r="P1260" s="107"/>
      <c r="Q1260" s="108"/>
      <c r="R1260" s="108"/>
      <c r="S1260" s="108"/>
      <c r="T1260" s="108"/>
      <c r="U1260" s="337"/>
      <c r="V1260" s="99"/>
    </row>
    <row r="1261" spans="2:22" x14ac:dyDescent="0.3">
      <c r="B1261" s="135">
        <v>203</v>
      </c>
      <c r="C1261" s="59" t="s">
        <v>1333</v>
      </c>
      <c r="D1261" s="87" t="s">
        <v>649</v>
      </c>
      <c r="E1261" s="87" t="s">
        <v>77</v>
      </c>
      <c r="F1261" s="159">
        <v>43019</v>
      </c>
      <c r="G1261" s="104"/>
      <c r="H1261" s="105"/>
      <c r="I1261" s="105"/>
      <c r="J1261" s="105"/>
      <c r="K1261" s="106"/>
      <c r="L1261" s="106"/>
      <c r="M1261" s="106"/>
      <c r="N1261" s="107"/>
      <c r="O1261" s="107"/>
      <c r="P1261" s="107"/>
      <c r="Q1261" s="108"/>
      <c r="R1261" s="108"/>
      <c r="S1261" s="108"/>
      <c r="T1261" s="108"/>
      <c r="U1261" s="337"/>
      <c r="V1261" s="99"/>
    </row>
    <row r="1262" spans="2:22" x14ac:dyDescent="0.3">
      <c r="B1262" s="135">
        <v>267</v>
      </c>
      <c r="C1262" s="59" t="s">
        <v>784</v>
      </c>
      <c r="D1262" s="87" t="s">
        <v>653</v>
      </c>
      <c r="E1262" s="87" t="s">
        <v>119</v>
      </c>
      <c r="F1262" s="159">
        <v>42992</v>
      </c>
      <c r="G1262" s="104"/>
      <c r="H1262" s="105"/>
      <c r="I1262" s="105"/>
      <c r="J1262" s="105"/>
      <c r="K1262" s="106"/>
      <c r="L1262" s="106"/>
      <c r="M1262" s="106"/>
      <c r="N1262" s="107"/>
      <c r="O1262" s="107"/>
      <c r="P1262" s="107"/>
      <c r="Q1262" s="108"/>
      <c r="R1262" s="108"/>
      <c r="S1262" s="108"/>
      <c r="T1262" s="108"/>
      <c r="U1262" s="337"/>
      <c r="V1262" s="99"/>
    </row>
    <row r="1263" spans="2:22" x14ac:dyDescent="0.3">
      <c r="B1263" s="135" t="s">
        <v>789</v>
      </c>
      <c r="C1263" s="59" t="s">
        <v>1315</v>
      </c>
      <c r="D1263" s="87" t="s">
        <v>653</v>
      </c>
      <c r="E1263" s="87" t="s">
        <v>95</v>
      </c>
      <c r="F1263" s="159">
        <v>42997</v>
      </c>
      <c r="G1263" s="104"/>
      <c r="H1263" s="105"/>
      <c r="I1263" s="105"/>
      <c r="J1263" s="105"/>
      <c r="K1263" s="106"/>
      <c r="L1263" s="106"/>
      <c r="M1263" s="106"/>
      <c r="N1263" s="107"/>
      <c r="O1263" s="107"/>
      <c r="P1263" s="107"/>
      <c r="Q1263" s="108"/>
      <c r="R1263" s="108"/>
      <c r="S1263" s="108"/>
      <c r="T1263" s="108"/>
      <c r="U1263" s="337"/>
      <c r="V1263" s="99"/>
    </row>
    <row r="1264" spans="2:22" x14ac:dyDescent="0.3">
      <c r="B1264" s="135" t="s">
        <v>788</v>
      </c>
      <c r="C1264" s="59" t="s">
        <v>1431</v>
      </c>
      <c r="D1264" s="87" t="s">
        <v>653</v>
      </c>
      <c r="E1264" s="87" t="s">
        <v>95</v>
      </c>
      <c r="F1264" s="159">
        <v>42997</v>
      </c>
      <c r="G1264" s="104"/>
      <c r="H1264" s="105"/>
      <c r="I1264" s="105"/>
      <c r="J1264" s="105"/>
      <c r="K1264" s="106"/>
      <c r="L1264" s="106"/>
      <c r="M1264" s="106"/>
      <c r="N1264" s="107"/>
      <c r="O1264" s="107"/>
      <c r="P1264" s="107"/>
      <c r="Q1264" s="108"/>
      <c r="R1264" s="108"/>
      <c r="S1264" s="108"/>
      <c r="T1264" s="108"/>
      <c r="U1264" s="337"/>
      <c r="V1264" s="99"/>
    </row>
    <row r="1265" spans="2:22" x14ac:dyDescent="0.3">
      <c r="B1265" s="135">
        <v>236</v>
      </c>
      <c r="C1265" s="59" t="s">
        <v>1242</v>
      </c>
      <c r="D1265" s="87" t="s">
        <v>649</v>
      </c>
      <c r="E1265" s="87" t="s">
        <v>95</v>
      </c>
      <c r="F1265" s="159">
        <v>43003</v>
      </c>
      <c r="G1265" s="104"/>
      <c r="H1265" s="105"/>
      <c r="I1265" s="105"/>
      <c r="J1265" s="105"/>
      <c r="K1265" s="106"/>
      <c r="L1265" s="106"/>
      <c r="M1265" s="106"/>
      <c r="N1265" s="107"/>
      <c r="O1265" s="107"/>
      <c r="P1265" s="107"/>
      <c r="Q1265" s="108"/>
      <c r="R1265" s="108"/>
      <c r="S1265" s="108"/>
      <c r="T1265" s="108"/>
      <c r="U1265" s="337"/>
      <c r="V1265" s="99"/>
    </row>
    <row r="1266" spans="2:22" x14ac:dyDescent="0.3">
      <c r="B1266" s="135">
        <v>226</v>
      </c>
      <c r="C1266" s="59" t="s">
        <v>1243</v>
      </c>
      <c r="D1266" s="87" t="s">
        <v>649</v>
      </c>
      <c r="E1266" s="87" t="s">
        <v>95</v>
      </c>
      <c r="F1266" s="159" t="s">
        <v>798</v>
      </c>
      <c r="G1266" s="104"/>
      <c r="H1266" s="105"/>
      <c r="I1266" s="105"/>
      <c r="J1266" s="105"/>
      <c r="K1266" s="106"/>
      <c r="L1266" s="106"/>
      <c r="M1266" s="106"/>
      <c r="N1266" s="107"/>
      <c r="O1266" s="107"/>
      <c r="P1266" s="107"/>
      <c r="Q1266" s="108"/>
      <c r="R1266" s="108"/>
      <c r="S1266" s="108"/>
      <c r="T1266" s="108"/>
      <c r="U1266" s="337"/>
      <c r="V1266" s="99"/>
    </row>
    <row r="1267" spans="2:22" x14ac:dyDescent="0.3">
      <c r="B1267" s="135">
        <v>224</v>
      </c>
      <c r="C1267" s="59" t="s">
        <v>1244</v>
      </c>
      <c r="D1267" s="87" t="s">
        <v>649</v>
      </c>
      <c r="E1267" s="87" t="s">
        <v>95</v>
      </c>
      <c r="F1267" s="159" t="s">
        <v>798</v>
      </c>
      <c r="G1267" s="104"/>
      <c r="H1267" s="105"/>
      <c r="I1267" s="105"/>
      <c r="J1267" s="105"/>
      <c r="K1267" s="106"/>
      <c r="L1267" s="106"/>
      <c r="M1267" s="106"/>
      <c r="N1267" s="107"/>
      <c r="O1267" s="107"/>
      <c r="P1267" s="107"/>
      <c r="Q1267" s="108"/>
      <c r="R1267" s="108"/>
      <c r="S1267" s="108"/>
      <c r="T1267" s="108"/>
      <c r="U1267" s="337"/>
      <c r="V1267" s="99"/>
    </row>
    <row r="1268" spans="2:22" x14ac:dyDescent="0.3">
      <c r="B1268" s="135">
        <v>196</v>
      </c>
      <c r="C1268" s="59" t="s">
        <v>1245</v>
      </c>
      <c r="D1268" s="87" t="s">
        <v>649</v>
      </c>
      <c r="E1268" s="87" t="s">
        <v>77</v>
      </c>
      <c r="F1268" s="159">
        <v>43007</v>
      </c>
      <c r="G1268" s="104"/>
      <c r="H1268" s="105"/>
      <c r="I1268" s="105"/>
      <c r="J1268" s="105"/>
      <c r="K1268" s="106"/>
      <c r="L1268" s="106"/>
      <c r="M1268" s="106"/>
      <c r="N1268" s="107"/>
      <c r="O1268" s="107"/>
      <c r="P1268" s="107"/>
      <c r="Q1268" s="108"/>
      <c r="R1268" s="108"/>
      <c r="S1268" s="108"/>
      <c r="T1268" s="108"/>
      <c r="U1268" s="337"/>
      <c r="V1268" s="99"/>
    </row>
    <row r="1269" spans="2:22" x14ac:dyDescent="0.3">
      <c r="B1269" s="135">
        <v>267</v>
      </c>
      <c r="C1269" s="59" t="s">
        <v>784</v>
      </c>
      <c r="D1269" s="87" t="s">
        <v>653</v>
      </c>
      <c r="E1269" s="87" t="s">
        <v>119</v>
      </c>
      <c r="F1269" s="159">
        <v>42992</v>
      </c>
      <c r="G1269" s="150"/>
      <c r="H1269" s="151"/>
      <c r="I1269" s="151"/>
      <c r="J1269" s="151"/>
      <c r="K1269" s="151"/>
      <c r="L1269" s="151"/>
      <c r="M1269" s="151"/>
      <c r="N1269" s="152"/>
      <c r="O1269" s="151"/>
      <c r="P1269" s="151"/>
      <c r="Q1269" s="152"/>
      <c r="R1269" s="152"/>
      <c r="S1269" s="151"/>
      <c r="T1269" s="151"/>
      <c r="U1269" s="346"/>
      <c r="V1269" s="99"/>
    </row>
    <row r="1270" spans="2:22" x14ac:dyDescent="0.3">
      <c r="B1270" s="135" t="s">
        <v>789</v>
      </c>
      <c r="C1270" s="59" t="s">
        <v>1315</v>
      </c>
      <c r="D1270" s="87" t="s">
        <v>653</v>
      </c>
      <c r="E1270" s="87" t="s">
        <v>95</v>
      </c>
      <c r="F1270" s="159">
        <v>42997</v>
      </c>
      <c r="G1270" s="150"/>
      <c r="H1270" s="151"/>
      <c r="I1270" s="151"/>
      <c r="J1270" s="151"/>
      <c r="K1270" s="151"/>
      <c r="L1270" s="151"/>
      <c r="M1270" s="151"/>
      <c r="N1270" s="152"/>
      <c r="O1270" s="151"/>
      <c r="P1270" s="151"/>
      <c r="Q1270" s="152"/>
      <c r="R1270" s="152"/>
      <c r="S1270" s="151"/>
      <c r="T1270" s="151"/>
      <c r="U1270" s="346"/>
      <c r="V1270" s="99"/>
    </row>
    <row r="1271" spans="2:22" x14ac:dyDescent="0.3">
      <c r="B1271" s="135" t="s">
        <v>788</v>
      </c>
      <c r="C1271" s="59" t="s">
        <v>1431</v>
      </c>
      <c r="D1271" s="87" t="s">
        <v>653</v>
      </c>
      <c r="E1271" s="87" t="s">
        <v>95</v>
      </c>
      <c r="F1271" s="159">
        <v>42997</v>
      </c>
      <c r="G1271" s="150"/>
      <c r="H1271" s="151"/>
      <c r="I1271" s="151"/>
      <c r="J1271" s="151"/>
      <c r="K1271" s="151"/>
      <c r="L1271" s="151"/>
      <c r="M1271" s="151"/>
      <c r="N1271" s="152"/>
      <c r="O1271" s="151"/>
      <c r="P1271" s="151"/>
      <c r="Q1271" s="152"/>
      <c r="R1271" s="152"/>
      <c r="S1271" s="151"/>
      <c r="T1271" s="151"/>
      <c r="U1271" s="346"/>
      <c r="V1271" s="99"/>
    </row>
    <row r="1272" spans="2:22" x14ac:dyDescent="0.3">
      <c r="B1272" s="135">
        <v>277</v>
      </c>
      <c r="C1272" s="59" t="s">
        <v>790</v>
      </c>
      <c r="D1272" s="87" t="s">
        <v>729</v>
      </c>
      <c r="E1272" s="87" t="s">
        <v>119</v>
      </c>
      <c r="F1272" s="159">
        <v>43000</v>
      </c>
      <c r="G1272" s="150"/>
      <c r="H1272" s="151"/>
      <c r="I1272" s="151"/>
      <c r="J1272" s="151"/>
      <c r="K1272" s="151"/>
      <c r="L1272" s="151"/>
      <c r="M1272" s="151"/>
      <c r="N1272" s="152"/>
      <c r="O1272" s="151"/>
      <c r="P1272" s="151"/>
      <c r="Q1272" s="152"/>
      <c r="R1272" s="152"/>
      <c r="S1272" s="151"/>
      <c r="T1272" s="151"/>
      <c r="U1272" s="346"/>
      <c r="V1272" s="99"/>
    </row>
    <row r="1273" spans="2:22" x14ac:dyDescent="0.3">
      <c r="B1273" s="135">
        <v>277</v>
      </c>
      <c r="C1273" s="59" t="s">
        <v>790</v>
      </c>
      <c r="D1273" s="87" t="s">
        <v>729</v>
      </c>
      <c r="E1273" s="87" t="s">
        <v>105</v>
      </c>
      <c r="F1273" s="159">
        <v>43014</v>
      </c>
      <c r="G1273" s="150"/>
      <c r="H1273" s="151"/>
      <c r="I1273" s="151"/>
      <c r="J1273" s="151"/>
      <c r="K1273" s="151"/>
      <c r="L1273" s="151"/>
      <c r="M1273" s="151"/>
      <c r="N1273" s="152"/>
      <c r="O1273" s="151"/>
      <c r="P1273" s="151"/>
      <c r="Q1273" s="152"/>
      <c r="R1273" s="152"/>
      <c r="S1273" s="151"/>
      <c r="T1273" s="151"/>
      <c r="U1273" s="346"/>
      <c r="V1273" s="99"/>
    </row>
    <row r="1274" spans="2:22" x14ac:dyDescent="0.3">
      <c r="B1274" s="135">
        <v>275</v>
      </c>
      <c r="C1274" s="59" t="s">
        <v>1564</v>
      </c>
      <c r="D1274" s="87" t="s">
        <v>729</v>
      </c>
      <c r="E1274" s="87" t="s">
        <v>119</v>
      </c>
      <c r="F1274" s="159">
        <v>42999</v>
      </c>
      <c r="G1274" s="150"/>
      <c r="H1274" s="151"/>
      <c r="I1274" s="151"/>
      <c r="J1274" s="151"/>
      <c r="K1274" s="151"/>
      <c r="L1274" s="151"/>
      <c r="M1274" s="151"/>
      <c r="N1274" s="152"/>
      <c r="O1274" s="151"/>
      <c r="P1274" s="151"/>
      <c r="Q1274" s="152"/>
      <c r="R1274" s="152"/>
      <c r="S1274" s="151"/>
      <c r="T1274" s="151"/>
      <c r="U1274" s="346"/>
      <c r="V1274" s="99"/>
    </row>
    <row r="1275" spans="2:22" x14ac:dyDescent="0.3">
      <c r="B1275" s="135">
        <v>275</v>
      </c>
      <c r="C1275" s="59" t="s">
        <v>1564</v>
      </c>
      <c r="D1275" s="87" t="s">
        <v>729</v>
      </c>
      <c r="E1275" s="87" t="s">
        <v>105</v>
      </c>
      <c r="F1275" s="159">
        <v>43013</v>
      </c>
      <c r="G1275" s="150"/>
      <c r="H1275" s="151"/>
      <c r="I1275" s="151"/>
      <c r="J1275" s="151"/>
      <c r="K1275" s="151"/>
      <c r="L1275" s="151"/>
      <c r="M1275" s="151"/>
      <c r="N1275" s="152"/>
      <c r="O1275" s="151"/>
      <c r="P1275" s="151"/>
      <c r="Q1275" s="152"/>
      <c r="R1275" s="152"/>
      <c r="S1275" s="151"/>
      <c r="T1275" s="151"/>
      <c r="U1275" s="346"/>
      <c r="V1275" s="99"/>
    </row>
    <row r="1276" spans="2:22" x14ac:dyDescent="0.3">
      <c r="B1276" s="135">
        <v>267</v>
      </c>
      <c r="C1276" s="59" t="s">
        <v>784</v>
      </c>
      <c r="D1276" s="87" t="s">
        <v>729</v>
      </c>
      <c r="E1276" s="87" t="s">
        <v>105</v>
      </c>
      <c r="F1276" s="159">
        <v>43006</v>
      </c>
      <c r="G1276" s="150"/>
      <c r="H1276" s="151"/>
      <c r="I1276" s="151"/>
      <c r="J1276" s="151"/>
      <c r="K1276" s="151"/>
      <c r="L1276" s="151"/>
      <c r="M1276" s="151"/>
      <c r="N1276" s="152"/>
      <c r="O1276" s="151"/>
      <c r="P1276" s="151"/>
      <c r="Q1276" s="152"/>
      <c r="R1276" s="152"/>
      <c r="S1276" s="151"/>
      <c r="T1276" s="151"/>
      <c r="U1276" s="346"/>
      <c r="V1276" s="99"/>
    </row>
    <row r="1277" spans="2:22" x14ac:dyDescent="0.3">
      <c r="B1277" s="135">
        <v>275</v>
      </c>
      <c r="C1277" s="59" t="s">
        <v>1564</v>
      </c>
      <c r="D1277" s="87" t="s">
        <v>729</v>
      </c>
      <c r="E1277" s="87" t="s">
        <v>756</v>
      </c>
      <c r="F1277" s="159">
        <v>42992</v>
      </c>
      <c r="G1277" s="150"/>
      <c r="H1277" s="151"/>
      <c r="I1277" s="151"/>
      <c r="J1277" s="151"/>
      <c r="K1277" s="151"/>
      <c r="L1277" s="151"/>
      <c r="M1277" s="151"/>
      <c r="N1277" s="152"/>
      <c r="O1277" s="151"/>
      <c r="P1277" s="151"/>
      <c r="Q1277" s="152"/>
      <c r="R1277" s="152"/>
      <c r="S1277" s="151"/>
      <c r="T1277" s="151"/>
      <c r="U1277" s="346"/>
      <c r="V1277" s="99"/>
    </row>
    <row r="1278" spans="2:22" x14ac:dyDescent="0.3">
      <c r="B1278" s="135">
        <v>277</v>
      </c>
      <c r="C1278" s="59" t="s">
        <v>790</v>
      </c>
      <c r="D1278" s="87" t="s">
        <v>729</v>
      </c>
      <c r="E1278" s="87" t="s">
        <v>756</v>
      </c>
      <c r="F1278" s="159">
        <v>42993</v>
      </c>
      <c r="G1278" s="150"/>
      <c r="H1278" s="151"/>
      <c r="I1278" s="151"/>
      <c r="J1278" s="151"/>
      <c r="K1278" s="151"/>
      <c r="L1278" s="151"/>
      <c r="M1278" s="151"/>
      <c r="N1278" s="152"/>
      <c r="O1278" s="151"/>
      <c r="P1278" s="151"/>
      <c r="Q1278" s="152"/>
      <c r="R1278" s="152"/>
      <c r="S1278" s="151"/>
      <c r="T1278" s="151"/>
      <c r="U1278" s="346"/>
      <c r="V1278" s="99"/>
    </row>
    <row r="1279" spans="2:22" x14ac:dyDescent="0.3">
      <c r="B1279" s="135">
        <v>166</v>
      </c>
      <c r="C1279" s="59" t="s">
        <v>799</v>
      </c>
      <c r="D1279" s="87" t="s">
        <v>729</v>
      </c>
      <c r="E1279" s="87" t="s">
        <v>77</v>
      </c>
      <c r="F1279" s="159">
        <v>42986</v>
      </c>
      <c r="G1279" s="104"/>
      <c r="H1279" s="105"/>
      <c r="I1279" s="105"/>
      <c r="J1279" s="105"/>
      <c r="K1279" s="106"/>
      <c r="L1279" s="106"/>
      <c r="M1279" s="106"/>
      <c r="N1279" s="107"/>
      <c r="O1279" s="107"/>
      <c r="P1279" s="107"/>
      <c r="Q1279" s="108"/>
      <c r="R1279" s="108"/>
      <c r="S1279" s="108"/>
      <c r="T1279" s="108"/>
      <c r="U1279" s="337"/>
      <c r="V1279" s="99"/>
    </row>
    <row r="1280" spans="2:22" x14ac:dyDescent="0.3">
      <c r="B1280" s="135">
        <v>134</v>
      </c>
      <c r="C1280" s="59" t="s">
        <v>1318</v>
      </c>
      <c r="D1280" s="87" t="s">
        <v>729</v>
      </c>
      <c r="E1280" s="87" t="s">
        <v>77</v>
      </c>
      <c r="F1280" s="159">
        <v>42964</v>
      </c>
      <c r="G1280" s="104"/>
      <c r="H1280" s="105"/>
      <c r="I1280" s="105"/>
      <c r="J1280" s="105"/>
      <c r="K1280" s="106"/>
      <c r="L1280" s="106"/>
      <c r="M1280" s="106"/>
      <c r="N1280" s="107"/>
      <c r="O1280" s="107"/>
      <c r="P1280" s="107"/>
      <c r="Q1280" s="108"/>
      <c r="R1280" s="108"/>
      <c r="S1280" s="108"/>
      <c r="T1280" s="108"/>
      <c r="U1280" s="337"/>
      <c r="V1280" s="99"/>
    </row>
    <row r="1281" spans="2:22" x14ac:dyDescent="0.3">
      <c r="B1281" s="135" t="s">
        <v>800</v>
      </c>
      <c r="C1281" s="59" t="s">
        <v>801</v>
      </c>
      <c r="D1281" s="87" t="s">
        <v>727</v>
      </c>
      <c r="E1281" s="87" t="s">
        <v>95</v>
      </c>
      <c r="F1281" s="159">
        <v>42969</v>
      </c>
      <c r="G1281" s="104"/>
      <c r="H1281" s="105"/>
      <c r="I1281" s="105"/>
      <c r="J1281" s="105"/>
      <c r="K1281" s="106"/>
      <c r="L1281" s="106"/>
      <c r="M1281" s="106"/>
      <c r="N1281" s="107"/>
      <c r="O1281" s="107"/>
      <c r="P1281" s="107"/>
      <c r="Q1281" s="108"/>
      <c r="R1281" s="108"/>
      <c r="S1281" s="108"/>
      <c r="T1281" s="108"/>
      <c r="U1281" s="337"/>
      <c r="V1281" s="99"/>
    </row>
    <row r="1282" spans="2:22" x14ac:dyDescent="0.3">
      <c r="B1282" s="135" t="s">
        <v>802</v>
      </c>
      <c r="C1282" s="59" t="s">
        <v>803</v>
      </c>
      <c r="D1282" s="87" t="s">
        <v>727</v>
      </c>
      <c r="E1282" s="87" t="s">
        <v>95</v>
      </c>
      <c r="F1282" s="159">
        <v>42985</v>
      </c>
      <c r="G1282" s="104"/>
      <c r="H1282" s="105"/>
      <c r="I1282" s="105"/>
      <c r="J1282" s="105"/>
      <c r="K1282" s="106"/>
      <c r="L1282" s="106"/>
      <c r="M1282" s="106"/>
      <c r="N1282" s="107"/>
      <c r="O1282" s="107"/>
      <c r="P1282" s="107"/>
      <c r="Q1282" s="108"/>
      <c r="R1282" s="108"/>
      <c r="S1282" s="108"/>
      <c r="T1282" s="108"/>
      <c r="U1282" s="337"/>
      <c r="V1282" s="99"/>
    </row>
    <row r="1283" spans="2:22" x14ac:dyDescent="0.3">
      <c r="B1283" s="135" t="s">
        <v>804</v>
      </c>
      <c r="C1283" s="59" t="s">
        <v>803</v>
      </c>
      <c r="D1283" s="87" t="s">
        <v>727</v>
      </c>
      <c r="E1283" s="87" t="s">
        <v>95</v>
      </c>
      <c r="F1283" s="159">
        <v>42985</v>
      </c>
      <c r="G1283" s="104"/>
      <c r="H1283" s="105"/>
      <c r="I1283" s="105"/>
      <c r="J1283" s="105"/>
      <c r="K1283" s="106"/>
      <c r="L1283" s="106"/>
      <c r="M1283" s="106"/>
      <c r="N1283" s="107"/>
      <c r="O1283" s="107"/>
      <c r="P1283" s="107"/>
      <c r="Q1283" s="108"/>
      <c r="R1283" s="108"/>
      <c r="S1283" s="108"/>
      <c r="T1283" s="108"/>
      <c r="U1283" s="337"/>
      <c r="V1283" s="99"/>
    </row>
    <row r="1284" spans="2:22" x14ac:dyDescent="0.3">
      <c r="B1284" s="135">
        <v>236</v>
      </c>
      <c r="C1284" s="59" t="s">
        <v>1242</v>
      </c>
      <c r="D1284" s="87" t="s">
        <v>649</v>
      </c>
      <c r="E1284" s="87" t="s">
        <v>105</v>
      </c>
      <c r="F1284" s="159">
        <v>42982</v>
      </c>
      <c r="G1284" s="104"/>
      <c r="H1284" s="105"/>
      <c r="I1284" s="105"/>
      <c r="J1284" s="105"/>
      <c r="K1284" s="106"/>
      <c r="L1284" s="106"/>
      <c r="M1284" s="106"/>
      <c r="N1284" s="107"/>
      <c r="O1284" s="107"/>
      <c r="P1284" s="107"/>
      <c r="Q1284" s="108"/>
      <c r="R1284" s="108"/>
      <c r="S1284" s="108"/>
      <c r="T1284" s="108"/>
      <c r="U1284" s="337"/>
      <c r="V1284" s="99"/>
    </row>
    <row r="1285" spans="2:22" x14ac:dyDescent="0.3">
      <c r="B1285" s="135">
        <v>226</v>
      </c>
      <c r="C1285" s="59" t="s">
        <v>1243</v>
      </c>
      <c r="D1285" s="87" t="s">
        <v>649</v>
      </c>
      <c r="E1285" s="87" t="s">
        <v>105</v>
      </c>
      <c r="F1285" s="159" t="s">
        <v>805</v>
      </c>
      <c r="G1285" s="104"/>
      <c r="H1285" s="105"/>
      <c r="I1285" s="105"/>
      <c r="J1285" s="105"/>
      <c r="K1285" s="106"/>
      <c r="L1285" s="106"/>
      <c r="M1285" s="106"/>
      <c r="N1285" s="107"/>
      <c r="O1285" s="107"/>
      <c r="P1285" s="107"/>
      <c r="Q1285" s="108"/>
      <c r="R1285" s="108"/>
      <c r="S1285" s="108"/>
      <c r="T1285" s="108"/>
      <c r="U1285" s="337"/>
      <c r="V1285" s="99"/>
    </row>
    <row r="1286" spans="2:22" x14ac:dyDescent="0.3">
      <c r="B1286" s="135">
        <v>224</v>
      </c>
      <c r="C1286" s="59" t="s">
        <v>1244</v>
      </c>
      <c r="D1286" s="87" t="s">
        <v>649</v>
      </c>
      <c r="E1286" s="87" t="s">
        <v>105</v>
      </c>
      <c r="F1286" s="159" t="s">
        <v>805</v>
      </c>
      <c r="G1286" s="104"/>
      <c r="H1286" s="105"/>
      <c r="I1286" s="105"/>
      <c r="J1286" s="105"/>
      <c r="K1286" s="106"/>
      <c r="L1286" s="106"/>
      <c r="M1286" s="106"/>
      <c r="N1286" s="107"/>
      <c r="O1286" s="107"/>
      <c r="P1286" s="107"/>
      <c r="Q1286" s="108"/>
      <c r="R1286" s="108"/>
      <c r="S1286" s="108"/>
      <c r="T1286" s="108"/>
      <c r="U1286" s="337"/>
      <c r="V1286" s="99"/>
    </row>
    <row r="1287" spans="2:22" x14ac:dyDescent="0.3">
      <c r="B1287" s="135">
        <v>150</v>
      </c>
      <c r="C1287" s="59" t="s">
        <v>1246</v>
      </c>
      <c r="D1287" s="87" t="s">
        <v>649</v>
      </c>
      <c r="E1287" s="87" t="s">
        <v>77</v>
      </c>
      <c r="F1287" s="159">
        <v>42972</v>
      </c>
      <c r="G1287" s="104"/>
      <c r="H1287" s="105"/>
      <c r="I1287" s="105"/>
      <c r="J1287" s="105"/>
      <c r="K1287" s="106"/>
      <c r="L1287" s="106"/>
      <c r="M1287" s="106"/>
      <c r="N1287" s="107"/>
      <c r="O1287" s="107"/>
      <c r="P1287" s="107"/>
      <c r="Q1287" s="108"/>
      <c r="R1287" s="108"/>
      <c r="S1287" s="108"/>
      <c r="T1287" s="108"/>
      <c r="U1287" s="337"/>
      <c r="V1287" s="99"/>
    </row>
    <row r="1288" spans="2:22" x14ac:dyDescent="0.3">
      <c r="B1288" s="135" t="s">
        <v>788</v>
      </c>
      <c r="C1288" s="59" t="s">
        <v>1431</v>
      </c>
      <c r="D1288" s="87" t="s">
        <v>653</v>
      </c>
      <c r="E1288" s="87" t="s">
        <v>105</v>
      </c>
      <c r="F1288" s="159">
        <v>42976</v>
      </c>
      <c r="G1288" s="104"/>
      <c r="H1288" s="105"/>
      <c r="I1288" s="105"/>
      <c r="J1288" s="105"/>
      <c r="K1288" s="106"/>
      <c r="L1288" s="106"/>
      <c r="M1288" s="106"/>
      <c r="N1288" s="107"/>
      <c r="O1288" s="107"/>
      <c r="P1288" s="107"/>
      <c r="Q1288" s="108"/>
      <c r="R1288" s="108"/>
      <c r="S1288" s="108"/>
      <c r="T1288" s="108"/>
      <c r="U1288" s="337"/>
      <c r="V1288" s="99"/>
    </row>
    <row r="1289" spans="2:22" x14ac:dyDescent="0.3">
      <c r="B1289" s="135" t="s">
        <v>789</v>
      </c>
      <c r="C1289" s="59" t="s">
        <v>1315</v>
      </c>
      <c r="D1289" s="87" t="s">
        <v>653</v>
      </c>
      <c r="E1289" s="87" t="s">
        <v>105</v>
      </c>
      <c r="F1289" s="159">
        <v>42976</v>
      </c>
      <c r="G1289" s="104"/>
      <c r="H1289" s="105"/>
      <c r="I1289" s="105"/>
      <c r="J1289" s="105"/>
      <c r="K1289" s="106"/>
      <c r="L1289" s="106"/>
      <c r="M1289" s="106"/>
      <c r="N1289" s="107"/>
      <c r="O1289" s="107"/>
      <c r="P1289" s="107"/>
      <c r="Q1289" s="108"/>
      <c r="R1289" s="108"/>
      <c r="S1289" s="108"/>
      <c r="T1289" s="108"/>
      <c r="U1289" s="337"/>
      <c r="V1289" s="99"/>
    </row>
    <row r="1290" spans="2:22" x14ac:dyDescent="0.3">
      <c r="B1290" s="135" t="s">
        <v>804</v>
      </c>
      <c r="C1290" s="59" t="s">
        <v>803</v>
      </c>
      <c r="D1290" s="87" t="s">
        <v>727</v>
      </c>
      <c r="E1290" s="87" t="s">
        <v>105</v>
      </c>
      <c r="F1290" s="159">
        <v>42964</v>
      </c>
      <c r="G1290" s="104"/>
      <c r="H1290" s="105"/>
      <c r="I1290" s="105"/>
      <c r="J1290" s="105"/>
      <c r="K1290" s="106"/>
      <c r="L1290" s="106"/>
      <c r="M1290" s="106"/>
      <c r="N1290" s="107"/>
      <c r="O1290" s="107"/>
      <c r="P1290" s="107"/>
      <c r="Q1290" s="108"/>
      <c r="R1290" s="108"/>
      <c r="S1290" s="108"/>
      <c r="T1290" s="108"/>
      <c r="U1290" s="337"/>
      <c r="V1290" s="99"/>
    </row>
    <row r="1291" spans="2:22" x14ac:dyDescent="0.3">
      <c r="B1291" s="135" t="s">
        <v>802</v>
      </c>
      <c r="C1291" s="59" t="s">
        <v>803</v>
      </c>
      <c r="D1291" s="87" t="s">
        <v>727</v>
      </c>
      <c r="E1291" s="87" t="s">
        <v>105</v>
      </c>
      <c r="F1291" s="159">
        <v>42964</v>
      </c>
      <c r="G1291" s="104"/>
      <c r="H1291" s="105"/>
      <c r="I1291" s="105"/>
      <c r="J1291" s="105"/>
      <c r="K1291" s="106"/>
      <c r="L1291" s="106"/>
      <c r="M1291" s="106"/>
      <c r="N1291" s="107"/>
      <c r="O1291" s="107"/>
      <c r="P1291" s="107"/>
      <c r="Q1291" s="108"/>
      <c r="R1291" s="108"/>
      <c r="S1291" s="108"/>
      <c r="T1291" s="108"/>
      <c r="U1291" s="337"/>
      <c r="V1291" s="99"/>
    </row>
    <row r="1292" spans="2:22" x14ac:dyDescent="0.3">
      <c r="B1292" s="135" t="s">
        <v>788</v>
      </c>
      <c r="C1292" s="59" t="s">
        <v>1431</v>
      </c>
      <c r="D1292" s="87" t="s">
        <v>653</v>
      </c>
      <c r="E1292" s="87" t="s">
        <v>119</v>
      </c>
      <c r="F1292" s="159">
        <v>42962</v>
      </c>
      <c r="G1292" s="104"/>
      <c r="H1292" s="105"/>
      <c r="I1292" s="105"/>
      <c r="J1292" s="105"/>
      <c r="K1292" s="106"/>
      <c r="L1292" s="106"/>
      <c r="M1292" s="106"/>
      <c r="N1292" s="107"/>
      <c r="O1292" s="107"/>
      <c r="P1292" s="107"/>
      <c r="Q1292" s="108"/>
      <c r="R1292" s="108"/>
      <c r="S1292" s="108"/>
      <c r="T1292" s="108"/>
      <c r="U1292" s="337"/>
      <c r="V1292" s="99"/>
    </row>
    <row r="1293" spans="2:22" x14ac:dyDescent="0.3">
      <c r="B1293" s="135" t="s">
        <v>789</v>
      </c>
      <c r="C1293" s="59" t="s">
        <v>1315</v>
      </c>
      <c r="D1293" s="87" t="s">
        <v>653</v>
      </c>
      <c r="E1293" s="87" t="s">
        <v>119</v>
      </c>
      <c r="F1293" s="159">
        <v>42962</v>
      </c>
      <c r="G1293" s="104"/>
      <c r="H1293" s="105"/>
      <c r="I1293" s="105"/>
      <c r="J1293" s="105"/>
      <c r="K1293" s="106"/>
      <c r="L1293" s="106"/>
      <c r="M1293" s="106"/>
      <c r="N1293" s="107"/>
      <c r="O1293" s="107"/>
      <c r="P1293" s="107"/>
      <c r="Q1293" s="108"/>
      <c r="R1293" s="108"/>
      <c r="S1293" s="108"/>
      <c r="T1293" s="108"/>
      <c r="U1293" s="337"/>
      <c r="V1293" s="99"/>
    </row>
    <row r="1294" spans="2:22" x14ac:dyDescent="0.3">
      <c r="B1294" s="135">
        <v>236</v>
      </c>
      <c r="C1294" s="59" t="s">
        <v>1242</v>
      </c>
      <c r="D1294" s="87" t="s">
        <v>649</v>
      </c>
      <c r="E1294" s="87" t="s">
        <v>119</v>
      </c>
      <c r="F1294" s="159">
        <v>42968</v>
      </c>
      <c r="G1294" s="104"/>
      <c r="H1294" s="105"/>
      <c r="I1294" s="105"/>
      <c r="J1294" s="105"/>
      <c r="K1294" s="106"/>
      <c r="L1294" s="106"/>
      <c r="M1294" s="106"/>
      <c r="N1294" s="107"/>
      <c r="O1294" s="107"/>
      <c r="P1294" s="107"/>
      <c r="Q1294" s="108"/>
      <c r="R1294" s="108"/>
      <c r="S1294" s="108"/>
      <c r="T1294" s="108"/>
      <c r="U1294" s="337"/>
      <c r="V1294" s="99"/>
    </row>
    <row r="1295" spans="2:22" x14ac:dyDescent="0.3">
      <c r="B1295" s="135">
        <v>224</v>
      </c>
      <c r="C1295" s="59" t="s">
        <v>1244</v>
      </c>
      <c r="D1295" s="87" t="s">
        <v>649</v>
      </c>
      <c r="E1295" s="87" t="s">
        <v>119</v>
      </c>
      <c r="F1295" s="159" t="s">
        <v>806</v>
      </c>
      <c r="G1295" s="104"/>
      <c r="H1295" s="105"/>
      <c r="I1295" s="105"/>
      <c r="J1295" s="105"/>
      <c r="K1295" s="106"/>
      <c r="L1295" s="106"/>
      <c r="M1295" s="106"/>
      <c r="N1295" s="107"/>
      <c r="O1295" s="107"/>
      <c r="P1295" s="107"/>
      <c r="Q1295" s="108"/>
      <c r="R1295" s="108"/>
      <c r="S1295" s="108"/>
      <c r="T1295" s="108"/>
      <c r="U1295" s="337"/>
      <c r="V1295" s="99"/>
    </row>
    <row r="1296" spans="2:22" x14ac:dyDescent="0.3">
      <c r="B1296" s="135">
        <v>125</v>
      </c>
      <c r="C1296" s="59" t="s">
        <v>1247</v>
      </c>
      <c r="D1296" s="87" t="s">
        <v>649</v>
      </c>
      <c r="E1296" s="87" t="s">
        <v>77</v>
      </c>
      <c r="F1296" s="159">
        <v>42958</v>
      </c>
      <c r="G1296" s="104"/>
      <c r="H1296" s="105"/>
      <c r="I1296" s="105"/>
      <c r="J1296" s="105"/>
      <c r="K1296" s="106"/>
      <c r="L1296" s="106"/>
      <c r="M1296" s="106"/>
      <c r="N1296" s="107"/>
      <c r="O1296" s="107"/>
      <c r="P1296" s="107"/>
      <c r="Q1296" s="108"/>
      <c r="R1296" s="108"/>
      <c r="S1296" s="108"/>
      <c r="T1296" s="108"/>
      <c r="U1296" s="337"/>
      <c r="V1296" s="99"/>
    </row>
    <row r="1297" spans="2:22" x14ac:dyDescent="0.3">
      <c r="B1297" s="135">
        <v>126</v>
      </c>
      <c r="C1297" s="59" t="s">
        <v>1433</v>
      </c>
      <c r="D1297" s="87" t="s">
        <v>649</v>
      </c>
      <c r="E1297" s="87" t="s">
        <v>77</v>
      </c>
      <c r="F1297" s="159">
        <v>42958</v>
      </c>
      <c r="G1297" s="104"/>
      <c r="H1297" s="105"/>
      <c r="I1297" s="105"/>
      <c r="J1297" s="105"/>
      <c r="K1297" s="106"/>
      <c r="L1297" s="106"/>
      <c r="M1297" s="106"/>
      <c r="N1297" s="107"/>
      <c r="O1297" s="107"/>
      <c r="P1297" s="107"/>
      <c r="Q1297" s="108"/>
      <c r="R1297" s="108"/>
      <c r="S1297" s="108"/>
      <c r="T1297" s="108"/>
      <c r="U1297" s="337"/>
      <c r="V1297" s="99"/>
    </row>
    <row r="1298" spans="2:22" x14ac:dyDescent="0.3">
      <c r="B1298" s="135">
        <v>122</v>
      </c>
      <c r="C1298" s="59" t="s">
        <v>807</v>
      </c>
      <c r="D1298" s="87" t="s">
        <v>729</v>
      </c>
      <c r="E1298" s="87" t="s">
        <v>77</v>
      </c>
      <c r="F1298" s="159">
        <v>42956</v>
      </c>
      <c r="G1298" s="104"/>
      <c r="H1298" s="105"/>
      <c r="I1298" s="105"/>
      <c r="J1298" s="105"/>
      <c r="K1298" s="106"/>
      <c r="L1298" s="106"/>
      <c r="M1298" s="106"/>
      <c r="N1298" s="107"/>
      <c r="O1298" s="107"/>
      <c r="P1298" s="107"/>
      <c r="Q1298" s="108"/>
      <c r="R1298" s="108"/>
      <c r="S1298" s="108"/>
      <c r="T1298" s="108"/>
      <c r="U1298" s="337"/>
      <c r="V1298" s="99"/>
    </row>
    <row r="1299" spans="2:22" x14ac:dyDescent="0.3">
      <c r="B1299" s="135" t="s">
        <v>808</v>
      </c>
      <c r="C1299" s="59" t="s">
        <v>809</v>
      </c>
      <c r="D1299" s="87" t="s">
        <v>762</v>
      </c>
      <c r="E1299" s="87" t="s">
        <v>95</v>
      </c>
      <c r="F1299" s="159" t="s">
        <v>810</v>
      </c>
      <c r="G1299" s="104"/>
      <c r="H1299" s="105"/>
      <c r="I1299" s="105"/>
      <c r="J1299" s="105"/>
      <c r="K1299" s="106"/>
      <c r="L1299" s="106"/>
      <c r="M1299" s="106"/>
      <c r="N1299" s="107"/>
      <c r="O1299" s="107"/>
      <c r="P1299" s="107"/>
      <c r="Q1299" s="108"/>
      <c r="R1299" s="108"/>
      <c r="S1299" s="108"/>
      <c r="T1299" s="108"/>
      <c r="U1299" s="337"/>
      <c r="V1299" s="99"/>
    </row>
    <row r="1300" spans="2:22" x14ac:dyDescent="0.3">
      <c r="B1300" s="135">
        <v>203</v>
      </c>
      <c r="C1300" s="135" t="s">
        <v>1333</v>
      </c>
      <c r="D1300" s="165" t="s">
        <v>649</v>
      </c>
      <c r="E1300" s="165" t="s">
        <v>105</v>
      </c>
      <c r="F1300" s="165">
        <v>42956</v>
      </c>
      <c r="G1300" s="104"/>
      <c r="H1300" s="105"/>
      <c r="I1300" s="105"/>
      <c r="J1300" s="105"/>
      <c r="K1300" s="106"/>
      <c r="L1300" s="106"/>
      <c r="M1300" s="106"/>
      <c r="N1300" s="107"/>
      <c r="O1300" s="107"/>
      <c r="P1300" s="107"/>
      <c r="Q1300" s="108"/>
      <c r="R1300" s="108"/>
      <c r="S1300" s="108"/>
      <c r="T1300" s="108"/>
      <c r="U1300" s="337"/>
      <c r="V1300" s="99"/>
    </row>
    <row r="1301" spans="2:22" x14ac:dyDescent="0.3">
      <c r="B1301" s="135">
        <v>203</v>
      </c>
      <c r="C1301" s="135" t="s">
        <v>1333</v>
      </c>
      <c r="D1301" s="165" t="s">
        <v>811</v>
      </c>
      <c r="E1301" s="165" t="s">
        <v>119</v>
      </c>
      <c r="F1301" s="165">
        <v>42942</v>
      </c>
      <c r="G1301" s="104"/>
      <c r="H1301" s="105"/>
      <c r="I1301" s="105"/>
      <c r="J1301" s="105"/>
      <c r="K1301" s="106"/>
      <c r="L1301" s="106"/>
      <c r="M1301" s="106"/>
      <c r="N1301" s="107"/>
      <c r="O1301" s="107"/>
      <c r="P1301" s="107"/>
      <c r="Q1301" s="108"/>
      <c r="R1301" s="108"/>
      <c r="S1301" s="108"/>
      <c r="T1301" s="108"/>
      <c r="U1301" s="337"/>
      <c r="V1301" s="99"/>
    </row>
    <row r="1302" spans="2:22" x14ac:dyDescent="0.3">
      <c r="B1302" s="135">
        <v>119</v>
      </c>
      <c r="C1302" s="135" t="s">
        <v>1505</v>
      </c>
      <c r="D1302" s="165" t="s">
        <v>649</v>
      </c>
      <c r="E1302" s="165" t="s">
        <v>77</v>
      </c>
      <c r="F1302" s="165">
        <v>42947</v>
      </c>
      <c r="G1302" s="104"/>
      <c r="H1302" s="105"/>
      <c r="I1302" s="105"/>
      <c r="J1302" s="105"/>
      <c r="K1302" s="106"/>
      <c r="L1302" s="106"/>
      <c r="M1302" s="106"/>
      <c r="N1302" s="107"/>
      <c r="O1302" s="107"/>
      <c r="P1302" s="107"/>
      <c r="Q1302" s="108"/>
      <c r="R1302" s="108"/>
      <c r="S1302" s="108"/>
      <c r="T1302" s="108"/>
      <c r="U1302" s="337"/>
      <c r="V1302" s="99"/>
    </row>
    <row r="1303" spans="2:22" x14ac:dyDescent="0.3">
      <c r="B1303" s="135">
        <v>196</v>
      </c>
      <c r="C1303" s="135" t="s">
        <v>1245</v>
      </c>
      <c r="D1303" s="165" t="s">
        <v>649</v>
      </c>
      <c r="E1303" s="165" t="s">
        <v>105</v>
      </c>
      <c r="F1303" s="165">
        <v>42944</v>
      </c>
      <c r="G1303" s="104"/>
      <c r="H1303" s="105"/>
      <c r="I1303" s="105"/>
      <c r="J1303" s="105"/>
      <c r="K1303" s="106"/>
      <c r="L1303" s="106"/>
      <c r="M1303" s="106"/>
      <c r="N1303" s="107"/>
      <c r="O1303" s="107"/>
      <c r="P1303" s="107"/>
      <c r="Q1303" s="108"/>
      <c r="R1303" s="108"/>
      <c r="S1303" s="108"/>
      <c r="T1303" s="108"/>
      <c r="U1303" s="337"/>
      <c r="V1303" s="99"/>
    </row>
    <row r="1304" spans="2:22" x14ac:dyDescent="0.3">
      <c r="B1304" s="135">
        <v>166</v>
      </c>
      <c r="C1304" s="135" t="s">
        <v>799</v>
      </c>
      <c r="D1304" s="165" t="s">
        <v>729</v>
      </c>
      <c r="E1304" s="165" t="s">
        <v>95</v>
      </c>
      <c r="F1304" s="165">
        <v>42942</v>
      </c>
      <c r="G1304" s="104"/>
      <c r="H1304" s="105"/>
      <c r="I1304" s="105"/>
      <c r="J1304" s="105"/>
      <c r="K1304" s="106"/>
      <c r="L1304" s="106"/>
      <c r="M1304" s="106"/>
      <c r="N1304" s="107"/>
      <c r="O1304" s="107"/>
      <c r="P1304" s="107"/>
      <c r="Q1304" s="108"/>
      <c r="R1304" s="108"/>
      <c r="S1304" s="108"/>
      <c r="T1304" s="108"/>
      <c r="U1304" s="337"/>
      <c r="V1304" s="99"/>
    </row>
    <row r="1305" spans="2:22" x14ac:dyDescent="0.3">
      <c r="B1305" s="135">
        <v>153</v>
      </c>
      <c r="C1305" s="135" t="s">
        <v>812</v>
      </c>
      <c r="D1305" s="165" t="s">
        <v>729</v>
      </c>
      <c r="E1305" s="165" t="s">
        <v>95</v>
      </c>
      <c r="F1305" s="165">
        <v>42936</v>
      </c>
      <c r="G1305" s="104"/>
      <c r="H1305" s="105"/>
      <c r="I1305" s="105"/>
      <c r="J1305" s="105"/>
      <c r="K1305" s="106"/>
      <c r="L1305" s="106"/>
      <c r="M1305" s="106"/>
      <c r="N1305" s="107"/>
      <c r="O1305" s="107"/>
      <c r="P1305" s="107"/>
      <c r="Q1305" s="108"/>
      <c r="R1305" s="108"/>
      <c r="S1305" s="108"/>
      <c r="T1305" s="108"/>
      <c r="U1305" s="337"/>
      <c r="V1305" s="99"/>
    </row>
    <row r="1306" spans="2:22" x14ac:dyDescent="0.3">
      <c r="B1306" s="135">
        <v>134</v>
      </c>
      <c r="C1306" s="135" t="s">
        <v>1318</v>
      </c>
      <c r="D1306" s="165" t="s">
        <v>729</v>
      </c>
      <c r="E1306" s="165" t="s">
        <v>95</v>
      </c>
      <c r="F1306" s="165">
        <v>42922</v>
      </c>
      <c r="G1306" s="104"/>
      <c r="H1306" s="105"/>
      <c r="I1306" s="105"/>
      <c r="J1306" s="105"/>
      <c r="K1306" s="106"/>
      <c r="L1306" s="106"/>
      <c r="M1306" s="106"/>
      <c r="N1306" s="107"/>
      <c r="O1306" s="107"/>
      <c r="P1306" s="107"/>
      <c r="Q1306" s="108"/>
      <c r="R1306" s="108"/>
      <c r="S1306" s="108"/>
      <c r="T1306" s="108"/>
      <c r="U1306" s="337"/>
      <c r="V1306" s="99"/>
    </row>
    <row r="1307" spans="2:22" x14ac:dyDescent="0.3">
      <c r="B1307" s="135">
        <v>122</v>
      </c>
      <c r="C1307" s="135" t="s">
        <v>807</v>
      </c>
      <c r="D1307" s="165" t="s">
        <v>729</v>
      </c>
      <c r="E1307" s="165" t="s">
        <v>95</v>
      </c>
      <c r="F1307" s="165">
        <v>42914</v>
      </c>
      <c r="G1307" s="104"/>
      <c r="H1307" s="105"/>
      <c r="I1307" s="105"/>
      <c r="J1307" s="105"/>
      <c r="K1307" s="106"/>
      <c r="L1307" s="106"/>
      <c r="M1307" s="106"/>
      <c r="N1307" s="107"/>
      <c r="O1307" s="107"/>
      <c r="P1307" s="107"/>
      <c r="Q1307" s="108"/>
      <c r="R1307" s="108"/>
      <c r="S1307" s="108"/>
      <c r="T1307" s="108"/>
      <c r="U1307" s="337"/>
      <c r="V1307" s="99"/>
    </row>
    <row r="1308" spans="2:22" x14ac:dyDescent="0.3">
      <c r="B1308" s="135">
        <v>107</v>
      </c>
      <c r="C1308" s="135" t="s">
        <v>1434</v>
      </c>
      <c r="D1308" s="165" t="s">
        <v>729</v>
      </c>
      <c r="E1308" s="165" t="s">
        <v>77</v>
      </c>
      <c r="F1308" s="165">
        <v>42934</v>
      </c>
      <c r="G1308" s="104"/>
      <c r="H1308" s="105"/>
      <c r="I1308" s="105"/>
      <c r="J1308" s="105"/>
      <c r="K1308" s="106"/>
      <c r="L1308" s="106"/>
      <c r="M1308" s="106"/>
      <c r="N1308" s="107"/>
      <c r="O1308" s="107"/>
      <c r="P1308" s="107"/>
      <c r="Q1308" s="108"/>
      <c r="R1308" s="108"/>
      <c r="S1308" s="108"/>
      <c r="T1308" s="108"/>
      <c r="U1308" s="337"/>
      <c r="V1308" s="99"/>
    </row>
    <row r="1309" spans="2:22" x14ac:dyDescent="0.3">
      <c r="B1309" s="135">
        <v>47</v>
      </c>
      <c r="C1309" s="135" t="s">
        <v>813</v>
      </c>
      <c r="D1309" s="165" t="s">
        <v>729</v>
      </c>
      <c r="E1309" s="165" t="s">
        <v>426</v>
      </c>
      <c r="F1309" s="165">
        <v>42943</v>
      </c>
      <c r="G1309" s="104"/>
      <c r="H1309" s="105"/>
      <c r="I1309" s="105"/>
      <c r="J1309" s="105"/>
      <c r="K1309" s="106"/>
      <c r="L1309" s="106"/>
      <c r="M1309" s="106"/>
      <c r="N1309" s="107"/>
      <c r="O1309" s="107"/>
      <c r="P1309" s="107"/>
      <c r="Q1309" s="108"/>
      <c r="R1309" s="108"/>
      <c r="S1309" s="108"/>
      <c r="T1309" s="108"/>
      <c r="U1309" s="337"/>
      <c r="V1309" s="99"/>
    </row>
    <row r="1310" spans="2:22" x14ac:dyDescent="0.3">
      <c r="B1310" s="135">
        <v>143</v>
      </c>
      <c r="C1310" s="135" t="s">
        <v>1452</v>
      </c>
      <c r="D1310" s="165" t="s">
        <v>649</v>
      </c>
      <c r="E1310" s="165" t="s">
        <v>105</v>
      </c>
      <c r="F1310" s="165">
        <v>42907</v>
      </c>
      <c r="G1310" s="104"/>
      <c r="H1310" s="105"/>
      <c r="I1310" s="105"/>
      <c r="J1310" s="105"/>
      <c r="K1310" s="106"/>
      <c r="L1310" s="106"/>
      <c r="M1310" s="106"/>
      <c r="N1310" s="107"/>
      <c r="O1310" s="107"/>
      <c r="P1310" s="107"/>
      <c r="Q1310" s="108"/>
      <c r="R1310" s="108"/>
      <c r="S1310" s="108"/>
      <c r="T1310" s="108"/>
      <c r="U1310" s="337"/>
      <c r="V1310" s="99"/>
    </row>
    <row r="1311" spans="2:22" x14ac:dyDescent="0.3">
      <c r="B1311" s="135">
        <v>143</v>
      </c>
      <c r="C1311" s="135" t="s">
        <v>1452</v>
      </c>
      <c r="D1311" s="165" t="s">
        <v>649</v>
      </c>
      <c r="E1311" s="165" t="s">
        <v>95</v>
      </c>
      <c r="F1311" s="165">
        <v>42928</v>
      </c>
      <c r="G1311" s="104"/>
      <c r="H1311" s="105"/>
      <c r="I1311" s="105"/>
      <c r="J1311" s="105"/>
      <c r="K1311" s="106"/>
      <c r="L1311" s="106"/>
      <c r="M1311" s="106"/>
      <c r="N1311" s="107"/>
      <c r="O1311" s="107"/>
      <c r="P1311" s="107"/>
      <c r="Q1311" s="108"/>
      <c r="R1311" s="108"/>
      <c r="S1311" s="108"/>
      <c r="T1311" s="108"/>
      <c r="U1311" s="337"/>
      <c r="V1311" s="99"/>
    </row>
    <row r="1312" spans="2:22" x14ac:dyDescent="0.3">
      <c r="B1312" s="135">
        <v>93</v>
      </c>
      <c r="C1312" s="135" t="s">
        <v>1435</v>
      </c>
      <c r="D1312" s="165" t="s">
        <v>649</v>
      </c>
      <c r="E1312" s="165" t="s">
        <v>77</v>
      </c>
      <c r="F1312" s="165">
        <v>42916</v>
      </c>
      <c r="G1312" s="104"/>
      <c r="H1312" s="105"/>
      <c r="I1312" s="105"/>
      <c r="J1312" s="105"/>
      <c r="K1312" s="106"/>
      <c r="L1312" s="106"/>
      <c r="M1312" s="106"/>
      <c r="N1312" s="107"/>
      <c r="O1312" s="107"/>
      <c r="P1312" s="107"/>
      <c r="Q1312" s="108"/>
      <c r="R1312" s="108"/>
      <c r="S1312" s="108"/>
      <c r="T1312" s="108"/>
      <c r="U1312" s="337"/>
      <c r="V1312" s="99"/>
    </row>
    <row r="1313" spans="2:22" x14ac:dyDescent="0.3">
      <c r="B1313" s="135">
        <v>126</v>
      </c>
      <c r="C1313" s="135" t="s">
        <v>1433</v>
      </c>
      <c r="D1313" s="165" t="s">
        <v>649</v>
      </c>
      <c r="E1313" s="165" t="s">
        <v>95</v>
      </c>
      <c r="F1313" s="165">
        <v>42916</v>
      </c>
      <c r="G1313" s="104"/>
      <c r="H1313" s="105"/>
      <c r="I1313" s="105"/>
      <c r="J1313" s="105"/>
      <c r="K1313" s="106"/>
      <c r="L1313" s="106"/>
      <c r="M1313" s="106"/>
      <c r="N1313" s="107"/>
      <c r="O1313" s="107"/>
      <c r="P1313" s="107"/>
      <c r="Q1313" s="108"/>
      <c r="R1313" s="108"/>
      <c r="S1313" s="108"/>
      <c r="T1313" s="108"/>
      <c r="U1313" s="337"/>
      <c r="V1313" s="99"/>
    </row>
    <row r="1314" spans="2:22" x14ac:dyDescent="0.3">
      <c r="B1314" s="135">
        <v>125</v>
      </c>
      <c r="C1314" s="135" t="s">
        <v>1247</v>
      </c>
      <c r="D1314" s="165" t="s">
        <v>649</v>
      </c>
      <c r="E1314" s="165" t="s">
        <v>95</v>
      </c>
      <c r="F1314" s="165">
        <v>42916</v>
      </c>
      <c r="G1314" s="104"/>
      <c r="H1314" s="105"/>
      <c r="I1314" s="105"/>
      <c r="J1314" s="105"/>
      <c r="K1314" s="106"/>
      <c r="L1314" s="106"/>
      <c r="M1314" s="106"/>
      <c r="N1314" s="107"/>
      <c r="O1314" s="107"/>
      <c r="P1314" s="107"/>
      <c r="Q1314" s="108"/>
      <c r="R1314" s="108"/>
      <c r="S1314" s="108"/>
      <c r="T1314" s="108"/>
      <c r="U1314" s="337"/>
      <c r="V1314" s="99"/>
    </row>
    <row r="1315" spans="2:22" x14ac:dyDescent="0.3">
      <c r="B1315" s="135">
        <v>122</v>
      </c>
      <c r="C1315" s="135" t="s">
        <v>807</v>
      </c>
      <c r="D1315" s="165" t="s">
        <v>729</v>
      </c>
      <c r="E1315" s="165" t="s">
        <v>814</v>
      </c>
      <c r="F1315" s="165">
        <v>42907</v>
      </c>
      <c r="G1315" s="104"/>
      <c r="H1315" s="105"/>
      <c r="I1315" s="105"/>
      <c r="J1315" s="105"/>
      <c r="K1315" s="106"/>
      <c r="L1315" s="106"/>
      <c r="M1315" s="106"/>
      <c r="N1315" s="107"/>
      <c r="O1315" s="107"/>
      <c r="P1315" s="107"/>
      <c r="Q1315" s="108"/>
      <c r="R1315" s="108"/>
      <c r="S1315" s="108"/>
      <c r="T1315" s="108"/>
      <c r="U1315" s="337"/>
      <c r="V1315" s="99"/>
    </row>
    <row r="1316" spans="2:22" x14ac:dyDescent="0.3">
      <c r="B1316" s="135">
        <v>166</v>
      </c>
      <c r="C1316" s="135" t="s">
        <v>799</v>
      </c>
      <c r="D1316" s="87" t="s">
        <v>729</v>
      </c>
      <c r="E1316" s="87" t="s">
        <v>756</v>
      </c>
      <c r="F1316" s="165">
        <v>41804</v>
      </c>
      <c r="G1316" s="104"/>
      <c r="H1316" s="105"/>
      <c r="I1316" s="105"/>
      <c r="J1316" s="105"/>
      <c r="K1316" s="106"/>
      <c r="L1316" s="106"/>
      <c r="M1316" s="106"/>
      <c r="N1316" s="107"/>
      <c r="O1316" s="107"/>
      <c r="P1316" s="107"/>
      <c r="Q1316" s="108"/>
      <c r="R1316" s="108"/>
      <c r="S1316" s="108"/>
      <c r="T1316" s="108"/>
      <c r="U1316" s="337"/>
      <c r="V1316" s="99"/>
    </row>
    <row r="1317" spans="2:22" x14ac:dyDescent="0.3">
      <c r="B1317" s="135">
        <v>47</v>
      </c>
      <c r="C1317" s="135" t="s">
        <v>813</v>
      </c>
      <c r="D1317" s="87" t="s">
        <v>729</v>
      </c>
      <c r="E1317" s="87" t="s">
        <v>74</v>
      </c>
      <c r="F1317" s="165">
        <v>42901</v>
      </c>
      <c r="G1317" s="104"/>
      <c r="H1317" s="105"/>
      <c r="I1317" s="105"/>
      <c r="J1317" s="105"/>
      <c r="K1317" s="106"/>
      <c r="L1317" s="106"/>
      <c r="M1317" s="106"/>
      <c r="N1317" s="107"/>
      <c r="O1317" s="107"/>
      <c r="P1317" s="107"/>
      <c r="Q1317" s="108"/>
      <c r="R1317" s="108"/>
      <c r="S1317" s="108"/>
      <c r="T1317" s="108"/>
      <c r="U1317" s="337"/>
      <c r="V1317" s="99"/>
    </row>
    <row r="1318" spans="2:22" x14ac:dyDescent="0.3">
      <c r="B1318" s="135">
        <v>150</v>
      </c>
      <c r="C1318" s="135" t="s">
        <v>1246</v>
      </c>
      <c r="D1318" s="165" t="s">
        <v>649</v>
      </c>
      <c r="E1318" s="165" t="s">
        <v>119</v>
      </c>
      <c r="F1318" s="165">
        <v>42895</v>
      </c>
      <c r="G1318" s="104"/>
      <c r="H1318" s="105"/>
      <c r="I1318" s="105"/>
      <c r="J1318" s="105"/>
      <c r="K1318" s="106"/>
      <c r="L1318" s="106"/>
      <c r="M1318" s="106"/>
      <c r="N1318" s="107"/>
      <c r="O1318" s="107"/>
      <c r="P1318" s="107"/>
      <c r="Q1318" s="108"/>
      <c r="R1318" s="108"/>
      <c r="S1318" s="108"/>
      <c r="T1318" s="108"/>
      <c r="U1318" s="337"/>
      <c r="V1318" s="99"/>
    </row>
    <row r="1319" spans="2:22" x14ac:dyDescent="0.3">
      <c r="B1319" s="135">
        <v>134</v>
      </c>
      <c r="C1319" s="135" t="s">
        <v>1318</v>
      </c>
      <c r="D1319" s="165" t="s">
        <v>729</v>
      </c>
      <c r="E1319" s="165" t="s">
        <v>119</v>
      </c>
      <c r="F1319" s="165">
        <v>42887</v>
      </c>
      <c r="G1319" s="104"/>
      <c r="H1319" s="105"/>
      <c r="I1319" s="105"/>
      <c r="J1319" s="105"/>
      <c r="K1319" s="106"/>
      <c r="L1319" s="106"/>
      <c r="M1319" s="106"/>
      <c r="N1319" s="107"/>
      <c r="O1319" s="107"/>
      <c r="P1319" s="107"/>
      <c r="Q1319" s="108"/>
      <c r="R1319" s="108"/>
      <c r="S1319" s="108"/>
      <c r="T1319" s="108"/>
      <c r="U1319" s="337"/>
      <c r="V1319" s="99"/>
    </row>
    <row r="1320" spans="2:22" x14ac:dyDescent="0.3">
      <c r="B1320" s="135">
        <v>125</v>
      </c>
      <c r="C1320" s="135" t="s">
        <v>1247</v>
      </c>
      <c r="D1320" s="165" t="s">
        <v>649</v>
      </c>
      <c r="E1320" s="165" t="s">
        <v>105</v>
      </c>
      <c r="F1320" s="165">
        <v>42895</v>
      </c>
      <c r="G1320" s="104"/>
      <c r="H1320" s="105"/>
      <c r="I1320" s="105"/>
      <c r="J1320" s="105"/>
      <c r="K1320" s="106"/>
      <c r="L1320" s="106"/>
      <c r="M1320" s="106"/>
      <c r="N1320" s="107"/>
      <c r="O1320" s="107"/>
      <c r="P1320" s="107"/>
      <c r="Q1320" s="108"/>
      <c r="R1320" s="108"/>
      <c r="S1320" s="108"/>
      <c r="T1320" s="108"/>
      <c r="U1320" s="337"/>
      <c r="V1320" s="99"/>
    </row>
    <row r="1321" spans="2:22" x14ac:dyDescent="0.3">
      <c r="B1321" s="135">
        <v>126</v>
      </c>
      <c r="C1321" s="135" t="s">
        <v>1433</v>
      </c>
      <c r="D1321" s="165" t="s">
        <v>649</v>
      </c>
      <c r="E1321" s="165" t="s">
        <v>105</v>
      </c>
      <c r="F1321" s="165">
        <v>42895</v>
      </c>
      <c r="G1321" s="104"/>
      <c r="H1321" s="105"/>
      <c r="I1321" s="105"/>
      <c r="J1321" s="105"/>
      <c r="K1321" s="106"/>
      <c r="L1321" s="106"/>
      <c r="M1321" s="106"/>
      <c r="N1321" s="107"/>
      <c r="O1321" s="107"/>
      <c r="P1321" s="107"/>
      <c r="Q1321" s="108"/>
      <c r="R1321" s="108"/>
      <c r="S1321" s="108"/>
      <c r="T1321" s="108"/>
      <c r="U1321" s="337"/>
      <c r="V1321" s="99"/>
    </row>
    <row r="1322" spans="2:22" x14ac:dyDescent="0.3">
      <c r="B1322" s="135">
        <v>150</v>
      </c>
      <c r="C1322" s="135" t="s">
        <v>1246</v>
      </c>
      <c r="D1322" s="165" t="s">
        <v>649</v>
      </c>
      <c r="E1322" s="165" t="s">
        <v>36</v>
      </c>
      <c r="F1322" s="165" t="s">
        <v>504</v>
      </c>
      <c r="G1322" s="104"/>
      <c r="H1322" s="105"/>
      <c r="I1322" s="105"/>
      <c r="J1322" s="105"/>
      <c r="K1322" s="106"/>
      <c r="L1322" s="106"/>
      <c r="M1322" s="106"/>
      <c r="N1322" s="107"/>
      <c r="O1322" s="107"/>
      <c r="P1322" s="107"/>
      <c r="Q1322" s="108"/>
      <c r="R1322" s="108"/>
      <c r="S1322" s="108"/>
      <c r="T1322" s="108"/>
      <c r="U1322" s="337"/>
      <c r="V1322" s="99"/>
    </row>
    <row r="1323" spans="2:22" x14ac:dyDescent="0.3">
      <c r="B1323" s="135">
        <v>107</v>
      </c>
      <c r="C1323" s="135" t="s">
        <v>1434</v>
      </c>
      <c r="D1323" s="165" t="s">
        <v>729</v>
      </c>
      <c r="E1323" s="165" t="s">
        <v>95</v>
      </c>
      <c r="F1323" s="165">
        <v>42892</v>
      </c>
      <c r="G1323" s="104"/>
      <c r="H1323" s="105"/>
      <c r="I1323" s="105"/>
      <c r="J1323" s="105"/>
      <c r="K1323" s="106"/>
      <c r="L1323" s="106"/>
      <c r="M1323" s="106"/>
      <c r="N1323" s="107"/>
      <c r="O1323" s="107"/>
      <c r="P1323" s="107"/>
      <c r="Q1323" s="108"/>
      <c r="R1323" s="108"/>
      <c r="S1323" s="108"/>
      <c r="T1323" s="108"/>
      <c r="U1323" s="337"/>
      <c r="V1323" s="99"/>
    </row>
    <row r="1324" spans="2:22" x14ac:dyDescent="0.3">
      <c r="B1324" s="135">
        <v>134</v>
      </c>
      <c r="C1324" s="135" t="s">
        <v>1318</v>
      </c>
      <c r="D1324" s="165" t="s">
        <v>729</v>
      </c>
      <c r="E1324" s="165" t="s">
        <v>756</v>
      </c>
      <c r="F1324" s="165">
        <v>42880</v>
      </c>
      <c r="G1324" s="104"/>
      <c r="H1324" s="105"/>
      <c r="I1324" s="105"/>
      <c r="J1324" s="105"/>
      <c r="K1324" s="106"/>
      <c r="L1324" s="106"/>
      <c r="M1324" s="106"/>
      <c r="N1324" s="107"/>
      <c r="O1324" s="107"/>
      <c r="P1324" s="107"/>
      <c r="Q1324" s="108"/>
      <c r="R1324" s="108"/>
      <c r="S1324" s="108"/>
      <c r="T1324" s="108"/>
      <c r="U1324" s="337"/>
      <c r="V1324" s="99"/>
    </row>
    <row r="1325" spans="2:22" x14ac:dyDescent="0.3">
      <c r="B1325" s="135">
        <v>119</v>
      </c>
      <c r="C1325" s="135" t="s">
        <v>1505</v>
      </c>
      <c r="D1325" s="165" t="s">
        <v>649</v>
      </c>
      <c r="E1325" s="165" t="s">
        <v>105</v>
      </c>
      <c r="F1325" s="165">
        <v>42884</v>
      </c>
      <c r="G1325" s="104"/>
      <c r="H1325" s="105"/>
      <c r="I1325" s="105"/>
      <c r="J1325" s="105"/>
      <c r="K1325" s="106"/>
      <c r="L1325" s="106"/>
      <c r="M1325" s="106"/>
      <c r="N1325" s="107"/>
      <c r="O1325" s="107"/>
      <c r="P1325" s="107"/>
      <c r="Q1325" s="108"/>
      <c r="R1325" s="108"/>
      <c r="S1325" s="108"/>
      <c r="T1325" s="108"/>
      <c r="U1325" s="88" t="s">
        <v>815</v>
      </c>
      <c r="V1325" s="99"/>
    </row>
    <row r="1326" spans="2:22" x14ac:dyDescent="0.3">
      <c r="B1326" s="135">
        <v>125</v>
      </c>
      <c r="C1326" s="135" t="s">
        <v>1247</v>
      </c>
      <c r="D1326" s="165" t="s">
        <v>649</v>
      </c>
      <c r="E1326" s="87" t="s">
        <v>119</v>
      </c>
      <c r="F1326" s="165">
        <v>42881</v>
      </c>
      <c r="G1326" s="104"/>
      <c r="H1326" s="105"/>
      <c r="I1326" s="105"/>
      <c r="J1326" s="105"/>
      <c r="K1326" s="106"/>
      <c r="L1326" s="106"/>
      <c r="M1326" s="106"/>
      <c r="N1326" s="107"/>
      <c r="O1326" s="107"/>
      <c r="P1326" s="107"/>
      <c r="Q1326" s="108"/>
      <c r="R1326" s="108"/>
      <c r="S1326" s="108"/>
      <c r="T1326" s="108"/>
      <c r="U1326" s="337"/>
      <c r="V1326" s="99"/>
    </row>
    <row r="1327" spans="2:22" x14ac:dyDescent="0.3">
      <c r="B1327" s="135">
        <v>126</v>
      </c>
      <c r="C1327" s="135" t="s">
        <v>1433</v>
      </c>
      <c r="D1327" s="87" t="s">
        <v>649</v>
      </c>
      <c r="E1327" s="87" t="s">
        <v>119</v>
      </c>
      <c r="F1327" s="165">
        <v>42881</v>
      </c>
      <c r="G1327" s="104"/>
      <c r="H1327" s="105"/>
      <c r="I1327" s="105"/>
      <c r="J1327" s="105"/>
      <c r="K1327" s="106"/>
      <c r="L1327" s="106"/>
      <c r="M1327" s="106"/>
      <c r="N1327" s="107"/>
      <c r="O1327" s="107"/>
      <c r="P1327" s="107"/>
      <c r="Q1327" s="108"/>
      <c r="R1327" s="108"/>
      <c r="S1327" s="108"/>
      <c r="T1327" s="108"/>
      <c r="U1327" s="337"/>
      <c r="V1327" s="99"/>
    </row>
    <row r="1328" spans="2:22" x14ac:dyDescent="0.3">
      <c r="B1328" s="135">
        <v>122</v>
      </c>
      <c r="C1328" s="135" t="s">
        <v>807</v>
      </c>
      <c r="D1328" s="87" t="s">
        <v>729</v>
      </c>
      <c r="E1328" s="87" t="s">
        <v>119</v>
      </c>
      <c r="F1328" s="165">
        <v>42879</v>
      </c>
      <c r="G1328" s="113"/>
      <c r="H1328" s="114"/>
      <c r="I1328" s="114"/>
      <c r="J1328" s="114"/>
      <c r="K1328" s="115"/>
      <c r="L1328" s="115"/>
      <c r="M1328" s="115"/>
      <c r="N1328" s="107"/>
      <c r="O1328" s="107"/>
      <c r="P1328" s="107"/>
      <c r="Q1328" s="108"/>
      <c r="R1328" s="108"/>
      <c r="S1328" s="108"/>
      <c r="T1328" s="108"/>
      <c r="U1328" s="337"/>
      <c r="V1328" s="99"/>
    </row>
    <row r="1329" spans="2:32" x14ac:dyDescent="0.3">
      <c r="B1329" s="135">
        <v>47</v>
      </c>
      <c r="C1329" s="135" t="s">
        <v>813</v>
      </c>
      <c r="D1329" s="87" t="s">
        <v>729</v>
      </c>
      <c r="E1329" s="87" t="s">
        <v>77</v>
      </c>
      <c r="F1329" s="165"/>
      <c r="G1329" s="113"/>
      <c r="H1329" s="114"/>
      <c r="I1329" s="114"/>
      <c r="J1329" s="114"/>
      <c r="K1329" s="115"/>
      <c r="L1329" s="115"/>
      <c r="M1329" s="115"/>
      <c r="N1329" s="107"/>
      <c r="O1329" s="107"/>
      <c r="P1329" s="107"/>
      <c r="Q1329" s="108"/>
      <c r="R1329" s="108"/>
      <c r="S1329" s="108"/>
      <c r="T1329" s="108"/>
      <c r="U1329" s="337"/>
      <c r="V1329" s="99"/>
    </row>
    <row r="1330" spans="2:32" x14ac:dyDescent="0.3">
      <c r="B1330" s="135">
        <v>47</v>
      </c>
      <c r="C1330" s="135" t="s">
        <v>816</v>
      </c>
      <c r="D1330" s="87" t="s">
        <v>729</v>
      </c>
      <c r="E1330" s="87" t="s">
        <v>95</v>
      </c>
      <c r="F1330" s="165">
        <v>42817</v>
      </c>
      <c r="G1330" s="158"/>
      <c r="H1330" s="114"/>
      <c r="I1330" s="156"/>
      <c r="J1330" s="156"/>
      <c r="K1330" s="156"/>
      <c r="L1330" s="156"/>
      <c r="M1330" s="156"/>
      <c r="N1330" s="157"/>
      <c r="O1330" s="157"/>
      <c r="P1330" s="107"/>
      <c r="Q1330" s="108"/>
      <c r="R1330" s="108"/>
      <c r="S1330" s="108"/>
      <c r="T1330" s="108"/>
      <c r="U1330" s="334"/>
      <c r="V1330" s="99"/>
    </row>
    <row r="1331" spans="2:32" x14ac:dyDescent="0.3">
      <c r="B1331" s="135">
        <v>7</v>
      </c>
      <c r="C1331" s="135" t="s">
        <v>1248</v>
      </c>
      <c r="D1331" s="87" t="s">
        <v>729</v>
      </c>
      <c r="E1331" s="87" t="s">
        <v>77</v>
      </c>
      <c r="F1331" s="165">
        <v>42835</v>
      </c>
      <c r="G1331" s="140"/>
      <c r="H1331" s="114"/>
      <c r="I1331" s="114"/>
      <c r="J1331" s="114"/>
      <c r="K1331" s="115"/>
      <c r="L1331" s="115"/>
      <c r="M1331" s="115"/>
      <c r="N1331" s="107"/>
      <c r="O1331" s="107"/>
      <c r="P1331" s="107"/>
      <c r="Q1331" s="108"/>
      <c r="R1331" s="108"/>
      <c r="S1331" s="108"/>
      <c r="T1331" s="108"/>
      <c r="U1331" s="337"/>
      <c r="V1331" s="99"/>
    </row>
    <row r="1332" spans="2:32" x14ac:dyDescent="0.3">
      <c r="B1332" s="135">
        <v>8</v>
      </c>
      <c r="C1332" s="135" t="s">
        <v>1249</v>
      </c>
      <c r="D1332" s="87" t="s">
        <v>729</v>
      </c>
      <c r="E1332" s="87" t="s">
        <v>77</v>
      </c>
      <c r="F1332" s="165">
        <v>42835</v>
      </c>
      <c r="G1332" s="140"/>
      <c r="H1332" s="114"/>
      <c r="I1332" s="114"/>
      <c r="J1332" s="114"/>
      <c r="K1332" s="115"/>
      <c r="L1332" s="115"/>
      <c r="M1332" s="115"/>
      <c r="N1332" s="107"/>
      <c r="O1332" s="107"/>
      <c r="P1332" s="107"/>
      <c r="Q1332" s="108"/>
      <c r="R1332" s="108"/>
      <c r="S1332" s="108"/>
      <c r="T1332" s="108"/>
      <c r="U1332" s="337"/>
      <c r="V1332" s="99"/>
    </row>
    <row r="1333" spans="2:32" x14ac:dyDescent="0.3">
      <c r="B1333" s="135">
        <v>36</v>
      </c>
      <c r="C1333" s="135" t="s">
        <v>1453</v>
      </c>
      <c r="D1333" s="87" t="s">
        <v>729</v>
      </c>
      <c r="E1333" s="87" t="s">
        <v>77</v>
      </c>
      <c r="F1333" s="165">
        <v>42852</v>
      </c>
      <c r="G1333" s="113"/>
      <c r="H1333" s="114"/>
      <c r="I1333" s="114"/>
      <c r="J1333" s="114"/>
      <c r="K1333" s="115"/>
      <c r="L1333" s="115"/>
      <c r="M1333" s="115"/>
      <c r="N1333" s="107"/>
      <c r="O1333" s="107"/>
      <c r="P1333" s="107"/>
      <c r="Q1333" s="108"/>
      <c r="R1333" s="108"/>
      <c r="S1333" s="108"/>
      <c r="T1333" s="108"/>
      <c r="U1333" s="337"/>
      <c r="V1333" s="99"/>
    </row>
    <row r="1334" spans="2:32" x14ac:dyDescent="0.3">
      <c r="B1334" s="135">
        <v>36</v>
      </c>
      <c r="C1334" s="135" t="s">
        <v>1453</v>
      </c>
      <c r="D1334" s="87" t="s">
        <v>729</v>
      </c>
      <c r="E1334" s="87" t="s">
        <v>95</v>
      </c>
      <c r="F1334" s="165"/>
      <c r="G1334" s="150"/>
      <c r="H1334" s="151"/>
      <c r="I1334" s="151"/>
      <c r="J1334" s="151"/>
      <c r="K1334" s="151"/>
      <c r="L1334" s="151"/>
      <c r="M1334" s="151"/>
      <c r="N1334" s="152"/>
      <c r="O1334" s="151"/>
      <c r="P1334" s="151"/>
      <c r="Q1334" s="152"/>
      <c r="R1334" s="152"/>
      <c r="S1334" s="151"/>
      <c r="T1334" s="151"/>
      <c r="U1334" s="346"/>
      <c r="V1334" s="99"/>
    </row>
    <row r="1335" spans="2:32" x14ac:dyDescent="0.3">
      <c r="B1335" s="135">
        <v>36</v>
      </c>
      <c r="C1335" s="135" t="s">
        <v>1453</v>
      </c>
      <c r="D1335" s="87" t="s">
        <v>729</v>
      </c>
      <c r="E1335" s="87" t="s">
        <v>119</v>
      </c>
      <c r="F1335" s="165">
        <v>42775</v>
      </c>
      <c r="G1335" s="150"/>
      <c r="H1335" s="151"/>
      <c r="I1335" s="151"/>
      <c r="J1335" s="151"/>
      <c r="K1335" s="151"/>
      <c r="L1335" s="151"/>
      <c r="M1335" s="151"/>
      <c r="N1335" s="152"/>
      <c r="O1335" s="151"/>
      <c r="P1335" s="151"/>
      <c r="Q1335" s="152"/>
      <c r="R1335" s="152"/>
      <c r="S1335" s="151"/>
      <c r="T1335" s="151"/>
      <c r="U1335" s="346"/>
      <c r="V1335" s="99"/>
    </row>
    <row r="1336" spans="2:32" x14ac:dyDescent="0.3">
      <c r="B1336" s="135">
        <v>36</v>
      </c>
      <c r="C1336" s="135" t="s">
        <v>1453</v>
      </c>
      <c r="D1336" s="87" t="s">
        <v>729</v>
      </c>
      <c r="E1336" s="87" t="s">
        <v>105</v>
      </c>
      <c r="F1336" s="165"/>
      <c r="G1336" s="150"/>
      <c r="H1336" s="151"/>
      <c r="I1336" s="151"/>
      <c r="J1336" s="151"/>
      <c r="K1336" s="151"/>
      <c r="L1336" s="151"/>
      <c r="M1336" s="151"/>
      <c r="N1336" s="152"/>
      <c r="O1336" s="151"/>
      <c r="P1336" s="151"/>
      <c r="Q1336" s="152"/>
      <c r="R1336" s="152"/>
      <c r="S1336" s="151"/>
      <c r="T1336" s="151"/>
      <c r="U1336" s="346"/>
      <c r="V1336" s="99"/>
    </row>
    <row r="1337" spans="2:32" x14ac:dyDescent="0.3">
      <c r="B1337" s="135" t="s">
        <v>817</v>
      </c>
      <c r="C1337" s="135" t="s">
        <v>1187</v>
      </c>
      <c r="D1337" s="87" t="s">
        <v>792</v>
      </c>
      <c r="E1337" s="87" t="s">
        <v>95</v>
      </c>
      <c r="F1337" s="165">
        <v>42816</v>
      </c>
      <c r="G1337" s="150"/>
      <c r="H1337" s="151"/>
      <c r="I1337" s="151"/>
      <c r="J1337" s="151"/>
      <c r="K1337" s="151"/>
      <c r="L1337" s="151"/>
      <c r="M1337" s="151"/>
      <c r="N1337" s="152"/>
      <c r="O1337" s="151"/>
      <c r="P1337" s="151"/>
      <c r="Q1337" s="152"/>
      <c r="R1337" s="152"/>
      <c r="S1337" s="151"/>
      <c r="T1337" s="151"/>
      <c r="U1337" s="346"/>
      <c r="V1337" s="99"/>
    </row>
    <row r="1338" spans="2:32" x14ac:dyDescent="0.3">
      <c r="B1338" s="135" t="s">
        <v>818</v>
      </c>
      <c r="C1338" s="135" t="s">
        <v>1436</v>
      </c>
      <c r="D1338" s="87" t="s">
        <v>792</v>
      </c>
      <c r="E1338" s="87" t="s">
        <v>95</v>
      </c>
      <c r="F1338" s="165">
        <v>75.03</v>
      </c>
      <c r="G1338" s="150"/>
      <c r="H1338" s="151"/>
      <c r="I1338" s="151"/>
      <c r="J1338" s="151"/>
      <c r="K1338" s="151"/>
      <c r="L1338" s="151"/>
      <c r="M1338" s="151"/>
      <c r="N1338" s="152"/>
      <c r="O1338" s="151"/>
      <c r="P1338" s="151"/>
      <c r="Q1338" s="152"/>
      <c r="R1338" s="152"/>
      <c r="S1338" s="151"/>
      <c r="T1338" s="151"/>
      <c r="U1338" s="346"/>
      <c r="V1338" s="99"/>
    </row>
    <row r="1339" spans="2:32" x14ac:dyDescent="0.3">
      <c r="B1339" s="135">
        <v>424</v>
      </c>
      <c r="C1339" s="135" t="s">
        <v>1250</v>
      </c>
      <c r="D1339" s="87" t="s">
        <v>792</v>
      </c>
      <c r="E1339" s="87" t="s">
        <v>77</v>
      </c>
      <c r="F1339" s="165">
        <v>42804</v>
      </c>
      <c r="G1339" s="150"/>
      <c r="H1339" s="151"/>
      <c r="I1339" s="151"/>
      <c r="J1339" s="151"/>
      <c r="K1339" s="151"/>
      <c r="L1339" s="151"/>
      <c r="M1339" s="151"/>
      <c r="N1339" s="152"/>
      <c r="O1339" s="151"/>
      <c r="P1339" s="151"/>
      <c r="Q1339" s="152"/>
      <c r="R1339" s="152"/>
      <c r="S1339" s="151"/>
      <c r="T1339" s="151"/>
      <c r="U1339" s="346"/>
      <c r="V1339" s="99"/>
    </row>
    <row r="1340" spans="2:32" x14ac:dyDescent="0.3">
      <c r="B1340" s="135">
        <v>8</v>
      </c>
      <c r="C1340" s="135" t="s">
        <v>1249</v>
      </c>
      <c r="D1340" s="87" t="s">
        <v>729</v>
      </c>
      <c r="E1340" s="87" t="s">
        <v>95</v>
      </c>
      <c r="F1340" s="165"/>
      <c r="G1340" s="87"/>
      <c r="H1340" s="166"/>
      <c r="I1340" s="166"/>
      <c r="J1340" s="166"/>
      <c r="K1340" s="166"/>
      <c r="L1340" s="166"/>
      <c r="M1340" s="166"/>
      <c r="N1340" s="166"/>
      <c r="O1340" s="166"/>
      <c r="P1340" s="166"/>
      <c r="Q1340" s="166"/>
      <c r="R1340" s="166"/>
      <c r="S1340" s="166"/>
      <c r="T1340" s="166"/>
      <c r="U1340" s="167"/>
      <c r="V1340" s="99"/>
    </row>
    <row r="1341" spans="2:32" x14ac:dyDescent="0.3">
      <c r="B1341" s="135">
        <v>7</v>
      </c>
      <c r="C1341" s="135" t="s">
        <v>1248</v>
      </c>
      <c r="D1341" s="87" t="s">
        <v>729</v>
      </c>
      <c r="E1341" s="87" t="s">
        <v>105</v>
      </c>
      <c r="F1341" s="165">
        <v>42772</v>
      </c>
      <c r="G1341" s="87"/>
      <c r="H1341" s="166"/>
      <c r="I1341" s="166"/>
      <c r="J1341" s="166"/>
      <c r="K1341" s="166"/>
      <c r="L1341" s="166"/>
      <c r="M1341" s="166"/>
      <c r="N1341" s="166"/>
      <c r="O1341" s="166"/>
      <c r="P1341" s="166"/>
      <c r="Q1341" s="166"/>
      <c r="R1341" s="166"/>
      <c r="S1341" s="166"/>
      <c r="T1341" s="166"/>
      <c r="U1341" s="167"/>
      <c r="V1341" s="99"/>
      <c r="W1341" s="168"/>
      <c r="X1341" s="87"/>
      <c r="Y1341" s="165"/>
      <c r="Z1341" s="87"/>
      <c r="AA1341" s="166"/>
      <c r="AB1341" s="166"/>
      <c r="AC1341" s="166"/>
      <c r="AD1341" s="166"/>
      <c r="AE1341" s="166"/>
      <c r="AF1341" s="166"/>
    </row>
    <row r="1342" spans="2:32" x14ac:dyDescent="0.3">
      <c r="B1342" s="135">
        <v>7</v>
      </c>
      <c r="C1342" s="135" t="s">
        <v>1248</v>
      </c>
      <c r="D1342" s="87" t="s">
        <v>729</v>
      </c>
      <c r="E1342" s="87" t="s">
        <v>95</v>
      </c>
      <c r="F1342" s="165"/>
      <c r="G1342" s="87"/>
      <c r="H1342" s="166"/>
      <c r="I1342" s="166"/>
      <c r="J1342" s="166"/>
      <c r="K1342" s="166"/>
      <c r="L1342" s="166"/>
      <c r="M1342" s="166"/>
      <c r="N1342" s="166"/>
      <c r="O1342" s="166"/>
      <c r="P1342" s="166"/>
      <c r="Q1342" s="166"/>
      <c r="R1342" s="166"/>
      <c r="S1342" s="166"/>
      <c r="T1342" s="166"/>
      <c r="U1342" s="167"/>
      <c r="V1342" s="99"/>
    </row>
    <row r="1343" spans="2:32" x14ac:dyDescent="0.3">
      <c r="B1343" s="135">
        <v>383</v>
      </c>
      <c r="C1343" s="135" t="s">
        <v>819</v>
      </c>
      <c r="D1343" s="87" t="s">
        <v>820</v>
      </c>
      <c r="E1343" s="87" t="s">
        <v>821</v>
      </c>
      <c r="F1343" s="165" t="s">
        <v>822</v>
      </c>
      <c r="G1343" s="87"/>
      <c r="H1343" s="166"/>
      <c r="I1343" s="166"/>
      <c r="J1343" s="166"/>
      <c r="K1343" s="166"/>
      <c r="L1343" s="166"/>
      <c r="M1343" s="166"/>
      <c r="N1343" s="166"/>
      <c r="O1343" s="166"/>
      <c r="P1343" s="166"/>
      <c r="Q1343" s="166"/>
      <c r="R1343" s="166"/>
      <c r="S1343" s="166"/>
      <c r="T1343" s="166"/>
      <c r="U1343" s="167"/>
      <c r="V1343" s="99"/>
    </row>
    <row r="1344" spans="2:32" x14ac:dyDescent="0.3">
      <c r="B1344" s="135" t="s">
        <v>823</v>
      </c>
      <c r="C1344" s="135" t="s">
        <v>824</v>
      </c>
      <c r="D1344" s="87" t="s">
        <v>820</v>
      </c>
      <c r="E1344" s="87" t="s">
        <v>95</v>
      </c>
      <c r="F1344" s="165" t="s">
        <v>825</v>
      </c>
      <c r="G1344" s="87"/>
      <c r="H1344" s="166"/>
      <c r="I1344" s="166"/>
      <c r="J1344" s="166"/>
      <c r="K1344" s="166"/>
      <c r="L1344" s="166"/>
      <c r="M1344" s="166"/>
      <c r="N1344" s="166"/>
      <c r="O1344" s="166"/>
      <c r="P1344" s="166"/>
      <c r="Q1344" s="166"/>
      <c r="R1344" s="166"/>
      <c r="S1344" s="166"/>
      <c r="T1344" s="166"/>
      <c r="U1344" s="167"/>
      <c r="V1344" s="99"/>
    </row>
    <row r="1345" spans="2:22" x14ac:dyDescent="0.3">
      <c r="B1345" s="135">
        <v>407</v>
      </c>
      <c r="C1345" s="135" t="s">
        <v>1547</v>
      </c>
      <c r="D1345" s="87" t="s">
        <v>729</v>
      </c>
      <c r="E1345" s="87" t="s">
        <v>77</v>
      </c>
      <c r="F1345" s="165">
        <v>42794</v>
      </c>
      <c r="G1345" s="87"/>
      <c r="H1345" s="166"/>
      <c r="I1345" s="166"/>
      <c r="J1345" s="166"/>
      <c r="K1345" s="166"/>
      <c r="L1345" s="166"/>
      <c r="M1345" s="166"/>
      <c r="N1345" s="166"/>
      <c r="O1345" s="166"/>
      <c r="P1345" s="166"/>
      <c r="Q1345" s="166"/>
      <c r="R1345" s="166"/>
      <c r="S1345" s="166"/>
      <c r="T1345" s="166"/>
      <c r="U1345" s="167"/>
      <c r="V1345" s="99"/>
    </row>
    <row r="1346" spans="2:22" x14ac:dyDescent="0.3">
      <c r="B1346" s="135">
        <v>41</v>
      </c>
      <c r="C1346" s="135" t="s">
        <v>813</v>
      </c>
      <c r="D1346" s="87" t="s">
        <v>729</v>
      </c>
      <c r="E1346" s="87" t="s">
        <v>105</v>
      </c>
      <c r="F1346" s="165">
        <v>42796</v>
      </c>
      <c r="G1346" s="87"/>
      <c r="H1346" s="166"/>
      <c r="I1346" s="166"/>
      <c r="J1346" s="166"/>
      <c r="K1346" s="166"/>
      <c r="L1346" s="166"/>
      <c r="M1346" s="166"/>
      <c r="N1346" s="166"/>
      <c r="O1346" s="166"/>
      <c r="P1346" s="166"/>
      <c r="Q1346" s="166"/>
      <c r="R1346" s="166"/>
      <c r="S1346" s="166"/>
      <c r="T1346" s="166"/>
      <c r="U1346" s="167"/>
      <c r="V1346" s="99"/>
    </row>
    <row r="1347" spans="2:22" x14ac:dyDescent="0.3">
      <c r="B1347" s="135">
        <v>8</v>
      </c>
      <c r="C1347" s="135" t="s">
        <v>1249</v>
      </c>
      <c r="D1347" s="87" t="s">
        <v>729</v>
      </c>
      <c r="E1347" s="87" t="s">
        <v>105</v>
      </c>
      <c r="F1347" s="165">
        <v>42772</v>
      </c>
      <c r="G1347" s="87"/>
      <c r="H1347" s="166"/>
      <c r="I1347" s="166"/>
      <c r="J1347" s="166"/>
      <c r="K1347" s="166"/>
      <c r="L1347" s="166"/>
      <c r="M1347" s="166"/>
      <c r="N1347" s="166"/>
      <c r="O1347" s="166"/>
      <c r="P1347" s="166"/>
      <c r="Q1347" s="166"/>
      <c r="R1347" s="166"/>
      <c r="S1347" s="166"/>
      <c r="T1347" s="166"/>
      <c r="U1347" s="167"/>
      <c r="V1347" s="99"/>
    </row>
    <row r="1348" spans="2:22" x14ac:dyDescent="0.3">
      <c r="B1348" s="135" t="s">
        <v>823</v>
      </c>
      <c r="C1348" s="135" t="s">
        <v>824</v>
      </c>
      <c r="D1348" s="87" t="s">
        <v>820</v>
      </c>
      <c r="E1348" s="87" t="s">
        <v>119</v>
      </c>
      <c r="F1348" s="165" t="s">
        <v>826</v>
      </c>
      <c r="G1348" s="87"/>
      <c r="H1348" s="166"/>
      <c r="I1348" s="166"/>
      <c r="J1348" s="166"/>
      <c r="K1348" s="166"/>
      <c r="L1348" s="166"/>
      <c r="M1348" s="166"/>
      <c r="N1348" s="166"/>
      <c r="O1348" s="166"/>
      <c r="P1348" s="166"/>
      <c r="Q1348" s="166"/>
      <c r="R1348" s="166"/>
      <c r="S1348" s="166"/>
      <c r="T1348" s="166"/>
      <c r="U1348" s="167"/>
      <c r="V1348" s="99"/>
    </row>
    <row r="1349" spans="2:22" x14ac:dyDescent="0.3">
      <c r="B1349" s="135" t="s">
        <v>823</v>
      </c>
      <c r="C1349" s="135" t="s">
        <v>824</v>
      </c>
      <c r="D1349" s="87" t="s">
        <v>820</v>
      </c>
      <c r="E1349" s="87" t="s">
        <v>105</v>
      </c>
      <c r="F1349" s="165" t="s">
        <v>827</v>
      </c>
      <c r="G1349" s="87"/>
      <c r="H1349" s="166"/>
      <c r="I1349" s="166"/>
      <c r="J1349" s="166"/>
      <c r="K1349" s="166"/>
      <c r="L1349" s="166"/>
      <c r="M1349" s="166"/>
      <c r="N1349" s="166"/>
      <c r="O1349" s="166"/>
      <c r="P1349" s="166"/>
      <c r="Q1349" s="166"/>
      <c r="R1349" s="166"/>
      <c r="S1349" s="166"/>
      <c r="T1349" s="166"/>
      <c r="U1349" s="167"/>
      <c r="V1349" s="99"/>
    </row>
    <row r="1350" spans="2:22" x14ac:dyDescent="0.3">
      <c r="B1350" s="135">
        <v>36</v>
      </c>
      <c r="C1350" s="135" t="s">
        <v>1453</v>
      </c>
      <c r="D1350" s="87" t="s">
        <v>828</v>
      </c>
      <c r="E1350" s="87" t="s">
        <v>756</v>
      </c>
      <c r="F1350" s="165">
        <v>42768</v>
      </c>
      <c r="G1350" s="87"/>
      <c r="H1350" s="166"/>
      <c r="I1350" s="166"/>
      <c r="J1350" s="166"/>
      <c r="K1350" s="166"/>
      <c r="L1350" s="166"/>
      <c r="M1350" s="166"/>
      <c r="N1350" s="166"/>
      <c r="O1350" s="166"/>
      <c r="P1350" s="166"/>
      <c r="Q1350" s="166"/>
      <c r="R1350" s="166"/>
      <c r="S1350" s="166"/>
      <c r="T1350" s="166"/>
      <c r="U1350" s="167"/>
      <c r="V1350" s="99"/>
    </row>
    <row r="1351" spans="2:22" x14ac:dyDescent="0.3">
      <c r="B1351" s="135">
        <v>30</v>
      </c>
      <c r="C1351" s="135" t="s">
        <v>1251</v>
      </c>
      <c r="D1351" s="87" t="s">
        <v>649</v>
      </c>
      <c r="E1351" s="87" t="s">
        <v>119</v>
      </c>
      <c r="F1351" s="165"/>
      <c r="G1351" s="87"/>
      <c r="H1351" s="166"/>
      <c r="I1351" s="166"/>
      <c r="J1351" s="166"/>
      <c r="K1351" s="166"/>
      <c r="L1351" s="166"/>
      <c r="M1351" s="166"/>
      <c r="N1351" s="166"/>
      <c r="O1351" s="166"/>
      <c r="P1351" s="166"/>
      <c r="Q1351" s="166"/>
      <c r="R1351" s="166"/>
      <c r="S1351" s="166"/>
      <c r="T1351" s="166"/>
      <c r="U1351" s="167"/>
      <c r="V1351" s="99"/>
    </row>
    <row r="1352" spans="2:22" x14ac:dyDescent="0.3">
      <c r="B1352" s="135">
        <v>48</v>
      </c>
      <c r="C1352" s="135" t="s">
        <v>1342</v>
      </c>
      <c r="D1352" s="87" t="s">
        <v>649</v>
      </c>
      <c r="E1352" s="87" t="s">
        <v>36</v>
      </c>
      <c r="F1352" s="165"/>
      <c r="G1352" s="87"/>
      <c r="H1352" s="166"/>
      <c r="I1352" s="166"/>
      <c r="J1352" s="166"/>
      <c r="K1352" s="166"/>
      <c r="L1352" s="166"/>
      <c r="M1352" s="166"/>
      <c r="N1352" s="166"/>
      <c r="O1352" s="166"/>
      <c r="P1352" s="166"/>
      <c r="Q1352" s="166"/>
      <c r="R1352" s="166"/>
      <c r="S1352" s="166"/>
      <c r="T1352" s="166"/>
      <c r="U1352" s="167"/>
      <c r="V1352" s="99"/>
    </row>
    <row r="1353" spans="2:22" x14ac:dyDescent="0.3">
      <c r="B1353" s="135">
        <v>420</v>
      </c>
      <c r="C1353" s="135" t="s">
        <v>1252</v>
      </c>
      <c r="D1353" s="87" t="s">
        <v>649</v>
      </c>
      <c r="E1353" s="87" t="s">
        <v>95</v>
      </c>
      <c r="F1353" s="165" t="s">
        <v>826</v>
      </c>
      <c r="G1353" s="87"/>
      <c r="H1353" s="166"/>
      <c r="I1353" s="166"/>
      <c r="J1353" s="166"/>
      <c r="K1353" s="166"/>
      <c r="L1353" s="166"/>
      <c r="M1353" s="166"/>
      <c r="N1353" s="166"/>
      <c r="O1353" s="166"/>
      <c r="P1353" s="166"/>
      <c r="Q1353" s="166"/>
      <c r="R1353" s="166"/>
      <c r="S1353" s="166"/>
      <c r="T1353" s="166"/>
      <c r="U1353" s="167"/>
      <c r="V1353" s="99"/>
    </row>
    <row r="1354" spans="2:22" x14ac:dyDescent="0.3">
      <c r="B1354" s="135">
        <v>421</v>
      </c>
      <c r="C1354" s="135" t="s">
        <v>1253</v>
      </c>
      <c r="D1354" s="87" t="s">
        <v>649</v>
      </c>
      <c r="E1354" s="87" t="s">
        <v>95</v>
      </c>
      <c r="F1354" s="165" t="s">
        <v>826</v>
      </c>
      <c r="G1354" s="87"/>
      <c r="H1354" s="166"/>
      <c r="I1354" s="166"/>
      <c r="J1354" s="166"/>
      <c r="K1354" s="166"/>
      <c r="L1354" s="166"/>
      <c r="M1354" s="166"/>
      <c r="N1354" s="166"/>
      <c r="O1354" s="166"/>
      <c r="P1354" s="166"/>
      <c r="Q1354" s="166"/>
      <c r="R1354" s="166"/>
      <c r="S1354" s="166"/>
      <c r="T1354" s="166"/>
      <c r="U1354" s="167"/>
      <c r="V1354" s="99"/>
    </row>
    <row r="1355" spans="2:22" x14ac:dyDescent="0.3">
      <c r="B1355" s="135">
        <v>7</v>
      </c>
      <c r="C1355" s="135" t="s">
        <v>1248</v>
      </c>
      <c r="D1355" s="87" t="s">
        <v>729</v>
      </c>
      <c r="E1355" s="87" t="s">
        <v>119</v>
      </c>
      <c r="F1355" s="165">
        <v>42758</v>
      </c>
      <c r="G1355" s="87"/>
      <c r="H1355" s="166"/>
      <c r="I1355" s="166"/>
      <c r="J1355" s="166"/>
      <c r="K1355" s="166"/>
      <c r="L1355" s="166"/>
      <c r="M1355" s="166"/>
      <c r="N1355" s="166"/>
      <c r="O1355" s="166"/>
      <c r="P1355" s="166"/>
      <c r="Q1355" s="166"/>
      <c r="R1355" s="166"/>
      <c r="S1355" s="166"/>
      <c r="T1355" s="166"/>
      <c r="U1355" s="167"/>
      <c r="V1355" s="99"/>
    </row>
    <row r="1356" spans="2:22" x14ac:dyDescent="0.3">
      <c r="B1356" s="135">
        <v>323</v>
      </c>
      <c r="C1356" s="135" t="s">
        <v>1254</v>
      </c>
      <c r="D1356" s="87" t="s">
        <v>649</v>
      </c>
      <c r="E1356" s="87" t="s">
        <v>77</v>
      </c>
      <c r="F1356" s="165">
        <v>42727</v>
      </c>
      <c r="G1356" s="87"/>
      <c r="H1356" s="166"/>
      <c r="I1356" s="166"/>
      <c r="J1356" s="166"/>
      <c r="K1356" s="166"/>
      <c r="L1356" s="166"/>
      <c r="M1356" s="166"/>
      <c r="N1356" s="166"/>
      <c r="O1356" s="166"/>
      <c r="P1356" s="166"/>
      <c r="Q1356" s="166"/>
      <c r="R1356" s="166"/>
      <c r="S1356" s="166"/>
      <c r="T1356" s="166"/>
      <c r="U1356" s="167"/>
      <c r="V1356" s="99"/>
    </row>
    <row r="1357" spans="2:22" x14ac:dyDescent="0.3">
      <c r="B1357" s="135">
        <v>324</v>
      </c>
      <c r="C1357" s="135" t="s">
        <v>1255</v>
      </c>
      <c r="D1357" s="87" t="s">
        <v>649</v>
      </c>
      <c r="E1357" s="87" t="s">
        <v>77</v>
      </c>
      <c r="F1357" s="165">
        <v>42727</v>
      </c>
      <c r="G1357" s="87"/>
      <c r="H1357" s="166"/>
      <c r="I1357" s="166"/>
      <c r="J1357" s="166"/>
      <c r="K1357" s="166"/>
      <c r="L1357" s="166"/>
      <c r="M1357" s="166"/>
      <c r="N1357" s="166"/>
      <c r="O1357" s="166"/>
      <c r="P1357" s="166"/>
      <c r="Q1357" s="166"/>
      <c r="R1357" s="166"/>
      <c r="S1357" s="166"/>
      <c r="T1357" s="166"/>
      <c r="U1357" s="167"/>
      <c r="V1357" s="99"/>
    </row>
    <row r="1358" spans="2:22" x14ac:dyDescent="0.3">
      <c r="B1358" s="135">
        <v>214</v>
      </c>
      <c r="C1358" s="135" t="s">
        <v>1319</v>
      </c>
      <c r="D1358" s="87" t="s">
        <v>649</v>
      </c>
      <c r="E1358" s="87"/>
      <c r="F1358" s="165"/>
      <c r="G1358" s="87"/>
      <c r="H1358" s="166"/>
      <c r="I1358" s="166"/>
      <c r="J1358" s="166"/>
      <c r="K1358" s="166"/>
      <c r="L1358" s="166"/>
      <c r="M1358" s="166"/>
      <c r="N1358" s="166"/>
      <c r="O1358" s="166"/>
      <c r="P1358" s="166"/>
      <c r="Q1358" s="166"/>
      <c r="R1358" s="166"/>
      <c r="S1358" s="166"/>
      <c r="T1358" s="166"/>
      <c r="U1358" s="167"/>
      <c r="V1358" s="99"/>
    </row>
    <row r="1359" spans="2:22" x14ac:dyDescent="0.3">
      <c r="B1359" s="135">
        <v>294</v>
      </c>
      <c r="C1359" s="135" t="s">
        <v>1454</v>
      </c>
      <c r="D1359" s="87" t="s">
        <v>649</v>
      </c>
      <c r="E1359" s="87" t="s">
        <v>77</v>
      </c>
      <c r="F1359" s="165">
        <v>42705</v>
      </c>
      <c r="G1359" s="87"/>
      <c r="H1359" s="166"/>
      <c r="I1359" s="166" t="s">
        <v>649</v>
      </c>
      <c r="J1359" s="166" t="s">
        <v>649</v>
      </c>
      <c r="K1359" s="166" t="s">
        <v>649</v>
      </c>
      <c r="L1359" s="166" t="s">
        <v>649</v>
      </c>
      <c r="M1359" s="166" t="s">
        <v>649</v>
      </c>
      <c r="N1359" s="166"/>
      <c r="O1359" s="166"/>
      <c r="P1359" s="166"/>
      <c r="Q1359" s="166"/>
      <c r="R1359" s="166"/>
      <c r="S1359" s="166"/>
      <c r="T1359" s="166"/>
      <c r="U1359" s="167"/>
      <c r="V1359" s="99"/>
    </row>
    <row r="1360" spans="2:22" x14ac:dyDescent="0.3">
      <c r="B1360" s="135">
        <v>407</v>
      </c>
      <c r="C1360" s="135" t="s">
        <v>1547</v>
      </c>
      <c r="D1360" s="87" t="s">
        <v>729</v>
      </c>
      <c r="E1360" s="87" t="s">
        <v>95</v>
      </c>
      <c r="F1360" s="165">
        <v>42752</v>
      </c>
      <c r="G1360" s="87"/>
      <c r="H1360" s="166"/>
      <c r="I1360" s="166"/>
      <c r="J1360" s="166"/>
      <c r="K1360" s="166"/>
      <c r="L1360" s="166"/>
      <c r="M1360" s="166"/>
      <c r="N1360" s="166"/>
      <c r="O1360" s="166"/>
      <c r="P1360" s="166"/>
      <c r="Q1360" s="166"/>
      <c r="R1360" s="166"/>
      <c r="S1360" s="166"/>
      <c r="T1360" s="166"/>
      <c r="U1360" s="167"/>
      <c r="V1360" s="99"/>
    </row>
    <row r="1361" spans="2:22" x14ac:dyDescent="0.3">
      <c r="B1361" s="135">
        <v>439</v>
      </c>
      <c r="C1361" s="135" t="s">
        <v>829</v>
      </c>
      <c r="D1361" s="87" t="s">
        <v>729</v>
      </c>
      <c r="E1361" s="87" t="s">
        <v>105</v>
      </c>
      <c r="F1361" s="165">
        <v>42755</v>
      </c>
      <c r="G1361" s="87"/>
      <c r="H1361" s="166"/>
      <c r="I1361" s="166"/>
      <c r="J1361" s="166"/>
      <c r="K1361" s="166"/>
      <c r="L1361" s="166"/>
      <c r="M1361" s="166"/>
      <c r="N1361" s="166"/>
      <c r="O1361" s="166"/>
      <c r="P1361" s="166"/>
      <c r="Q1361" s="166"/>
      <c r="R1361" s="166"/>
      <c r="S1361" s="166"/>
      <c r="T1361" s="166"/>
      <c r="U1361" s="167"/>
      <c r="V1361" s="99"/>
    </row>
    <row r="1362" spans="2:22" x14ac:dyDescent="0.3">
      <c r="B1362" s="135">
        <v>8</v>
      </c>
      <c r="C1362" s="135" t="s">
        <v>1256</v>
      </c>
      <c r="D1362" s="87" t="s">
        <v>729</v>
      </c>
      <c r="E1362" s="87" t="s">
        <v>830</v>
      </c>
      <c r="F1362" s="165">
        <v>42751</v>
      </c>
      <c r="G1362" s="87"/>
      <c r="H1362" s="166"/>
      <c r="I1362" s="166"/>
      <c r="J1362" s="166"/>
      <c r="K1362" s="166"/>
      <c r="L1362" s="166"/>
      <c r="M1362" s="166"/>
      <c r="N1362" s="166"/>
      <c r="O1362" s="166"/>
      <c r="P1362" s="166"/>
      <c r="Q1362" s="166"/>
      <c r="R1362" s="166"/>
      <c r="S1362" s="166"/>
      <c r="T1362" s="166"/>
      <c r="U1362" s="167"/>
      <c r="V1362" s="99"/>
    </row>
    <row r="1363" spans="2:22" x14ac:dyDescent="0.3">
      <c r="B1363" s="135">
        <v>7</v>
      </c>
      <c r="C1363" s="135" t="s">
        <v>1257</v>
      </c>
      <c r="D1363" s="87" t="s">
        <v>729</v>
      </c>
      <c r="E1363" s="87" t="s">
        <v>830</v>
      </c>
      <c r="F1363" s="165">
        <v>42751</v>
      </c>
      <c r="G1363" s="87"/>
      <c r="H1363" s="166"/>
      <c r="I1363" s="166"/>
      <c r="J1363" s="166"/>
      <c r="K1363" s="166"/>
      <c r="L1363" s="166"/>
      <c r="M1363" s="166"/>
      <c r="N1363" s="166"/>
      <c r="O1363" s="166"/>
      <c r="P1363" s="166"/>
      <c r="Q1363" s="166"/>
      <c r="R1363" s="166"/>
      <c r="S1363" s="166"/>
      <c r="T1363" s="166"/>
      <c r="U1363" s="167"/>
      <c r="V1363" s="99"/>
    </row>
    <row r="1364" spans="2:22" x14ac:dyDescent="0.3">
      <c r="B1364" s="135">
        <v>439</v>
      </c>
      <c r="C1364" s="135" t="s">
        <v>829</v>
      </c>
      <c r="D1364" s="87" t="s">
        <v>729</v>
      </c>
      <c r="E1364" s="87" t="s">
        <v>756</v>
      </c>
      <c r="F1364" s="165">
        <v>42734</v>
      </c>
      <c r="G1364" s="87"/>
      <c r="H1364" s="166"/>
      <c r="I1364" s="166"/>
      <c r="J1364" s="166"/>
      <c r="K1364" s="166"/>
      <c r="L1364" s="166"/>
      <c r="M1364" s="166"/>
      <c r="N1364" s="166"/>
      <c r="O1364" s="166"/>
      <c r="P1364" s="166"/>
      <c r="Q1364" s="166"/>
      <c r="R1364" s="166"/>
      <c r="S1364" s="166"/>
      <c r="T1364" s="166"/>
      <c r="U1364" s="167"/>
      <c r="V1364" s="99"/>
    </row>
    <row r="1365" spans="2:22" x14ac:dyDescent="0.3">
      <c r="B1365" s="135">
        <v>439</v>
      </c>
      <c r="C1365" s="135" t="s">
        <v>829</v>
      </c>
      <c r="D1365" s="87" t="s">
        <v>729</v>
      </c>
      <c r="E1365" s="87" t="s">
        <v>119</v>
      </c>
      <c r="F1365" s="165">
        <v>42741</v>
      </c>
      <c r="G1365" s="87"/>
      <c r="H1365" s="166"/>
      <c r="I1365" s="166"/>
      <c r="J1365" s="166"/>
      <c r="K1365" s="166"/>
      <c r="L1365" s="166"/>
      <c r="M1365" s="166"/>
      <c r="N1365" s="166"/>
      <c r="O1365" s="166"/>
      <c r="P1365" s="166"/>
      <c r="Q1365" s="166"/>
      <c r="R1365" s="166"/>
      <c r="S1365" s="166"/>
      <c r="T1365" s="166"/>
      <c r="U1365" s="167"/>
      <c r="V1365" s="99"/>
    </row>
    <row r="1366" spans="2:22" x14ac:dyDescent="0.3">
      <c r="B1366" s="135">
        <v>344</v>
      </c>
      <c r="C1366" s="135" t="s">
        <v>1258</v>
      </c>
      <c r="D1366" s="87" t="s">
        <v>792</v>
      </c>
      <c r="E1366" s="87" t="s">
        <v>77</v>
      </c>
      <c r="F1366" s="165" t="s">
        <v>831</v>
      </c>
      <c r="G1366" s="87"/>
      <c r="H1366" s="166"/>
      <c r="I1366" s="166"/>
      <c r="J1366" s="166"/>
      <c r="K1366" s="166"/>
      <c r="L1366" s="166"/>
      <c r="M1366" s="166"/>
      <c r="N1366" s="166"/>
      <c r="O1366" s="166"/>
      <c r="P1366" s="166"/>
      <c r="Q1366" s="166"/>
      <c r="R1366" s="166"/>
      <c r="S1366" s="166"/>
      <c r="T1366" s="166"/>
      <c r="U1366" s="167"/>
      <c r="V1366" s="99"/>
    </row>
    <row r="1367" spans="2:22" x14ac:dyDescent="0.3">
      <c r="B1367" s="135">
        <v>345</v>
      </c>
      <c r="C1367" s="135" t="s">
        <v>1259</v>
      </c>
      <c r="D1367" s="87" t="s">
        <v>792</v>
      </c>
      <c r="E1367" s="87" t="s">
        <v>77</v>
      </c>
      <c r="F1367" s="165" t="s">
        <v>831</v>
      </c>
      <c r="G1367" s="87"/>
      <c r="H1367" s="166"/>
      <c r="I1367" s="166"/>
      <c r="J1367" s="166"/>
      <c r="K1367" s="166"/>
      <c r="L1367" s="166"/>
      <c r="M1367" s="166"/>
      <c r="N1367" s="166"/>
      <c r="O1367" s="166"/>
      <c r="P1367" s="166"/>
      <c r="Q1367" s="166"/>
      <c r="R1367" s="166"/>
      <c r="S1367" s="166"/>
      <c r="T1367" s="166"/>
      <c r="U1367" s="167"/>
      <c r="V1367" s="99"/>
    </row>
    <row r="1368" spans="2:22" x14ac:dyDescent="0.3">
      <c r="B1368" s="135">
        <v>424</v>
      </c>
      <c r="C1368" s="135" t="s">
        <v>1250</v>
      </c>
      <c r="D1368" s="87" t="s">
        <v>792</v>
      </c>
      <c r="E1368" s="87" t="s">
        <v>105</v>
      </c>
      <c r="F1368" s="165" t="s">
        <v>832</v>
      </c>
      <c r="G1368" s="87"/>
      <c r="H1368" s="166"/>
      <c r="I1368" s="166"/>
      <c r="J1368" s="166"/>
      <c r="K1368" s="166"/>
      <c r="L1368" s="166"/>
      <c r="M1368" s="166"/>
      <c r="N1368" s="166"/>
      <c r="O1368" s="166"/>
      <c r="P1368" s="166"/>
      <c r="Q1368" s="166"/>
      <c r="R1368" s="166"/>
      <c r="S1368" s="166"/>
      <c r="T1368" s="166"/>
      <c r="U1368" s="167"/>
      <c r="V1368" s="99"/>
    </row>
    <row r="1369" spans="2:22" x14ac:dyDescent="0.3">
      <c r="B1369" s="135">
        <v>370</v>
      </c>
      <c r="C1369" s="135" t="s">
        <v>1437</v>
      </c>
      <c r="D1369" s="87" t="s">
        <v>792</v>
      </c>
      <c r="E1369" s="87" t="s">
        <v>95</v>
      </c>
      <c r="F1369" s="165" t="s">
        <v>833</v>
      </c>
      <c r="G1369" s="87"/>
      <c r="H1369" s="166"/>
      <c r="I1369" s="166"/>
      <c r="J1369" s="166"/>
      <c r="K1369" s="166"/>
      <c r="L1369" s="166"/>
      <c r="M1369" s="166"/>
      <c r="N1369" s="166"/>
      <c r="O1369" s="166"/>
      <c r="P1369" s="166"/>
      <c r="Q1369" s="166"/>
      <c r="R1369" s="166"/>
      <c r="S1369" s="166"/>
      <c r="T1369" s="166"/>
      <c r="U1369" s="167"/>
      <c r="V1369" s="99"/>
    </row>
    <row r="1370" spans="2:22" x14ac:dyDescent="0.3">
      <c r="B1370" s="135">
        <v>334</v>
      </c>
      <c r="C1370" s="135" t="s">
        <v>1569</v>
      </c>
      <c r="D1370" s="87" t="s">
        <v>792</v>
      </c>
      <c r="E1370" s="87" t="s">
        <v>77</v>
      </c>
      <c r="F1370" s="165" t="s">
        <v>834</v>
      </c>
      <c r="G1370" s="87"/>
      <c r="H1370" s="166"/>
      <c r="I1370" s="166"/>
      <c r="J1370" s="166"/>
      <c r="K1370" s="166"/>
      <c r="L1370" s="166"/>
      <c r="M1370" s="166"/>
      <c r="N1370" s="166"/>
      <c r="O1370" s="166"/>
      <c r="P1370" s="166"/>
      <c r="Q1370" s="166"/>
      <c r="R1370" s="166"/>
      <c r="S1370" s="166"/>
      <c r="T1370" s="166"/>
      <c r="U1370" s="167"/>
      <c r="V1370" s="99"/>
    </row>
    <row r="1371" spans="2:22" x14ac:dyDescent="0.3">
      <c r="B1371" s="135">
        <v>424</v>
      </c>
      <c r="C1371" s="135" t="s">
        <v>1250</v>
      </c>
      <c r="D1371" s="87" t="s">
        <v>792</v>
      </c>
      <c r="E1371" s="87" t="s">
        <v>119</v>
      </c>
      <c r="F1371" s="165" t="s">
        <v>835</v>
      </c>
      <c r="G1371" s="87"/>
      <c r="H1371" s="166"/>
      <c r="I1371" s="166"/>
      <c r="J1371" s="166"/>
      <c r="K1371" s="166"/>
      <c r="L1371" s="166"/>
      <c r="M1371" s="166"/>
      <c r="N1371" s="166"/>
      <c r="O1371" s="166"/>
      <c r="P1371" s="166"/>
      <c r="Q1371" s="166"/>
      <c r="R1371" s="166"/>
      <c r="S1371" s="166"/>
      <c r="T1371" s="166"/>
      <c r="U1371" s="167"/>
      <c r="V1371" s="99"/>
    </row>
    <row r="1372" spans="2:22" x14ac:dyDescent="0.3">
      <c r="B1372" s="135">
        <v>371</v>
      </c>
      <c r="C1372" s="135" t="s">
        <v>1585</v>
      </c>
      <c r="D1372" s="87" t="s">
        <v>729</v>
      </c>
      <c r="E1372" s="87" t="s">
        <v>105</v>
      </c>
      <c r="F1372" s="165">
        <v>42709</v>
      </c>
      <c r="G1372" s="87"/>
      <c r="H1372" s="166"/>
      <c r="I1372" s="166"/>
      <c r="J1372" s="166"/>
      <c r="K1372" s="166"/>
      <c r="L1372" s="166"/>
      <c r="M1372" s="166"/>
      <c r="N1372" s="166"/>
      <c r="O1372" s="166"/>
      <c r="P1372" s="166"/>
      <c r="Q1372" s="166"/>
      <c r="R1372" s="166"/>
      <c r="S1372" s="166"/>
      <c r="T1372" s="166"/>
      <c r="U1372" s="167"/>
      <c r="V1372" s="99"/>
    </row>
    <row r="1373" spans="2:22" x14ac:dyDescent="0.3">
      <c r="B1373" s="135">
        <v>407</v>
      </c>
      <c r="C1373" s="135" t="s">
        <v>1547</v>
      </c>
      <c r="D1373" s="87" t="s">
        <v>729</v>
      </c>
      <c r="E1373" s="87" t="s">
        <v>105</v>
      </c>
      <c r="F1373" s="165">
        <v>42731</v>
      </c>
      <c r="G1373" s="87"/>
      <c r="H1373" s="166"/>
      <c r="I1373" s="166"/>
      <c r="J1373" s="166"/>
      <c r="K1373" s="166"/>
      <c r="L1373" s="166"/>
      <c r="M1373" s="166"/>
      <c r="N1373" s="166"/>
      <c r="O1373" s="166"/>
      <c r="P1373" s="166"/>
      <c r="Q1373" s="166"/>
      <c r="R1373" s="166"/>
      <c r="S1373" s="166"/>
      <c r="T1373" s="166"/>
      <c r="U1373" s="167"/>
      <c r="V1373" s="99"/>
    </row>
    <row r="1374" spans="2:22" x14ac:dyDescent="0.3">
      <c r="B1374" s="135">
        <v>371</v>
      </c>
      <c r="C1374" s="135" t="s">
        <v>1585</v>
      </c>
      <c r="D1374" s="87" t="s">
        <v>729</v>
      </c>
      <c r="E1374" s="87" t="s">
        <v>95</v>
      </c>
      <c r="F1374" s="165">
        <v>42730</v>
      </c>
      <c r="G1374" s="87"/>
      <c r="H1374" s="166"/>
      <c r="I1374" s="166"/>
      <c r="J1374" s="166"/>
      <c r="K1374" s="166"/>
      <c r="L1374" s="166"/>
      <c r="M1374" s="166"/>
      <c r="N1374" s="166"/>
      <c r="O1374" s="166"/>
      <c r="P1374" s="166"/>
      <c r="Q1374" s="166"/>
      <c r="R1374" s="166"/>
      <c r="S1374" s="166"/>
      <c r="T1374" s="166"/>
      <c r="U1374" s="167"/>
      <c r="V1374" s="99"/>
    </row>
    <row r="1375" spans="2:22" x14ac:dyDescent="0.3">
      <c r="B1375" s="135">
        <v>200</v>
      </c>
      <c r="C1375" s="135" t="s">
        <v>1320</v>
      </c>
      <c r="D1375" s="87" t="s">
        <v>729</v>
      </c>
      <c r="E1375" s="87" t="s">
        <v>426</v>
      </c>
      <c r="F1375" s="165" t="s">
        <v>836</v>
      </c>
      <c r="G1375" s="87">
        <v>4</v>
      </c>
      <c r="H1375" s="166"/>
      <c r="I1375" s="166" t="s">
        <v>792</v>
      </c>
      <c r="J1375" s="166" t="s">
        <v>792</v>
      </c>
      <c r="K1375" s="166" t="s">
        <v>792</v>
      </c>
      <c r="L1375" s="166" t="s">
        <v>792</v>
      </c>
      <c r="M1375" s="166" t="s">
        <v>792</v>
      </c>
      <c r="N1375" s="166"/>
      <c r="O1375" s="166"/>
      <c r="P1375" s="166"/>
      <c r="Q1375" s="166"/>
      <c r="R1375" s="166"/>
      <c r="S1375" s="166"/>
      <c r="T1375" s="166"/>
      <c r="U1375" s="167"/>
      <c r="V1375" s="99"/>
    </row>
    <row r="1376" spans="2:22" x14ac:dyDescent="0.3">
      <c r="B1376" s="135">
        <v>407</v>
      </c>
      <c r="C1376" s="135" t="s">
        <v>1547</v>
      </c>
      <c r="D1376" s="87" t="s">
        <v>729</v>
      </c>
      <c r="E1376" s="87" t="s">
        <v>830</v>
      </c>
      <c r="F1376" s="165">
        <v>42710</v>
      </c>
      <c r="G1376" s="87"/>
      <c r="H1376" s="166"/>
      <c r="I1376" s="166"/>
      <c r="J1376" s="166"/>
      <c r="K1376" s="166"/>
      <c r="L1376" s="166"/>
      <c r="M1376" s="166"/>
      <c r="N1376" s="166"/>
      <c r="O1376" s="166"/>
      <c r="P1376" s="166"/>
      <c r="Q1376" s="166"/>
      <c r="R1376" s="166"/>
      <c r="S1376" s="166"/>
      <c r="T1376" s="166"/>
      <c r="U1376" s="167"/>
      <c r="V1376" s="99"/>
    </row>
    <row r="1377" spans="2:22" x14ac:dyDescent="0.3">
      <c r="B1377" s="135">
        <v>407</v>
      </c>
      <c r="C1377" s="135" t="s">
        <v>1547</v>
      </c>
      <c r="D1377" s="87" t="s">
        <v>729</v>
      </c>
      <c r="E1377" s="87" t="s">
        <v>119</v>
      </c>
      <c r="F1377" s="165">
        <v>42717</v>
      </c>
      <c r="G1377" s="87"/>
      <c r="H1377" s="166"/>
      <c r="I1377" s="166"/>
      <c r="J1377" s="166"/>
      <c r="K1377" s="166"/>
      <c r="L1377" s="166"/>
      <c r="M1377" s="166"/>
      <c r="N1377" s="166"/>
      <c r="O1377" s="166"/>
      <c r="P1377" s="166"/>
      <c r="Q1377" s="166"/>
      <c r="R1377" s="166"/>
      <c r="S1377" s="166"/>
      <c r="T1377" s="166"/>
      <c r="U1377" s="167"/>
      <c r="V1377" s="99"/>
    </row>
    <row r="1378" spans="2:22" x14ac:dyDescent="0.3">
      <c r="B1378" s="135">
        <v>344</v>
      </c>
      <c r="C1378" s="135" t="s">
        <v>1258</v>
      </c>
      <c r="D1378" s="87" t="s">
        <v>792</v>
      </c>
      <c r="E1378" s="87" t="s">
        <v>95</v>
      </c>
      <c r="F1378" s="165" t="s">
        <v>837</v>
      </c>
      <c r="G1378" s="87"/>
      <c r="H1378" s="166"/>
      <c r="I1378" s="166"/>
      <c r="J1378" s="166"/>
      <c r="K1378" s="166"/>
      <c r="L1378" s="166"/>
      <c r="M1378" s="166"/>
      <c r="N1378" s="166"/>
      <c r="O1378" s="166"/>
      <c r="P1378" s="166"/>
      <c r="Q1378" s="166"/>
      <c r="R1378" s="166"/>
      <c r="S1378" s="166"/>
      <c r="T1378" s="166"/>
      <c r="U1378" s="167"/>
      <c r="V1378" s="99"/>
    </row>
    <row r="1379" spans="2:22" x14ac:dyDescent="0.3">
      <c r="B1379" s="135">
        <v>345</v>
      </c>
      <c r="C1379" s="135" t="s">
        <v>1259</v>
      </c>
      <c r="D1379" s="87" t="s">
        <v>792</v>
      </c>
      <c r="E1379" s="87"/>
      <c r="F1379" s="165" t="s">
        <v>837</v>
      </c>
      <c r="G1379" s="87"/>
      <c r="H1379" s="166"/>
      <c r="I1379" s="166"/>
      <c r="J1379" s="166"/>
      <c r="K1379" s="166"/>
      <c r="L1379" s="166"/>
      <c r="M1379" s="166"/>
      <c r="N1379" s="166"/>
      <c r="O1379" s="166"/>
      <c r="P1379" s="166"/>
      <c r="Q1379" s="166"/>
      <c r="R1379" s="166"/>
      <c r="S1379" s="166"/>
      <c r="T1379" s="166"/>
      <c r="U1379" s="167"/>
      <c r="V1379" s="99"/>
    </row>
    <row r="1380" spans="2:22" x14ac:dyDescent="0.3">
      <c r="B1380" s="135">
        <v>371</v>
      </c>
      <c r="C1380" s="135" t="s">
        <v>1585</v>
      </c>
      <c r="D1380" s="87" t="s">
        <v>729</v>
      </c>
      <c r="E1380" s="87" t="s">
        <v>119</v>
      </c>
      <c r="F1380" s="165">
        <v>42695</v>
      </c>
      <c r="G1380" s="87"/>
      <c r="H1380" s="166"/>
      <c r="I1380" s="166"/>
      <c r="J1380" s="166"/>
      <c r="K1380" s="166"/>
      <c r="L1380" s="166"/>
      <c r="M1380" s="166"/>
      <c r="N1380" s="166"/>
      <c r="O1380" s="166"/>
      <c r="P1380" s="166"/>
      <c r="Q1380" s="166"/>
      <c r="R1380" s="166"/>
      <c r="S1380" s="166"/>
      <c r="T1380" s="166"/>
      <c r="U1380" s="167"/>
      <c r="V1380" s="99"/>
    </row>
    <row r="1381" spans="2:22" x14ac:dyDescent="0.3">
      <c r="B1381" s="135">
        <v>371</v>
      </c>
      <c r="C1381" s="135" t="s">
        <v>1585</v>
      </c>
      <c r="D1381" s="87" t="s">
        <v>729</v>
      </c>
      <c r="E1381" s="87" t="s">
        <v>756</v>
      </c>
      <c r="F1381" s="165">
        <v>42688</v>
      </c>
      <c r="G1381" s="87"/>
      <c r="H1381" s="166"/>
      <c r="I1381" s="166"/>
      <c r="J1381" s="166"/>
      <c r="K1381" s="166"/>
      <c r="L1381" s="166"/>
      <c r="M1381" s="166"/>
      <c r="N1381" s="166"/>
      <c r="O1381" s="166"/>
      <c r="P1381" s="166"/>
      <c r="Q1381" s="166"/>
      <c r="R1381" s="166"/>
      <c r="S1381" s="166"/>
      <c r="T1381" s="166"/>
      <c r="U1381" s="167"/>
      <c r="V1381" s="99"/>
    </row>
    <row r="1382" spans="2:22" x14ac:dyDescent="0.3">
      <c r="B1382" s="135">
        <v>282</v>
      </c>
      <c r="C1382" s="135" t="s">
        <v>1586</v>
      </c>
      <c r="D1382" s="87" t="s">
        <v>729</v>
      </c>
      <c r="E1382" s="87" t="s">
        <v>77</v>
      </c>
      <c r="F1382" s="165">
        <v>42695</v>
      </c>
      <c r="G1382" s="87"/>
      <c r="H1382" s="166"/>
      <c r="I1382" s="166"/>
      <c r="J1382" s="166"/>
      <c r="K1382" s="166"/>
      <c r="L1382" s="166"/>
      <c r="M1382" s="166"/>
      <c r="N1382" s="166"/>
      <c r="O1382" s="166"/>
      <c r="P1382" s="166"/>
      <c r="Q1382" s="166"/>
      <c r="R1382" s="166"/>
      <c r="S1382" s="166"/>
      <c r="T1382" s="166"/>
      <c r="U1382" s="167"/>
      <c r="V1382" s="99"/>
    </row>
    <row r="1383" spans="2:22" x14ac:dyDescent="0.3">
      <c r="B1383" s="135">
        <v>200</v>
      </c>
      <c r="C1383" s="135" t="s">
        <v>1320</v>
      </c>
      <c r="D1383" s="87" t="s">
        <v>729</v>
      </c>
      <c r="E1383" s="87" t="s">
        <v>74</v>
      </c>
      <c r="F1383" s="165" t="s">
        <v>838</v>
      </c>
      <c r="G1383" s="87">
        <v>4</v>
      </c>
      <c r="H1383" s="166"/>
      <c r="I1383" s="166" t="s">
        <v>792</v>
      </c>
      <c r="J1383" s="166" t="s">
        <v>792</v>
      </c>
      <c r="K1383" s="166" t="s">
        <v>792</v>
      </c>
      <c r="L1383" s="166" t="s">
        <v>792</v>
      </c>
      <c r="M1383" s="166" t="s">
        <v>792</v>
      </c>
      <c r="N1383" s="166"/>
      <c r="O1383" s="166"/>
      <c r="P1383" s="166"/>
      <c r="Q1383" s="166"/>
      <c r="R1383" s="166"/>
      <c r="S1383" s="166"/>
      <c r="T1383" s="166"/>
      <c r="U1383" s="167"/>
      <c r="V1383" s="99"/>
    </row>
    <row r="1384" spans="2:22" x14ac:dyDescent="0.3">
      <c r="B1384" s="135">
        <v>323</v>
      </c>
      <c r="C1384" s="135" t="s">
        <v>1254</v>
      </c>
      <c r="D1384" s="87" t="s">
        <v>649</v>
      </c>
      <c r="E1384" s="87" t="s">
        <v>95</v>
      </c>
      <c r="F1384" s="165">
        <v>42685</v>
      </c>
      <c r="G1384" s="87"/>
      <c r="H1384" s="166"/>
      <c r="I1384" s="166"/>
      <c r="J1384" s="166"/>
      <c r="K1384" s="166"/>
      <c r="L1384" s="166"/>
      <c r="M1384" s="166"/>
      <c r="N1384" s="166"/>
      <c r="O1384" s="166"/>
      <c r="P1384" s="166"/>
      <c r="Q1384" s="166"/>
      <c r="R1384" s="166"/>
      <c r="S1384" s="166"/>
      <c r="T1384" s="166"/>
      <c r="U1384" s="167"/>
      <c r="V1384" s="99"/>
    </row>
    <row r="1385" spans="2:22" x14ac:dyDescent="0.3">
      <c r="B1385" s="135">
        <v>324</v>
      </c>
      <c r="C1385" s="135" t="s">
        <v>1260</v>
      </c>
      <c r="D1385" s="87" t="s">
        <v>649</v>
      </c>
      <c r="E1385" s="87" t="s">
        <v>95</v>
      </c>
      <c r="F1385" s="165">
        <v>42685</v>
      </c>
      <c r="G1385" s="87"/>
      <c r="H1385" s="166"/>
      <c r="I1385" s="166"/>
      <c r="J1385" s="166"/>
      <c r="K1385" s="166"/>
      <c r="L1385" s="166"/>
      <c r="M1385" s="166"/>
      <c r="N1385" s="166"/>
      <c r="O1385" s="166"/>
      <c r="P1385" s="166"/>
      <c r="Q1385" s="166"/>
      <c r="R1385" s="166"/>
      <c r="S1385" s="166"/>
      <c r="T1385" s="166"/>
      <c r="U1385" s="167"/>
      <c r="V1385" s="99"/>
    </row>
    <row r="1386" spans="2:22" x14ac:dyDescent="0.3">
      <c r="B1386" s="135">
        <v>357</v>
      </c>
      <c r="C1386" s="135" t="s">
        <v>1261</v>
      </c>
      <c r="D1386" s="87" t="s">
        <v>649</v>
      </c>
      <c r="E1386" s="87" t="s">
        <v>119</v>
      </c>
      <c r="F1386" s="165"/>
      <c r="G1386" s="87"/>
      <c r="H1386" s="166"/>
      <c r="I1386" s="166"/>
      <c r="J1386" s="166"/>
      <c r="K1386" s="166"/>
      <c r="L1386" s="166"/>
      <c r="M1386" s="166"/>
      <c r="N1386" s="166"/>
      <c r="O1386" s="166"/>
      <c r="P1386" s="166"/>
      <c r="Q1386" s="166"/>
      <c r="R1386" s="166"/>
      <c r="S1386" s="166"/>
      <c r="T1386" s="166"/>
      <c r="U1386" s="167"/>
      <c r="V1386" s="99"/>
    </row>
    <row r="1387" spans="2:22" x14ac:dyDescent="0.3">
      <c r="B1387" s="135">
        <v>214</v>
      </c>
      <c r="C1387" s="135" t="s">
        <v>1319</v>
      </c>
      <c r="D1387" s="87" t="s">
        <v>649</v>
      </c>
      <c r="E1387" s="87" t="s">
        <v>77</v>
      </c>
      <c r="F1387" s="165"/>
      <c r="G1387" s="87"/>
      <c r="H1387" s="166"/>
      <c r="I1387" s="166"/>
      <c r="J1387" s="166"/>
      <c r="K1387" s="166"/>
      <c r="L1387" s="166"/>
      <c r="M1387" s="166"/>
      <c r="N1387" s="166"/>
      <c r="O1387" s="166"/>
      <c r="P1387" s="166"/>
      <c r="Q1387" s="166"/>
      <c r="R1387" s="166"/>
      <c r="S1387" s="166"/>
      <c r="T1387" s="166"/>
      <c r="U1387" s="167"/>
      <c r="V1387" s="99"/>
    </row>
    <row r="1388" spans="2:22" ht="12.75" customHeight="1" x14ac:dyDescent="0.3">
      <c r="B1388" s="135">
        <v>294</v>
      </c>
      <c r="C1388" s="135" t="s">
        <v>1454</v>
      </c>
      <c r="D1388" s="87" t="s">
        <v>649</v>
      </c>
      <c r="E1388" s="87" t="s">
        <v>95</v>
      </c>
      <c r="F1388" s="165">
        <v>42663</v>
      </c>
      <c r="G1388" s="87"/>
      <c r="H1388" s="166"/>
      <c r="I1388" s="166" t="s">
        <v>649</v>
      </c>
      <c r="J1388" s="166" t="s">
        <v>649</v>
      </c>
      <c r="K1388" s="166" t="s">
        <v>649</v>
      </c>
      <c r="L1388" s="166" t="s">
        <v>649</v>
      </c>
      <c r="M1388" s="166" t="s">
        <v>649</v>
      </c>
      <c r="N1388" s="166"/>
      <c r="O1388" s="166"/>
      <c r="P1388" s="166"/>
      <c r="Q1388" s="166"/>
      <c r="R1388" s="166"/>
      <c r="S1388" s="166"/>
      <c r="T1388" s="166"/>
      <c r="U1388" s="167"/>
      <c r="V1388" s="99"/>
    </row>
    <row r="1389" spans="2:22" x14ac:dyDescent="0.3">
      <c r="B1389" s="135">
        <v>93</v>
      </c>
      <c r="C1389" s="135" t="s">
        <v>1262</v>
      </c>
      <c r="D1389" s="87" t="s">
        <v>649</v>
      </c>
      <c r="E1389" s="87" t="s">
        <v>748</v>
      </c>
      <c r="F1389" s="165"/>
      <c r="G1389" s="87"/>
      <c r="H1389" s="166"/>
      <c r="I1389" s="166" t="s">
        <v>649</v>
      </c>
      <c r="J1389" s="166" t="s">
        <v>649</v>
      </c>
      <c r="K1389" s="166" t="s">
        <v>649</v>
      </c>
      <c r="L1389" s="166" t="s">
        <v>649</v>
      </c>
      <c r="M1389" s="166" t="s">
        <v>649</v>
      </c>
      <c r="N1389" s="166"/>
      <c r="O1389" s="166"/>
      <c r="P1389" s="166"/>
      <c r="Q1389" s="166"/>
      <c r="R1389" s="166"/>
      <c r="S1389" s="166"/>
      <c r="T1389" s="166"/>
      <c r="U1389" s="167"/>
      <c r="V1389" s="99"/>
    </row>
    <row r="1390" spans="2:22" x14ac:dyDescent="0.3">
      <c r="B1390" s="135">
        <v>94</v>
      </c>
      <c r="C1390" s="135" t="s">
        <v>1263</v>
      </c>
      <c r="D1390" s="87" t="s">
        <v>649</v>
      </c>
      <c r="E1390" s="87" t="s">
        <v>748</v>
      </c>
      <c r="F1390" s="165"/>
      <c r="G1390" s="87"/>
      <c r="H1390" s="166"/>
      <c r="I1390" s="166"/>
      <c r="J1390" s="166"/>
      <c r="K1390" s="166"/>
      <c r="L1390" s="166"/>
      <c r="M1390" s="166"/>
      <c r="N1390" s="166"/>
      <c r="O1390" s="166"/>
      <c r="P1390" s="166"/>
      <c r="Q1390" s="166"/>
      <c r="R1390" s="166"/>
      <c r="S1390" s="166"/>
      <c r="T1390" s="166"/>
      <c r="U1390" s="167"/>
      <c r="V1390" s="99"/>
    </row>
    <row r="1391" spans="2:22" x14ac:dyDescent="0.3">
      <c r="B1391" s="135">
        <v>225</v>
      </c>
      <c r="C1391" s="135" t="s">
        <v>1360</v>
      </c>
      <c r="D1391" s="87" t="s">
        <v>729</v>
      </c>
      <c r="E1391" s="87" t="s">
        <v>77</v>
      </c>
      <c r="F1391" s="165">
        <v>42671</v>
      </c>
      <c r="G1391" s="87"/>
      <c r="H1391" s="166"/>
      <c r="I1391" s="166"/>
      <c r="J1391" s="166"/>
      <c r="K1391" s="166"/>
      <c r="L1391" s="166"/>
      <c r="M1391" s="166"/>
      <c r="N1391" s="166"/>
      <c r="O1391" s="166"/>
      <c r="P1391" s="166"/>
      <c r="Q1391" s="166"/>
      <c r="R1391" s="166"/>
      <c r="S1391" s="166"/>
      <c r="T1391" s="166"/>
      <c r="U1391" s="167"/>
      <c r="V1391" s="99"/>
    </row>
    <row r="1392" spans="2:22" x14ac:dyDescent="0.3">
      <c r="B1392" s="135">
        <v>234</v>
      </c>
      <c r="C1392" s="135" t="s">
        <v>1361</v>
      </c>
      <c r="D1392" s="87" t="s">
        <v>729</v>
      </c>
      <c r="E1392" s="87" t="s">
        <v>77</v>
      </c>
      <c r="F1392" s="165">
        <v>42674</v>
      </c>
      <c r="G1392" s="87"/>
      <c r="H1392" s="166"/>
      <c r="I1392" s="166"/>
      <c r="J1392" s="166"/>
      <c r="K1392" s="166"/>
      <c r="L1392" s="166"/>
      <c r="M1392" s="166"/>
      <c r="N1392" s="166"/>
      <c r="O1392" s="166"/>
      <c r="P1392" s="166"/>
      <c r="Q1392" s="166"/>
      <c r="R1392" s="166"/>
      <c r="S1392" s="166"/>
      <c r="T1392" s="166"/>
      <c r="U1392" s="167"/>
      <c r="V1392" s="99"/>
    </row>
    <row r="1393" spans="2:22" ht="12.75" customHeight="1" x14ac:dyDescent="0.3">
      <c r="B1393" s="135">
        <v>213</v>
      </c>
      <c r="C1393" s="135" t="s">
        <v>1455</v>
      </c>
      <c r="D1393" s="87" t="s">
        <v>792</v>
      </c>
      <c r="E1393" s="87" t="s">
        <v>77</v>
      </c>
      <c r="F1393" s="165" t="s">
        <v>839</v>
      </c>
      <c r="G1393" s="87">
        <v>10</v>
      </c>
      <c r="H1393" s="166"/>
      <c r="I1393" s="166" t="s">
        <v>792</v>
      </c>
      <c r="J1393" s="166" t="s">
        <v>792</v>
      </c>
      <c r="K1393" s="166" t="s">
        <v>792</v>
      </c>
      <c r="L1393" s="166" t="s">
        <v>792</v>
      </c>
      <c r="M1393" s="166" t="s">
        <v>792</v>
      </c>
      <c r="N1393" s="166"/>
      <c r="O1393" s="166"/>
      <c r="P1393" s="166"/>
      <c r="Q1393" s="166"/>
      <c r="R1393" s="166"/>
      <c r="S1393" s="166"/>
      <c r="T1393" s="166"/>
      <c r="U1393" s="167"/>
      <c r="V1393" s="99"/>
    </row>
    <row r="1394" spans="2:22" x14ac:dyDescent="0.3">
      <c r="B1394" s="135">
        <v>216</v>
      </c>
      <c r="C1394" s="135" t="s">
        <v>1587</v>
      </c>
      <c r="D1394" s="87" t="s">
        <v>792</v>
      </c>
      <c r="E1394" s="87" t="s">
        <v>77</v>
      </c>
      <c r="F1394" s="165" t="s">
        <v>840</v>
      </c>
      <c r="G1394" s="87">
        <v>5</v>
      </c>
      <c r="H1394" s="166"/>
      <c r="I1394" s="166" t="s">
        <v>792</v>
      </c>
      <c r="J1394" s="166" t="s">
        <v>792</v>
      </c>
      <c r="K1394" s="166" t="s">
        <v>792</v>
      </c>
      <c r="L1394" s="166" t="s">
        <v>792</v>
      </c>
      <c r="M1394" s="166" t="s">
        <v>792</v>
      </c>
      <c r="N1394" s="166"/>
      <c r="O1394" s="166"/>
      <c r="P1394" s="166"/>
      <c r="Q1394" s="166"/>
      <c r="R1394" s="166"/>
      <c r="S1394" s="166"/>
      <c r="T1394" s="166"/>
      <c r="U1394" s="167"/>
      <c r="V1394" s="99"/>
    </row>
    <row r="1395" spans="2:22" x14ac:dyDescent="0.3">
      <c r="B1395" s="135">
        <v>344</v>
      </c>
      <c r="C1395" s="135" t="s">
        <v>1258</v>
      </c>
      <c r="D1395" s="87" t="s">
        <v>792</v>
      </c>
      <c r="E1395" s="87" t="s">
        <v>119</v>
      </c>
      <c r="F1395" s="165">
        <v>42668</v>
      </c>
      <c r="G1395" s="87">
        <v>2</v>
      </c>
      <c r="H1395" s="166"/>
      <c r="I1395" s="166" t="s">
        <v>792</v>
      </c>
      <c r="J1395" s="166" t="s">
        <v>792</v>
      </c>
      <c r="K1395" s="166" t="s">
        <v>792</v>
      </c>
      <c r="L1395" s="166" t="s">
        <v>792</v>
      </c>
      <c r="M1395" s="166" t="s">
        <v>792</v>
      </c>
      <c r="N1395" s="166"/>
      <c r="O1395" s="166"/>
      <c r="P1395" s="166"/>
      <c r="Q1395" s="166"/>
      <c r="R1395" s="166"/>
      <c r="S1395" s="166"/>
      <c r="T1395" s="166"/>
      <c r="U1395" s="167"/>
      <c r="V1395" s="99"/>
    </row>
    <row r="1396" spans="2:22" x14ac:dyDescent="0.3">
      <c r="B1396" s="135">
        <v>345</v>
      </c>
      <c r="C1396" s="135" t="s">
        <v>1259</v>
      </c>
      <c r="D1396" s="87" t="s">
        <v>792</v>
      </c>
      <c r="E1396" s="87" t="s">
        <v>119</v>
      </c>
      <c r="F1396" s="165">
        <v>42668</v>
      </c>
      <c r="G1396" s="87">
        <v>1</v>
      </c>
      <c r="H1396" s="166"/>
      <c r="I1396" s="166" t="s">
        <v>792</v>
      </c>
      <c r="J1396" s="166" t="s">
        <v>792</v>
      </c>
      <c r="K1396" s="166" t="s">
        <v>792</v>
      </c>
      <c r="L1396" s="166" t="s">
        <v>792</v>
      </c>
      <c r="M1396" s="166" t="s">
        <v>792</v>
      </c>
      <c r="N1396" s="166"/>
      <c r="O1396" s="166"/>
      <c r="P1396" s="166"/>
      <c r="Q1396" s="166"/>
      <c r="R1396" s="166"/>
      <c r="S1396" s="166"/>
      <c r="T1396" s="166"/>
      <c r="U1396" s="167"/>
      <c r="V1396" s="99"/>
    </row>
    <row r="1397" spans="2:22" x14ac:dyDescent="0.3">
      <c r="B1397" s="135">
        <v>209</v>
      </c>
      <c r="C1397" s="135" t="s">
        <v>1343</v>
      </c>
      <c r="D1397" s="87" t="s">
        <v>729</v>
      </c>
      <c r="E1397" s="87" t="s">
        <v>77</v>
      </c>
      <c r="F1397" s="165">
        <v>42662</v>
      </c>
      <c r="G1397" s="87"/>
      <c r="H1397" s="166"/>
      <c r="I1397" s="166"/>
      <c r="J1397" s="166"/>
      <c r="K1397" s="166"/>
      <c r="L1397" s="166"/>
      <c r="M1397" s="166"/>
      <c r="N1397" s="166"/>
      <c r="O1397" s="166"/>
      <c r="P1397" s="166"/>
      <c r="Q1397" s="166"/>
      <c r="R1397" s="166"/>
      <c r="S1397" s="166"/>
      <c r="T1397" s="166"/>
      <c r="U1397" s="167"/>
      <c r="V1397" s="99"/>
    </row>
    <row r="1398" spans="2:22" x14ac:dyDescent="0.3">
      <c r="B1398" s="135">
        <v>225</v>
      </c>
      <c r="C1398" s="135" t="s">
        <v>1360</v>
      </c>
      <c r="D1398" s="87" t="s">
        <v>729</v>
      </c>
      <c r="E1398" s="87" t="s">
        <v>95</v>
      </c>
      <c r="F1398" s="165">
        <v>42629</v>
      </c>
      <c r="G1398" s="87"/>
      <c r="H1398" s="166"/>
      <c r="I1398" s="166"/>
      <c r="J1398" s="166"/>
      <c r="K1398" s="166"/>
      <c r="L1398" s="166"/>
      <c r="M1398" s="166"/>
      <c r="N1398" s="166"/>
      <c r="O1398" s="166"/>
      <c r="P1398" s="166"/>
      <c r="Q1398" s="166"/>
      <c r="R1398" s="166"/>
      <c r="S1398" s="166"/>
      <c r="T1398" s="166"/>
      <c r="U1398" s="167"/>
      <c r="V1398" s="99"/>
    </row>
    <row r="1399" spans="2:22" x14ac:dyDescent="0.3">
      <c r="B1399" s="135">
        <v>78</v>
      </c>
      <c r="C1399" s="135" t="s">
        <v>1264</v>
      </c>
      <c r="D1399" s="87" t="s">
        <v>649</v>
      </c>
      <c r="E1399" s="87" t="s">
        <v>426</v>
      </c>
      <c r="F1399" s="165" t="s">
        <v>841</v>
      </c>
      <c r="G1399" s="87"/>
      <c r="H1399" s="166"/>
      <c r="I1399" s="166"/>
      <c r="J1399" s="166"/>
      <c r="K1399" s="166"/>
      <c r="L1399" s="166"/>
      <c r="M1399" s="166"/>
      <c r="N1399" s="166"/>
      <c r="O1399" s="166"/>
      <c r="P1399" s="166"/>
      <c r="Q1399" s="166"/>
      <c r="R1399" s="166"/>
      <c r="S1399" s="166"/>
      <c r="T1399" s="166"/>
      <c r="U1399" s="167"/>
      <c r="V1399" s="99"/>
    </row>
    <row r="1400" spans="2:22" x14ac:dyDescent="0.3">
      <c r="B1400" s="135">
        <v>294</v>
      </c>
      <c r="C1400" s="135" t="s">
        <v>1456</v>
      </c>
      <c r="D1400" s="87" t="s">
        <v>649</v>
      </c>
      <c r="E1400" s="87" t="s">
        <v>105</v>
      </c>
      <c r="F1400" s="165" t="s">
        <v>842</v>
      </c>
      <c r="G1400" s="87"/>
      <c r="H1400" s="166"/>
      <c r="I1400" s="166" t="s">
        <v>649</v>
      </c>
      <c r="J1400" s="166" t="s">
        <v>649</v>
      </c>
      <c r="K1400" s="166" t="s">
        <v>649</v>
      </c>
      <c r="L1400" s="166" t="s">
        <v>649</v>
      </c>
      <c r="M1400" s="166" t="s">
        <v>649</v>
      </c>
      <c r="N1400" s="166"/>
      <c r="O1400" s="166"/>
      <c r="P1400" s="166"/>
      <c r="Q1400" s="166"/>
      <c r="R1400" s="166"/>
      <c r="S1400" s="166"/>
      <c r="T1400" s="166"/>
      <c r="U1400" s="167"/>
      <c r="V1400" s="99"/>
    </row>
    <row r="1401" spans="2:22" x14ac:dyDescent="0.3">
      <c r="B1401" s="135">
        <v>323</v>
      </c>
      <c r="C1401" s="135" t="s">
        <v>1254</v>
      </c>
      <c r="D1401" s="87" t="s">
        <v>649</v>
      </c>
      <c r="E1401" s="87" t="s">
        <v>105</v>
      </c>
      <c r="F1401" s="165" t="s">
        <v>504</v>
      </c>
      <c r="G1401" s="87"/>
      <c r="H1401" s="166" t="s">
        <v>649</v>
      </c>
      <c r="I1401" s="166" t="s">
        <v>649</v>
      </c>
      <c r="J1401" s="166" t="s">
        <v>649</v>
      </c>
      <c r="K1401" s="166"/>
      <c r="L1401" s="166"/>
      <c r="M1401" s="166" t="s">
        <v>649</v>
      </c>
      <c r="N1401" s="166"/>
      <c r="O1401" s="166"/>
      <c r="P1401" s="166"/>
      <c r="Q1401" s="166"/>
      <c r="R1401" s="166" t="s">
        <v>649</v>
      </c>
      <c r="S1401" s="166" t="s">
        <v>649</v>
      </c>
      <c r="T1401" s="166" t="s">
        <v>649</v>
      </c>
      <c r="U1401" s="167"/>
      <c r="V1401" s="99"/>
    </row>
    <row r="1402" spans="2:22" x14ac:dyDescent="0.3">
      <c r="B1402" s="135">
        <v>324</v>
      </c>
      <c r="C1402" s="135" t="s">
        <v>1265</v>
      </c>
      <c r="D1402" s="87" t="s">
        <v>649</v>
      </c>
      <c r="E1402" s="87" t="s">
        <v>843</v>
      </c>
      <c r="F1402" s="165" t="s">
        <v>504</v>
      </c>
      <c r="G1402" s="87"/>
      <c r="H1402" s="166" t="s">
        <v>649</v>
      </c>
      <c r="I1402" s="166" t="s">
        <v>649</v>
      </c>
      <c r="J1402" s="166" t="s">
        <v>649</v>
      </c>
      <c r="K1402" s="166"/>
      <c r="L1402" s="166"/>
      <c r="M1402" s="166" t="s">
        <v>649</v>
      </c>
      <c r="N1402" s="166"/>
      <c r="O1402" s="166"/>
      <c r="P1402" s="166"/>
      <c r="Q1402" s="166"/>
      <c r="R1402" s="166" t="s">
        <v>649</v>
      </c>
      <c r="S1402" s="166" t="s">
        <v>649</v>
      </c>
      <c r="T1402" s="166" t="s">
        <v>649</v>
      </c>
      <c r="U1402" s="167"/>
      <c r="V1402" s="99"/>
    </row>
    <row r="1403" spans="2:22" x14ac:dyDescent="0.3">
      <c r="B1403" s="135">
        <v>234</v>
      </c>
      <c r="C1403" s="135" t="s">
        <v>1361</v>
      </c>
      <c r="D1403" s="87" t="s">
        <v>729</v>
      </c>
      <c r="E1403" s="87" t="s">
        <v>95</v>
      </c>
      <c r="F1403" s="165">
        <v>42632</v>
      </c>
      <c r="G1403" s="87"/>
      <c r="H1403" s="166"/>
      <c r="I1403" s="166"/>
      <c r="J1403" s="166"/>
      <c r="K1403" s="166"/>
      <c r="L1403" s="166"/>
      <c r="M1403" s="166"/>
      <c r="N1403" s="166"/>
      <c r="O1403" s="166"/>
      <c r="P1403" s="166"/>
      <c r="Q1403" s="166"/>
      <c r="R1403" s="166"/>
      <c r="S1403" s="166"/>
      <c r="T1403" s="166"/>
      <c r="U1403" s="167"/>
      <c r="V1403" s="99"/>
    </row>
    <row r="1404" spans="2:22" x14ac:dyDescent="0.3">
      <c r="B1404" s="135">
        <v>200</v>
      </c>
      <c r="C1404" s="135" t="s">
        <v>1320</v>
      </c>
      <c r="D1404" s="87" t="s">
        <v>729</v>
      </c>
      <c r="E1404" s="87" t="s">
        <v>77</v>
      </c>
      <c r="F1404" s="165" t="s">
        <v>844</v>
      </c>
      <c r="G1404" s="87">
        <v>18</v>
      </c>
      <c r="H1404" s="166"/>
      <c r="I1404" s="166" t="s">
        <v>792</v>
      </c>
      <c r="J1404" s="166" t="s">
        <v>792</v>
      </c>
      <c r="K1404" s="166" t="s">
        <v>792</v>
      </c>
      <c r="L1404" s="166" t="s">
        <v>792</v>
      </c>
      <c r="M1404" s="166" t="s">
        <v>792</v>
      </c>
      <c r="N1404" s="166"/>
      <c r="O1404" s="166"/>
      <c r="P1404" s="166"/>
      <c r="Q1404" s="166"/>
      <c r="R1404" s="166"/>
      <c r="S1404" s="166"/>
      <c r="T1404" s="166"/>
      <c r="U1404" s="167"/>
      <c r="V1404" s="99"/>
    </row>
    <row r="1405" spans="2:22" x14ac:dyDescent="0.3">
      <c r="B1405" s="135">
        <v>282</v>
      </c>
      <c r="C1405" s="135" t="s">
        <v>1586</v>
      </c>
      <c r="D1405" s="87" t="s">
        <v>729</v>
      </c>
      <c r="E1405" s="87" t="s">
        <v>95</v>
      </c>
      <c r="F1405" s="165">
        <v>42653</v>
      </c>
      <c r="G1405" s="87"/>
      <c r="H1405" s="166"/>
      <c r="I1405" s="166"/>
      <c r="J1405" s="166"/>
      <c r="K1405" s="166"/>
      <c r="L1405" s="166"/>
      <c r="M1405" s="166"/>
      <c r="N1405" s="166"/>
      <c r="O1405" s="166"/>
      <c r="P1405" s="166"/>
      <c r="Q1405" s="166"/>
      <c r="R1405" s="166"/>
      <c r="S1405" s="166"/>
      <c r="T1405" s="166"/>
      <c r="U1405" s="167"/>
      <c r="V1405" s="99"/>
    </row>
    <row r="1406" spans="2:22" x14ac:dyDescent="0.3">
      <c r="B1406" s="135">
        <v>209</v>
      </c>
      <c r="C1406" s="135" t="s">
        <v>1343</v>
      </c>
      <c r="D1406" s="87" t="s">
        <v>729</v>
      </c>
      <c r="E1406" s="87" t="s">
        <v>95</v>
      </c>
      <c r="F1406" s="165">
        <v>42620</v>
      </c>
      <c r="G1406" s="87"/>
      <c r="H1406" s="166"/>
      <c r="I1406" s="166"/>
      <c r="J1406" s="166"/>
      <c r="K1406" s="166"/>
      <c r="L1406" s="166"/>
      <c r="M1406" s="166"/>
      <c r="N1406" s="166"/>
      <c r="O1406" s="166"/>
      <c r="P1406" s="166"/>
      <c r="Q1406" s="166"/>
      <c r="R1406" s="166"/>
      <c r="S1406" s="166"/>
      <c r="T1406" s="166"/>
      <c r="U1406" s="167"/>
      <c r="V1406" s="99"/>
    </row>
    <row r="1407" spans="2:22" x14ac:dyDescent="0.3">
      <c r="B1407" s="135">
        <v>282</v>
      </c>
      <c r="C1407" s="135" t="s">
        <v>1586</v>
      </c>
      <c r="D1407" s="87" t="s">
        <v>729</v>
      </c>
      <c r="E1407" s="87" t="s">
        <v>119</v>
      </c>
      <c r="F1407" s="165">
        <v>42618</v>
      </c>
      <c r="G1407" s="87"/>
      <c r="H1407" s="166"/>
      <c r="I1407" s="166"/>
      <c r="J1407" s="166"/>
      <c r="K1407" s="166"/>
      <c r="L1407" s="166"/>
      <c r="M1407" s="166"/>
      <c r="N1407" s="166"/>
      <c r="O1407" s="166"/>
      <c r="P1407" s="166"/>
      <c r="Q1407" s="166"/>
      <c r="R1407" s="166"/>
      <c r="S1407" s="166"/>
      <c r="T1407" s="166"/>
      <c r="U1407" s="167"/>
      <c r="V1407" s="99"/>
    </row>
    <row r="1408" spans="2:22" x14ac:dyDescent="0.3">
      <c r="B1408" s="135">
        <v>294</v>
      </c>
      <c r="C1408" s="135" t="s">
        <v>1456</v>
      </c>
      <c r="D1408" s="87" t="s">
        <v>649</v>
      </c>
      <c r="E1408" s="87" t="s">
        <v>119</v>
      </c>
      <c r="F1408" s="165" t="s">
        <v>845</v>
      </c>
      <c r="G1408" s="87"/>
      <c r="H1408" s="166"/>
      <c r="I1408" s="166" t="s">
        <v>649</v>
      </c>
      <c r="J1408" s="166" t="s">
        <v>649</v>
      </c>
      <c r="K1408" s="166" t="s">
        <v>649</v>
      </c>
      <c r="L1408" s="166" t="s">
        <v>649</v>
      </c>
      <c r="M1408" s="166" t="s">
        <v>649</v>
      </c>
      <c r="N1408" s="166"/>
      <c r="O1408" s="166"/>
      <c r="P1408" s="166"/>
      <c r="Q1408" s="166"/>
      <c r="R1408" s="166"/>
      <c r="S1408" s="166"/>
      <c r="T1408" s="166"/>
      <c r="U1408" s="167"/>
      <c r="V1408" s="99"/>
    </row>
    <row r="1409" spans="2:22" x14ac:dyDescent="0.3">
      <c r="B1409" s="135">
        <v>176</v>
      </c>
      <c r="C1409" s="135" t="s">
        <v>1344</v>
      </c>
      <c r="D1409" s="87" t="s">
        <v>792</v>
      </c>
      <c r="E1409" s="87" t="s">
        <v>821</v>
      </c>
      <c r="F1409" s="165" t="s">
        <v>846</v>
      </c>
      <c r="G1409" s="87">
        <v>7</v>
      </c>
      <c r="H1409" s="166"/>
      <c r="I1409" s="166" t="s">
        <v>792</v>
      </c>
      <c r="J1409" s="166" t="s">
        <v>792</v>
      </c>
      <c r="K1409" s="166" t="s">
        <v>792</v>
      </c>
      <c r="L1409" s="166" t="s">
        <v>792</v>
      </c>
      <c r="M1409" s="166" t="s">
        <v>792</v>
      </c>
      <c r="N1409" s="166"/>
      <c r="O1409" s="166"/>
      <c r="P1409" s="166"/>
      <c r="Q1409" s="166"/>
      <c r="R1409" s="166"/>
      <c r="S1409" s="166"/>
      <c r="T1409" s="166"/>
      <c r="U1409" s="167"/>
      <c r="V1409" s="99"/>
    </row>
    <row r="1410" spans="2:22" x14ac:dyDescent="0.3">
      <c r="B1410" s="135">
        <v>180</v>
      </c>
      <c r="C1410" s="135" t="s">
        <v>1570</v>
      </c>
      <c r="D1410" s="87" t="s">
        <v>792</v>
      </c>
      <c r="E1410" s="87" t="s">
        <v>77</v>
      </c>
      <c r="F1410" s="165" t="s">
        <v>847</v>
      </c>
      <c r="G1410" s="87">
        <v>5</v>
      </c>
      <c r="H1410" s="166"/>
      <c r="I1410" s="166" t="s">
        <v>792</v>
      </c>
      <c r="J1410" s="166" t="s">
        <v>792</v>
      </c>
      <c r="K1410" s="166" t="s">
        <v>792</v>
      </c>
      <c r="L1410" s="166" t="s">
        <v>792</v>
      </c>
      <c r="M1410" s="166" t="s">
        <v>792</v>
      </c>
      <c r="N1410" s="166"/>
      <c r="O1410" s="166"/>
      <c r="P1410" s="166"/>
      <c r="Q1410" s="166"/>
      <c r="R1410" s="166"/>
      <c r="S1410" s="166"/>
      <c r="T1410" s="166"/>
      <c r="U1410" s="167"/>
      <c r="V1410" s="99"/>
    </row>
    <row r="1411" spans="2:22" x14ac:dyDescent="0.3">
      <c r="B1411" s="135">
        <v>181</v>
      </c>
      <c r="C1411" s="135" t="s">
        <v>1321</v>
      </c>
      <c r="D1411" s="87" t="s">
        <v>792</v>
      </c>
      <c r="E1411" s="87" t="s">
        <v>77</v>
      </c>
      <c r="F1411" s="165" t="s">
        <v>847</v>
      </c>
      <c r="G1411" s="87">
        <v>5</v>
      </c>
      <c r="H1411" s="166"/>
      <c r="I1411" s="166" t="s">
        <v>792</v>
      </c>
      <c r="J1411" s="166" t="s">
        <v>792</v>
      </c>
      <c r="K1411" s="166" t="s">
        <v>792</v>
      </c>
      <c r="L1411" s="166" t="s">
        <v>792</v>
      </c>
      <c r="M1411" s="166" t="s">
        <v>792</v>
      </c>
      <c r="N1411" s="166"/>
      <c r="O1411" s="166"/>
      <c r="P1411" s="166"/>
      <c r="Q1411" s="166"/>
      <c r="R1411" s="166"/>
      <c r="S1411" s="166"/>
      <c r="T1411" s="166"/>
      <c r="U1411" s="167"/>
      <c r="V1411" s="99"/>
    </row>
    <row r="1412" spans="2:22" x14ac:dyDescent="0.3">
      <c r="B1412" s="135">
        <v>213</v>
      </c>
      <c r="C1412" s="135" t="s">
        <v>1455</v>
      </c>
      <c r="D1412" s="87" t="s">
        <v>792</v>
      </c>
      <c r="E1412" s="87" t="s">
        <v>95</v>
      </c>
      <c r="F1412" s="165" t="s">
        <v>848</v>
      </c>
      <c r="G1412" s="87">
        <v>18</v>
      </c>
      <c r="H1412" s="166"/>
      <c r="I1412" s="166" t="s">
        <v>792</v>
      </c>
      <c r="J1412" s="166" t="s">
        <v>792</v>
      </c>
      <c r="K1412" s="166" t="s">
        <v>792</v>
      </c>
      <c r="L1412" s="166" t="s">
        <v>792</v>
      </c>
      <c r="M1412" s="166" t="s">
        <v>792</v>
      </c>
      <c r="N1412" s="166"/>
      <c r="O1412" s="166"/>
      <c r="P1412" s="166"/>
      <c r="Q1412" s="166"/>
      <c r="R1412" s="166"/>
      <c r="S1412" s="166"/>
      <c r="T1412" s="166"/>
      <c r="U1412" s="167"/>
      <c r="V1412" s="99"/>
    </row>
    <row r="1413" spans="2:22" x14ac:dyDescent="0.3">
      <c r="B1413" s="135">
        <v>216</v>
      </c>
      <c r="C1413" s="135" t="s">
        <v>1587</v>
      </c>
      <c r="D1413" s="87" t="s">
        <v>792</v>
      </c>
      <c r="E1413" s="87" t="s">
        <v>95</v>
      </c>
      <c r="F1413" s="165" t="s">
        <v>849</v>
      </c>
      <c r="G1413" s="87">
        <v>4</v>
      </c>
      <c r="H1413" s="166"/>
      <c r="I1413" s="166" t="s">
        <v>792</v>
      </c>
      <c r="J1413" s="166" t="s">
        <v>792</v>
      </c>
      <c r="K1413" s="166" t="s">
        <v>792</v>
      </c>
      <c r="L1413" s="166" t="s">
        <v>792</v>
      </c>
      <c r="M1413" s="166" t="s">
        <v>792</v>
      </c>
      <c r="N1413" s="166"/>
      <c r="O1413" s="166"/>
      <c r="P1413" s="166"/>
      <c r="Q1413" s="166"/>
      <c r="R1413" s="166"/>
      <c r="S1413" s="166"/>
      <c r="T1413" s="166"/>
      <c r="U1413" s="167"/>
      <c r="V1413" s="99"/>
    </row>
    <row r="1414" spans="2:22" x14ac:dyDescent="0.3">
      <c r="B1414" s="135">
        <v>232</v>
      </c>
      <c r="C1414" s="135" t="s">
        <v>850</v>
      </c>
      <c r="D1414" s="87" t="s">
        <v>762</v>
      </c>
      <c r="E1414" s="87" t="s">
        <v>105</v>
      </c>
      <c r="F1414" s="165" t="s">
        <v>851</v>
      </c>
      <c r="G1414" s="87">
        <v>6</v>
      </c>
      <c r="H1414" s="166"/>
      <c r="I1414" s="166" t="s">
        <v>762</v>
      </c>
      <c r="J1414" s="166" t="s">
        <v>762</v>
      </c>
      <c r="K1414" s="166"/>
      <c r="L1414" s="166"/>
      <c r="M1414" s="166"/>
      <c r="N1414" s="166"/>
      <c r="O1414" s="166"/>
      <c r="P1414" s="166"/>
      <c r="Q1414" s="166"/>
      <c r="R1414" s="166"/>
      <c r="S1414" s="166"/>
      <c r="T1414" s="166"/>
      <c r="U1414" s="167"/>
      <c r="V1414" s="99"/>
    </row>
    <row r="1415" spans="2:22" x14ac:dyDescent="0.3">
      <c r="B1415" s="135">
        <v>233</v>
      </c>
      <c r="C1415" s="135" t="s">
        <v>852</v>
      </c>
      <c r="D1415" s="87" t="s">
        <v>762</v>
      </c>
      <c r="E1415" s="87" t="s">
        <v>105</v>
      </c>
      <c r="F1415" s="165" t="s">
        <v>851</v>
      </c>
      <c r="G1415" s="87">
        <v>6</v>
      </c>
      <c r="H1415" s="166"/>
      <c r="I1415" s="166" t="s">
        <v>762</v>
      </c>
      <c r="J1415" s="166" t="s">
        <v>762</v>
      </c>
      <c r="K1415" s="166"/>
      <c r="L1415" s="166"/>
      <c r="M1415" s="166"/>
      <c r="N1415" s="166"/>
      <c r="O1415" s="166"/>
      <c r="P1415" s="166"/>
      <c r="Q1415" s="166"/>
      <c r="R1415" s="166"/>
      <c r="S1415" s="166"/>
      <c r="T1415" s="166"/>
      <c r="U1415" s="167"/>
      <c r="V1415" s="99"/>
    </row>
    <row r="1416" spans="2:22" x14ac:dyDescent="0.3">
      <c r="B1416" s="135">
        <v>93</v>
      </c>
      <c r="C1416" s="135" t="s">
        <v>1262</v>
      </c>
      <c r="D1416" s="87" t="s">
        <v>649</v>
      </c>
      <c r="E1416" s="87" t="s">
        <v>74</v>
      </c>
      <c r="F1416" s="165">
        <v>42615</v>
      </c>
      <c r="G1416" s="87"/>
      <c r="H1416" s="166"/>
      <c r="I1416" s="166" t="s">
        <v>649</v>
      </c>
      <c r="J1416" s="166" t="s">
        <v>649</v>
      </c>
      <c r="K1416" s="166" t="s">
        <v>649</v>
      </c>
      <c r="L1416" s="166" t="s">
        <v>649</v>
      </c>
      <c r="M1416" s="166" t="s">
        <v>649</v>
      </c>
      <c r="N1416" s="166"/>
      <c r="O1416" s="166"/>
      <c r="P1416" s="166"/>
      <c r="Q1416" s="166"/>
      <c r="R1416" s="166"/>
      <c r="S1416" s="166"/>
      <c r="T1416" s="166"/>
      <c r="U1416" s="167"/>
      <c r="V1416" s="99"/>
    </row>
    <row r="1417" spans="2:22" x14ac:dyDescent="0.3">
      <c r="B1417" s="135">
        <v>94</v>
      </c>
      <c r="C1417" s="135" t="s">
        <v>1263</v>
      </c>
      <c r="D1417" s="87" t="s">
        <v>649</v>
      </c>
      <c r="E1417" s="87" t="s">
        <v>74</v>
      </c>
      <c r="F1417" s="165">
        <v>42615</v>
      </c>
      <c r="G1417" s="87"/>
      <c r="H1417" s="166"/>
      <c r="I1417" s="166"/>
      <c r="J1417" s="166"/>
      <c r="K1417" s="166"/>
      <c r="L1417" s="166"/>
      <c r="M1417" s="166"/>
      <c r="N1417" s="166"/>
      <c r="O1417" s="166"/>
      <c r="P1417" s="166"/>
      <c r="Q1417" s="166"/>
      <c r="R1417" s="166"/>
      <c r="S1417" s="166"/>
      <c r="T1417" s="166"/>
      <c r="U1417" s="167"/>
      <c r="V1417" s="99"/>
    </row>
    <row r="1418" spans="2:22" x14ac:dyDescent="0.3">
      <c r="B1418" s="135">
        <v>200</v>
      </c>
      <c r="C1418" s="135" t="s">
        <v>1320</v>
      </c>
      <c r="D1418" s="87" t="s">
        <v>729</v>
      </c>
      <c r="E1418" s="87" t="s">
        <v>95</v>
      </c>
      <c r="F1418" s="165">
        <v>42608</v>
      </c>
      <c r="G1418" s="87">
        <v>20</v>
      </c>
      <c r="H1418" s="166"/>
      <c r="I1418" s="166"/>
      <c r="J1418" s="166"/>
      <c r="K1418" s="166"/>
      <c r="L1418" s="166"/>
      <c r="M1418" s="166"/>
      <c r="N1418" s="166"/>
      <c r="O1418" s="166"/>
      <c r="P1418" s="166"/>
      <c r="Q1418" s="166"/>
      <c r="R1418" s="166"/>
      <c r="S1418" s="166"/>
      <c r="T1418" s="166"/>
      <c r="U1418" s="167"/>
      <c r="V1418" s="99"/>
    </row>
    <row r="1419" spans="2:22" x14ac:dyDescent="0.3">
      <c r="B1419" s="135">
        <v>225</v>
      </c>
      <c r="C1419" s="135" t="s">
        <v>1360</v>
      </c>
      <c r="D1419" s="87" t="s">
        <v>729</v>
      </c>
      <c r="E1419" s="87" t="s">
        <v>105</v>
      </c>
      <c r="F1419" s="165">
        <v>42608</v>
      </c>
      <c r="G1419" s="87"/>
      <c r="H1419" s="166"/>
      <c r="I1419" s="166"/>
      <c r="J1419" s="166"/>
      <c r="K1419" s="166"/>
      <c r="L1419" s="166"/>
      <c r="M1419" s="166"/>
      <c r="N1419" s="166"/>
      <c r="O1419" s="166"/>
      <c r="P1419" s="166"/>
      <c r="Q1419" s="166"/>
      <c r="R1419" s="166"/>
      <c r="S1419" s="166"/>
      <c r="T1419" s="166"/>
      <c r="U1419" s="167"/>
      <c r="V1419" s="99"/>
    </row>
    <row r="1420" spans="2:22" x14ac:dyDescent="0.3">
      <c r="B1420" s="135">
        <v>234</v>
      </c>
      <c r="C1420" s="135" t="s">
        <v>1362</v>
      </c>
      <c r="D1420" s="87" t="s">
        <v>729</v>
      </c>
      <c r="E1420" s="87" t="s">
        <v>105</v>
      </c>
      <c r="F1420" s="165">
        <v>42611</v>
      </c>
      <c r="G1420" s="87"/>
      <c r="H1420" s="166"/>
      <c r="I1420" s="166"/>
      <c r="J1420" s="166"/>
      <c r="K1420" s="166"/>
      <c r="L1420" s="166"/>
      <c r="M1420" s="166"/>
      <c r="N1420" s="166"/>
      <c r="O1420" s="166"/>
      <c r="P1420" s="166"/>
      <c r="Q1420" s="166"/>
      <c r="R1420" s="166"/>
      <c r="S1420" s="166"/>
      <c r="T1420" s="166"/>
      <c r="U1420" s="167"/>
      <c r="V1420" s="99"/>
    </row>
    <row r="1421" spans="2:22" x14ac:dyDescent="0.3">
      <c r="B1421" s="135">
        <v>282</v>
      </c>
      <c r="C1421" s="135" t="s">
        <v>1586</v>
      </c>
      <c r="D1421" s="87" t="s">
        <v>729</v>
      </c>
      <c r="E1421" s="87" t="s">
        <v>843</v>
      </c>
      <c r="F1421" s="165">
        <v>42611</v>
      </c>
      <c r="G1421" s="87"/>
      <c r="H1421" s="166"/>
      <c r="I1421" s="166"/>
      <c r="J1421" s="166"/>
      <c r="K1421" s="166"/>
      <c r="L1421" s="166"/>
      <c r="M1421" s="166"/>
      <c r="N1421" s="166"/>
      <c r="O1421" s="166"/>
      <c r="P1421" s="166"/>
      <c r="Q1421" s="166"/>
      <c r="R1421" s="166"/>
      <c r="S1421" s="166"/>
      <c r="T1421" s="166"/>
      <c r="U1421" s="167"/>
      <c r="V1421" s="99"/>
    </row>
    <row r="1422" spans="2:22" x14ac:dyDescent="0.3">
      <c r="B1422" s="135">
        <v>142</v>
      </c>
      <c r="C1422" s="135" t="s">
        <v>1457</v>
      </c>
      <c r="D1422" s="87" t="s">
        <v>792</v>
      </c>
      <c r="E1422" s="87" t="s">
        <v>77</v>
      </c>
      <c r="F1422" s="165" t="s">
        <v>853</v>
      </c>
      <c r="G1422" s="87">
        <v>8</v>
      </c>
      <c r="H1422" s="166"/>
      <c r="I1422" s="166" t="s">
        <v>792</v>
      </c>
      <c r="J1422" s="166" t="s">
        <v>792</v>
      </c>
      <c r="K1422" s="166" t="s">
        <v>792</v>
      </c>
      <c r="L1422" s="166" t="s">
        <v>792</v>
      </c>
      <c r="M1422" s="166" t="s">
        <v>792</v>
      </c>
      <c r="N1422" s="166"/>
      <c r="O1422" s="166"/>
      <c r="P1422" s="166"/>
      <c r="Q1422" s="166"/>
      <c r="R1422" s="166"/>
      <c r="S1422" s="166"/>
      <c r="T1422" s="166"/>
      <c r="U1422" s="167"/>
      <c r="V1422" s="99"/>
    </row>
    <row r="1423" spans="2:22" x14ac:dyDescent="0.3">
      <c r="B1423" s="135">
        <v>146</v>
      </c>
      <c r="C1423" s="135" t="s">
        <v>1458</v>
      </c>
      <c r="D1423" s="87" t="s">
        <v>792</v>
      </c>
      <c r="E1423" s="87" t="s">
        <v>77</v>
      </c>
      <c r="F1423" s="165" t="s">
        <v>854</v>
      </c>
      <c r="G1423" s="87">
        <v>10</v>
      </c>
      <c r="H1423" s="166"/>
      <c r="I1423" s="166" t="s">
        <v>792</v>
      </c>
      <c r="J1423" s="166" t="s">
        <v>792</v>
      </c>
      <c r="K1423" s="166" t="s">
        <v>792</v>
      </c>
      <c r="L1423" s="166" t="s">
        <v>792</v>
      </c>
      <c r="M1423" s="166" t="s">
        <v>792</v>
      </c>
      <c r="N1423" s="166"/>
      <c r="O1423" s="166"/>
      <c r="P1423" s="166"/>
      <c r="Q1423" s="166"/>
      <c r="R1423" s="166"/>
      <c r="S1423" s="166"/>
      <c r="T1423" s="166"/>
      <c r="U1423" s="167"/>
      <c r="V1423" s="99"/>
    </row>
    <row r="1424" spans="2:22" x14ac:dyDescent="0.3">
      <c r="B1424" s="135">
        <v>282</v>
      </c>
      <c r="C1424" s="135" t="s">
        <v>1586</v>
      </c>
      <c r="D1424" s="87" t="s">
        <v>729</v>
      </c>
      <c r="E1424" s="87" t="s">
        <v>843</v>
      </c>
      <c r="F1424" s="165">
        <v>42611</v>
      </c>
      <c r="G1424" s="87"/>
      <c r="H1424" s="166"/>
      <c r="I1424" s="166"/>
      <c r="J1424" s="166"/>
      <c r="K1424" s="166"/>
      <c r="L1424" s="166"/>
      <c r="M1424" s="166"/>
      <c r="N1424" s="166"/>
      <c r="O1424" s="166"/>
      <c r="P1424" s="166"/>
      <c r="Q1424" s="166"/>
      <c r="R1424" s="166"/>
      <c r="S1424" s="166"/>
      <c r="T1424" s="166"/>
      <c r="U1424" s="167"/>
      <c r="V1424" s="99"/>
    </row>
    <row r="1425" spans="2:22" x14ac:dyDescent="0.3">
      <c r="B1425" s="135">
        <v>121</v>
      </c>
      <c r="C1425" s="135" t="s">
        <v>1322</v>
      </c>
      <c r="D1425" s="87" t="s">
        <v>762</v>
      </c>
      <c r="E1425" s="87" t="s">
        <v>77</v>
      </c>
      <c r="F1425" s="165">
        <v>42590</v>
      </c>
      <c r="G1425" s="87">
        <v>6</v>
      </c>
      <c r="H1425" s="166"/>
      <c r="I1425" s="166" t="s">
        <v>762</v>
      </c>
      <c r="J1425" s="166" t="s">
        <v>762</v>
      </c>
      <c r="K1425" s="166" t="s">
        <v>762</v>
      </c>
      <c r="L1425" s="166" t="s">
        <v>762</v>
      </c>
      <c r="M1425" s="166" t="s">
        <v>762</v>
      </c>
      <c r="N1425" s="166"/>
      <c r="O1425" s="166"/>
      <c r="P1425" s="166"/>
      <c r="Q1425" s="166"/>
      <c r="R1425" s="166"/>
      <c r="S1425" s="166"/>
      <c r="T1425" s="166"/>
      <c r="U1425" s="167"/>
      <c r="V1425" s="99"/>
    </row>
    <row r="1426" spans="2:22" x14ac:dyDescent="0.3">
      <c r="B1426" s="135">
        <v>174</v>
      </c>
      <c r="C1426" s="135" t="s">
        <v>1571</v>
      </c>
      <c r="D1426" s="87" t="s">
        <v>762</v>
      </c>
      <c r="E1426" s="87" t="s">
        <v>95</v>
      </c>
      <c r="F1426" s="165" t="s">
        <v>855</v>
      </c>
      <c r="G1426" s="87">
        <v>3</v>
      </c>
      <c r="H1426" s="166"/>
      <c r="I1426" s="166" t="s">
        <v>762</v>
      </c>
      <c r="J1426" s="166" t="s">
        <v>762</v>
      </c>
      <c r="K1426" s="166" t="s">
        <v>762</v>
      </c>
      <c r="L1426" s="166" t="s">
        <v>762</v>
      </c>
      <c r="M1426" s="166" t="s">
        <v>762</v>
      </c>
      <c r="N1426" s="166"/>
      <c r="O1426" s="166"/>
      <c r="P1426" s="166"/>
      <c r="Q1426" s="166"/>
      <c r="R1426" s="166"/>
      <c r="S1426" s="166"/>
      <c r="T1426" s="166"/>
      <c r="U1426" s="167"/>
      <c r="V1426" s="99"/>
    </row>
    <row r="1427" spans="2:22" x14ac:dyDescent="0.3">
      <c r="B1427" s="135">
        <v>216</v>
      </c>
      <c r="C1427" s="135" t="s">
        <v>1587</v>
      </c>
      <c r="D1427" s="87" t="s">
        <v>792</v>
      </c>
      <c r="E1427" s="87" t="s">
        <v>105</v>
      </c>
      <c r="F1427" s="165" t="s">
        <v>856</v>
      </c>
      <c r="G1427" s="87">
        <v>4</v>
      </c>
      <c r="H1427" s="166"/>
      <c r="I1427" s="166" t="s">
        <v>792</v>
      </c>
      <c r="J1427" s="166" t="s">
        <v>792</v>
      </c>
      <c r="K1427" s="166" t="s">
        <v>792</v>
      </c>
      <c r="L1427" s="166" t="s">
        <v>792</v>
      </c>
      <c r="M1427" s="166" t="s">
        <v>792</v>
      </c>
      <c r="N1427" s="166"/>
      <c r="O1427" s="166"/>
      <c r="P1427" s="166"/>
      <c r="Q1427" s="166"/>
      <c r="R1427" s="166"/>
      <c r="S1427" s="166"/>
      <c r="T1427" s="166"/>
      <c r="U1427" s="167"/>
      <c r="V1427" s="99"/>
    </row>
    <row r="1428" spans="2:22" x14ac:dyDescent="0.3">
      <c r="B1428" s="135">
        <v>213</v>
      </c>
      <c r="C1428" s="135" t="s">
        <v>1455</v>
      </c>
      <c r="D1428" s="87" t="s">
        <v>792</v>
      </c>
      <c r="E1428" s="87" t="s">
        <v>105</v>
      </c>
      <c r="F1428" s="165" t="s">
        <v>857</v>
      </c>
      <c r="G1428" s="87">
        <v>16</v>
      </c>
      <c r="H1428" s="166"/>
      <c r="I1428" s="166" t="s">
        <v>792</v>
      </c>
      <c r="J1428" s="166" t="s">
        <v>792</v>
      </c>
      <c r="K1428" s="166" t="s">
        <v>792</v>
      </c>
      <c r="L1428" s="166" t="s">
        <v>792</v>
      </c>
      <c r="M1428" s="166" t="s">
        <v>792</v>
      </c>
      <c r="N1428" s="166"/>
      <c r="O1428" s="166"/>
      <c r="P1428" s="166"/>
      <c r="Q1428" s="166"/>
      <c r="R1428" s="166"/>
      <c r="S1428" s="166"/>
      <c r="T1428" s="166"/>
      <c r="U1428" s="167"/>
      <c r="V1428" s="99"/>
    </row>
    <row r="1429" spans="2:22" x14ac:dyDescent="0.3">
      <c r="B1429" s="135">
        <v>132</v>
      </c>
      <c r="C1429" s="135" t="s">
        <v>858</v>
      </c>
      <c r="D1429" s="87" t="s">
        <v>792</v>
      </c>
      <c r="E1429" s="87" t="s">
        <v>77</v>
      </c>
      <c r="F1429" s="165" t="s">
        <v>859</v>
      </c>
      <c r="G1429" s="87">
        <v>3</v>
      </c>
      <c r="H1429" s="166"/>
      <c r="I1429" s="166" t="s">
        <v>792</v>
      </c>
      <c r="J1429" s="166" t="s">
        <v>792</v>
      </c>
      <c r="K1429" s="166" t="s">
        <v>792</v>
      </c>
      <c r="L1429" s="166" t="s">
        <v>792</v>
      </c>
      <c r="M1429" s="166" t="s">
        <v>792</v>
      </c>
      <c r="N1429" s="166"/>
      <c r="O1429" s="166"/>
      <c r="P1429" s="166"/>
      <c r="Q1429" s="166"/>
      <c r="R1429" s="166"/>
      <c r="S1429" s="166"/>
      <c r="T1429" s="166"/>
      <c r="U1429" s="167"/>
      <c r="V1429" s="99"/>
    </row>
    <row r="1430" spans="2:22" x14ac:dyDescent="0.3">
      <c r="B1430" s="135">
        <v>128</v>
      </c>
      <c r="C1430" s="135" t="s">
        <v>1478</v>
      </c>
      <c r="D1430" s="87" t="s">
        <v>792</v>
      </c>
      <c r="E1430" s="87" t="s">
        <v>77</v>
      </c>
      <c r="F1430" s="165" t="s">
        <v>806</v>
      </c>
      <c r="G1430" s="87">
        <v>3</v>
      </c>
      <c r="H1430" s="166"/>
      <c r="I1430" s="166" t="s">
        <v>792</v>
      </c>
      <c r="J1430" s="166" t="s">
        <v>792</v>
      </c>
      <c r="K1430" s="166" t="s">
        <v>792</v>
      </c>
      <c r="L1430" s="166" t="s">
        <v>792</v>
      </c>
      <c r="M1430" s="166" t="s">
        <v>792</v>
      </c>
      <c r="N1430" s="166"/>
      <c r="O1430" s="166"/>
      <c r="P1430" s="166"/>
      <c r="Q1430" s="166"/>
      <c r="R1430" s="166"/>
      <c r="S1430" s="166"/>
      <c r="T1430" s="166"/>
      <c r="U1430" s="167"/>
      <c r="V1430" s="99"/>
    </row>
    <row r="1431" spans="2:22" x14ac:dyDescent="0.3">
      <c r="B1431" s="135">
        <v>209</v>
      </c>
      <c r="C1431" s="135" t="s">
        <v>1343</v>
      </c>
      <c r="D1431" s="87" t="s">
        <v>729</v>
      </c>
      <c r="E1431" s="87" t="s">
        <v>105</v>
      </c>
      <c r="F1431" s="165">
        <v>42599</v>
      </c>
      <c r="G1431" s="87"/>
      <c r="H1431" s="166"/>
      <c r="I1431" s="166"/>
      <c r="J1431" s="166"/>
      <c r="K1431" s="166"/>
      <c r="L1431" s="166"/>
      <c r="M1431" s="166"/>
      <c r="N1431" s="166"/>
      <c r="O1431" s="166"/>
      <c r="P1431" s="166"/>
      <c r="Q1431" s="166"/>
      <c r="R1431" s="166"/>
      <c r="S1431" s="166"/>
      <c r="T1431" s="166"/>
      <c r="U1431" s="167"/>
      <c r="V1431" s="99"/>
    </row>
    <row r="1432" spans="2:22" x14ac:dyDescent="0.3">
      <c r="B1432" s="135">
        <v>225</v>
      </c>
      <c r="C1432" s="135" t="s">
        <v>1360</v>
      </c>
      <c r="D1432" s="87" t="s">
        <v>729</v>
      </c>
      <c r="E1432" s="87" t="s">
        <v>119</v>
      </c>
      <c r="F1432" s="165">
        <v>42594</v>
      </c>
      <c r="G1432" s="87"/>
      <c r="H1432" s="166"/>
      <c r="I1432" s="166"/>
      <c r="J1432" s="166"/>
      <c r="K1432" s="166"/>
      <c r="L1432" s="166"/>
      <c r="M1432" s="166"/>
      <c r="N1432" s="166"/>
      <c r="O1432" s="166"/>
      <c r="P1432" s="166"/>
      <c r="Q1432" s="166"/>
      <c r="R1432" s="166"/>
      <c r="S1432" s="166"/>
      <c r="T1432" s="166"/>
      <c r="U1432" s="167"/>
      <c r="V1432" s="99"/>
    </row>
    <row r="1433" spans="2:22" x14ac:dyDescent="0.3">
      <c r="B1433" s="135">
        <v>234</v>
      </c>
      <c r="C1433" s="135" t="s">
        <v>1361</v>
      </c>
      <c r="D1433" s="87" t="s">
        <v>729</v>
      </c>
      <c r="E1433" s="87" t="s">
        <v>119</v>
      </c>
      <c r="F1433" s="165">
        <v>42597</v>
      </c>
      <c r="G1433" s="87"/>
      <c r="H1433" s="166"/>
      <c r="I1433" s="166"/>
      <c r="J1433" s="166"/>
      <c r="K1433" s="166"/>
      <c r="L1433" s="166"/>
      <c r="M1433" s="166"/>
      <c r="N1433" s="166"/>
      <c r="O1433" s="166"/>
      <c r="P1433" s="166"/>
      <c r="Q1433" s="166"/>
      <c r="R1433" s="166"/>
      <c r="S1433" s="166"/>
      <c r="T1433" s="166"/>
      <c r="U1433" s="167"/>
      <c r="V1433" s="99"/>
    </row>
    <row r="1434" spans="2:22" x14ac:dyDescent="0.3">
      <c r="B1434" s="135">
        <v>91</v>
      </c>
      <c r="C1434" s="135" t="s">
        <v>860</v>
      </c>
      <c r="D1434" s="87" t="s">
        <v>762</v>
      </c>
      <c r="E1434" s="87" t="s">
        <v>77</v>
      </c>
      <c r="F1434" s="165" t="s">
        <v>861</v>
      </c>
      <c r="G1434" s="87">
        <v>4</v>
      </c>
      <c r="H1434" s="166"/>
      <c r="I1434" s="166" t="s">
        <v>762</v>
      </c>
      <c r="J1434" s="166" t="s">
        <v>762</v>
      </c>
      <c r="K1434" s="166" t="s">
        <v>762</v>
      </c>
      <c r="L1434" s="166" t="s">
        <v>762</v>
      </c>
      <c r="M1434" s="166" t="s">
        <v>762</v>
      </c>
      <c r="N1434" s="166"/>
      <c r="O1434" s="166"/>
      <c r="P1434" s="166"/>
      <c r="Q1434" s="166"/>
      <c r="R1434" s="166"/>
      <c r="S1434" s="166"/>
      <c r="T1434" s="166"/>
      <c r="U1434" s="167"/>
      <c r="V1434" s="99"/>
    </row>
    <row r="1435" spans="2:22" x14ac:dyDescent="0.3">
      <c r="B1435" s="135">
        <v>234</v>
      </c>
      <c r="C1435" s="135" t="s">
        <v>1361</v>
      </c>
      <c r="D1435" s="87" t="s">
        <v>729</v>
      </c>
      <c r="E1435" s="87" t="s">
        <v>843</v>
      </c>
      <c r="F1435" s="165">
        <v>42590</v>
      </c>
      <c r="G1435" s="87"/>
      <c r="H1435" s="166"/>
      <c r="I1435" s="166"/>
      <c r="J1435" s="166"/>
      <c r="K1435" s="166"/>
      <c r="L1435" s="166"/>
      <c r="M1435" s="166"/>
      <c r="N1435" s="166"/>
      <c r="O1435" s="166"/>
      <c r="P1435" s="166"/>
      <c r="Q1435" s="166"/>
      <c r="R1435" s="166"/>
      <c r="S1435" s="166"/>
      <c r="T1435" s="166"/>
      <c r="U1435" s="167"/>
      <c r="V1435" s="99"/>
    </row>
    <row r="1436" spans="2:22" x14ac:dyDescent="0.3">
      <c r="B1436" s="135">
        <v>225</v>
      </c>
      <c r="C1436" s="135" t="s">
        <v>1360</v>
      </c>
      <c r="D1436" s="87" t="s">
        <v>729</v>
      </c>
      <c r="E1436" s="87" t="s">
        <v>843</v>
      </c>
      <c r="F1436" s="165">
        <v>42587</v>
      </c>
      <c r="G1436" s="87"/>
      <c r="H1436" s="166"/>
      <c r="I1436" s="166"/>
      <c r="J1436" s="166"/>
      <c r="K1436" s="166"/>
      <c r="L1436" s="166"/>
      <c r="M1436" s="166"/>
      <c r="N1436" s="166"/>
      <c r="O1436" s="166"/>
      <c r="P1436" s="166"/>
      <c r="Q1436" s="166"/>
      <c r="R1436" s="166"/>
      <c r="S1436" s="166"/>
      <c r="T1436" s="166"/>
      <c r="U1436" s="167"/>
      <c r="V1436" s="99"/>
    </row>
    <row r="1437" spans="2:22" x14ac:dyDescent="0.3">
      <c r="B1437" s="135">
        <v>209</v>
      </c>
      <c r="C1437" s="135" t="s">
        <v>1343</v>
      </c>
      <c r="D1437" s="87" t="s">
        <v>729</v>
      </c>
      <c r="E1437" s="87" t="s">
        <v>119</v>
      </c>
      <c r="F1437" s="169">
        <v>42585</v>
      </c>
      <c r="G1437" s="87"/>
      <c r="H1437" s="166"/>
      <c r="I1437" s="166"/>
      <c r="J1437" s="166"/>
      <c r="K1437" s="166"/>
      <c r="L1437" s="166"/>
      <c r="M1437" s="166"/>
      <c r="N1437" s="166"/>
      <c r="O1437" s="166"/>
      <c r="P1437" s="166"/>
      <c r="Q1437" s="166"/>
      <c r="R1437" s="166"/>
      <c r="S1437" s="166"/>
      <c r="T1437" s="166"/>
      <c r="U1437" s="167"/>
      <c r="V1437" s="99"/>
    </row>
    <row r="1438" spans="2:22" x14ac:dyDescent="0.3">
      <c r="B1438" s="135">
        <v>200</v>
      </c>
      <c r="C1438" s="135" t="s">
        <v>1320</v>
      </c>
      <c r="D1438" s="87" t="s">
        <v>729</v>
      </c>
      <c r="E1438" s="87" t="s">
        <v>105</v>
      </c>
      <c r="F1438" s="87" t="s">
        <v>862</v>
      </c>
      <c r="G1438" s="87">
        <v>10</v>
      </c>
      <c r="H1438" s="166"/>
      <c r="I1438" s="166" t="s">
        <v>792</v>
      </c>
      <c r="J1438" s="166" t="s">
        <v>792</v>
      </c>
      <c r="K1438" s="166" t="s">
        <v>792</v>
      </c>
      <c r="L1438" s="166" t="s">
        <v>792</v>
      </c>
      <c r="M1438" s="166" t="s">
        <v>792</v>
      </c>
      <c r="N1438" s="166"/>
      <c r="O1438" s="166"/>
      <c r="P1438" s="166"/>
      <c r="Q1438" s="166"/>
      <c r="R1438" s="166"/>
      <c r="S1438" s="166"/>
      <c r="T1438" s="166"/>
      <c r="U1438" s="167"/>
      <c r="V1438" s="99"/>
    </row>
    <row r="1439" spans="2:22" x14ac:dyDescent="0.3">
      <c r="B1439" s="135">
        <v>233</v>
      </c>
      <c r="C1439" s="135" t="s">
        <v>852</v>
      </c>
      <c r="D1439" s="87" t="s">
        <v>762</v>
      </c>
      <c r="E1439" s="87" t="s">
        <v>119</v>
      </c>
      <c r="F1439" s="87" t="s">
        <v>863</v>
      </c>
      <c r="G1439" s="87">
        <v>6</v>
      </c>
      <c r="H1439" s="166"/>
      <c r="I1439" s="166" t="s">
        <v>762</v>
      </c>
      <c r="J1439" s="166" t="s">
        <v>762</v>
      </c>
      <c r="K1439" s="166"/>
      <c r="L1439" s="166"/>
      <c r="M1439" s="166"/>
      <c r="N1439" s="166"/>
      <c r="O1439" s="166"/>
      <c r="P1439" s="166"/>
      <c r="Q1439" s="166"/>
      <c r="R1439" s="166"/>
      <c r="S1439" s="166"/>
      <c r="T1439" s="166"/>
      <c r="U1439" s="167"/>
      <c r="V1439" s="99"/>
    </row>
    <row r="1440" spans="2:22" x14ac:dyDescent="0.3">
      <c r="B1440" s="135">
        <v>232</v>
      </c>
      <c r="C1440" s="135" t="s">
        <v>850</v>
      </c>
      <c r="D1440" s="87" t="s">
        <v>762</v>
      </c>
      <c r="E1440" s="87" t="s">
        <v>119</v>
      </c>
      <c r="F1440" s="87" t="s">
        <v>863</v>
      </c>
      <c r="G1440" s="87">
        <v>6</v>
      </c>
      <c r="H1440" s="166"/>
      <c r="I1440" s="166" t="s">
        <v>762</v>
      </c>
      <c r="J1440" s="166" t="s">
        <v>762</v>
      </c>
      <c r="K1440" s="166"/>
      <c r="L1440" s="166"/>
      <c r="M1440" s="166"/>
      <c r="N1440" s="166"/>
      <c r="O1440" s="166"/>
      <c r="P1440" s="166"/>
      <c r="Q1440" s="166"/>
      <c r="R1440" s="166"/>
      <c r="S1440" s="166"/>
      <c r="T1440" s="166"/>
      <c r="U1440" s="167"/>
      <c r="V1440" s="99"/>
    </row>
    <row r="1441" spans="2:22" x14ac:dyDescent="0.3">
      <c r="B1441" s="135">
        <v>176</v>
      </c>
      <c r="C1441" s="135" t="s">
        <v>1344</v>
      </c>
      <c r="D1441" s="87" t="s">
        <v>792</v>
      </c>
      <c r="E1441" s="87" t="s">
        <v>95</v>
      </c>
      <c r="F1441" s="87" t="s">
        <v>855</v>
      </c>
      <c r="G1441" s="87">
        <v>3</v>
      </c>
      <c r="H1441" s="166"/>
      <c r="I1441" s="166" t="s">
        <v>792</v>
      </c>
      <c r="J1441" s="166" t="s">
        <v>792</v>
      </c>
      <c r="K1441" s="166" t="s">
        <v>792</v>
      </c>
      <c r="L1441" s="166" t="s">
        <v>792</v>
      </c>
      <c r="M1441" s="166" t="s">
        <v>792</v>
      </c>
      <c r="N1441" s="166"/>
      <c r="O1441" s="166"/>
      <c r="P1441" s="166"/>
      <c r="Q1441" s="166"/>
      <c r="R1441" s="166"/>
      <c r="S1441" s="166"/>
      <c r="T1441" s="166"/>
      <c r="U1441" s="167"/>
      <c r="V1441" s="99"/>
    </row>
    <row r="1442" spans="2:22" x14ac:dyDescent="0.3">
      <c r="B1442" s="135">
        <v>150</v>
      </c>
      <c r="C1442" s="135" t="s">
        <v>1345</v>
      </c>
      <c r="D1442" s="87" t="s">
        <v>792</v>
      </c>
      <c r="E1442" s="87" t="s">
        <v>95</v>
      </c>
      <c r="F1442" s="87">
        <v>42573</v>
      </c>
      <c r="G1442" s="87">
        <v>6</v>
      </c>
      <c r="H1442" s="166"/>
      <c r="I1442" s="166" t="s">
        <v>792</v>
      </c>
      <c r="J1442" s="166" t="s">
        <v>792</v>
      </c>
      <c r="K1442" s="166" t="s">
        <v>792</v>
      </c>
      <c r="L1442" s="166" t="s">
        <v>792</v>
      </c>
      <c r="M1442" s="166" t="s">
        <v>792</v>
      </c>
      <c r="N1442" s="166"/>
      <c r="O1442" s="166"/>
      <c r="P1442" s="166"/>
      <c r="Q1442" s="166"/>
      <c r="R1442" s="166"/>
      <c r="S1442" s="166"/>
      <c r="T1442" s="166"/>
      <c r="U1442" s="167"/>
      <c r="V1442" s="99"/>
    </row>
    <row r="1443" spans="2:22" x14ac:dyDescent="0.3">
      <c r="B1443" s="135">
        <v>146</v>
      </c>
      <c r="C1443" s="135" t="s">
        <v>1458</v>
      </c>
      <c r="D1443" s="87" t="s">
        <v>792</v>
      </c>
      <c r="E1443" s="87" t="s">
        <v>95</v>
      </c>
      <c r="F1443" s="87" t="s">
        <v>864</v>
      </c>
      <c r="G1443" s="87">
        <v>10</v>
      </c>
      <c r="H1443" s="166"/>
      <c r="I1443" s="166" t="s">
        <v>792</v>
      </c>
      <c r="J1443" s="166" t="s">
        <v>792</v>
      </c>
      <c r="K1443" s="166" t="s">
        <v>792</v>
      </c>
      <c r="L1443" s="166" t="s">
        <v>792</v>
      </c>
      <c r="M1443" s="166" t="s">
        <v>792</v>
      </c>
      <c r="N1443" s="166"/>
      <c r="O1443" s="166"/>
      <c r="P1443" s="166"/>
      <c r="Q1443" s="166"/>
      <c r="R1443" s="166"/>
      <c r="S1443" s="166"/>
      <c r="T1443" s="166"/>
      <c r="U1443" s="167"/>
      <c r="V1443" s="99"/>
    </row>
    <row r="1444" spans="2:22" x14ac:dyDescent="0.3">
      <c r="B1444" s="135">
        <v>200</v>
      </c>
      <c r="C1444" s="135" t="s">
        <v>1320</v>
      </c>
      <c r="D1444" s="87" t="s">
        <v>729</v>
      </c>
      <c r="E1444" s="87" t="s">
        <v>119</v>
      </c>
      <c r="F1444" s="87" t="s">
        <v>865</v>
      </c>
      <c r="G1444" s="87"/>
      <c r="H1444" s="166"/>
      <c r="I1444" s="166"/>
      <c r="J1444" s="166"/>
      <c r="K1444" s="166"/>
      <c r="L1444" s="166"/>
      <c r="M1444" s="166"/>
      <c r="N1444" s="166"/>
      <c r="O1444" s="166"/>
      <c r="P1444" s="166"/>
      <c r="Q1444" s="166"/>
      <c r="R1444" s="166"/>
      <c r="S1444" s="166"/>
      <c r="T1444" s="166"/>
      <c r="U1444" s="167"/>
      <c r="V1444" s="99"/>
    </row>
    <row r="1445" spans="2:22" x14ac:dyDescent="0.3">
      <c r="B1445" s="135" t="s">
        <v>866</v>
      </c>
      <c r="C1445" s="135" t="s">
        <v>867</v>
      </c>
      <c r="D1445" s="87" t="s">
        <v>649</v>
      </c>
      <c r="E1445" s="87" t="s">
        <v>77</v>
      </c>
      <c r="F1445" s="87" t="s">
        <v>868</v>
      </c>
      <c r="G1445" s="87">
        <v>10</v>
      </c>
      <c r="H1445" s="166"/>
      <c r="I1445" s="166"/>
      <c r="J1445" s="166"/>
      <c r="K1445" s="166"/>
      <c r="L1445" s="166"/>
      <c r="M1445" s="166"/>
      <c r="N1445" s="166"/>
      <c r="O1445" s="166"/>
      <c r="P1445" s="166"/>
      <c r="Q1445" s="166"/>
      <c r="R1445" s="166"/>
      <c r="S1445" s="166"/>
      <c r="T1445" s="166"/>
      <c r="U1445" s="167"/>
      <c r="V1445" s="99"/>
    </row>
    <row r="1446" spans="2:22" x14ac:dyDescent="0.3">
      <c r="B1446" s="135">
        <v>209</v>
      </c>
      <c r="C1446" s="135" t="s">
        <v>1343</v>
      </c>
      <c r="D1446" s="87" t="s">
        <v>729</v>
      </c>
      <c r="E1446" s="87" t="s">
        <v>843</v>
      </c>
      <c r="F1446" s="87" t="s">
        <v>869</v>
      </c>
      <c r="G1446" s="87"/>
      <c r="H1446" s="166"/>
      <c r="I1446" s="166"/>
      <c r="J1446" s="166"/>
      <c r="K1446" s="166"/>
      <c r="L1446" s="166"/>
      <c r="M1446" s="166"/>
      <c r="N1446" s="166"/>
      <c r="O1446" s="166"/>
      <c r="P1446" s="166"/>
      <c r="Q1446" s="166"/>
      <c r="R1446" s="166"/>
      <c r="S1446" s="166"/>
      <c r="T1446" s="166"/>
      <c r="U1446" s="167"/>
      <c r="V1446" s="99"/>
    </row>
    <row r="1447" spans="2:22" x14ac:dyDescent="0.3">
      <c r="B1447" s="135">
        <v>142</v>
      </c>
      <c r="C1447" s="135" t="s">
        <v>1457</v>
      </c>
      <c r="D1447" s="87" t="s">
        <v>792</v>
      </c>
      <c r="E1447" s="87" t="s">
        <v>95</v>
      </c>
      <c r="F1447" s="87" t="s">
        <v>870</v>
      </c>
      <c r="G1447" s="87">
        <v>10</v>
      </c>
      <c r="H1447" s="166"/>
      <c r="I1447" s="166" t="s">
        <v>792</v>
      </c>
      <c r="J1447" s="166" t="s">
        <v>792</v>
      </c>
      <c r="K1447" s="166" t="s">
        <v>792</v>
      </c>
      <c r="L1447" s="166" t="s">
        <v>792</v>
      </c>
      <c r="M1447" s="166" t="s">
        <v>792</v>
      </c>
      <c r="N1447" s="166"/>
      <c r="O1447" s="166"/>
      <c r="P1447" s="166"/>
      <c r="Q1447" s="166"/>
      <c r="R1447" s="166"/>
      <c r="S1447" s="166"/>
      <c r="T1447" s="166"/>
      <c r="U1447" s="167"/>
      <c r="V1447" s="99"/>
    </row>
    <row r="1448" spans="2:22" x14ac:dyDescent="0.3">
      <c r="B1448" s="135">
        <v>89</v>
      </c>
      <c r="C1448" s="135" t="s">
        <v>1588</v>
      </c>
      <c r="D1448" s="87" t="s">
        <v>762</v>
      </c>
      <c r="E1448" s="87" t="s">
        <v>77</v>
      </c>
      <c r="F1448" s="87" t="s">
        <v>871</v>
      </c>
      <c r="G1448" s="87">
        <v>3</v>
      </c>
      <c r="H1448" s="166"/>
      <c r="I1448" s="166" t="s">
        <v>762</v>
      </c>
      <c r="J1448" s="166" t="s">
        <v>762</v>
      </c>
      <c r="K1448" s="166" t="s">
        <v>762</v>
      </c>
      <c r="L1448" s="166" t="s">
        <v>762</v>
      </c>
      <c r="M1448" s="166" t="s">
        <v>762</v>
      </c>
      <c r="N1448" s="166"/>
      <c r="O1448" s="166"/>
      <c r="P1448" s="166"/>
      <c r="Q1448" s="166"/>
      <c r="R1448" s="166"/>
      <c r="S1448" s="166"/>
      <c r="T1448" s="166"/>
      <c r="U1448" s="167"/>
      <c r="V1448" s="99"/>
    </row>
    <row r="1449" spans="2:22" x14ac:dyDescent="0.3">
      <c r="B1449" s="135">
        <v>145</v>
      </c>
      <c r="C1449" s="135" t="s">
        <v>1266</v>
      </c>
      <c r="D1449" s="87" t="s">
        <v>649</v>
      </c>
      <c r="E1449" s="87" t="s">
        <v>95</v>
      </c>
      <c r="F1449" s="87">
        <v>42566</v>
      </c>
      <c r="G1449" s="87"/>
      <c r="H1449" s="166"/>
      <c r="I1449" s="166" t="s">
        <v>649</v>
      </c>
      <c r="J1449" s="166" t="s">
        <v>649</v>
      </c>
      <c r="K1449" s="166"/>
      <c r="L1449" s="166"/>
      <c r="M1449" s="166" t="s">
        <v>649</v>
      </c>
      <c r="N1449" s="166"/>
      <c r="O1449" s="166"/>
      <c r="P1449" s="166"/>
      <c r="Q1449" s="166"/>
      <c r="R1449" s="166" t="s">
        <v>649</v>
      </c>
      <c r="S1449" s="166" t="s">
        <v>649</v>
      </c>
      <c r="T1449" s="166" t="s">
        <v>649</v>
      </c>
      <c r="U1449" s="167"/>
      <c r="V1449" s="99"/>
    </row>
    <row r="1450" spans="2:22" x14ac:dyDescent="0.3">
      <c r="B1450" s="135">
        <v>77</v>
      </c>
      <c r="C1450" s="135" t="s">
        <v>1459</v>
      </c>
      <c r="D1450" s="87" t="s">
        <v>762</v>
      </c>
      <c r="E1450" s="87" t="s">
        <v>77</v>
      </c>
      <c r="F1450" s="87" t="s">
        <v>872</v>
      </c>
      <c r="G1450" s="87">
        <v>8</v>
      </c>
      <c r="H1450" s="166"/>
      <c r="I1450" s="166" t="s">
        <v>762</v>
      </c>
      <c r="J1450" s="166" t="s">
        <v>762</v>
      </c>
      <c r="K1450" s="166" t="s">
        <v>762</v>
      </c>
      <c r="L1450" s="166" t="s">
        <v>762</v>
      </c>
      <c r="M1450" s="166" t="s">
        <v>762</v>
      </c>
      <c r="N1450" s="166"/>
      <c r="O1450" s="166"/>
      <c r="P1450" s="166"/>
      <c r="Q1450" s="166"/>
      <c r="R1450" s="166"/>
      <c r="S1450" s="166"/>
      <c r="T1450" s="166"/>
      <c r="U1450" s="167" t="s">
        <v>873</v>
      </c>
      <c r="V1450" s="99"/>
    </row>
    <row r="1451" spans="2:22" x14ac:dyDescent="0.3">
      <c r="B1451" s="135">
        <v>163</v>
      </c>
      <c r="C1451" s="135" t="s">
        <v>1548</v>
      </c>
      <c r="D1451" s="87" t="s">
        <v>762</v>
      </c>
      <c r="E1451" s="87" t="s">
        <v>105</v>
      </c>
      <c r="F1451" s="87" t="s">
        <v>874</v>
      </c>
      <c r="G1451" s="87">
        <v>4</v>
      </c>
      <c r="H1451" s="166"/>
      <c r="I1451" s="166" t="s">
        <v>762</v>
      </c>
      <c r="J1451" s="166" t="s">
        <v>762</v>
      </c>
      <c r="K1451" s="166" t="s">
        <v>762</v>
      </c>
      <c r="L1451" s="166" t="s">
        <v>762</v>
      </c>
      <c r="M1451" s="166" t="s">
        <v>762</v>
      </c>
      <c r="N1451" s="166"/>
      <c r="O1451" s="166"/>
      <c r="P1451" s="166"/>
      <c r="Q1451" s="166"/>
      <c r="R1451" s="166"/>
      <c r="S1451" s="166"/>
      <c r="T1451" s="166"/>
      <c r="U1451" s="167"/>
      <c r="V1451" s="99"/>
    </row>
    <row r="1452" spans="2:22" x14ac:dyDescent="0.3">
      <c r="B1452" s="135">
        <v>88</v>
      </c>
      <c r="C1452" s="135" t="s">
        <v>1572</v>
      </c>
      <c r="D1452" s="87" t="s">
        <v>649</v>
      </c>
      <c r="E1452" s="87" t="s">
        <v>77</v>
      </c>
      <c r="F1452" s="87">
        <v>42565</v>
      </c>
      <c r="G1452" s="87"/>
      <c r="H1452" s="166"/>
      <c r="I1452" s="166" t="s">
        <v>649</v>
      </c>
      <c r="J1452" s="166" t="s">
        <v>649</v>
      </c>
      <c r="K1452" s="166" t="s">
        <v>649</v>
      </c>
      <c r="L1452" s="166" t="s">
        <v>649</v>
      </c>
      <c r="M1452" s="166" t="s">
        <v>649</v>
      </c>
      <c r="N1452" s="166"/>
      <c r="O1452" s="87"/>
      <c r="P1452" s="87"/>
      <c r="Q1452" s="87"/>
      <c r="R1452" s="87"/>
      <c r="S1452" s="87"/>
      <c r="T1452" s="87"/>
      <c r="U1452" s="170"/>
      <c r="V1452" s="99"/>
    </row>
    <row r="1453" spans="2:22" x14ac:dyDescent="0.3">
      <c r="B1453" s="135" t="s">
        <v>875</v>
      </c>
      <c r="C1453" s="135" t="s">
        <v>1573</v>
      </c>
      <c r="D1453" s="171" t="s">
        <v>649</v>
      </c>
      <c r="E1453" s="171" t="s">
        <v>77</v>
      </c>
      <c r="F1453" s="172" t="s">
        <v>876</v>
      </c>
      <c r="G1453" s="173"/>
      <c r="H1453" s="174"/>
      <c r="I1453" s="174" t="s">
        <v>649</v>
      </c>
      <c r="J1453" s="174" t="s">
        <v>649</v>
      </c>
      <c r="K1453" s="174" t="s">
        <v>649</v>
      </c>
      <c r="L1453" s="174" t="s">
        <v>649</v>
      </c>
      <c r="M1453" s="174" t="s">
        <v>649</v>
      </c>
      <c r="N1453" s="166"/>
      <c r="O1453" s="166"/>
      <c r="P1453" s="166"/>
      <c r="Q1453" s="166"/>
      <c r="R1453" s="166"/>
      <c r="S1453" s="166"/>
      <c r="T1453" s="166"/>
      <c r="U1453" s="175" t="s">
        <v>877</v>
      </c>
      <c r="V1453" s="99"/>
    </row>
    <row r="1454" spans="2:22" x14ac:dyDescent="0.3">
      <c r="B1454" s="135">
        <v>128</v>
      </c>
      <c r="C1454" s="135" t="s">
        <v>1478</v>
      </c>
      <c r="D1454" s="87" t="s">
        <v>792</v>
      </c>
      <c r="E1454" s="87" t="s">
        <v>95</v>
      </c>
      <c r="F1454" s="87" t="s">
        <v>872</v>
      </c>
      <c r="G1454" s="87">
        <v>3</v>
      </c>
      <c r="H1454" s="166"/>
      <c r="I1454" s="166" t="s">
        <v>792</v>
      </c>
      <c r="J1454" s="166" t="s">
        <v>792</v>
      </c>
      <c r="K1454" s="166" t="s">
        <v>792</v>
      </c>
      <c r="L1454" s="166" t="s">
        <v>792</v>
      </c>
      <c r="M1454" s="166" t="s">
        <v>792</v>
      </c>
      <c r="N1454" s="166"/>
      <c r="O1454" s="87"/>
      <c r="P1454" s="87"/>
      <c r="Q1454" s="87"/>
      <c r="R1454" s="87"/>
      <c r="S1454" s="87"/>
      <c r="T1454" s="87"/>
      <c r="U1454" s="170"/>
      <c r="V1454" s="99"/>
    </row>
    <row r="1455" spans="2:22" x14ac:dyDescent="0.3">
      <c r="B1455" s="135">
        <v>132</v>
      </c>
      <c r="C1455" s="135" t="s">
        <v>858</v>
      </c>
      <c r="D1455" s="171" t="s">
        <v>792</v>
      </c>
      <c r="E1455" s="171" t="s">
        <v>95</v>
      </c>
      <c r="F1455" s="172" t="s">
        <v>878</v>
      </c>
      <c r="G1455" s="173">
        <v>3</v>
      </c>
      <c r="H1455" s="174"/>
      <c r="I1455" s="174" t="s">
        <v>792</v>
      </c>
      <c r="J1455" s="174" t="s">
        <v>792</v>
      </c>
      <c r="K1455" s="174" t="s">
        <v>792</v>
      </c>
      <c r="L1455" s="174" t="s">
        <v>792</v>
      </c>
      <c r="M1455" s="174" t="s">
        <v>792</v>
      </c>
      <c r="N1455" s="166"/>
      <c r="O1455" s="166"/>
      <c r="P1455" s="166"/>
      <c r="Q1455" s="166"/>
      <c r="R1455" s="166"/>
      <c r="S1455" s="166"/>
      <c r="T1455" s="166"/>
      <c r="U1455" s="175"/>
      <c r="V1455" s="99"/>
    </row>
    <row r="1456" spans="2:22" x14ac:dyDescent="0.3">
      <c r="B1456" s="135">
        <v>150</v>
      </c>
      <c r="C1456" s="135" t="s">
        <v>1345</v>
      </c>
      <c r="D1456" s="171" t="s">
        <v>792</v>
      </c>
      <c r="E1456" s="171" t="s">
        <v>105</v>
      </c>
      <c r="F1456" s="172">
        <v>42552</v>
      </c>
      <c r="G1456" s="173">
        <v>4</v>
      </c>
      <c r="H1456" s="174"/>
      <c r="I1456" s="174" t="s">
        <v>792</v>
      </c>
      <c r="J1456" s="174" t="s">
        <v>792</v>
      </c>
      <c r="K1456" s="174" t="s">
        <v>792</v>
      </c>
      <c r="L1456" s="174" t="s">
        <v>792</v>
      </c>
      <c r="M1456" s="174" t="s">
        <v>792</v>
      </c>
      <c r="N1456" s="166"/>
      <c r="O1456" s="166"/>
      <c r="P1456" s="166"/>
      <c r="Q1456" s="166"/>
      <c r="R1456" s="166"/>
      <c r="S1456" s="166"/>
      <c r="T1456" s="166"/>
      <c r="U1456" s="175" t="s">
        <v>879</v>
      </c>
      <c r="V1456" s="99"/>
    </row>
    <row r="1457" spans="2:22" x14ac:dyDescent="0.3">
      <c r="B1457" s="135">
        <v>180</v>
      </c>
      <c r="C1457" s="135" t="s">
        <v>1570</v>
      </c>
      <c r="D1457" s="171" t="s">
        <v>792</v>
      </c>
      <c r="E1457" s="171" t="s">
        <v>119</v>
      </c>
      <c r="F1457" s="172" t="s">
        <v>880</v>
      </c>
      <c r="G1457" s="173">
        <v>1</v>
      </c>
      <c r="H1457" s="174"/>
      <c r="I1457" s="174" t="s">
        <v>792</v>
      </c>
      <c r="J1457" s="174" t="s">
        <v>792</v>
      </c>
      <c r="K1457" s="174" t="s">
        <v>792</v>
      </c>
      <c r="L1457" s="174" t="s">
        <v>792</v>
      </c>
      <c r="M1457" s="174" t="s">
        <v>792</v>
      </c>
      <c r="N1457" s="166"/>
      <c r="O1457" s="166"/>
      <c r="P1457" s="166"/>
      <c r="Q1457" s="166"/>
      <c r="R1457" s="166"/>
      <c r="S1457" s="166"/>
      <c r="T1457" s="166"/>
      <c r="U1457" s="175"/>
      <c r="V1457" s="99"/>
    </row>
    <row r="1458" spans="2:22" x14ac:dyDescent="0.3">
      <c r="B1458" s="135">
        <v>181</v>
      </c>
      <c r="C1458" s="135" t="s">
        <v>1321</v>
      </c>
      <c r="D1458" s="171" t="s">
        <v>792</v>
      </c>
      <c r="E1458" s="171" t="s">
        <v>119</v>
      </c>
      <c r="F1458" s="172" t="s">
        <v>880</v>
      </c>
      <c r="G1458" s="173">
        <v>1</v>
      </c>
      <c r="H1458" s="174"/>
      <c r="I1458" s="174" t="s">
        <v>792</v>
      </c>
      <c r="J1458" s="174" t="s">
        <v>792</v>
      </c>
      <c r="K1458" s="174" t="s">
        <v>792</v>
      </c>
      <c r="L1458" s="174" t="s">
        <v>792</v>
      </c>
      <c r="M1458" s="174" t="s">
        <v>792</v>
      </c>
      <c r="N1458" s="166"/>
      <c r="O1458" s="166"/>
      <c r="P1458" s="166"/>
      <c r="Q1458" s="166"/>
      <c r="R1458" s="166"/>
      <c r="S1458" s="166"/>
      <c r="T1458" s="166"/>
      <c r="U1458" s="175" t="s">
        <v>873</v>
      </c>
      <c r="V1458" s="99"/>
    </row>
    <row r="1459" spans="2:22" x14ac:dyDescent="0.3">
      <c r="B1459" s="135">
        <v>86</v>
      </c>
      <c r="C1459" s="135" t="s">
        <v>1574</v>
      </c>
      <c r="D1459" s="171" t="s">
        <v>792</v>
      </c>
      <c r="E1459" s="171" t="s">
        <v>77</v>
      </c>
      <c r="F1459" s="172" t="s">
        <v>881</v>
      </c>
      <c r="G1459" s="173">
        <v>10</v>
      </c>
      <c r="H1459" s="174"/>
      <c r="I1459" s="174" t="s">
        <v>792</v>
      </c>
      <c r="J1459" s="174" t="s">
        <v>792</v>
      </c>
      <c r="K1459" s="174" t="s">
        <v>792</v>
      </c>
      <c r="L1459" s="174" t="s">
        <v>792</v>
      </c>
      <c r="M1459" s="174" t="s">
        <v>792</v>
      </c>
      <c r="N1459" s="166"/>
      <c r="O1459" s="166"/>
      <c r="P1459" s="166"/>
      <c r="Q1459" s="166"/>
      <c r="R1459" s="166"/>
      <c r="S1459" s="166"/>
      <c r="T1459" s="166"/>
      <c r="U1459" s="175"/>
      <c r="V1459" s="99"/>
    </row>
    <row r="1460" spans="2:22" x14ac:dyDescent="0.3">
      <c r="B1460" s="135">
        <v>163</v>
      </c>
      <c r="C1460" s="135" t="s">
        <v>1548</v>
      </c>
      <c r="D1460" s="171" t="s">
        <v>762</v>
      </c>
      <c r="E1460" s="171" t="s">
        <v>119</v>
      </c>
      <c r="F1460" s="172" t="s">
        <v>882</v>
      </c>
      <c r="G1460" s="173">
        <v>2</v>
      </c>
      <c r="H1460" s="174"/>
      <c r="I1460" s="174" t="s">
        <v>762</v>
      </c>
      <c r="J1460" s="174" t="s">
        <v>762</v>
      </c>
      <c r="K1460" s="174" t="s">
        <v>762</v>
      </c>
      <c r="L1460" s="174" t="s">
        <v>762</v>
      </c>
      <c r="M1460" s="174" t="s">
        <v>762</v>
      </c>
      <c r="N1460" s="166"/>
      <c r="O1460" s="166"/>
      <c r="P1460" s="166"/>
      <c r="Q1460" s="166"/>
      <c r="R1460" s="166"/>
      <c r="S1460" s="166"/>
      <c r="T1460" s="166"/>
      <c r="U1460" s="175"/>
      <c r="V1460" s="99"/>
    </row>
    <row r="1461" spans="2:22" x14ac:dyDescent="0.3">
      <c r="B1461" s="135" t="s">
        <v>866</v>
      </c>
      <c r="C1461" s="135" t="s">
        <v>1264</v>
      </c>
      <c r="D1461" s="171" t="s">
        <v>649</v>
      </c>
      <c r="E1461" s="171" t="s">
        <v>95</v>
      </c>
      <c r="F1461" s="172"/>
      <c r="G1461" s="173"/>
      <c r="H1461" s="174"/>
      <c r="I1461" s="174" t="s">
        <v>649</v>
      </c>
      <c r="J1461" s="174" t="s">
        <v>649</v>
      </c>
      <c r="K1461" s="174" t="s">
        <v>649</v>
      </c>
      <c r="L1461" s="174" t="s">
        <v>649</v>
      </c>
      <c r="M1461" s="174" t="s">
        <v>649</v>
      </c>
      <c r="N1461" s="166"/>
      <c r="O1461" s="135"/>
      <c r="P1461" s="87"/>
      <c r="Q1461" s="171"/>
      <c r="R1461" s="166"/>
      <c r="S1461" s="166"/>
      <c r="T1461" s="166"/>
      <c r="U1461" s="175"/>
      <c r="V1461" s="99"/>
    </row>
    <row r="1462" spans="2:22" x14ac:dyDescent="0.3">
      <c r="B1462" s="135">
        <v>146</v>
      </c>
      <c r="C1462" s="135" t="s">
        <v>1458</v>
      </c>
      <c r="D1462" s="171" t="s">
        <v>792</v>
      </c>
      <c r="E1462" s="171" t="s">
        <v>119</v>
      </c>
      <c r="F1462" s="172" t="s">
        <v>883</v>
      </c>
      <c r="G1462" s="173">
        <v>4</v>
      </c>
      <c r="H1462" s="174"/>
      <c r="I1462" s="174" t="s">
        <v>792</v>
      </c>
      <c r="J1462" s="174" t="s">
        <v>792</v>
      </c>
      <c r="K1462" s="174" t="s">
        <v>792</v>
      </c>
      <c r="L1462" s="174" t="s">
        <v>792</v>
      </c>
      <c r="M1462" s="174" t="s">
        <v>792</v>
      </c>
      <c r="N1462" s="166"/>
      <c r="O1462" s="135"/>
      <c r="P1462" s="87"/>
      <c r="Q1462" s="171"/>
      <c r="R1462" s="166"/>
      <c r="S1462" s="166"/>
      <c r="T1462" s="166"/>
      <c r="U1462" s="175"/>
      <c r="V1462" s="99"/>
    </row>
    <row r="1463" spans="2:22" x14ac:dyDescent="0.3">
      <c r="B1463" s="135">
        <v>150</v>
      </c>
      <c r="C1463" s="135" t="s">
        <v>1345</v>
      </c>
      <c r="D1463" s="171" t="s">
        <v>792</v>
      </c>
      <c r="E1463" s="171" t="s">
        <v>119</v>
      </c>
      <c r="F1463" s="172">
        <v>42538</v>
      </c>
      <c r="G1463" s="173">
        <v>4</v>
      </c>
      <c r="H1463" s="174"/>
      <c r="I1463" s="174" t="s">
        <v>792</v>
      </c>
      <c r="J1463" s="174" t="s">
        <v>792</v>
      </c>
      <c r="K1463" s="174" t="s">
        <v>792</v>
      </c>
      <c r="L1463" s="174" t="s">
        <v>792</v>
      </c>
      <c r="M1463" s="174" t="s">
        <v>792</v>
      </c>
      <c r="N1463" s="166"/>
      <c r="O1463" s="135"/>
      <c r="P1463" s="87"/>
      <c r="Q1463" s="171"/>
      <c r="R1463" s="166"/>
      <c r="S1463" s="166"/>
      <c r="T1463" s="166"/>
      <c r="U1463" s="175"/>
      <c r="V1463" s="99"/>
    </row>
    <row r="1464" spans="2:22" x14ac:dyDescent="0.3">
      <c r="B1464" s="135">
        <v>176</v>
      </c>
      <c r="C1464" s="135" t="s">
        <v>1344</v>
      </c>
      <c r="D1464" s="171" t="s">
        <v>792</v>
      </c>
      <c r="E1464" s="171" t="s">
        <v>843</v>
      </c>
      <c r="F1464" s="172"/>
      <c r="G1464" s="173">
        <v>1</v>
      </c>
      <c r="H1464" s="174"/>
      <c r="I1464" s="174"/>
      <c r="J1464" s="174"/>
      <c r="K1464" s="174"/>
      <c r="L1464" s="174"/>
      <c r="M1464" s="174"/>
      <c r="N1464" s="166"/>
      <c r="O1464" s="135"/>
      <c r="P1464" s="87"/>
      <c r="Q1464" s="171"/>
      <c r="R1464" s="166"/>
      <c r="S1464" s="166"/>
      <c r="T1464" s="166"/>
      <c r="U1464" s="175"/>
      <c r="V1464" s="99"/>
    </row>
    <row r="1465" spans="2:22" ht="12" customHeight="1" x14ac:dyDescent="0.3">
      <c r="B1465" s="135">
        <v>121</v>
      </c>
      <c r="C1465" s="135" t="s">
        <v>1322</v>
      </c>
      <c r="D1465" s="171" t="s">
        <v>762</v>
      </c>
      <c r="E1465" s="171" t="s">
        <v>95</v>
      </c>
      <c r="F1465" s="172">
        <v>42548</v>
      </c>
      <c r="G1465" s="173">
        <v>6</v>
      </c>
      <c r="H1465" s="174"/>
      <c r="I1465" s="174" t="s">
        <v>762</v>
      </c>
      <c r="J1465" s="174" t="s">
        <v>762</v>
      </c>
      <c r="K1465" s="174" t="s">
        <v>762</v>
      </c>
      <c r="L1465" s="174" t="s">
        <v>762</v>
      </c>
      <c r="M1465" s="174" t="s">
        <v>762</v>
      </c>
      <c r="N1465" s="166"/>
      <c r="O1465" s="166"/>
      <c r="P1465" s="166"/>
      <c r="Q1465" s="166"/>
      <c r="R1465" s="166"/>
      <c r="S1465" s="166"/>
      <c r="T1465" s="166"/>
      <c r="U1465" s="175"/>
      <c r="V1465" s="99"/>
    </row>
    <row r="1466" spans="2:22" x14ac:dyDescent="0.3">
      <c r="B1466" s="135">
        <v>169</v>
      </c>
      <c r="C1466" s="135" t="s">
        <v>1575</v>
      </c>
      <c r="D1466" s="171" t="s">
        <v>649</v>
      </c>
      <c r="E1466" s="171" t="s">
        <v>843</v>
      </c>
      <c r="F1466" s="172" t="s">
        <v>884</v>
      </c>
      <c r="G1466" s="173">
        <v>1</v>
      </c>
      <c r="H1466" s="174"/>
      <c r="I1466" s="174" t="s">
        <v>649</v>
      </c>
      <c r="J1466" s="174" t="s">
        <v>649</v>
      </c>
      <c r="K1466" s="174" t="s">
        <v>649</v>
      </c>
      <c r="L1466" s="174" t="s">
        <v>649</v>
      </c>
      <c r="M1466" s="174" t="s">
        <v>649</v>
      </c>
      <c r="N1466" s="166"/>
      <c r="O1466" s="166"/>
      <c r="P1466" s="166"/>
      <c r="Q1466" s="166"/>
      <c r="R1466" s="166"/>
      <c r="S1466" s="166"/>
      <c r="T1466" s="166"/>
      <c r="U1466" s="175"/>
      <c r="V1466" s="99"/>
    </row>
    <row r="1467" spans="2:22" x14ac:dyDescent="0.3">
      <c r="B1467" s="135" t="s">
        <v>885</v>
      </c>
      <c r="C1467" s="135" t="s">
        <v>1267</v>
      </c>
      <c r="D1467" s="171" t="s">
        <v>649</v>
      </c>
      <c r="E1467" s="171" t="s">
        <v>105</v>
      </c>
      <c r="F1467" s="172"/>
      <c r="G1467" s="173"/>
      <c r="H1467" s="174"/>
      <c r="I1467" s="174" t="s">
        <v>649</v>
      </c>
      <c r="J1467" s="174" t="s">
        <v>649</v>
      </c>
      <c r="K1467" s="174" t="s">
        <v>649</v>
      </c>
      <c r="L1467" s="174" t="s">
        <v>649</v>
      </c>
      <c r="M1467" s="174" t="s">
        <v>649</v>
      </c>
      <c r="N1467" s="166"/>
      <c r="O1467" s="166"/>
      <c r="P1467" s="166"/>
      <c r="Q1467" s="166"/>
      <c r="R1467" s="166"/>
      <c r="S1467" s="166"/>
      <c r="T1467" s="166"/>
      <c r="U1467" s="175"/>
      <c r="V1467" s="99"/>
    </row>
    <row r="1468" spans="2:22" x14ac:dyDescent="0.3">
      <c r="B1468" s="135">
        <v>150</v>
      </c>
      <c r="C1468" s="135" t="s">
        <v>1346</v>
      </c>
      <c r="D1468" s="171" t="s">
        <v>792</v>
      </c>
      <c r="E1468" s="171" t="s">
        <v>843</v>
      </c>
      <c r="F1468" s="172">
        <v>42531</v>
      </c>
      <c r="G1468" s="173">
        <v>2</v>
      </c>
      <c r="H1468" s="174"/>
      <c r="I1468" s="174" t="s">
        <v>792</v>
      </c>
      <c r="J1468" s="174" t="s">
        <v>792</v>
      </c>
      <c r="K1468" s="174" t="s">
        <v>792</v>
      </c>
      <c r="L1468" s="174" t="s">
        <v>792</v>
      </c>
      <c r="M1468" s="174" t="s">
        <v>792</v>
      </c>
      <c r="N1468" s="166"/>
      <c r="O1468" s="166"/>
      <c r="P1468" s="166"/>
      <c r="Q1468" s="166"/>
      <c r="R1468" s="166"/>
      <c r="S1468" s="166"/>
      <c r="T1468" s="166"/>
      <c r="U1468" s="175"/>
      <c r="V1468" s="99"/>
    </row>
    <row r="1469" spans="2:22" x14ac:dyDescent="0.3">
      <c r="B1469" s="135">
        <v>54</v>
      </c>
      <c r="C1469" s="135" t="s">
        <v>1323</v>
      </c>
      <c r="D1469" s="129" t="s">
        <v>792</v>
      </c>
      <c r="E1469" s="129" t="s">
        <v>77</v>
      </c>
      <c r="F1469" s="176">
        <v>42523</v>
      </c>
      <c r="G1469" s="177">
        <v>3</v>
      </c>
      <c r="H1469" s="178" t="s">
        <v>504</v>
      </c>
      <c r="I1469" s="178" t="s">
        <v>792</v>
      </c>
      <c r="J1469" s="178" t="s">
        <v>792</v>
      </c>
      <c r="K1469" s="178" t="s">
        <v>792</v>
      </c>
      <c r="L1469" s="178" t="s">
        <v>792</v>
      </c>
      <c r="M1469" s="178" t="s">
        <v>792</v>
      </c>
      <c r="N1469" s="179"/>
      <c r="O1469" s="179"/>
      <c r="P1469" s="179"/>
      <c r="Q1469" s="179"/>
      <c r="R1469" s="179"/>
      <c r="S1469" s="179"/>
      <c r="T1469" s="179"/>
      <c r="U1469" s="180"/>
      <c r="V1469" s="99"/>
    </row>
    <row r="1470" spans="2:22" x14ac:dyDescent="0.3">
      <c r="B1470" s="135" t="s">
        <v>886</v>
      </c>
      <c r="C1470" s="135" t="s">
        <v>1262</v>
      </c>
      <c r="D1470" s="129" t="s">
        <v>649</v>
      </c>
      <c r="E1470" s="129" t="s">
        <v>95</v>
      </c>
      <c r="F1470" s="176"/>
      <c r="G1470" s="177"/>
      <c r="H1470" s="178"/>
      <c r="I1470" s="178"/>
      <c r="J1470" s="178"/>
      <c r="K1470" s="178"/>
      <c r="L1470" s="178"/>
      <c r="M1470" s="178"/>
      <c r="N1470" s="133"/>
      <c r="O1470" s="133"/>
      <c r="P1470" s="133"/>
      <c r="Q1470" s="133"/>
      <c r="R1470" s="133"/>
      <c r="S1470" s="133"/>
      <c r="T1470" s="133"/>
      <c r="U1470" s="181"/>
      <c r="V1470" s="99"/>
    </row>
    <row r="1471" spans="2:22" x14ac:dyDescent="0.3">
      <c r="B1471" s="135" t="s">
        <v>887</v>
      </c>
      <c r="C1471" s="135" t="s">
        <v>1263</v>
      </c>
      <c r="D1471" s="133" t="s">
        <v>649</v>
      </c>
      <c r="E1471" s="133" t="s">
        <v>95</v>
      </c>
      <c r="F1471" s="133"/>
      <c r="G1471" s="133"/>
      <c r="H1471" s="133"/>
      <c r="I1471" s="133"/>
      <c r="J1471" s="133"/>
      <c r="K1471" s="133"/>
      <c r="L1471" s="133"/>
      <c r="M1471" s="133"/>
      <c r="N1471" s="133"/>
      <c r="O1471" s="133"/>
      <c r="P1471" s="133"/>
      <c r="Q1471" s="133"/>
      <c r="R1471" s="133"/>
      <c r="S1471" s="133"/>
      <c r="T1471" s="133"/>
      <c r="U1471" s="181"/>
      <c r="V1471" s="99"/>
    </row>
    <row r="1472" spans="2:22" x14ac:dyDescent="0.3">
      <c r="B1472" s="135" t="s">
        <v>888</v>
      </c>
      <c r="C1472" s="135" t="s">
        <v>1266</v>
      </c>
      <c r="D1472" s="133" t="s">
        <v>649</v>
      </c>
      <c r="E1472" s="133" t="s">
        <v>119</v>
      </c>
      <c r="F1472" s="133"/>
      <c r="G1472" s="133"/>
      <c r="H1472" s="133"/>
      <c r="I1472" s="133"/>
      <c r="J1472" s="133"/>
      <c r="K1472" s="133"/>
      <c r="L1472" s="133"/>
      <c r="M1472" s="133"/>
      <c r="N1472" s="133"/>
      <c r="O1472" s="133"/>
      <c r="P1472" s="133"/>
      <c r="Q1472" s="133"/>
      <c r="R1472" s="133"/>
      <c r="S1472" s="133"/>
      <c r="T1472" s="133"/>
      <c r="U1472" s="181"/>
      <c r="V1472" s="99"/>
    </row>
    <row r="1473" spans="1:34" x14ac:dyDescent="0.3">
      <c r="B1473" s="135">
        <v>91</v>
      </c>
      <c r="C1473" s="135" t="s">
        <v>860</v>
      </c>
      <c r="D1473" s="171" t="s">
        <v>762</v>
      </c>
      <c r="E1473" s="171" t="s">
        <v>95</v>
      </c>
      <c r="F1473" s="172" t="s">
        <v>889</v>
      </c>
      <c r="G1473" s="173">
        <v>3</v>
      </c>
      <c r="H1473" s="174"/>
      <c r="I1473" s="174" t="s">
        <v>762</v>
      </c>
      <c r="J1473" s="174" t="s">
        <v>762</v>
      </c>
      <c r="K1473" s="174" t="s">
        <v>762</v>
      </c>
      <c r="L1473" s="174" t="s">
        <v>762</v>
      </c>
      <c r="M1473" s="174" t="s">
        <v>762</v>
      </c>
      <c r="N1473" s="166"/>
      <c r="O1473" s="166"/>
      <c r="P1473" s="166"/>
      <c r="Q1473" s="166"/>
      <c r="R1473" s="166"/>
      <c r="S1473" s="166"/>
      <c r="T1473" s="166"/>
      <c r="U1473" s="175"/>
      <c r="V1473" s="99"/>
    </row>
    <row r="1474" spans="1:34" x14ac:dyDescent="0.3">
      <c r="B1474" s="135">
        <v>89</v>
      </c>
      <c r="C1474" s="135" t="s">
        <v>1588</v>
      </c>
      <c r="D1474" s="171" t="s">
        <v>762</v>
      </c>
      <c r="E1474" s="171" t="s">
        <v>95</v>
      </c>
      <c r="F1474" s="172" t="s">
        <v>890</v>
      </c>
      <c r="G1474" s="173">
        <v>3</v>
      </c>
      <c r="H1474" s="174"/>
      <c r="I1474" s="174" t="s">
        <v>762</v>
      </c>
      <c r="J1474" s="174" t="s">
        <v>762</v>
      </c>
      <c r="K1474" s="174" t="s">
        <v>762</v>
      </c>
      <c r="L1474" s="174" t="s">
        <v>762</v>
      </c>
      <c r="M1474" s="174" t="s">
        <v>762</v>
      </c>
      <c r="N1474" s="166"/>
      <c r="O1474" s="166"/>
      <c r="P1474" s="166"/>
      <c r="Q1474" s="166"/>
      <c r="R1474" s="166"/>
      <c r="S1474" s="166"/>
      <c r="T1474" s="166"/>
      <c r="U1474" s="175"/>
      <c r="V1474" s="99"/>
    </row>
    <row r="1475" spans="1:34" s="260" customFormat="1" x14ac:dyDescent="0.3">
      <c r="A1475"/>
      <c r="B1475" s="135" t="s">
        <v>888</v>
      </c>
      <c r="C1475" s="135" t="s">
        <v>1268</v>
      </c>
      <c r="D1475" s="129" t="s">
        <v>649</v>
      </c>
      <c r="E1475" s="129" t="s">
        <v>36</v>
      </c>
      <c r="F1475" s="176"/>
      <c r="G1475" s="177"/>
      <c r="H1475" s="178"/>
      <c r="I1475" s="178"/>
      <c r="J1475" s="178"/>
      <c r="K1475" s="178"/>
      <c r="L1475" s="178"/>
      <c r="M1475" s="178"/>
      <c r="N1475" s="179"/>
      <c r="O1475" s="133"/>
      <c r="P1475" s="129"/>
      <c r="Q1475" s="129"/>
      <c r="R1475" s="176"/>
      <c r="S1475" s="177"/>
      <c r="T1475" s="179"/>
      <c r="U1475" s="350"/>
      <c r="V1475" s="99"/>
      <c r="W1475"/>
      <c r="X1475"/>
      <c r="Y1475"/>
      <c r="Z1475"/>
      <c r="AA1475"/>
      <c r="AB1475"/>
      <c r="AC1475"/>
      <c r="AD1475"/>
      <c r="AE1475"/>
      <c r="AF1475"/>
      <c r="AG1475"/>
      <c r="AH1475"/>
    </row>
    <row r="1476" spans="1:34" x14ac:dyDescent="0.3">
      <c r="B1476" s="135" t="s">
        <v>885</v>
      </c>
      <c r="C1476" s="135" t="s">
        <v>1267</v>
      </c>
      <c r="D1476" s="129" t="s">
        <v>649</v>
      </c>
      <c r="E1476" s="129" t="s">
        <v>119</v>
      </c>
      <c r="F1476" s="176"/>
      <c r="G1476" s="177"/>
      <c r="H1476" s="178"/>
      <c r="I1476" s="178"/>
      <c r="J1476" s="178"/>
      <c r="K1476" s="178"/>
      <c r="L1476" s="178"/>
      <c r="M1476" s="178"/>
      <c r="N1476" s="179"/>
      <c r="O1476" s="133"/>
      <c r="P1476" s="129"/>
      <c r="Q1476" s="129"/>
      <c r="R1476" s="176"/>
      <c r="S1476" s="177"/>
      <c r="T1476" s="179"/>
      <c r="U1476" s="350"/>
      <c r="V1476" s="99"/>
    </row>
    <row r="1477" spans="1:34" x14ac:dyDescent="0.3">
      <c r="B1477" s="135" t="s">
        <v>891</v>
      </c>
      <c r="C1477" s="135" t="s">
        <v>892</v>
      </c>
      <c r="D1477" s="129" t="s">
        <v>649</v>
      </c>
      <c r="E1477" s="129" t="s">
        <v>77</v>
      </c>
      <c r="F1477" s="176"/>
      <c r="G1477" s="177"/>
      <c r="H1477" s="178"/>
      <c r="I1477" s="178"/>
      <c r="J1477" s="178"/>
      <c r="K1477" s="178"/>
      <c r="L1477" s="178"/>
      <c r="M1477" s="178"/>
      <c r="N1477" s="179"/>
      <c r="O1477" s="179"/>
      <c r="P1477" s="179"/>
      <c r="Q1477" s="179"/>
      <c r="R1477" s="179"/>
      <c r="S1477" s="166"/>
      <c r="T1477" s="166"/>
      <c r="U1477" s="182"/>
      <c r="V1477" s="99"/>
    </row>
    <row r="1478" spans="1:34" x14ac:dyDescent="0.3">
      <c r="B1478" s="135">
        <v>43</v>
      </c>
      <c r="C1478" s="135" t="s">
        <v>1269</v>
      </c>
      <c r="D1478" s="129" t="s">
        <v>762</v>
      </c>
      <c r="E1478" s="129" t="s">
        <v>77</v>
      </c>
      <c r="F1478" s="176" t="s">
        <v>893</v>
      </c>
      <c r="G1478" s="177">
        <v>6</v>
      </c>
      <c r="H1478" s="178"/>
      <c r="I1478" s="178" t="s">
        <v>762</v>
      </c>
      <c r="J1478" s="178" t="s">
        <v>762</v>
      </c>
      <c r="K1478" s="178"/>
      <c r="L1478" s="178"/>
      <c r="M1478" s="178" t="s">
        <v>762</v>
      </c>
      <c r="N1478" s="179"/>
      <c r="O1478" s="179"/>
      <c r="P1478" s="179"/>
      <c r="Q1478" s="179"/>
      <c r="R1478" s="179"/>
      <c r="S1478" s="166"/>
      <c r="T1478" s="166"/>
      <c r="U1478" s="182"/>
      <c r="V1478" s="99"/>
    </row>
    <row r="1479" spans="1:34" x14ac:dyDescent="0.3">
      <c r="B1479" s="135">
        <v>86</v>
      </c>
      <c r="C1479" s="135" t="s">
        <v>1574</v>
      </c>
      <c r="D1479" s="129" t="s">
        <v>792</v>
      </c>
      <c r="E1479" s="129" t="s">
        <v>95</v>
      </c>
      <c r="F1479" s="176" t="s">
        <v>894</v>
      </c>
      <c r="G1479" s="177">
        <v>10</v>
      </c>
      <c r="H1479" s="178"/>
      <c r="I1479" s="178" t="s">
        <v>792</v>
      </c>
      <c r="J1479" s="178" t="s">
        <v>792</v>
      </c>
      <c r="K1479" s="178" t="s">
        <v>792</v>
      </c>
      <c r="L1479" s="178" t="s">
        <v>792</v>
      </c>
      <c r="M1479" s="178" t="s">
        <v>792</v>
      </c>
      <c r="N1479" s="179"/>
      <c r="O1479" s="179"/>
      <c r="P1479" s="179"/>
      <c r="Q1479" s="179"/>
      <c r="R1479" s="179"/>
      <c r="S1479" s="166"/>
      <c r="T1479" s="166"/>
      <c r="U1479" s="182"/>
      <c r="V1479" s="99"/>
    </row>
    <row r="1480" spans="1:34" x14ac:dyDescent="0.3">
      <c r="B1480" s="135">
        <v>132</v>
      </c>
      <c r="C1480" s="135" t="s">
        <v>858</v>
      </c>
      <c r="D1480" s="129" t="s">
        <v>792</v>
      </c>
      <c r="E1480" s="129" t="s">
        <v>119</v>
      </c>
      <c r="F1480" s="176" t="s">
        <v>894</v>
      </c>
      <c r="G1480" s="177">
        <v>1</v>
      </c>
      <c r="H1480" s="178"/>
      <c r="I1480" s="178" t="s">
        <v>792</v>
      </c>
      <c r="J1480" s="178" t="s">
        <v>792</v>
      </c>
      <c r="K1480" s="178" t="s">
        <v>792</v>
      </c>
      <c r="L1480" s="178" t="s">
        <v>792</v>
      </c>
      <c r="M1480" s="178" t="s">
        <v>792</v>
      </c>
      <c r="N1480" s="179"/>
      <c r="O1480" s="179"/>
      <c r="P1480" s="179"/>
      <c r="Q1480" s="179"/>
      <c r="R1480" s="179"/>
      <c r="S1480" s="166"/>
      <c r="T1480" s="166"/>
      <c r="U1480" s="182"/>
      <c r="V1480" s="99"/>
    </row>
    <row r="1481" spans="1:34" x14ac:dyDescent="0.3">
      <c r="B1481" s="135">
        <v>128</v>
      </c>
      <c r="C1481" s="135" t="s">
        <v>1478</v>
      </c>
      <c r="D1481" s="129" t="s">
        <v>792</v>
      </c>
      <c r="E1481" s="129" t="s">
        <v>119</v>
      </c>
      <c r="F1481" s="176" t="s">
        <v>895</v>
      </c>
      <c r="G1481" s="177">
        <v>1</v>
      </c>
      <c r="H1481" s="178"/>
      <c r="I1481" s="178" t="s">
        <v>792</v>
      </c>
      <c r="J1481" s="178" t="s">
        <v>792</v>
      </c>
      <c r="K1481" s="178" t="s">
        <v>792</v>
      </c>
      <c r="L1481" s="178" t="s">
        <v>792</v>
      </c>
      <c r="M1481" s="178" t="s">
        <v>792</v>
      </c>
      <c r="N1481" s="179"/>
      <c r="O1481" s="179"/>
      <c r="P1481" s="179"/>
      <c r="Q1481" s="179"/>
      <c r="R1481" s="179"/>
      <c r="S1481" s="166"/>
      <c r="T1481" s="166"/>
      <c r="U1481" s="182"/>
      <c r="V1481" s="99"/>
    </row>
    <row r="1482" spans="1:34" x14ac:dyDescent="0.3">
      <c r="B1482" s="135">
        <v>142</v>
      </c>
      <c r="C1482" s="135" t="s">
        <v>1457</v>
      </c>
      <c r="D1482" s="129" t="s">
        <v>792</v>
      </c>
      <c r="E1482" s="129" t="s">
        <v>843</v>
      </c>
      <c r="F1482" s="176" t="s">
        <v>896</v>
      </c>
      <c r="G1482" s="177">
        <v>2</v>
      </c>
      <c r="H1482" s="178"/>
      <c r="I1482" s="178" t="s">
        <v>792</v>
      </c>
      <c r="J1482" s="178" t="s">
        <v>792</v>
      </c>
      <c r="K1482" s="178" t="s">
        <v>792</v>
      </c>
      <c r="L1482" s="178" t="s">
        <v>792</v>
      </c>
      <c r="M1482" s="178" t="s">
        <v>792</v>
      </c>
      <c r="N1482" s="179"/>
      <c r="O1482" s="179"/>
      <c r="P1482" s="179"/>
      <c r="Q1482" s="179"/>
      <c r="R1482" s="179"/>
      <c r="S1482" s="166"/>
      <c r="T1482" s="166"/>
      <c r="U1482" s="182"/>
      <c r="V1482" s="99"/>
    </row>
    <row r="1483" spans="1:34" x14ac:dyDescent="0.3">
      <c r="B1483" s="135">
        <v>121</v>
      </c>
      <c r="C1483" s="135" t="s">
        <v>1322</v>
      </c>
      <c r="D1483" s="129" t="s">
        <v>762</v>
      </c>
      <c r="E1483" s="129" t="s">
        <v>119</v>
      </c>
      <c r="F1483" s="176">
        <v>42513</v>
      </c>
      <c r="G1483" s="177">
        <v>2</v>
      </c>
      <c r="H1483" s="178"/>
      <c r="I1483" s="178" t="s">
        <v>762</v>
      </c>
      <c r="J1483" s="178" t="s">
        <v>762</v>
      </c>
      <c r="K1483" s="178" t="s">
        <v>762</v>
      </c>
      <c r="L1483" s="178" t="s">
        <v>762</v>
      </c>
      <c r="M1483" s="178" t="s">
        <v>762</v>
      </c>
      <c r="N1483" s="179"/>
      <c r="O1483" s="179"/>
      <c r="P1483" s="179"/>
      <c r="Q1483" s="179"/>
      <c r="R1483" s="179"/>
      <c r="S1483" s="166"/>
      <c r="T1483" s="166"/>
      <c r="U1483" s="182"/>
      <c r="V1483" s="99"/>
    </row>
    <row r="1484" spans="1:34" x14ac:dyDescent="0.3">
      <c r="B1484" s="135" t="s">
        <v>875</v>
      </c>
      <c r="C1484" s="135" t="s">
        <v>1576</v>
      </c>
      <c r="D1484" s="129" t="s">
        <v>649</v>
      </c>
      <c r="E1484" s="129" t="s">
        <v>95</v>
      </c>
      <c r="F1484" s="176"/>
      <c r="G1484" s="129"/>
      <c r="H1484" s="178"/>
      <c r="I1484" s="178" t="s">
        <v>649</v>
      </c>
      <c r="J1484" s="178" t="s">
        <v>649</v>
      </c>
      <c r="K1484" s="178" t="s">
        <v>649</v>
      </c>
      <c r="L1484" s="178" t="s">
        <v>649</v>
      </c>
      <c r="M1484" s="178" t="s">
        <v>649</v>
      </c>
      <c r="N1484" s="179"/>
      <c r="O1484" s="179"/>
      <c r="P1484" s="179"/>
      <c r="Q1484" s="183"/>
      <c r="R1484" s="183"/>
      <c r="S1484" s="184"/>
      <c r="T1484" s="184"/>
      <c r="U1484" s="351"/>
      <c r="V1484" s="99"/>
    </row>
    <row r="1485" spans="1:34" x14ac:dyDescent="0.3">
      <c r="B1485" s="135" t="s">
        <v>897</v>
      </c>
      <c r="C1485" s="135" t="s">
        <v>898</v>
      </c>
      <c r="D1485" s="185" t="s">
        <v>649</v>
      </c>
      <c r="E1485" s="185" t="s">
        <v>95</v>
      </c>
      <c r="F1485" s="176"/>
      <c r="G1485" s="129"/>
      <c r="H1485" s="178"/>
      <c r="I1485" s="178" t="s">
        <v>649</v>
      </c>
      <c r="J1485" s="178" t="s">
        <v>649</v>
      </c>
      <c r="K1485" s="178" t="s">
        <v>649</v>
      </c>
      <c r="L1485" s="178" t="s">
        <v>649</v>
      </c>
      <c r="M1485" s="178" t="s">
        <v>649</v>
      </c>
      <c r="N1485" s="179"/>
      <c r="O1485" s="179"/>
      <c r="P1485" s="179"/>
      <c r="Q1485" s="183"/>
      <c r="R1485" s="183"/>
      <c r="S1485" s="184"/>
      <c r="T1485" s="184"/>
      <c r="U1485" s="351"/>
      <c r="V1485" s="99"/>
    </row>
    <row r="1486" spans="1:34" x14ac:dyDescent="0.3">
      <c r="B1486" s="135" t="s">
        <v>899</v>
      </c>
      <c r="C1486" s="135" t="s">
        <v>900</v>
      </c>
      <c r="D1486" s="129" t="s">
        <v>649</v>
      </c>
      <c r="E1486" s="129" t="s">
        <v>77</v>
      </c>
      <c r="F1486" s="176"/>
      <c r="G1486" s="129"/>
      <c r="H1486" s="178"/>
      <c r="I1486" s="178" t="s">
        <v>649</v>
      </c>
      <c r="J1486" s="178" t="s">
        <v>649</v>
      </c>
      <c r="K1486" s="178" t="s">
        <v>649</v>
      </c>
      <c r="L1486" s="178" t="s">
        <v>649</v>
      </c>
      <c r="M1486" s="178" t="s">
        <v>649</v>
      </c>
      <c r="N1486" s="179"/>
      <c r="O1486" s="179"/>
      <c r="P1486" s="179"/>
      <c r="Q1486" s="183"/>
      <c r="R1486" s="183"/>
      <c r="S1486" s="184"/>
      <c r="T1486" s="184"/>
      <c r="U1486" s="351"/>
      <c r="V1486" s="99"/>
    </row>
    <row r="1487" spans="1:34" x14ac:dyDescent="0.3">
      <c r="B1487" s="135">
        <v>41</v>
      </c>
      <c r="C1487" s="135" t="s">
        <v>1269</v>
      </c>
      <c r="D1487" s="129" t="s">
        <v>762</v>
      </c>
      <c r="E1487" s="129" t="s">
        <v>77</v>
      </c>
      <c r="F1487" s="176" t="s">
        <v>893</v>
      </c>
      <c r="G1487" s="177">
        <v>6</v>
      </c>
      <c r="H1487" s="178"/>
      <c r="I1487" s="178" t="s">
        <v>762</v>
      </c>
      <c r="J1487" s="178" t="s">
        <v>762</v>
      </c>
      <c r="K1487" s="178"/>
      <c r="L1487" s="178"/>
      <c r="M1487" s="178" t="s">
        <v>762</v>
      </c>
      <c r="N1487" s="179"/>
      <c r="O1487" s="179"/>
      <c r="P1487" s="179"/>
      <c r="Q1487" s="179"/>
      <c r="R1487" s="179"/>
      <c r="S1487" s="179"/>
      <c r="T1487" s="179"/>
      <c r="U1487" s="175"/>
      <c r="V1487" s="99"/>
    </row>
    <row r="1488" spans="1:34" x14ac:dyDescent="0.3">
      <c r="B1488" s="135">
        <v>77</v>
      </c>
      <c r="C1488" s="135" t="s">
        <v>1459</v>
      </c>
      <c r="D1488" s="129" t="s">
        <v>762</v>
      </c>
      <c r="E1488" s="129" t="s">
        <v>95</v>
      </c>
      <c r="F1488" s="176" t="s">
        <v>893</v>
      </c>
      <c r="G1488" s="177">
        <v>6</v>
      </c>
      <c r="H1488" s="178"/>
      <c r="I1488" s="178" t="s">
        <v>762</v>
      </c>
      <c r="J1488" s="178" t="s">
        <v>762</v>
      </c>
      <c r="K1488" s="178" t="s">
        <v>762</v>
      </c>
      <c r="L1488" s="178" t="s">
        <v>762</v>
      </c>
      <c r="M1488" s="178" t="s">
        <v>762</v>
      </c>
      <c r="N1488" s="179"/>
      <c r="O1488" s="179"/>
      <c r="P1488" s="179"/>
      <c r="Q1488" s="179"/>
      <c r="R1488" s="179"/>
      <c r="S1488" s="179"/>
      <c r="T1488" s="179"/>
      <c r="U1488" s="175"/>
      <c r="V1488" s="99"/>
    </row>
    <row r="1489" spans="2:22" x14ac:dyDescent="0.3">
      <c r="B1489" s="186">
        <v>121</v>
      </c>
      <c r="C1489" s="135" t="s">
        <v>1322</v>
      </c>
      <c r="D1489" s="129" t="s">
        <v>762</v>
      </c>
      <c r="E1489" s="171" t="s">
        <v>901</v>
      </c>
      <c r="F1489" s="172" t="s">
        <v>902</v>
      </c>
      <c r="G1489" s="177">
        <v>2</v>
      </c>
      <c r="H1489" s="178"/>
      <c r="I1489" s="178" t="s">
        <v>762</v>
      </c>
      <c r="J1489" s="178" t="s">
        <v>762</v>
      </c>
      <c r="K1489" s="178" t="s">
        <v>762</v>
      </c>
      <c r="L1489" s="178" t="s">
        <v>762</v>
      </c>
      <c r="M1489" s="178" t="s">
        <v>762</v>
      </c>
      <c r="N1489" s="187"/>
      <c r="O1489" s="166"/>
      <c r="P1489" s="166"/>
      <c r="Q1489" s="166"/>
      <c r="R1489" s="179"/>
      <c r="S1489" s="179"/>
      <c r="T1489" s="179"/>
      <c r="U1489" s="175"/>
      <c r="V1489" s="99"/>
    </row>
    <row r="1490" spans="2:22" x14ac:dyDescent="0.3">
      <c r="B1490" s="186">
        <v>128</v>
      </c>
      <c r="C1490" s="135" t="s">
        <v>1478</v>
      </c>
      <c r="D1490" s="129" t="s">
        <v>762</v>
      </c>
      <c r="E1490" s="171" t="s">
        <v>843</v>
      </c>
      <c r="F1490" s="172" t="s">
        <v>893</v>
      </c>
      <c r="G1490" s="177">
        <v>1</v>
      </c>
      <c r="H1490" s="178"/>
      <c r="I1490" s="178" t="s">
        <v>762</v>
      </c>
      <c r="J1490" s="178" t="s">
        <v>762</v>
      </c>
      <c r="K1490" s="178" t="s">
        <v>762</v>
      </c>
      <c r="L1490" s="178" t="s">
        <v>762</v>
      </c>
      <c r="M1490" s="178" t="s">
        <v>762</v>
      </c>
      <c r="N1490" s="187"/>
      <c r="O1490" s="166"/>
      <c r="P1490" s="166"/>
      <c r="Q1490" s="166"/>
      <c r="R1490" s="179"/>
      <c r="S1490" s="179"/>
      <c r="T1490" s="179"/>
      <c r="U1490" s="175"/>
      <c r="V1490" s="99"/>
    </row>
    <row r="1491" spans="2:22" x14ac:dyDescent="0.3">
      <c r="B1491" s="186">
        <v>89</v>
      </c>
      <c r="C1491" s="135" t="s">
        <v>1588</v>
      </c>
      <c r="D1491" s="129" t="s">
        <v>762</v>
      </c>
      <c r="E1491" s="171" t="s">
        <v>119</v>
      </c>
      <c r="F1491" s="172" t="s">
        <v>903</v>
      </c>
      <c r="G1491" s="177">
        <v>1</v>
      </c>
      <c r="H1491" s="178"/>
      <c r="I1491" s="178" t="s">
        <v>762</v>
      </c>
      <c r="J1491" s="178" t="s">
        <v>762</v>
      </c>
      <c r="K1491" s="178" t="s">
        <v>762</v>
      </c>
      <c r="L1491" s="178" t="s">
        <v>762</v>
      </c>
      <c r="M1491" s="178" t="s">
        <v>762</v>
      </c>
      <c r="N1491" s="187"/>
      <c r="O1491" s="166"/>
      <c r="P1491" s="166"/>
      <c r="Q1491" s="166"/>
      <c r="R1491" s="179"/>
      <c r="S1491" s="179"/>
      <c r="T1491" s="179"/>
      <c r="U1491" s="175"/>
      <c r="V1491" s="99"/>
    </row>
    <row r="1492" spans="2:22" x14ac:dyDescent="0.3">
      <c r="B1492" s="186">
        <v>91</v>
      </c>
      <c r="C1492" s="135" t="s">
        <v>860</v>
      </c>
      <c r="D1492" s="129" t="s">
        <v>762</v>
      </c>
      <c r="E1492" s="171" t="s">
        <v>119</v>
      </c>
      <c r="F1492" s="172" t="s">
        <v>904</v>
      </c>
      <c r="G1492" s="177">
        <v>1</v>
      </c>
      <c r="H1492" s="178"/>
      <c r="I1492" s="178" t="s">
        <v>762</v>
      </c>
      <c r="J1492" s="178" t="s">
        <v>762</v>
      </c>
      <c r="K1492" s="178" t="s">
        <v>762</v>
      </c>
      <c r="L1492" s="178" t="s">
        <v>762</v>
      </c>
      <c r="M1492" s="178" t="s">
        <v>762</v>
      </c>
      <c r="N1492" s="187"/>
      <c r="O1492" s="166"/>
      <c r="P1492" s="166"/>
      <c r="Q1492" s="166"/>
      <c r="R1492" s="179"/>
      <c r="S1492" s="179"/>
      <c r="T1492" s="179"/>
      <c r="U1492" s="175"/>
      <c r="V1492" s="99"/>
    </row>
    <row r="1493" spans="2:22" x14ac:dyDescent="0.3">
      <c r="B1493" s="186">
        <v>86</v>
      </c>
      <c r="C1493" s="135" t="s">
        <v>1574</v>
      </c>
      <c r="D1493" s="129" t="s">
        <v>762</v>
      </c>
      <c r="E1493" s="171" t="s">
        <v>105</v>
      </c>
      <c r="F1493" s="172" t="s">
        <v>905</v>
      </c>
      <c r="G1493" s="177">
        <v>6</v>
      </c>
      <c r="H1493" s="178"/>
      <c r="I1493" s="178" t="s">
        <v>762</v>
      </c>
      <c r="J1493" s="178" t="s">
        <v>762</v>
      </c>
      <c r="K1493" s="178" t="s">
        <v>762</v>
      </c>
      <c r="L1493" s="178" t="s">
        <v>762</v>
      </c>
      <c r="M1493" s="178" t="s">
        <v>762</v>
      </c>
      <c r="N1493" s="187"/>
      <c r="O1493" s="166"/>
      <c r="P1493" s="166"/>
      <c r="Q1493" s="166"/>
      <c r="R1493" s="179"/>
      <c r="S1493" s="179"/>
      <c r="T1493" s="179"/>
      <c r="U1493" s="175"/>
      <c r="V1493" s="99"/>
    </row>
    <row r="1494" spans="2:22" ht="13.5" customHeight="1" x14ac:dyDescent="0.3">
      <c r="B1494" s="186">
        <v>77</v>
      </c>
      <c r="C1494" s="135" t="s">
        <v>1459</v>
      </c>
      <c r="D1494" s="129" t="s">
        <v>762</v>
      </c>
      <c r="E1494" s="171" t="s">
        <v>105</v>
      </c>
      <c r="F1494" s="172" t="s">
        <v>906</v>
      </c>
      <c r="G1494" s="177">
        <v>6</v>
      </c>
      <c r="H1494" s="178"/>
      <c r="I1494" s="178" t="s">
        <v>762</v>
      </c>
      <c r="J1494" s="178" t="s">
        <v>762</v>
      </c>
      <c r="K1494" s="178" t="s">
        <v>762</v>
      </c>
      <c r="L1494" s="178" t="s">
        <v>762</v>
      </c>
      <c r="M1494" s="178" t="s">
        <v>762</v>
      </c>
      <c r="N1494" s="187"/>
      <c r="O1494" s="166"/>
      <c r="P1494" s="166"/>
      <c r="Q1494" s="166"/>
      <c r="R1494" s="179"/>
      <c r="S1494" s="179"/>
      <c r="T1494" s="179"/>
      <c r="U1494" s="175"/>
      <c r="V1494" s="99"/>
    </row>
    <row r="1495" spans="2:22" x14ac:dyDescent="0.3">
      <c r="B1495" s="186">
        <v>91</v>
      </c>
      <c r="C1495" s="135" t="s">
        <v>860</v>
      </c>
      <c r="D1495" s="129" t="s">
        <v>762</v>
      </c>
      <c r="E1495" s="171" t="s">
        <v>901</v>
      </c>
      <c r="F1495" s="172" t="s">
        <v>906</v>
      </c>
      <c r="G1495" s="177">
        <v>1</v>
      </c>
      <c r="H1495" s="178"/>
      <c r="I1495" s="178" t="s">
        <v>762</v>
      </c>
      <c r="J1495" s="178" t="s">
        <v>762</v>
      </c>
      <c r="K1495" s="178" t="s">
        <v>762</v>
      </c>
      <c r="L1495" s="178" t="s">
        <v>762</v>
      </c>
      <c r="M1495" s="178" t="s">
        <v>762</v>
      </c>
      <c r="N1495" s="187"/>
      <c r="O1495" s="166"/>
      <c r="P1495" s="166"/>
      <c r="Q1495" s="166"/>
      <c r="R1495" s="179"/>
      <c r="S1495" s="179"/>
      <c r="T1495" s="179"/>
      <c r="U1495" s="175"/>
      <c r="V1495" s="99"/>
    </row>
    <row r="1496" spans="2:22" x14ac:dyDescent="0.3">
      <c r="B1496" s="135" t="s">
        <v>907</v>
      </c>
      <c r="C1496" s="135" t="s">
        <v>1270</v>
      </c>
      <c r="D1496" s="185" t="s">
        <v>649</v>
      </c>
      <c r="E1496" s="185" t="s">
        <v>908</v>
      </c>
      <c r="F1496" s="176"/>
      <c r="G1496" s="129"/>
      <c r="H1496" s="179" t="s">
        <v>504</v>
      </c>
      <c r="I1496" s="178" t="s">
        <v>649</v>
      </c>
      <c r="J1496" s="178" t="s">
        <v>649</v>
      </c>
      <c r="K1496" s="179"/>
      <c r="L1496" s="179"/>
      <c r="M1496" s="178" t="s">
        <v>649</v>
      </c>
      <c r="N1496" s="187"/>
      <c r="O1496" s="166"/>
      <c r="P1496" s="166"/>
      <c r="Q1496" s="184"/>
      <c r="R1496" s="179" t="s">
        <v>649</v>
      </c>
      <c r="S1496" s="179" t="s">
        <v>649</v>
      </c>
      <c r="T1496" s="179" t="s">
        <v>649</v>
      </c>
      <c r="U1496" s="352" t="s">
        <v>1334</v>
      </c>
      <c r="V1496" s="99"/>
    </row>
    <row r="1497" spans="2:22" x14ac:dyDescent="0.3">
      <c r="B1497" s="135" t="s">
        <v>909</v>
      </c>
      <c r="C1497" s="135" t="s">
        <v>1270</v>
      </c>
      <c r="D1497" s="185" t="s">
        <v>649</v>
      </c>
      <c r="E1497" s="185" t="s">
        <v>908</v>
      </c>
      <c r="F1497" s="176"/>
      <c r="G1497" s="129"/>
      <c r="H1497" s="179" t="s">
        <v>504</v>
      </c>
      <c r="I1497" s="178" t="s">
        <v>649</v>
      </c>
      <c r="J1497" s="178" t="s">
        <v>649</v>
      </c>
      <c r="K1497" s="179"/>
      <c r="L1497" s="179"/>
      <c r="M1497" s="178" t="s">
        <v>649</v>
      </c>
      <c r="N1497" s="187"/>
      <c r="O1497" s="166"/>
      <c r="P1497" s="166"/>
      <c r="Q1497" s="184"/>
      <c r="R1497" s="179" t="s">
        <v>649</v>
      </c>
      <c r="S1497" s="179" t="s">
        <v>649</v>
      </c>
      <c r="T1497" s="179" t="s">
        <v>649</v>
      </c>
      <c r="U1497" s="352"/>
      <c r="V1497" s="99"/>
    </row>
    <row r="1498" spans="2:22" x14ac:dyDescent="0.3">
      <c r="B1498" s="186">
        <v>89</v>
      </c>
      <c r="C1498" s="135" t="s">
        <v>1588</v>
      </c>
      <c r="D1498" s="129" t="s">
        <v>762</v>
      </c>
      <c r="E1498" s="171" t="s">
        <v>901</v>
      </c>
      <c r="F1498" s="172" t="s">
        <v>910</v>
      </c>
      <c r="G1498" s="177">
        <v>1</v>
      </c>
      <c r="H1498" s="178"/>
      <c r="I1498" s="178" t="s">
        <v>762</v>
      </c>
      <c r="J1498" s="178" t="s">
        <v>762</v>
      </c>
      <c r="K1498" s="178" t="s">
        <v>762</v>
      </c>
      <c r="L1498" s="178" t="s">
        <v>762</v>
      </c>
      <c r="M1498" s="178" t="s">
        <v>762</v>
      </c>
      <c r="N1498" s="187"/>
      <c r="O1498" s="166"/>
      <c r="P1498" s="166"/>
      <c r="Q1498" s="166"/>
      <c r="R1498" s="179"/>
      <c r="S1498" s="179"/>
      <c r="T1498" s="179"/>
      <c r="U1498" s="175"/>
      <c r="V1498" s="99"/>
    </row>
    <row r="1499" spans="2:22" x14ac:dyDescent="0.3">
      <c r="B1499" s="135" t="s">
        <v>911</v>
      </c>
      <c r="C1499" s="135" t="s">
        <v>1572</v>
      </c>
      <c r="D1499" s="185" t="s">
        <v>649</v>
      </c>
      <c r="E1499" s="185" t="s">
        <v>36</v>
      </c>
      <c r="F1499" s="176"/>
      <c r="G1499" s="129"/>
      <c r="H1499" s="178" t="s">
        <v>649</v>
      </c>
      <c r="I1499" s="178" t="s">
        <v>649</v>
      </c>
      <c r="J1499" s="178" t="s">
        <v>649</v>
      </c>
      <c r="K1499" s="178" t="s">
        <v>649</v>
      </c>
      <c r="L1499" s="178" t="s">
        <v>649</v>
      </c>
      <c r="M1499" s="178" t="s">
        <v>649</v>
      </c>
      <c r="N1499" s="187"/>
      <c r="O1499" s="166"/>
      <c r="P1499" s="166"/>
      <c r="Q1499" s="184"/>
      <c r="R1499" s="183"/>
      <c r="S1499" s="183"/>
      <c r="T1499" s="183"/>
      <c r="U1499" s="352"/>
      <c r="V1499" s="99"/>
    </row>
    <row r="1500" spans="2:22" x14ac:dyDescent="0.3">
      <c r="B1500" s="135" t="s">
        <v>897</v>
      </c>
      <c r="C1500" s="135" t="s">
        <v>898</v>
      </c>
      <c r="D1500" s="185" t="s">
        <v>649</v>
      </c>
      <c r="E1500" s="185" t="s">
        <v>732</v>
      </c>
      <c r="F1500" s="176"/>
      <c r="G1500" s="129"/>
      <c r="H1500" s="178"/>
      <c r="I1500" s="178"/>
      <c r="J1500" s="178"/>
      <c r="K1500" s="178"/>
      <c r="L1500" s="178"/>
      <c r="M1500" s="178"/>
      <c r="N1500" s="187"/>
      <c r="O1500" s="166"/>
      <c r="P1500" s="166"/>
      <c r="Q1500" s="184"/>
      <c r="R1500" s="183"/>
      <c r="S1500" s="183"/>
      <c r="T1500" s="183"/>
      <c r="U1500" s="352" t="s">
        <v>912</v>
      </c>
      <c r="V1500" s="99"/>
    </row>
    <row r="1501" spans="2:22" x14ac:dyDescent="0.3">
      <c r="B1501" s="186">
        <v>54</v>
      </c>
      <c r="C1501" s="135" t="s">
        <v>1323</v>
      </c>
      <c r="D1501" s="171" t="s">
        <v>913</v>
      </c>
      <c r="E1501" s="171" t="s">
        <v>95</v>
      </c>
      <c r="F1501" s="172">
        <v>42481</v>
      </c>
      <c r="G1501" s="173">
        <v>3</v>
      </c>
      <c r="H1501" s="174" t="s">
        <v>504</v>
      </c>
      <c r="I1501" s="174" t="s">
        <v>762</v>
      </c>
      <c r="J1501" s="178" t="s">
        <v>762</v>
      </c>
      <c r="K1501" s="174" t="s">
        <v>762</v>
      </c>
      <c r="L1501" s="174" t="s">
        <v>762</v>
      </c>
      <c r="M1501" s="178" t="s">
        <v>762</v>
      </c>
      <c r="N1501" s="187"/>
      <c r="O1501" s="166"/>
      <c r="P1501" s="166"/>
      <c r="Q1501" s="166"/>
      <c r="R1501" s="179"/>
      <c r="S1501" s="179"/>
      <c r="T1501" s="179"/>
      <c r="U1501" s="175"/>
      <c r="V1501" s="99"/>
    </row>
    <row r="1502" spans="2:22" ht="13.5" customHeight="1" x14ac:dyDescent="0.3">
      <c r="B1502" s="135">
        <v>86</v>
      </c>
      <c r="C1502" s="135" t="s">
        <v>1574</v>
      </c>
      <c r="D1502" s="129" t="s">
        <v>762</v>
      </c>
      <c r="E1502" s="129" t="s">
        <v>119</v>
      </c>
      <c r="F1502" s="176" t="s">
        <v>914</v>
      </c>
      <c r="G1502" s="177">
        <v>2</v>
      </c>
      <c r="H1502" s="178"/>
      <c r="I1502" s="178" t="s">
        <v>762</v>
      </c>
      <c r="J1502" s="178" t="s">
        <v>762</v>
      </c>
      <c r="K1502" s="178" t="s">
        <v>762</v>
      </c>
      <c r="L1502" s="178" t="s">
        <v>762</v>
      </c>
      <c r="M1502" s="178" t="s">
        <v>762</v>
      </c>
      <c r="N1502" s="187"/>
      <c r="O1502" s="166"/>
      <c r="P1502" s="166"/>
      <c r="Q1502" s="166"/>
      <c r="R1502" s="179"/>
      <c r="S1502" s="179"/>
      <c r="T1502" s="179"/>
      <c r="U1502" s="175"/>
      <c r="V1502" s="99"/>
    </row>
    <row r="1503" spans="2:22" x14ac:dyDescent="0.3">
      <c r="B1503" s="135" t="s">
        <v>875</v>
      </c>
      <c r="C1503" s="135" t="s">
        <v>1335</v>
      </c>
      <c r="D1503" s="185" t="s">
        <v>649</v>
      </c>
      <c r="E1503" s="185" t="s">
        <v>36</v>
      </c>
      <c r="F1503" s="176"/>
      <c r="G1503" s="129"/>
      <c r="H1503" s="178" t="s">
        <v>649</v>
      </c>
      <c r="I1503" s="178" t="s">
        <v>649</v>
      </c>
      <c r="J1503" s="178" t="s">
        <v>649</v>
      </c>
      <c r="K1503" s="178" t="s">
        <v>649</v>
      </c>
      <c r="L1503" s="178" t="s">
        <v>649</v>
      </c>
      <c r="M1503" s="178" t="s">
        <v>649</v>
      </c>
      <c r="N1503" s="187"/>
      <c r="O1503" s="166"/>
      <c r="P1503" s="166"/>
      <c r="Q1503" s="184"/>
      <c r="R1503" s="183"/>
      <c r="S1503" s="183"/>
      <c r="T1503" s="183"/>
      <c r="U1503" s="352"/>
      <c r="V1503" s="99"/>
    </row>
    <row r="1504" spans="2:22" x14ac:dyDescent="0.3">
      <c r="B1504" s="135">
        <v>77</v>
      </c>
      <c r="C1504" s="135" t="s">
        <v>1459</v>
      </c>
      <c r="D1504" s="129" t="s">
        <v>762</v>
      </c>
      <c r="E1504" s="129" t="s">
        <v>119</v>
      </c>
      <c r="F1504" s="176" t="s">
        <v>915</v>
      </c>
      <c r="G1504" s="177">
        <v>4</v>
      </c>
      <c r="H1504" s="178"/>
      <c r="I1504" s="178" t="s">
        <v>762</v>
      </c>
      <c r="J1504" s="178" t="s">
        <v>762</v>
      </c>
      <c r="K1504" s="178" t="s">
        <v>762</v>
      </c>
      <c r="L1504" s="178" t="s">
        <v>762</v>
      </c>
      <c r="M1504" s="178" t="s">
        <v>762</v>
      </c>
      <c r="N1504" s="166"/>
      <c r="O1504" s="166"/>
      <c r="P1504" s="166"/>
      <c r="Q1504" s="166"/>
      <c r="R1504" s="179"/>
      <c r="S1504" s="179"/>
      <c r="T1504" s="179"/>
      <c r="U1504" s="175"/>
      <c r="V1504" s="99"/>
    </row>
    <row r="1505" spans="2:22" x14ac:dyDescent="0.3">
      <c r="B1505" s="186">
        <v>45</v>
      </c>
      <c r="C1505" s="135" t="s">
        <v>916</v>
      </c>
      <c r="D1505" s="129" t="s">
        <v>762</v>
      </c>
      <c r="E1505" s="171" t="s">
        <v>95</v>
      </c>
      <c r="F1505" s="172" t="s">
        <v>917</v>
      </c>
      <c r="G1505" s="177">
        <v>6</v>
      </c>
      <c r="H1505" s="178"/>
      <c r="I1505" s="178" t="s">
        <v>762</v>
      </c>
      <c r="J1505" s="178" t="s">
        <v>762</v>
      </c>
      <c r="K1505" s="178"/>
      <c r="L1505" s="178"/>
      <c r="M1505" s="178" t="s">
        <v>762</v>
      </c>
      <c r="N1505" s="166"/>
      <c r="O1505" s="166"/>
      <c r="P1505" s="166"/>
      <c r="Q1505" s="166"/>
      <c r="R1505" s="179"/>
      <c r="S1505" s="179"/>
      <c r="T1505" s="179"/>
      <c r="U1505" s="175"/>
      <c r="V1505" s="99"/>
    </row>
    <row r="1506" spans="2:22" x14ac:dyDescent="0.3">
      <c r="B1506" s="186">
        <v>43</v>
      </c>
      <c r="C1506" s="135" t="s">
        <v>1269</v>
      </c>
      <c r="D1506" s="129" t="s">
        <v>762</v>
      </c>
      <c r="E1506" s="171" t="s">
        <v>95</v>
      </c>
      <c r="F1506" s="172" t="s">
        <v>918</v>
      </c>
      <c r="G1506" s="177">
        <v>6</v>
      </c>
      <c r="H1506" s="178"/>
      <c r="I1506" s="178" t="s">
        <v>762</v>
      </c>
      <c r="J1506" s="178" t="s">
        <v>762</v>
      </c>
      <c r="K1506" s="178"/>
      <c r="L1506" s="178"/>
      <c r="M1506" s="178" t="s">
        <v>762</v>
      </c>
      <c r="N1506" s="166"/>
      <c r="O1506" s="166"/>
      <c r="P1506" s="166"/>
      <c r="Q1506" s="166"/>
      <c r="R1506" s="179"/>
      <c r="S1506" s="179"/>
      <c r="T1506" s="179"/>
      <c r="U1506" s="175"/>
      <c r="V1506" s="99"/>
    </row>
    <row r="1507" spans="2:22" x14ac:dyDescent="0.3">
      <c r="B1507" s="186" t="s">
        <v>899</v>
      </c>
      <c r="C1507" s="135" t="s">
        <v>919</v>
      </c>
      <c r="D1507" s="129" t="s">
        <v>649</v>
      </c>
      <c r="E1507" s="129"/>
      <c r="F1507" s="172">
        <v>42472</v>
      </c>
      <c r="G1507" s="129"/>
      <c r="H1507" s="178"/>
      <c r="I1507" s="178" t="s">
        <v>649</v>
      </c>
      <c r="J1507" s="178" t="s">
        <v>649</v>
      </c>
      <c r="K1507" s="178" t="s">
        <v>649</v>
      </c>
      <c r="L1507" s="178" t="s">
        <v>649</v>
      </c>
      <c r="M1507" s="178" t="s">
        <v>649</v>
      </c>
      <c r="N1507" s="166"/>
      <c r="O1507" s="166"/>
      <c r="P1507" s="166"/>
      <c r="Q1507" s="184"/>
      <c r="R1507" s="183"/>
      <c r="S1507" s="183"/>
      <c r="T1507" s="183"/>
      <c r="U1507" s="352"/>
      <c r="V1507" s="99"/>
    </row>
    <row r="1508" spans="2:22" x14ac:dyDescent="0.3">
      <c r="B1508" s="186" t="s">
        <v>891</v>
      </c>
      <c r="C1508" s="135" t="s">
        <v>892</v>
      </c>
      <c r="D1508" s="129" t="s">
        <v>649</v>
      </c>
      <c r="E1508" s="129"/>
      <c r="F1508" s="172">
        <v>42467</v>
      </c>
      <c r="G1508" s="129"/>
      <c r="H1508" s="178"/>
      <c r="I1508" s="178" t="s">
        <v>649</v>
      </c>
      <c r="J1508" s="178" t="s">
        <v>649</v>
      </c>
      <c r="K1508" s="178" t="s">
        <v>649</v>
      </c>
      <c r="L1508" s="178" t="s">
        <v>649</v>
      </c>
      <c r="M1508" s="178" t="s">
        <v>649</v>
      </c>
      <c r="N1508" s="166"/>
      <c r="O1508" s="166"/>
      <c r="P1508" s="166"/>
      <c r="Q1508" s="184"/>
      <c r="R1508" s="183"/>
      <c r="S1508" s="183"/>
      <c r="T1508" s="183"/>
      <c r="U1508" s="352"/>
      <c r="V1508" s="99"/>
    </row>
    <row r="1509" spans="2:22" x14ac:dyDescent="0.3">
      <c r="B1509" s="135">
        <v>41</v>
      </c>
      <c r="C1509" s="135" t="s">
        <v>1269</v>
      </c>
      <c r="D1509" s="129" t="s">
        <v>762</v>
      </c>
      <c r="E1509" s="129" t="s">
        <v>95</v>
      </c>
      <c r="F1509" s="176" t="s">
        <v>918</v>
      </c>
      <c r="G1509" s="177">
        <v>6</v>
      </c>
      <c r="H1509" s="178"/>
      <c r="I1509" s="178" t="s">
        <v>762</v>
      </c>
      <c r="J1509" s="178" t="s">
        <v>762</v>
      </c>
      <c r="K1509" s="178"/>
      <c r="L1509" s="178"/>
      <c r="M1509" s="178" t="s">
        <v>762</v>
      </c>
      <c r="N1509" s="179"/>
      <c r="O1509" s="179"/>
      <c r="P1509" s="179"/>
      <c r="Q1509" s="179"/>
      <c r="R1509" s="179"/>
      <c r="S1509" s="179"/>
      <c r="T1509" s="179"/>
      <c r="U1509" s="180"/>
      <c r="V1509" s="99"/>
    </row>
    <row r="1510" spans="2:22" x14ac:dyDescent="0.3">
      <c r="B1510" s="135" t="s">
        <v>920</v>
      </c>
      <c r="C1510" s="135" t="s">
        <v>1271</v>
      </c>
      <c r="D1510" s="129" t="s">
        <v>649</v>
      </c>
      <c r="E1510" s="129" t="s">
        <v>119</v>
      </c>
      <c r="F1510" s="176">
        <v>42453</v>
      </c>
      <c r="G1510" s="129"/>
      <c r="H1510" s="178"/>
      <c r="I1510" s="178" t="s">
        <v>649</v>
      </c>
      <c r="J1510" s="178" t="s">
        <v>649</v>
      </c>
      <c r="K1510" s="178" t="s">
        <v>649</v>
      </c>
      <c r="L1510" s="178" t="s">
        <v>649</v>
      </c>
      <c r="M1510" s="178" t="s">
        <v>649</v>
      </c>
      <c r="N1510" s="179"/>
      <c r="O1510" s="179"/>
      <c r="P1510" s="179"/>
      <c r="Q1510" s="183"/>
      <c r="R1510" s="183"/>
      <c r="S1510" s="183"/>
      <c r="T1510" s="183"/>
      <c r="U1510" s="353"/>
      <c r="V1510" s="99"/>
    </row>
    <row r="1511" spans="2:22" x14ac:dyDescent="0.3">
      <c r="B1511" s="186" t="s">
        <v>899</v>
      </c>
      <c r="C1511" s="135" t="s">
        <v>919</v>
      </c>
      <c r="D1511" s="129" t="s">
        <v>649</v>
      </c>
      <c r="E1511" s="171" t="s">
        <v>105</v>
      </c>
      <c r="F1511" s="172">
        <v>42451</v>
      </c>
      <c r="G1511" s="177"/>
      <c r="H1511" s="178" t="s">
        <v>504</v>
      </c>
      <c r="I1511" s="178" t="s">
        <v>649</v>
      </c>
      <c r="J1511" s="178" t="s">
        <v>649</v>
      </c>
      <c r="K1511" s="178"/>
      <c r="L1511" s="178" t="s">
        <v>649</v>
      </c>
      <c r="M1511" s="178" t="s">
        <v>649</v>
      </c>
      <c r="N1511" s="166"/>
      <c r="O1511" s="166"/>
      <c r="P1511" s="166"/>
      <c r="Q1511" s="166"/>
      <c r="R1511" s="179"/>
      <c r="S1511" s="179"/>
      <c r="T1511" s="179"/>
      <c r="U1511" s="180"/>
      <c r="V1511" s="99"/>
    </row>
    <row r="1512" spans="2:22" x14ac:dyDescent="0.3">
      <c r="B1512" s="186">
        <v>381</v>
      </c>
      <c r="C1512" s="135" t="s">
        <v>1549</v>
      </c>
      <c r="D1512" s="129" t="s">
        <v>921</v>
      </c>
      <c r="E1512" s="171" t="s">
        <v>77</v>
      </c>
      <c r="F1512" s="172">
        <v>42450</v>
      </c>
      <c r="G1512" s="129"/>
      <c r="H1512" s="178" t="s">
        <v>649</v>
      </c>
      <c r="I1512" s="178" t="s">
        <v>649</v>
      </c>
      <c r="J1512" s="178" t="s">
        <v>649</v>
      </c>
      <c r="K1512" s="178" t="s">
        <v>649</v>
      </c>
      <c r="L1512" s="178" t="s">
        <v>649</v>
      </c>
      <c r="M1512" s="178" t="s">
        <v>649</v>
      </c>
      <c r="N1512" s="179"/>
      <c r="O1512" s="179"/>
      <c r="P1512" s="179"/>
      <c r="Q1512" s="179"/>
      <c r="R1512" s="179"/>
      <c r="S1512" s="179"/>
      <c r="T1512" s="179"/>
      <c r="U1512" s="353"/>
      <c r="V1512" s="99"/>
    </row>
    <row r="1513" spans="2:22" x14ac:dyDescent="0.3">
      <c r="B1513" s="186">
        <v>77</v>
      </c>
      <c r="C1513" s="135" t="s">
        <v>1459</v>
      </c>
      <c r="D1513" s="129" t="s">
        <v>762</v>
      </c>
      <c r="E1513" s="171" t="s">
        <v>843</v>
      </c>
      <c r="F1513" s="172" t="s">
        <v>915</v>
      </c>
      <c r="G1513" s="177">
        <v>2</v>
      </c>
      <c r="H1513" s="178"/>
      <c r="I1513" s="178" t="s">
        <v>762</v>
      </c>
      <c r="J1513" s="178" t="s">
        <v>762</v>
      </c>
      <c r="K1513" s="178" t="s">
        <v>762</v>
      </c>
      <c r="L1513" s="178" t="s">
        <v>762</v>
      </c>
      <c r="M1513" s="178" t="s">
        <v>762</v>
      </c>
      <c r="N1513" s="166"/>
      <c r="O1513" s="166"/>
      <c r="P1513" s="166"/>
      <c r="Q1513" s="166"/>
      <c r="R1513" s="179"/>
      <c r="S1513" s="179"/>
      <c r="T1513" s="179"/>
      <c r="U1513" s="175"/>
      <c r="V1513" s="99"/>
    </row>
    <row r="1514" spans="2:22" x14ac:dyDescent="0.3">
      <c r="B1514" s="186">
        <v>54</v>
      </c>
      <c r="C1514" s="135" t="s">
        <v>1323</v>
      </c>
      <c r="D1514" s="129" t="s">
        <v>913</v>
      </c>
      <c r="E1514" s="171" t="s">
        <v>105</v>
      </c>
      <c r="F1514" s="172">
        <v>42460</v>
      </c>
      <c r="G1514" s="177">
        <v>1</v>
      </c>
      <c r="H1514" s="178" t="s">
        <v>504</v>
      </c>
      <c r="I1514" s="178" t="s">
        <v>762</v>
      </c>
      <c r="J1514" s="178" t="s">
        <v>762</v>
      </c>
      <c r="K1514" s="178" t="s">
        <v>762</v>
      </c>
      <c r="L1514" s="178" t="s">
        <v>762</v>
      </c>
      <c r="M1514" s="178" t="s">
        <v>762</v>
      </c>
      <c r="N1514" s="166"/>
      <c r="O1514" s="166"/>
      <c r="P1514" s="166"/>
      <c r="Q1514" s="166"/>
      <c r="R1514" s="179"/>
      <c r="S1514" s="179"/>
      <c r="T1514" s="179"/>
      <c r="U1514" s="175"/>
      <c r="V1514" s="99"/>
    </row>
    <row r="1515" spans="2:22" x14ac:dyDescent="0.3">
      <c r="B1515" s="186">
        <v>6</v>
      </c>
      <c r="C1515" s="135" t="s">
        <v>922</v>
      </c>
      <c r="D1515" s="129" t="s">
        <v>762</v>
      </c>
      <c r="E1515" s="171" t="s">
        <v>95</v>
      </c>
      <c r="F1515" s="172">
        <v>42431</v>
      </c>
      <c r="G1515" s="177"/>
      <c r="H1515" s="178"/>
      <c r="I1515" s="178" t="s">
        <v>762</v>
      </c>
      <c r="J1515" s="178"/>
      <c r="K1515" s="178"/>
      <c r="L1515" s="178"/>
      <c r="M1515" s="178" t="s">
        <v>762</v>
      </c>
      <c r="N1515" s="166"/>
      <c r="O1515" s="166"/>
      <c r="P1515" s="166"/>
      <c r="Q1515" s="166"/>
      <c r="R1515" s="179"/>
      <c r="S1515" s="179"/>
      <c r="T1515" s="179"/>
      <c r="U1515" s="175"/>
      <c r="V1515" s="99"/>
    </row>
    <row r="1516" spans="2:22" x14ac:dyDescent="0.3">
      <c r="B1516" s="186">
        <v>7</v>
      </c>
      <c r="C1516" s="135" t="s">
        <v>923</v>
      </c>
      <c r="D1516" s="129" t="s">
        <v>762</v>
      </c>
      <c r="E1516" s="171" t="s">
        <v>95</v>
      </c>
      <c r="F1516" s="172">
        <v>42431</v>
      </c>
      <c r="G1516" s="177"/>
      <c r="H1516" s="178"/>
      <c r="I1516" s="178"/>
      <c r="J1516" s="178"/>
      <c r="K1516" s="178"/>
      <c r="L1516" s="178"/>
      <c r="M1516" s="178" t="s">
        <v>762</v>
      </c>
      <c r="N1516" s="166"/>
      <c r="O1516" s="166"/>
      <c r="P1516" s="166"/>
      <c r="Q1516" s="166"/>
      <c r="R1516" s="179"/>
      <c r="S1516" s="179"/>
      <c r="T1516" s="179"/>
      <c r="U1516" s="175"/>
      <c r="V1516" s="99"/>
    </row>
    <row r="1517" spans="2:22" x14ac:dyDescent="0.3">
      <c r="B1517" s="186">
        <v>8</v>
      </c>
      <c r="C1517" s="135" t="s">
        <v>924</v>
      </c>
      <c r="D1517" s="129" t="s">
        <v>762</v>
      </c>
      <c r="E1517" s="171" t="s">
        <v>95</v>
      </c>
      <c r="F1517" s="172">
        <v>42431</v>
      </c>
      <c r="G1517" s="177"/>
      <c r="H1517" s="178"/>
      <c r="I1517" s="178"/>
      <c r="J1517" s="178"/>
      <c r="K1517" s="178"/>
      <c r="L1517" s="178"/>
      <c r="M1517" s="178" t="s">
        <v>762</v>
      </c>
      <c r="N1517" s="166"/>
      <c r="O1517" s="166"/>
      <c r="P1517" s="166"/>
      <c r="Q1517" s="166"/>
      <c r="R1517" s="179"/>
      <c r="S1517" s="179"/>
      <c r="T1517" s="179"/>
      <c r="U1517" s="175"/>
      <c r="V1517" s="99"/>
    </row>
    <row r="1518" spans="2:22" x14ac:dyDescent="0.3">
      <c r="B1518" s="186">
        <v>9</v>
      </c>
      <c r="C1518" s="135" t="s">
        <v>925</v>
      </c>
      <c r="D1518" s="129" t="s">
        <v>762</v>
      </c>
      <c r="E1518" s="171" t="s">
        <v>95</v>
      </c>
      <c r="F1518" s="172">
        <v>42431</v>
      </c>
      <c r="G1518" s="177"/>
      <c r="H1518" s="178"/>
      <c r="I1518" s="178"/>
      <c r="J1518" s="178"/>
      <c r="K1518" s="178"/>
      <c r="L1518" s="178"/>
      <c r="M1518" s="178" t="s">
        <v>762</v>
      </c>
      <c r="N1518" s="166"/>
      <c r="O1518" s="166"/>
      <c r="P1518" s="166"/>
      <c r="Q1518" s="166"/>
      <c r="R1518" s="179"/>
      <c r="S1518" s="179"/>
      <c r="T1518" s="179"/>
      <c r="U1518" s="175"/>
      <c r="V1518" s="99"/>
    </row>
    <row r="1519" spans="2:22" x14ac:dyDescent="0.3">
      <c r="B1519" s="186">
        <v>10</v>
      </c>
      <c r="C1519" s="135" t="s">
        <v>926</v>
      </c>
      <c r="D1519" s="129" t="s">
        <v>762</v>
      </c>
      <c r="E1519" s="171" t="s">
        <v>95</v>
      </c>
      <c r="F1519" s="172">
        <v>42431</v>
      </c>
      <c r="G1519" s="177"/>
      <c r="H1519" s="178"/>
      <c r="I1519" s="178" t="s">
        <v>762</v>
      </c>
      <c r="J1519" s="178"/>
      <c r="K1519" s="178"/>
      <c r="L1519" s="178"/>
      <c r="M1519" s="178" t="s">
        <v>762</v>
      </c>
      <c r="N1519" s="166"/>
      <c r="O1519" s="166"/>
      <c r="P1519" s="166"/>
      <c r="Q1519" s="166"/>
      <c r="R1519" s="179"/>
      <c r="S1519" s="179"/>
      <c r="T1519" s="179"/>
      <c r="U1519" s="175"/>
      <c r="V1519" s="99"/>
    </row>
    <row r="1520" spans="2:22" x14ac:dyDescent="0.3">
      <c r="B1520" s="186" t="s">
        <v>927</v>
      </c>
      <c r="C1520" s="135" t="s">
        <v>1479</v>
      </c>
      <c r="D1520" s="129" t="s">
        <v>649</v>
      </c>
      <c r="E1520" s="171"/>
      <c r="F1520" s="172">
        <v>42461</v>
      </c>
      <c r="G1520" s="177"/>
      <c r="H1520" s="178"/>
      <c r="I1520" s="178"/>
      <c r="J1520" s="178"/>
      <c r="K1520" s="178"/>
      <c r="L1520" s="178"/>
      <c r="M1520" s="178"/>
      <c r="N1520" s="166"/>
      <c r="O1520" s="166"/>
      <c r="P1520" s="166"/>
      <c r="Q1520" s="166"/>
      <c r="R1520" s="179"/>
      <c r="S1520" s="179"/>
      <c r="T1520" s="179"/>
      <c r="U1520" s="342"/>
      <c r="V1520" s="99"/>
    </row>
    <row r="1521" spans="2:22" x14ac:dyDescent="0.3">
      <c r="B1521" s="186">
        <v>378</v>
      </c>
      <c r="C1521" s="135" t="s">
        <v>928</v>
      </c>
      <c r="D1521" s="129" t="s">
        <v>921</v>
      </c>
      <c r="E1521" s="171" t="s">
        <v>449</v>
      </c>
      <c r="F1521" s="172">
        <v>42423</v>
      </c>
      <c r="G1521" s="177"/>
      <c r="H1521" s="442" t="s">
        <v>929</v>
      </c>
      <c r="I1521" s="443"/>
      <c r="J1521" s="443"/>
      <c r="K1521" s="443"/>
      <c r="L1521" s="443"/>
      <c r="M1521" s="443"/>
      <c r="N1521" s="443"/>
      <c r="O1521" s="443"/>
      <c r="P1521" s="443"/>
      <c r="Q1521" s="443"/>
      <c r="R1521" s="443"/>
      <c r="S1521" s="443"/>
      <c r="T1521" s="444"/>
      <c r="U1521" s="444"/>
      <c r="V1521" s="99"/>
    </row>
    <row r="1522" spans="2:22" x14ac:dyDescent="0.3">
      <c r="B1522" s="186" t="s">
        <v>930</v>
      </c>
      <c r="C1522" s="135" t="s">
        <v>1272</v>
      </c>
      <c r="D1522" s="129" t="s">
        <v>921</v>
      </c>
      <c r="E1522" s="171" t="s">
        <v>95</v>
      </c>
      <c r="F1522" s="172">
        <v>42453</v>
      </c>
      <c r="G1522" s="129"/>
      <c r="H1522" s="178"/>
      <c r="I1522" s="178" t="s">
        <v>649</v>
      </c>
      <c r="J1522" s="178" t="s">
        <v>649</v>
      </c>
      <c r="K1522" s="174"/>
      <c r="L1522" s="174"/>
      <c r="M1522" s="178" t="s">
        <v>649</v>
      </c>
      <c r="N1522" s="166"/>
      <c r="O1522" s="166"/>
      <c r="P1522" s="166"/>
      <c r="Q1522" s="184"/>
      <c r="R1522" s="183" t="s">
        <v>649</v>
      </c>
      <c r="S1522" s="183" t="s">
        <v>649</v>
      </c>
      <c r="T1522" s="183" t="s">
        <v>649</v>
      </c>
      <c r="U1522" s="353"/>
      <c r="V1522" s="99"/>
    </row>
    <row r="1523" spans="2:22" x14ac:dyDescent="0.3">
      <c r="B1523" s="186">
        <v>390</v>
      </c>
      <c r="C1523" s="135" t="s">
        <v>1324</v>
      </c>
      <c r="D1523" s="129" t="s">
        <v>762</v>
      </c>
      <c r="E1523" s="171" t="s">
        <v>77</v>
      </c>
      <c r="F1523" s="172">
        <v>42451</v>
      </c>
      <c r="G1523" s="177">
        <v>6</v>
      </c>
      <c r="H1523" s="178" t="s">
        <v>504</v>
      </c>
      <c r="I1523" s="178" t="s">
        <v>762</v>
      </c>
      <c r="J1523" s="178" t="s">
        <v>762</v>
      </c>
      <c r="K1523" s="178" t="s">
        <v>762</v>
      </c>
      <c r="L1523" s="178" t="s">
        <v>762</v>
      </c>
      <c r="M1523" s="178" t="s">
        <v>762</v>
      </c>
      <c r="N1523" s="166"/>
      <c r="O1523" s="166"/>
      <c r="P1523" s="166"/>
      <c r="Q1523" s="166"/>
      <c r="R1523" s="179"/>
      <c r="S1523" s="179"/>
      <c r="T1523" s="179"/>
      <c r="U1523" s="180"/>
      <c r="V1523" s="99"/>
    </row>
    <row r="1524" spans="2:22" x14ac:dyDescent="0.3">
      <c r="B1524" s="186">
        <v>385</v>
      </c>
      <c r="C1524" s="135" t="s">
        <v>931</v>
      </c>
      <c r="D1524" s="129" t="s">
        <v>762</v>
      </c>
      <c r="E1524" s="171" t="s">
        <v>77</v>
      </c>
      <c r="F1524" s="172">
        <v>42451</v>
      </c>
      <c r="G1524" s="177">
        <v>6</v>
      </c>
      <c r="H1524" s="178"/>
      <c r="I1524" s="178"/>
      <c r="J1524" s="178" t="s">
        <v>762</v>
      </c>
      <c r="K1524" s="178"/>
      <c r="L1524" s="178"/>
      <c r="M1524" s="178" t="s">
        <v>762</v>
      </c>
      <c r="N1524" s="166"/>
      <c r="O1524" s="166"/>
      <c r="P1524" s="166"/>
      <c r="Q1524" s="166"/>
      <c r="R1524" s="179"/>
      <c r="S1524" s="179"/>
      <c r="T1524" s="179"/>
      <c r="U1524" s="180"/>
      <c r="V1524" s="99"/>
    </row>
    <row r="1525" spans="2:22" x14ac:dyDescent="0.3">
      <c r="B1525" s="186">
        <v>386</v>
      </c>
      <c r="C1525" s="135" t="s">
        <v>932</v>
      </c>
      <c r="D1525" s="129" t="s">
        <v>762</v>
      </c>
      <c r="E1525" s="171" t="s">
        <v>77</v>
      </c>
      <c r="F1525" s="172">
        <v>42451</v>
      </c>
      <c r="G1525" s="177">
        <v>6</v>
      </c>
      <c r="H1525" s="178"/>
      <c r="I1525" s="178"/>
      <c r="J1525" s="178" t="s">
        <v>762</v>
      </c>
      <c r="K1525" s="178"/>
      <c r="L1525" s="178"/>
      <c r="M1525" s="178" t="s">
        <v>762</v>
      </c>
      <c r="N1525" s="166"/>
      <c r="O1525" s="166"/>
      <c r="P1525" s="166"/>
      <c r="Q1525" s="166"/>
      <c r="R1525" s="179"/>
      <c r="S1525" s="179"/>
      <c r="T1525" s="179"/>
      <c r="U1525" s="180"/>
      <c r="V1525" s="99"/>
    </row>
    <row r="1526" spans="2:22" x14ac:dyDescent="0.3">
      <c r="B1526" s="186">
        <v>388</v>
      </c>
      <c r="C1526" s="135" t="s">
        <v>933</v>
      </c>
      <c r="D1526" s="129" t="s">
        <v>762</v>
      </c>
      <c r="E1526" s="171" t="s">
        <v>77</v>
      </c>
      <c r="F1526" s="172">
        <v>42451</v>
      </c>
      <c r="G1526" s="177">
        <v>6</v>
      </c>
      <c r="H1526" s="178"/>
      <c r="I1526" s="178"/>
      <c r="J1526" s="178" t="s">
        <v>762</v>
      </c>
      <c r="K1526" s="178"/>
      <c r="L1526" s="178"/>
      <c r="M1526" s="178" t="s">
        <v>762</v>
      </c>
      <c r="N1526" s="166"/>
      <c r="O1526" s="166"/>
      <c r="P1526" s="166"/>
      <c r="Q1526" s="166"/>
      <c r="R1526" s="179"/>
      <c r="S1526" s="179"/>
      <c r="T1526" s="179"/>
      <c r="U1526" s="180"/>
      <c r="V1526" s="99"/>
    </row>
    <row r="1527" spans="2:22" x14ac:dyDescent="0.3">
      <c r="B1527" s="186">
        <v>389</v>
      </c>
      <c r="C1527" s="135" t="s">
        <v>932</v>
      </c>
      <c r="D1527" s="129" t="s">
        <v>762</v>
      </c>
      <c r="E1527" s="171" t="s">
        <v>77</v>
      </c>
      <c r="F1527" s="172">
        <v>42451</v>
      </c>
      <c r="G1527" s="177">
        <v>6</v>
      </c>
      <c r="H1527" s="178"/>
      <c r="I1527" s="178"/>
      <c r="J1527" s="178" t="s">
        <v>762</v>
      </c>
      <c r="K1527" s="178"/>
      <c r="L1527" s="178"/>
      <c r="M1527" s="178" t="s">
        <v>762</v>
      </c>
      <c r="N1527" s="166"/>
      <c r="O1527" s="166"/>
      <c r="P1527" s="166"/>
      <c r="Q1527" s="166"/>
      <c r="R1527" s="179"/>
      <c r="S1527" s="179"/>
      <c r="T1527" s="179"/>
      <c r="U1527" s="180"/>
      <c r="V1527" s="99"/>
    </row>
    <row r="1528" spans="2:22" x14ac:dyDescent="0.3">
      <c r="B1528" s="186">
        <v>43</v>
      </c>
      <c r="C1528" s="135" t="s">
        <v>1269</v>
      </c>
      <c r="D1528" s="129" t="s">
        <v>762</v>
      </c>
      <c r="E1528" s="171" t="s">
        <v>105</v>
      </c>
      <c r="F1528" s="172">
        <v>42446</v>
      </c>
      <c r="G1528" s="177">
        <v>6</v>
      </c>
      <c r="H1528" s="178"/>
      <c r="I1528" s="178"/>
      <c r="J1528" s="178"/>
      <c r="K1528" s="178"/>
      <c r="L1528" s="178"/>
      <c r="M1528" s="178" t="s">
        <v>762</v>
      </c>
      <c r="N1528" s="166"/>
      <c r="O1528" s="166"/>
      <c r="P1528" s="166"/>
      <c r="Q1528" s="166"/>
      <c r="R1528" s="179"/>
      <c r="S1528" s="179"/>
      <c r="T1528" s="179" t="s">
        <v>762</v>
      </c>
      <c r="U1528" s="180"/>
      <c r="V1528" s="99"/>
    </row>
    <row r="1529" spans="2:22" x14ac:dyDescent="0.3">
      <c r="B1529" s="186">
        <v>41</v>
      </c>
      <c r="C1529" s="135" t="s">
        <v>1269</v>
      </c>
      <c r="D1529" s="129" t="s">
        <v>762</v>
      </c>
      <c r="E1529" s="171" t="s">
        <v>105</v>
      </c>
      <c r="F1529" s="172">
        <v>42446</v>
      </c>
      <c r="G1529" s="177">
        <v>6</v>
      </c>
      <c r="H1529" s="178"/>
      <c r="I1529" s="178" t="s">
        <v>762</v>
      </c>
      <c r="J1529" s="178" t="s">
        <v>762</v>
      </c>
      <c r="K1529" s="178"/>
      <c r="L1529" s="178"/>
      <c r="M1529" s="178" t="s">
        <v>762</v>
      </c>
      <c r="N1529" s="166"/>
      <c r="O1529" s="166"/>
      <c r="P1529" s="166"/>
      <c r="Q1529" s="166"/>
      <c r="R1529" s="179"/>
      <c r="S1529" s="179"/>
      <c r="T1529" s="179"/>
      <c r="U1529" s="180"/>
      <c r="V1529" s="99"/>
    </row>
    <row r="1530" spans="2:22" x14ac:dyDescent="0.3">
      <c r="B1530" s="186">
        <v>385</v>
      </c>
      <c r="C1530" s="135" t="s">
        <v>931</v>
      </c>
      <c r="D1530" s="129" t="s">
        <v>762</v>
      </c>
      <c r="E1530" s="171" t="s">
        <v>95</v>
      </c>
      <c r="F1530" s="172" t="s">
        <v>934</v>
      </c>
      <c r="G1530" s="177">
        <v>6</v>
      </c>
      <c r="H1530" s="178"/>
      <c r="I1530" s="178"/>
      <c r="J1530" s="178" t="s">
        <v>762</v>
      </c>
      <c r="K1530" s="178"/>
      <c r="L1530" s="178"/>
      <c r="M1530" s="178" t="s">
        <v>762</v>
      </c>
      <c r="N1530" s="166"/>
      <c r="O1530" s="166"/>
      <c r="P1530" s="166"/>
      <c r="Q1530" s="166"/>
      <c r="R1530" s="179"/>
      <c r="S1530" s="179"/>
      <c r="T1530" s="179"/>
      <c r="U1530" s="180"/>
      <c r="V1530" s="99"/>
    </row>
    <row r="1531" spans="2:22" x14ac:dyDescent="0.3">
      <c r="B1531" s="186">
        <v>386</v>
      </c>
      <c r="C1531" s="135" t="s">
        <v>932</v>
      </c>
      <c r="D1531" s="129" t="s">
        <v>762</v>
      </c>
      <c r="E1531" s="171" t="s">
        <v>95</v>
      </c>
      <c r="F1531" s="172" t="s">
        <v>934</v>
      </c>
      <c r="G1531" s="177">
        <v>6</v>
      </c>
      <c r="H1531" s="178"/>
      <c r="I1531" s="178"/>
      <c r="J1531" s="178" t="s">
        <v>762</v>
      </c>
      <c r="K1531" s="178"/>
      <c r="L1531" s="178"/>
      <c r="M1531" s="178" t="s">
        <v>762</v>
      </c>
      <c r="N1531" s="166"/>
      <c r="O1531" s="166"/>
      <c r="P1531" s="166"/>
      <c r="Q1531" s="166"/>
      <c r="R1531" s="179"/>
      <c r="S1531" s="179"/>
      <c r="T1531" s="179"/>
      <c r="U1531" s="180"/>
      <c r="V1531" s="99"/>
    </row>
    <row r="1532" spans="2:22" x14ac:dyDescent="0.3">
      <c r="B1532" s="186">
        <v>388</v>
      </c>
      <c r="C1532" s="135" t="s">
        <v>933</v>
      </c>
      <c r="D1532" s="129" t="s">
        <v>762</v>
      </c>
      <c r="E1532" s="171" t="s">
        <v>95</v>
      </c>
      <c r="F1532" s="172" t="s">
        <v>934</v>
      </c>
      <c r="G1532" s="177">
        <v>6</v>
      </c>
      <c r="H1532" s="178"/>
      <c r="I1532" s="178"/>
      <c r="J1532" s="178" t="s">
        <v>762</v>
      </c>
      <c r="K1532" s="178"/>
      <c r="L1532" s="178"/>
      <c r="M1532" s="178" t="s">
        <v>762</v>
      </c>
      <c r="N1532" s="166"/>
      <c r="O1532" s="166"/>
      <c r="P1532" s="166"/>
      <c r="Q1532" s="166"/>
      <c r="R1532" s="179"/>
      <c r="S1532" s="179"/>
      <c r="T1532" s="179"/>
      <c r="U1532" s="180"/>
      <c r="V1532" s="99"/>
    </row>
    <row r="1533" spans="2:22" x14ac:dyDescent="0.3">
      <c r="B1533" s="186">
        <v>389</v>
      </c>
      <c r="C1533" s="135" t="s">
        <v>932</v>
      </c>
      <c r="D1533" s="129" t="s">
        <v>762</v>
      </c>
      <c r="E1533" s="171" t="s">
        <v>95</v>
      </c>
      <c r="F1533" s="172" t="s">
        <v>934</v>
      </c>
      <c r="G1533" s="177">
        <v>6</v>
      </c>
      <c r="H1533" s="178"/>
      <c r="I1533" s="178"/>
      <c r="J1533" s="178" t="s">
        <v>762</v>
      </c>
      <c r="K1533" s="178"/>
      <c r="L1533" s="178"/>
      <c r="M1533" s="178" t="s">
        <v>762</v>
      </c>
      <c r="N1533" s="166"/>
      <c r="O1533" s="166"/>
      <c r="P1533" s="166"/>
      <c r="Q1533" s="166"/>
      <c r="R1533" s="179"/>
      <c r="S1533" s="179"/>
      <c r="T1533" s="179"/>
      <c r="U1533" s="180"/>
      <c r="V1533" s="99"/>
    </row>
    <row r="1534" spans="2:22" x14ac:dyDescent="0.3">
      <c r="B1534" s="186">
        <v>391</v>
      </c>
      <c r="C1534" s="135" t="s">
        <v>1325</v>
      </c>
      <c r="D1534" s="129" t="s">
        <v>921</v>
      </c>
      <c r="E1534" s="171" t="s">
        <v>77</v>
      </c>
      <c r="F1534" s="172"/>
      <c r="G1534" s="177"/>
      <c r="H1534" s="178" t="s">
        <v>649</v>
      </c>
      <c r="I1534" s="178" t="s">
        <v>649</v>
      </c>
      <c r="J1534" s="178" t="s">
        <v>649</v>
      </c>
      <c r="K1534" s="178" t="s">
        <v>649</v>
      </c>
      <c r="L1534" s="178" t="s">
        <v>649</v>
      </c>
      <c r="M1534" s="178" t="s">
        <v>649</v>
      </c>
      <c r="N1534" s="166"/>
      <c r="O1534" s="166"/>
      <c r="P1534" s="166"/>
      <c r="Q1534" s="166"/>
      <c r="R1534" s="179"/>
      <c r="S1534" s="179"/>
      <c r="T1534" s="179"/>
      <c r="U1534" s="180"/>
      <c r="V1534" s="99"/>
    </row>
    <row r="1535" spans="2:22" x14ac:dyDescent="0.3">
      <c r="B1535" s="186">
        <v>380</v>
      </c>
      <c r="C1535" s="135" t="s">
        <v>935</v>
      </c>
      <c r="D1535" s="129" t="s">
        <v>921</v>
      </c>
      <c r="E1535" s="171">
        <v>12</v>
      </c>
      <c r="F1535" s="172">
        <v>42444</v>
      </c>
      <c r="G1535" s="177"/>
      <c r="H1535" s="178" t="s">
        <v>649</v>
      </c>
      <c r="I1535" s="178" t="s">
        <v>649</v>
      </c>
      <c r="J1535" s="178" t="s">
        <v>649</v>
      </c>
      <c r="K1535" s="178" t="s">
        <v>649</v>
      </c>
      <c r="L1535" s="178" t="s">
        <v>649</v>
      </c>
      <c r="M1535" s="178" t="s">
        <v>649</v>
      </c>
      <c r="N1535" s="166"/>
      <c r="O1535" s="166"/>
      <c r="P1535" s="166"/>
      <c r="Q1535" s="166"/>
      <c r="R1535" s="179"/>
      <c r="S1535" s="179"/>
      <c r="T1535" s="179"/>
      <c r="U1535" s="180"/>
      <c r="V1535" s="99"/>
    </row>
    <row r="1536" spans="2:22" x14ac:dyDescent="0.3">
      <c r="B1536" s="186">
        <v>390</v>
      </c>
      <c r="C1536" s="135" t="s">
        <v>1324</v>
      </c>
      <c r="D1536" s="129" t="s">
        <v>762</v>
      </c>
      <c r="E1536" s="129" t="s">
        <v>95</v>
      </c>
      <c r="F1536" s="176" t="s">
        <v>934</v>
      </c>
      <c r="G1536" s="129">
        <v>8</v>
      </c>
      <c r="H1536" s="178" t="s">
        <v>504</v>
      </c>
      <c r="I1536" s="178" t="s">
        <v>762</v>
      </c>
      <c r="J1536" s="178" t="s">
        <v>762</v>
      </c>
      <c r="K1536" s="178" t="s">
        <v>762</v>
      </c>
      <c r="L1536" s="178" t="s">
        <v>762</v>
      </c>
      <c r="M1536" s="178" t="s">
        <v>762</v>
      </c>
      <c r="N1536" s="179"/>
      <c r="O1536" s="179"/>
      <c r="P1536" s="179"/>
      <c r="Q1536" s="183"/>
      <c r="R1536" s="183"/>
      <c r="S1536" s="183"/>
      <c r="T1536" s="183"/>
      <c r="U1536" s="188"/>
      <c r="V1536" s="99"/>
    </row>
    <row r="1537" spans="2:22" x14ac:dyDescent="0.3">
      <c r="B1537" s="186">
        <v>45</v>
      </c>
      <c r="C1537" s="135" t="s">
        <v>916</v>
      </c>
      <c r="D1537" s="129" t="s">
        <v>762</v>
      </c>
      <c r="E1537" s="129" t="s">
        <v>119</v>
      </c>
      <c r="F1537" s="176">
        <v>42451</v>
      </c>
      <c r="G1537" s="129">
        <v>6</v>
      </c>
      <c r="H1537" s="178"/>
      <c r="I1537" s="178" t="s">
        <v>762</v>
      </c>
      <c r="J1537" s="178" t="s">
        <v>762</v>
      </c>
      <c r="K1537" s="178"/>
      <c r="L1537" s="178"/>
      <c r="M1537" s="178" t="s">
        <v>762</v>
      </c>
      <c r="N1537" s="179"/>
      <c r="O1537" s="179"/>
      <c r="P1537" s="179"/>
      <c r="Q1537" s="183"/>
      <c r="R1537" s="183"/>
      <c r="S1537" s="183"/>
      <c r="T1537" s="183"/>
      <c r="U1537" s="188"/>
      <c r="V1537" s="99"/>
    </row>
    <row r="1538" spans="2:22" x14ac:dyDescent="0.3">
      <c r="B1538" s="186">
        <v>59</v>
      </c>
      <c r="C1538" s="135" t="s">
        <v>1589</v>
      </c>
      <c r="D1538" s="129" t="s">
        <v>649</v>
      </c>
      <c r="E1538" s="129" t="s">
        <v>36</v>
      </c>
      <c r="F1538" s="176" t="s">
        <v>504</v>
      </c>
      <c r="G1538" s="177"/>
      <c r="H1538" s="178" t="s">
        <v>649</v>
      </c>
      <c r="I1538" s="178" t="s">
        <v>649</v>
      </c>
      <c r="J1538" s="178" t="s">
        <v>649</v>
      </c>
      <c r="K1538" s="178"/>
      <c r="L1538" s="178" t="s">
        <v>649</v>
      </c>
      <c r="M1538" s="178" t="s">
        <v>649</v>
      </c>
      <c r="N1538" s="179"/>
      <c r="O1538" s="179"/>
      <c r="P1538" s="179"/>
      <c r="Q1538" s="179"/>
      <c r="R1538" s="179"/>
      <c r="S1538" s="179"/>
      <c r="T1538" s="179"/>
      <c r="U1538" s="175"/>
      <c r="V1538" s="99"/>
    </row>
    <row r="1539" spans="2:22" x14ac:dyDescent="0.3">
      <c r="B1539" s="186">
        <v>278</v>
      </c>
      <c r="C1539" s="135" t="s">
        <v>1273</v>
      </c>
      <c r="D1539" s="129" t="s">
        <v>921</v>
      </c>
      <c r="E1539" s="129" t="s">
        <v>77</v>
      </c>
      <c r="F1539" s="176">
        <v>42363</v>
      </c>
      <c r="G1539" s="129">
        <v>4</v>
      </c>
      <c r="H1539" s="178" t="s">
        <v>649</v>
      </c>
      <c r="I1539" s="178" t="s">
        <v>649</v>
      </c>
      <c r="J1539" s="178" t="s">
        <v>649</v>
      </c>
      <c r="K1539" s="178"/>
      <c r="L1539" s="179"/>
      <c r="M1539" s="178" t="s">
        <v>649</v>
      </c>
      <c r="N1539" s="179"/>
      <c r="O1539" s="179"/>
      <c r="P1539" s="179"/>
      <c r="Q1539" s="183"/>
      <c r="R1539" s="178" t="s">
        <v>649</v>
      </c>
      <c r="S1539" s="178" t="s">
        <v>649</v>
      </c>
      <c r="T1539" s="179"/>
      <c r="U1539" s="175" t="s">
        <v>936</v>
      </c>
      <c r="V1539" s="99"/>
    </row>
    <row r="1540" spans="2:22" x14ac:dyDescent="0.3">
      <c r="B1540" s="186">
        <v>378</v>
      </c>
      <c r="C1540" s="135" t="s">
        <v>928</v>
      </c>
      <c r="D1540" s="129" t="s">
        <v>921</v>
      </c>
      <c r="E1540" s="129">
        <v>12</v>
      </c>
      <c r="F1540" s="176">
        <v>42444</v>
      </c>
      <c r="G1540" s="177"/>
      <c r="H1540" s="178" t="s">
        <v>649</v>
      </c>
      <c r="I1540" s="178" t="s">
        <v>649</v>
      </c>
      <c r="J1540" s="178" t="s">
        <v>649</v>
      </c>
      <c r="K1540" s="178" t="s">
        <v>649</v>
      </c>
      <c r="L1540" s="178" t="s">
        <v>649</v>
      </c>
      <c r="M1540" s="178" t="s">
        <v>649</v>
      </c>
      <c r="N1540" s="179"/>
      <c r="O1540" s="179"/>
      <c r="P1540" s="179"/>
      <c r="Q1540" s="179"/>
      <c r="R1540" s="179"/>
      <c r="S1540" s="179"/>
      <c r="T1540" s="179"/>
      <c r="U1540" s="175" t="s">
        <v>936</v>
      </c>
      <c r="V1540" s="99"/>
    </row>
    <row r="1541" spans="2:22" x14ac:dyDescent="0.3">
      <c r="B1541" s="41" t="s">
        <v>937</v>
      </c>
      <c r="C1541" s="135" t="s">
        <v>1480</v>
      </c>
      <c r="D1541" s="129" t="s">
        <v>921</v>
      </c>
      <c r="E1541" s="129" t="s">
        <v>105</v>
      </c>
      <c r="F1541" s="176">
        <v>42422</v>
      </c>
      <c r="G1541" s="129">
        <v>2</v>
      </c>
      <c r="H1541" s="178"/>
      <c r="I1541" s="178"/>
      <c r="J1541" s="178"/>
      <c r="K1541" s="178" t="s">
        <v>649</v>
      </c>
      <c r="L1541" s="178" t="s">
        <v>649</v>
      </c>
      <c r="M1541" s="178" t="s">
        <v>649</v>
      </c>
      <c r="N1541" s="179"/>
      <c r="O1541" s="179"/>
      <c r="P1541" s="179"/>
      <c r="Q1541" s="183"/>
      <c r="R1541" s="178"/>
      <c r="S1541" s="178"/>
      <c r="T1541" s="179"/>
      <c r="U1541" s="189" t="s">
        <v>938</v>
      </c>
      <c r="V1541" s="99"/>
    </row>
    <row r="1542" spans="2:22" x14ac:dyDescent="0.3">
      <c r="B1542" s="186">
        <v>45</v>
      </c>
      <c r="C1542" s="135" t="s">
        <v>916</v>
      </c>
      <c r="D1542" s="129" t="s">
        <v>762</v>
      </c>
      <c r="E1542" s="129" t="s">
        <v>119</v>
      </c>
      <c r="F1542" s="176">
        <v>42437</v>
      </c>
      <c r="G1542" s="129">
        <v>6</v>
      </c>
      <c r="H1542" s="178"/>
      <c r="I1542" s="178" t="s">
        <v>762</v>
      </c>
      <c r="J1542" s="178" t="s">
        <v>762</v>
      </c>
      <c r="K1542" s="178"/>
      <c r="L1542" s="178"/>
      <c r="M1542" s="178" t="s">
        <v>762</v>
      </c>
      <c r="N1542" s="179"/>
      <c r="O1542" s="179"/>
      <c r="P1542" s="179"/>
      <c r="Q1542" s="183"/>
      <c r="R1542" s="183"/>
      <c r="S1542" s="183"/>
      <c r="T1542" s="183"/>
      <c r="U1542" s="352" t="s">
        <v>939</v>
      </c>
      <c r="V1542" s="99"/>
    </row>
    <row r="1543" spans="2:22" x14ac:dyDescent="0.3">
      <c r="B1543" s="41" t="s">
        <v>907</v>
      </c>
      <c r="C1543" s="135" t="s">
        <v>940</v>
      </c>
      <c r="D1543" s="129" t="s">
        <v>921</v>
      </c>
      <c r="E1543" s="129" t="s">
        <v>95</v>
      </c>
      <c r="F1543" s="176">
        <v>42440</v>
      </c>
      <c r="G1543" s="129">
        <v>2</v>
      </c>
      <c r="H1543" s="178"/>
      <c r="I1543" s="178" t="s">
        <v>649</v>
      </c>
      <c r="J1543" s="178" t="s">
        <v>649</v>
      </c>
      <c r="K1543" s="178" t="s">
        <v>649</v>
      </c>
      <c r="L1543" s="178"/>
      <c r="M1543" s="178" t="s">
        <v>649</v>
      </c>
      <c r="N1543" s="179"/>
      <c r="O1543" s="179"/>
      <c r="P1543" s="179"/>
      <c r="Q1543" s="183"/>
      <c r="R1543" s="178" t="s">
        <v>649</v>
      </c>
      <c r="S1543" s="178" t="s">
        <v>649</v>
      </c>
      <c r="T1543" s="179" t="s">
        <v>649</v>
      </c>
      <c r="U1543" s="354"/>
      <c r="V1543" s="99"/>
    </row>
    <row r="1544" spans="2:22" x14ac:dyDescent="0.3">
      <c r="B1544" s="41" t="s">
        <v>909</v>
      </c>
      <c r="C1544" s="135" t="s">
        <v>941</v>
      </c>
      <c r="D1544" s="129" t="s">
        <v>921</v>
      </c>
      <c r="E1544" s="129" t="s">
        <v>95</v>
      </c>
      <c r="F1544" s="176">
        <v>42440</v>
      </c>
      <c r="G1544" s="129">
        <v>2</v>
      </c>
      <c r="H1544" s="178"/>
      <c r="I1544" s="178" t="s">
        <v>649</v>
      </c>
      <c r="J1544" s="178" t="s">
        <v>649</v>
      </c>
      <c r="K1544" s="178" t="s">
        <v>649</v>
      </c>
      <c r="L1544" s="178"/>
      <c r="M1544" s="178" t="s">
        <v>649</v>
      </c>
      <c r="N1544" s="179"/>
      <c r="O1544" s="179"/>
      <c r="P1544" s="179"/>
      <c r="Q1544" s="183"/>
      <c r="R1544" s="178" t="s">
        <v>649</v>
      </c>
      <c r="S1544" s="178" t="s">
        <v>649</v>
      </c>
      <c r="T1544" s="179" t="s">
        <v>649</v>
      </c>
      <c r="U1544" s="354"/>
      <c r="V1544" s="99"/>
    </row>
    <row r="1545" spans="2:22" x14ac:dyDescent="0.3">
      <c r="B1545" s="186">
        <v>371</v>
      </c>
      <c r="C1545" s="135" t="s">
        <v>1274</v>
      </c>
      <c r="D1545" s="129" t="s">
        <v>913</v>
      </c>
      <c r="E1545" s="129" t="s">
        <v>908</v>
      </c>
      <c r="F1545" s="176">
        <v>42072</v>
      </c>
      <c r="G1545" s="129">
        <v>6</v>
      </c>
      <c r="H1545" s="178"/>
      <c r="I1545" s="178"/>
      <c r="J1545" s="178"/>
      <c r="K1545" s="178"/>
      <c r="L1545" s="178"/>
      <c r="M1545" s="178" t="s">
        <v>762</v>
      </c>
      <c r="N1545" s="179"/>
      <c r="O1545" s="179"/>
      <c r="P1545" s="179"/>
      <c r="Q1545" s="183"/>
      <c r="R1545" s="183"/>
      <c r="S1545" s="183"/>
      <c r="T1545" s="183"/>
      <c r="U1545" s="352"/>
      <c r="V1545" s="99"/>
    </row>
    <row r="1546" spans="2:22" x14ac:dyDescent="0.3">
      <c r="B1546" s="186">
        <v>357</v>
      </c>
      <c r="C1546" s="135" t="s">
        <v>1438</v>
      </c>
      <c r="D1546" s="129" t="s">
        <v>762</v>
      </c>
      <c r="E1546" s="129" t="s">
        <v>77</v>
      </c>
      <c r="F1546" s="176" t="s">
        <v>942</v>
      </c>
      <c r="G1546" s="129">
        <v>6</v>
      </c>
      <c r="H1546" s="178"/>
      <c r="I1546" s="178" t="s">
        <v>762</v>
      </c>
      <c r="J1546" s="178" t="s">
        <v>762</v>
      </c>
      <c r="K1546" s="178" t="s">
        <v>762</v>
      </c>
      <c r="L1546" s="178" t="s">
        <v>762</v>
      </c>
      <c r="M1546" s="178" t="s">
        <v>762</v>
      </c>
      <c r="N1546" s="179"/>
      <c r="O1546" s="179"/>
      <c r="P1546" s="179"/>
      <c r="Q1546" s="183"/>
      <c r="R1546" s="183"/>
      <c r="S1546" s="183"/>
      <c r="T1546" s="183"/>
      <c r="U1546" s="175" t="s">
        <v>943</v>
      </c>
      <c r="V1546" s="99"/>
    </row>
    <row r="1547" spans="2:22" x14ac:dyDescent="0.3">
      <c r="B1547" s="186">
        <v>358</v>
      </c>
      <c r="C1547" s="135" t="s">
        <v>1439</v>
      </c>
      <c r="D1547" s="129" t="s">
        <v>762</v>
      </c>
      <c r="E1547" s="129" t="s">
        <v>77</v>
      </c>
      <c r="F1547" s="176" t="s">
        <v>942</v>
      </c>
      <c r="G1547" s="129">
        <v>3</v>
      </c>
      <c r="H1547" s="178"/>
      <c r="I1547" s="178" t="s">
        <v>762</v>
      </c>
      <c r="J1547" s="178" t="s">
        <v>762</v>
      </c>
      <c r="K1547" s="178" t="s">
        <v>762</v>
      </c>
      <c r="L1547" s="178" t="s">
        <v>762</v>
      </c>
      <c r="M1547" s="178" t="s">
        <v>762</v>
      </c>
      <c r="N1547" s="179"/>
      <c r="O1547" s="179"/>
      <c r="P1547" s="179"/>
      <c r="Q1547" s="183"/>
      <c r="R1547" s="183"/>
      <c r="S1547" s="183"/>
      <c r="T1547" s="183"/>
      <c r="U1547" s="175" t="s">
        <v>943</v>
      </c>
      <c r="V1547" s="99"/>
    </row>
    <row r="1548" spans="2:22" x14ac:dyDescent="0.3">
      <c r="B1548" s="186">
        <v>353</v>
      </c>
      <c r="C1548" s="135" t="s">
        <v>1363</v>
      </c>
      <c r="D1548" s="129" t="s">
        <v>921</v>
      </c>
      <c r="E1548" s="171" t="s">
        <v>449</v>
      </c>
      <c r="F1548" s="172">
        <v>42405</v>
      </c>
      <c r="G1548" s="129"/>
      <c r="H1548" s="445" t="s">
        <v>944</v>
      </c>
      <c r="I1548" s="446"/>
      <c r="J1548" s="446"/>
      <c r="K1548" s="446"/>
      <c r="L1548" s="446"/>
      <c r="M1548" s="446"/>
      <c r="N1548" s="446"/>
      <c r="O1548" s="446"/>
      <c r="P1548" s="446"/>
      <c r="Q1548" s="446"/>
      <c r="R1548" s="446"/>
      <c r="S1548" s="446"/>
      <c r="T1548" s="447"/>
      <c r="U1548" s="175" t="s">
        <v>945</v>
      </c>
      <c r="V1548" s="99"/>
    </row>
    <row r="1549" spans="2:22" x14ac:dyDescent="0.3">
      <c r="B1549" s="186">
        <v>354</v>
      </c>
      <c r="C1549" s="135" t="s">
        <v>1275</v>
      </c>
      <c r="D1549" s="129" t="s">
        <v>921</v>
      </c>
      <c r="E1549" s="171" t="s">
        <v>449</v>
      </c>
      <c r="F1549" s="172">
        <v>42405</v>
      </c>
      <c r="G1549" s="129"/>
      <c r="H1549" s="448"/>
      <c r="I1549" s="449"/>
      <c r="J1549" s="449"/>
      <c r="K1549" s="449"/>
      <c r="L1549" s="449"/>
      <c r="M1549" s="449"/>
      <c r="N1549" s="449"/>
      <c r="O1549" s="449"/>
      <c r="P1549" s="449"/>
      <c r="Q1549" s="449"/>
      <c r="R1549" s="449"/>
      <c r="S1549" s="449"/>
      <c r="T1549" s="450"/>
      <c r="U1549" s="175" t="s">
        <v>945</v>
      </c>
      <c r="V1549" s="99"/>
    </row>
    <row r="1550" spans="2:22" x14ac:dyDescent="0.3">
      <c r="B1550" s="186">
        <v>310</v>
      </c>
      <c r="C1550" s="135" t="s">
        <v>1438</v>
      </c>
      <c r="D1550" s="171" t="s">
        <v>762</v>
      </c>
      <c r="E1550" s="171" t="s">
        <v>77</v>
      </c>
      <c r="F1550" s="172" t="s">
        <v>946</v>
      </c>
      <c r="G1550" s="171">
        <v>6</v>
      </c>
      <c r="H1550" s="296"/>
      <c r="I1550" s="178" t="s">
        <v>762</v>
      </c>
      <c r="J1550" s="178" t="s">
        <v>762</v>
      </c>
      <c r="K1550" s="174" t="s">
        <v>762</v>
      </c>
      <c r="L1550" s="174" t="s">
        <v>762</v>
      </c>
      <c r="M1550" s="178" t="s">
        <v>762</v>
      </c>
      <c r="N1550" s="166"/>
      <c r="O1550" s="166"/>
      <c r="P1550" s="166"/>
      <c r="Q1550" s="184"/>
      <c r="R1550" s="183"/>
      <c r="S1550" s="183"/>
      <c r="T1550" s="183"/>
      <c r="U1550" s="355" t="s">
        <v>947</v>
      </c>
      <c r="V1550" s="99"/>
    </row>
    <row r="1551" spans="2:22" x14ac:dyDescent="0.3">
      <c r="B1551" s="186">
        <v>311</v>
      </c>
      <c r="C1551" s="135" t="s">
        <v>1439</v>
      </c>
      <c r="D1551" s="171" t="s">
        <v>762</v>
      </c>
      <c r="E1551" s="171" t="s">
        <v>77</v>
      </c>
      <c r="F1551" s="172" t="s">
        <v>946</v>
      </c>
      <c r="G1551" s="171">
        <v>3</v>
      </c>
      <c r="H1551" s="296"/>
      <c r="I1551" s="178" t="s">
        <v>762</v>
      </c>
      <c r="J1551" s="178" t="s">
        <v>762</v>
      </c>
      <c r="K1551" s="174" t="s">
        <v>762</v>
      </c>
      <c r="L1551" s="174" t="s">
        <v>762</v>
      </c>
      <c r="M1551" s="178" t="s">
        <v>762</v>
      </c>
      <c r="N1551" s="166"/>
      <c r="O1551" s="166"/>
      <c r="P1551" s="166"/>
      <c r="Q1551" s="184"/>
      <c r="R1551" s="183"/>
      <c r="S1551" s="183"/>
      <c r="T1551" s="183"/>
      <c r="U1551" s="355" t="s">
        <v>947</v>
      </c>
      <c r="V1551" s="99"/>
    </row>
    <row r="1552" spans="2:22" x14ac:dyDescent="0.3">
      <c r="B1552" s="186" t="s">
        <v>891</v>
      </c>
      <c r="C1552" s="135" t="s">
        <v>948</v>
      </c>
      <c r="D1552" s="171" t="s">
        <v>649</v>
      </c>
      <c r="E1552" s="171" t="s">
        <v>119</v>
      </c>
      <c r="F1552" s="172">
        <v>42432</v>
      </c>
      <c r="G1552" s="171">
        <v>3</v>
      </c>
      <c r="H1552" s="296" t="s">
        <v>504</v>
      </c>
      <c r="I1552" s="178" t="s">
        <v>649</v>
      </c>
      <c r="J1552" s="178" t="s">
        <v>649</v>
      </c>
      <c r="K1552" s="178" t="s">
        <v>649</v>
      </c>
      <c r="L1552" s="178" t="s">
        <v>649</v>
      </c>
      <c r="M1552" s="178" t="s">
        <v>649</v>
      </c>
      <c r="N1552" s="166"/>
      <c r="O1552" s="166"/>
      <c r="P1552" s="166"/>
      <c r="Q1552" s="184"/>
      <c r="R1552" s="183"/>
      <c r="S1552" s="183"/>
      <c r="T1552" s="183"/>
      <c r="U1552" s="355"/>
      <c r="V1552" s="99"/>
    </row>
    <row r="1553" spans="2:22" x14ac:dyDescent="0.3">
      <c r="B1553" s="186" t="s">
        <v>927</v>
      </c>
      <c r="C1553" s="135" t="s">
        <v>1481</v>
      </c>
      <c r="D1553" s="129" t="s">
        <v>649</v>
      </c>
      <c r="E1553" s="171" t="s">
        <v>119</v>
      </c>
      <c r="F1553" s="172">
        <v>42426</v>
      </c>
      <c r="G1553" s="129"/>
      <c r="H1553" s="178"/>
      <c r="I1553" s="178" t="s">
        <v>649</v>
      </c>
      <c r="J1553" s="178" t="s">
        <v>649</v>
      </c>
      <c r="K1553" s="174" t="s">
        <v>649</v>
      </c>
      <c r="L1553" s="174" t="s">
        <v>649</v>
      </c>
      <c r="M1553" s="178" t="s">
        <v>649</v>
      </c>
      <c r="N1553" s="166"/>
      <c r="O1553" s="166"/>
      <c r="P1553" s="166"/>
      <c r="Q1553" s="166"/>
      <c r="R1553" s="179"/>
      <c r="S1553" s="179"/>
      <c r="T1553" s="179"/>
      <c r="U1553" s="180" t="s">
        <v>949</v>
      </c>
      <c r="V1553" s="99"/>
    </row>
    <row r="1554" spans="2:22" x14ac:dyDescent="0.3">
      <c r="B1554" s="186" t="s">
        <v>899</v>
      </c>
      <c r="C1554" s="135" t="s">
        <v>919</v>
      </c>
      <c r="D1554" s="129" t="s">
        <v>649</v>
      </c>
      <c r="E1554" s="171" t="s">
        <v>756</v>
      </c>
      <c r="F1554" s="172" t="s">
        <v>504</v>
      </c>
      <c r="G1554" s="188">
        <v>2</v>
      </c>
      <c r="H1554" s="178" t="s">
        <v>649</v>
      </c>
      <c r="I1554" s="178" t="s">
        <v>649</v>
      </c>
      <c r="J1554" s="178" t="s">
        <v>649</v>
      </c>
      <c r="K1554" s="174" t="s">
        <v>649</v>
      </c>
      <c r="L1554" s="174" t="s">
        <v>649</v>
      </c>
      <c r="M1554" s="178" t="s">
        <v>649</v>
      </c>
      <c r="N1554" s="166"/>
      <c r="O1554" s="166"/>
      <c r="P1554" s="166"/>
      <c r="Q1554" s="166"/>
      <c r="R1554" s="179"/>
      <c r="S1554" s="179"/>
      <c r="T1554" s="179"/>
      <c r="U1554" s="180"/>
      <c r="V1554" s="99"/>
    </row>
    <row r="1555" spans="2:22" x14ac:dyDescent="0.3">
      <c r="B1555" s="186" t="s">
        <v>930</v>
      </c>
      <c r="C1555" s="135" t="s">
        <v>1276</v>
      </c>
      <c r="D1555" s="171" t="s">
        <v>649</v>
      </c>
      <c r="E1555" s="171" t="s">
        <v>105</v>
      </c>
      <c r="F1555" s="172">
        <v>42432</v>
      </c>
      <c r="G1555" s="171">
        <v>2</v>
      </c>
      <c r="H1555" s="296" t="s">
        <v>504</v>
      </c>
      <c r="I1555" s="178" t="s">
        <v>649</v>
      </c>
      <c r="J1555" s="178" t="s">
        <v>649</v>
      </c>
      <c r="K1555" s="174"/>
      <c r="L1555" s="174"/>
      <c r="M1555" s="178" t="s">
        <v>649</v>
      </c>
      <c r="N1555" s="166"/>
      <c r="O1555" s="166"/>
      <c r="P1555" s="166"/>
      <c r="Q1555" s="184"/>
      <c r="R1555" s="178" t="s">
        <v>649</v>
      </c>
      <c r="S1555" s="178" t="s">
        <v>649</v>
      </c>
      <c r="T1555" s="179" t="s">
        <v>649</v>
      </c>
      <c r="U1555" s="355"/>
      <c r="V1555" s="99"/>
    </row>
    <row r="1556" spans="2:22" x14ac:dyDescent="0.3">
      <c r="B1556" s="186">
        <v>353</v>
      </c>
      <c r="C1556" s="135" t="s">
        <v>1364</v>
      </c>
      <c r="D1556" s="129" t="s">
        <v>649</v>
      </c>
      <c r="E1556" s="171" t="s">
        <v>77</v>
      </c>
      <c r="F1556" s="172">
        <v>42426</v>
      </c>
      <c r="G1556" s="129"/>
      <c r="H1556" s="296" t="s">
        <v>649</v>
      </c>
      <c r="I1556" s="178" t="s">
        <v>649</v>
      </c>
      <c r="J1556" s="178" t="s">
        <v>649</v>
      </c>
      <c r="K1556" s="178" t="s">
        <v>504</v>
      </c>
      <c r="L1556" s="179" t="s">
        <v>504</v>
      </c>
      <c r="M1556" s="178" t="s">
        <v>649</v>
      </c>
      <c r="N1556" s="166"/>
      <c r="O1556" s="166"/>
      <c r="P1556" s="166"/>
      <c r="Q1556" s="166"/>
      <c r="R1556" s="190" t="s">
        <v>649</v>
      </c>
      <c r="S1556" s="190" t="s">
        <v>649</v>
      </c>
      <c r="T1556" s="379" t="s">
        <v>649</v>
      </c>
      <c r="U1556" s="175"/>
      <c r="V1556" s="99"/>
    </row>
    <row r="1557" spans="2:22" ht="15" thickBot="1" x14ac:dyDescent="0.35">
      <c r="B1557" s="186">
        <v>354</v>
      </c>
      <c r="C1557" s="135" t="s">
        <v>1277</v>
      </c>
      <c r="D1557" s="129">
        <v>19.100000000000001</v>
      </c>
      <c r="E1557" s="171" t="s">
        <v>77</v>
      </c>
      <c r="F1557" s="172">
        <v>42426</v>
      </c>
      <c r="G1557" s="129"/>
      <c r="H1557" s="296" t="s">
        <v>649</v>
      </c>
      <c r="I1557" s="178" t="s">
        <v>649</v>
      </c>
      <c r="J1557" s="178" t="s">
        <v>649</v>
      </c>
      <c r="K1557" s="178" t="s">
        <v>504</v>
      </c>
      <c r="L1557" s="179" t="s">
        <v>504</v>
      </c>
      <c r="M1557" s="178" t="s">
        <v>649</v>
      </c>
      <c r="N1557" s="166"/>
      <c r="O1557" s="166"/>
      <c r="P1557" s="166"/>
      <c r="Q1557" s="166"/>
      <c r="R1557" s="190" t="s">
        <v>649</v>
      </c>
      <c r="S1557" s="190" t="s">
        <v>649</v>
      </c>
      <c r="T1557" s="379" t="s">
        <v>649</v>
      </c>
      <c r="U1557" s="175"/>
      <c r="V1557" s="99"/>
    </row>
    <row r="1558" spans="2:22" ht="15" thickBot="1" x14ac:dyDescent="0.35">
      <c r="B1558" s="191"/>
      <c r="C1558" s="135"/>
      <c r="D1558" s="192"/>
      <c r="E1558" s="193"/>
      <c r="F1558" s="194"/>
      <c r="G1558" s="195"/>
      <c r="H1558" s="196"/>
      <c r="I1558" s="196"/>
      <c r="J1558" s="196"/>
      <c r="K1558" s="196"/>
      <c r="L1558" s="196"/>
      <c r="M1558" s="196"/>
      <c r="N1558" s="197"/>
      <c r="O1558" s="196"/>
      <c r="P1558" s="196"/>
      <c r="Q1558" s="196"/>
      <c r="R1558" s="196"/>
      <c r="S1558" s="198"/>
      <c r="T1558" s="198"/>
      <c r="U1558" s="356"/>
      <c r="V1558" s="99"/>
    </row>
    <row r="1559" spans="2:22" ht="15" thickBot="1" x14ac:dyDescent="0.35">
      <c r="B1559" s="191">
        <v>347</v>
      </c>
      <c r="C1559" s="135" t="s">
        <v>1550</v>
      </c>
      <c r="D1559" s="192" t="s">
        <v>762</v>
      </c>
      <c r="E1559" s="193" t="s">
        <v>77</v>
      </c>
      <c r="F1559" s="194" t="s">
        <v>950</v>
      </c>
      <c r="G1559" s="195">
        <v>2</v>
      </c>
      <c r="H1559" s="196"/>
      <c r="I1559" s="196" t="s">
        <v>762</v>
      </c>
      <c r="J1559" s="196" t="s">
        <v>762</v>
      </c>
      <c r="K1559" s="196"/>
      <c r="L1559" s="196"/>
      <c r="M1559" s="196" t="s">
        <v>762</v>
      </c>
      <c r="N1559" s="197"/>
      <c r="O1559" s="196"/>
      <c r="P1559" s="196"/>
      <c r="Q1559" s="196"/>
      <c r="R1559" s="196" t="s">
        <v>762</v>
      </c>
      <c r="S1559" s="198" t="s">
        <v>762</v>
      </c>
      <c r="T1559" s="198"/>
      <c r="U1559" s="356" t="s">
        <v>951</v>
      </c>
      <c r="V1559" s="99"/>
    </row>
    <row r="1560" spans="2:22" ht="15" thickBot="1" x14ac:dyDescent="0.35">
      <c r="B1560" s="191">
        <v>390</v>
      </c>
      <c r="C1560" s="135" t="s">
        <v>1324</v>
      </c>
      <c r="D1560" s="192" t="s">
        <v>762</v>
      </c>
      <c r="E1560" s="193" t="s">
        <v>105</v>
      </c>
      <c r="F1560" s="194" t="s">
        <v>952</v>
      </c>
      <c r="G1560" s="195">
        <v>6</v>
      </c>
      <c r="H1560" s="196" t="s">
        <v>504</v>
      </c>
      <c r="I1560" s="196" t="s">
        <v>762</v>
      </c>
      <c r="J1560" s="196" t="s">
        <v>762</v>
      </c>
      <c r="K1560" s="196" t="s">
        <v>762</v>
      </c>
      <c r="L1560" s="196" t="s">
        <v>762</v>
      </c>
      <c r="M1560" s="196" t="s">
        <v>762</v>
      </c>
      <c r="N1560" s="197"/>
      <c r="O1560" s="196"/>
      <c r="P1560" s="196"/>
      <c r="Q1560" s="196"/>
      <c r="R1560" s="196"/>
      <c r="S1560" s="198"/>
      <c r="T1560" s="198"/>
      <c r="U1560" s="356" t="s">
        <v>953</v>
      </c>
      <c r="V1560" s="99"/>
    </row>
    <row r="1561" spans="2:22" ht="15" thickBot="1" x14ac:dyDescent="0.35">
      <c r="B1561" s="191" t="s">
        <v>891</v>
      </c>
      <c r="C1561" s="135" t="s">
        <v>954</v>
      </c>
      <c r="D1561" s="192" t="s">
        <v>649</v>
      </c>
      <c r="E1561" s="193" t="s">
        <v>36</v>
      </c>
      <c r="F1561" s="194" t="s">
        <v>504</v>
      </c>
      <c r="G1561" s="195">
        <v>3</v>
      </c>
      <c r="H1561" s="196" t="s">
        <v>649</v>
      </c>
      <c r="I1561" s="196" t="s">
        <v>649</v>
      </c>
      <c r="J1561" s="196" t="s">
        <v>649</v>
      </c>
      <c r="K1561" s="196" t="s">
        <v>649</v>
      </c>
      <c r="L1561" s="196" t="s">
        <v>649</v>
      </c>
      <c r="M1561" s="196" t="s">
        <v>649</v>
      </c>
      <c r="N1561" s="197"/>
      <c r="O1561" s="196"/>
      <c r="P1561" s="196"/>
      <c r="Q1561" s="196"/>
      <c r="R1561" s="196"/>
      <c r="S1561" s="198"/>
      <c r="T1561" s="198"/>
      <c r="U1561" s="352"/>
      <c r="V1561" s="99"/>
    </row>
    <row r="1562" spans="2:22" ht="15" thickBot="1" x14ac:dyDescent="0.35">
      <c r="B1562" s="191">
        <v>381</v>
      </c>
      <c r="C1562" s="135" t="s">
        <v>1549</v>
      </c>
      <c r="D1562" s="192" t="s">
        <v>921</v>
      </c>
      <c r="E1562" s="193" t="s">
        <v>95</v>
      </c>
      <c r="F1562" s="194">
        <v>42408</v>
      </c>
      <c r="G1562" s="195"/>
      <c r="H1562" s="196"/>
      <c r="I1562" s="196" t="s">
        <v>921</v>
      </c>
      <c r="J1562" s="196" t="s">
        <v>921</v>
      </c>
      <c r="K1562" s="196" t="s">
        <v>921</v>
      </c>
      <c r="L1562" s="196" t="s">
        <v>921</v>
      </c>
      <c r="M1562" s="196" t="s">
        <v>921</v>
      </c>
      <c r="N1562" s="197"/>
      <c r="O1562" s="196"/>
      <c r="P1562" s="196"/>
      <c r="Q1562" s="196"/>
      <c r="R1562" s="196"/>
      <c r="S1562" s="198"/>
      <c r="T1562" s="198"/>
      <c r="U1562" s="199"/>
      <c r="V1562" s="99"/>
    </row>
    <row r="1563" spans="2:22" ht="15" thickBot="1" x14ac:dyDescent="0.35">
      <c r="B1563" s="191">
        <v>391</v>
      </c>
      <c r="C1563" s="135" t="s">
        <v>1326</v>
      </c>
      <c r="D1563" s="192" t="s">
        <v>921</v>
      </c>
      <c r="E1563" s="193" t="s">
        <v>95</v>
      </c>
      <c r="F1563" s="194">
        <v>42410</v>
      </c>
      <c r="G1563" s="195"/>
      <c r="H1563" s="196"/>
      <c r="I1563" s="196" t="s">
        <v>921</v>
      </c>
      <c r="J1563" s="196" t="s">
        <v>921</v>
      </c>
      <c r="K1563" s="196" t="s">
        <v>921</v>
      </c>
      <c r="L1563" s="196" t="s">
        <v>921</v>
      </c>
      <c r="M1563" s="196" t="s">
        <v>921</v>
      </c>
      <c r="N1563" s="197"/>
      <c r="O1563" s="196"/>
      <c r="P1563" s="196"/>
      <c r="Q1563" s="196"/>
      <c r="R1563" s="196"/>
      <c r="S1563" s="198"/>
      <c r="T1563" s="198"/>
      <c r="U1563" s="199"/>
      <c r="V1563" s="99"/>
    </row>
    <row r="1564" spans="2:22" ht="15" thickBot="1" x14ac:dyDescent="0.35">
      <c r="B1564" s="191">
        <v>391</v>
      </c>
      <c r="C1564" s="135" t="s">
        <v>1326</v>
      </c>
      <c r="D1564" s="192" t="s">
        <v>921</v>
      </c>
      <c r="E1564" s="193" t="s">
        <v>105</v>
      </c>
      <c r="F1564" s="194">
        <v>42389</v>
      </c>
      <c r="G1564" s="195"/>
      <c r="H1564" s="196"/>
      <c r="I1564" s="196" t="s">
        <v>921</v>
      </c>
      <c r="J1564" s="196" t="s">
        <v>921</v>
      </c>
      <c r="K1564" s="196" t="s">
        <v>921</v>
      </c>
      <c r="L1564" s="196" t="s">
        <v>921</v>
      </c>
      <c r="M1564" s="196" t="s">
        <v>921</v>
      </c>
      <c r="N1564" s="197"/>
      <c r="O1564" s="196"/>
      <c r="P1564" s="196"/>
      <c r="Q1564" s="196"/>
      <c r="R1564" s="196"/>
      <c r="S1564" s="198"/>
      <c r="T1564" s="198"/>
      <c r="U1564" s="199"/>
      <c r="V1564" s="99"/>
    </row>
    <row r="1565" spans="2:22" ht="15" thickBot="1" x14ac:dyDescent="0.35">
      <c r="B1565" s="191">
        <v>341</v>
      </c>
      <c r="C1565" s="135" t="s">
        <v>955</v>
      </c>
      <c r="D1565" s="192" t="s">
        <v>921</v>
      </c>
      <c r="E1565" s="193" t="s">
        <v>77</v>
      </c>
      <c r="F1565" s="194">
        <v>42419</v>
      </c>
      <c r="G1565" s="195">
        <v>10</v>
      </c>
      <c r="H1565" s="196" t="s">
        <v>504</v>
      </c>
      <c r="I1565" s="196" t="s">
        <v>921</v>
      </c>
      <c r="J1565" s="196" t="s">
        <v>921</v>
      </c>
      <c r="K1565" s="196" t="s">
        <v>921</v>
      </c>
      <c r="L1565" s="196" t="s">
        <v>921</v>
      </c>
      <c r="M1565" s="196" t="s">
        <v>921</v>
      </c>
      <c r="N1565" s="197"/>
      <c r="O1565" s="196"/>
      <c r="P1565" s="196"/>
      <c r="Q1565" s="196"/>
      <c r="R1565" s="196"/>
      <c r="S1565" s="198"/>
      <c r="T1565" s="198"/>
      <c r="U1565" s="199"/>
      <c r="V1565" s="99"/>
    </row>
    <row r="1566" spans="2:22" ht="15" thickBot="1" x14ac:dyDescent="0.35">
      <c r="B1566" s="191" t="s">
        <v>927</v>
      </c>
      <c r="C1566" s="135" t="s">
        <v>1479</v>
      </c>
      <c r="D1566" s="192" t="s">
        <v>649</v>
      </c>
      <c r="E1566" s="193" t="s">
        <v>36</v>
      </c>
      <c r="F1566" s="194" t="s">
        <v>504</v>
      </c>
      <c r="G1566" s="195"/>
      <c r="H1566" s="196" t="s">
        <v>649</v>
      </c>
      <c r="I1566" s="196" t="s">
        <v>649</v>
      </c>
      <c r="J1566" s="196" t="s">
        <v>649</v>
      </c>
      <c r="K1566" s="196" t="s">
        <v>649</v>
      </c>
      <c r="L1566" s="196" t="s">
        <v>649</v>
      </c>
      <c r="M1566" s="196" t="s">
        <v>649</v>
      </c>
      <c r="N1566" s="197"/>
      <c r="O1566" s="196"/>
      <c r="P1566" s="196"/>
      <c r="Q1566" s="196"/>
      <c r="R1566" s="196"/>
      <c r="S1566" s="198"/>
      <c r="T1566" s="198"/>
      <c r="U1566" s="199"/>
      <c r="V1566" s="99"/>
    </row>
    <row r="1567" spans="2:22" ht="15" thickBot="1" x14ac:dyDescent="0.35">
      <c r="B1567" s="191" t="s">
        <v>930</v>
      </c>
      <c r="C1567" s="135" t="s">
        <v>1272</v>
      </c>
      <c r="D1567" s="192" t="s">
        <v>649</v>
      </c>
      <c r="E1567" s="193" t="s">
        <v>119</v>
      </c>
      <c r="F1567" s="194">
        <v>42418</v>
      </c>
      <c r="G1567" s="195"/>
      <c r="H1567" s="196"/>
      <c r="I1567" s="196" t="s">
        <v>649</v>
      </c>
      <c r="J1567" s="196" t="s">
        <v>649</v>
      </c>
      <c r="K1567" s="196" t="s">
        <v>649</v>
      </c>
      <c r="L1567" s="196"/>
      <c r="M1567" s="196" t="s">
        <v>649</v>
      </c>
      <c r="N1567" s="197"/>
      <c r="O1567" s="196"/>
      <c r="P1567" s="196"/>
      <c r="Q1567" s="196"/>
      <c r="R1567" s="196" t="s">
        <v>649</v>
      </c>
      <c r="S1567" s="198" t="s">
        <v>649</v>
      </c>
      <c r="T1567" s="198" t="s">
        <v>649</v>
      </c>
      <c r="U1567" s="199"/>
      <c r="V1567" s="99"/>
    </row>
    <row r="1568" spans="2:22" ht="15" thickBot="1" x14ac:dyDescent="0.35">
      <c r="B1568" s="191" t="s">
        <v>909</v>
      </c>
      <c r="C1568" s="135" t="s">
        <v>941</v>
      </c>
      <c r="D1568" s="192" t="s">
        <v>649</v>
      </c>
      <c r="E1568" s="193" t="s">
        <v>105</v>
      </c>
      <c r="F1568" s="194">
        <v>42419</v>
      </c>
      <c r="G1568" s="195">
        <v>1</v>
      </c>
      <c r="H1568" s="433" t="s">
        <v>956</v>
      </c>
      <c r="I1568" s="434"/>
      <c r="J1568" s="434"/>
      <c r="K1568" s="434"/>
      <c r="L1568" s="434"/>
      <c r="M1568" s="436"/>
      <c r="N1568" s="197"/>
      <c r="O1568" s="196"/>
      <c r="P1568" s="196"/>
      <c r="Q1568" s="196"/>
      <c r="R1568" s="196" t="s">
        <v>649</v>
      </c>
      <c r="S1568" s="198" t="s">
        <v>649</v>
      </c>
      <c r="T1568" s="198" t="s">
        <v>649</v>
      </c>
      <c r="U1568" s="199"/>
      <c r="V1568" s="99"/>
    </row>
    <row r="1569" spans="2:22" ht="15" thickBot="1" x14ac:dyDescent="0.35">
      <c r="B1569" s="191" t="s">
        <v>907</v>
      </c>
      <c r="C1569" s="135" t="s">
        <v>940</v>
      </c>
      <c r="D1569" s="192" t="s">
        <v>649</v>
      </c>
      <c r="E1569" s="193" t="s">
        <v>105</v>
      </c>
      <c r="F1569" s="194">
        <v>42419</v>
      </c>
      <c r="G1569" s="195">
        <v>1</v>
      </c>
      <c r="H1569" s="433" t="s">
        <v>956</v>
      </c>
      <c r="I1569" s="434"/>
      <c r="J1569" s="434"/>
      <c r="K1569" s="434"/>
      <c r="L1569" s="434"/>
      <c r="M1569" s="436"/>
      <c r="N1569" s="197"/>
      <c r="O1569" s="196"/>
      <c r="P1569" s="196"/>
      <c r="Q1569" s="196"/>
      <c r="R1569" s="196" t="s">
        <v>649</v>
      </c>
      <c r="S1569" s="198" t="s">
        <v>649</v>
      </c>
      <c r="T1569" s="198" t="s">
        <v>649</v>
      </c>
      <c r="U1569" s="199"/>
      <c r="V1569" s="99"/>
    </row>
    <row r="1570" spans="2:22" ht="15" thickBot="1" x14ac:dyDescent="0.35">
      <c r="B1570" s="191" t="s">
        <v>907</v>
      </c>
      <c r="C1570" s="135" t="s">
        <v>940</v>
      </c>
      <c r="D1570" s="192" t="s">
        <v>649</v>
      </c>
      <c r="E1570" s="193" t="s">
        <v>119</v>
      </c>
      <c r="F1570" s="194">
        <v>42405</v>
      </c>
      <c r="G1570" s="195">
        <v>1</v>
      </c>
      <c r="H1570" s="196"/>
      <c r="I1570" s="196" t="s">
        <v>649</v>
      </c>
      <c r="J1570" s="196" t="s">
        <v>649</v>
      </c>
      <c r="K1570" s="196"/>
      <c r="L1570" s="196"/>
      <c r="M1570" s="196" t="s">
        <v>649</v>
      </c>
      <c r="N1570" s="197"/>
      <c r="O1570" s="196"/>
      <c r="P1570" s="196"/>
      <c r="Q1570" s="196"/>
      <c r="R1570" s="196" t="s">
        <v>649</v>
      </c>
      <c r="S1570" s="198" t="s">
        <v>649</v>
      </c>
      <c r="T1570" s="198" t="s">
        <v>649</v>
      </c>
      <c r="U1570" s="199"/>
      <c r="V1570" s="99"/>
    </row>
    <row r="1571" spans="2:22" ht="15" thickBot="1" x14ac:dyDescent="0.35">
      <c r="B1571" s="191" t="s">
        <v>909</v>
      </c>
      <c r="C1571" s="135" t="s">
        <v>941</v>
      </c>
      <c r="D1571" s="192" t="s">
        <v>649</v>
      </c>
      <c r="E1571" s="193" t="s">
        <v>119</v>
      </c>
      <c r="F1571" s="194">
        <v>42405</v>
      </c>
      <c r="G1571" s="195">
        <v>1</v>
      </c>
      <c r="H1571" s="196"/>
      <c r="I1571" s="196" t="s">
        <v>649</v>
      </c>
      <c r="J1571" s="196" t="s">
        <v>649</v>
      </c>
      <c r="K1571" s="196"/>
      <c r="L1571" s="196"/>
      <c r="M1571" s="196" t="s">
        <v>649</v>
      </c>
      <c r="N1571" s="197"/>
      <c r="O1571" s="196"/>
      <c r="P1571" s="196"/>
      <c r="Q1571" s="196"/>
      <c r="R1571" s="196" t="s">
        <v>649</v>
      </c>
      <c r="S1571" s="198" t="s">
        <v>649</v>
      </c>
      <c r="T1571" s="198" t="s">
        <v>649</v>
      </c>
      <c r="U1571" s="199"/>
      <c r="V1571" s="99"/>
    </row>
    <row r="1572" spans="2:22" ht="15" thickBot="1" x14ac:dyDescent="0.35">
      <c r="B1572" s="191">
        <v>324</v>
      </c>
      <c r="C1572" s="135" t="s">
        <v>1336</v>
      </c>
      <c r="D1572" s="192" t="s">
        <v>921</v>
      </c>
      <c r="E1572" s="193" t="s">
        <v>77</v>
      </c>
      <c r="F1572" s="194">
        <v>42412</v>
      </c>
      <c r="G1572" s="195">
        <v>12</v>
      </c>
      <c r="H1572" s="196"/>
      <c r="I1572" s="196" t="s">
        <v>921</v>
      </c>
      <c r="J1572" s="196" t="s">
        <v>921</v>
      </c>
      <c r="K1572" s="196"/>
      <c r="L1572" s="196"/>
      <c r="M1572" s="196" t="s">
        <v>921</v>
      </c>
      <c r="N1572" s="197"/>
      <c r="O1572" s="196"/>
      <c r="P1572" s="196"/>
      <c r="Q1572" s="196"/>
      <c r="R1572" s="196" t="s">
        <v>921</v>
      </c>
      <c r="S1572" s="198" t="s">
        <v>921</v>
      </c>
      <c r="T1572" s="198" t="s">
        <v>921</v>
      </c>
      <c r="U1572" s="199"/>
      <c r="V1572" s="99"/>
    </row>
    <row r="1573" spans="2:22" ht="15" thickBot="1" x14ac:dyDescent="0.35">
      <c r="B1573" s="191">
        <v>325</v>
      </c>
      <c r="C1573" s="135" t="s">
        <v>1278</v>
      </c>
      <c r="D1573" s="192" t="s">
        <v>921</v>
      </c>
      <c r="E1573" s="193" t="s">
        <v>77</v>
      </c>
      <c r="F1573" s="194">
        <v>42412</v>
      </c>
      <c r="G1573" s="195">
        <v>6</v>
      </c>
      <c r="H1573" s="196"/>
      <c r="I1573" s="196" t="s">
        <v>921</v>
      </c>
      <c r="J1573" s="196" t="s">
        <v>921</v>
      </c>
      <c r="K1573" s="196"/>
      <c r="L1573" s="196"/>
      <c r="M1573" s="196" t="s">
        <v>921</v>
      </c>
      <c r="N1573" s="197"/>
      <c r="O1573" s="196"/>
      <c r="P1573" s="196"/>
      <c r="Q1573" s="196"/>
      <c r="R1573" s="196" t="s">
        <v>921</v>
      </c>
      <c r="S1573" s="198" t="s">
        <v>921</v>
      </c>
      <c r="T1573" s="198" t="s">
        <v>921</v>
      </c>
      <c r="U1573" s="199"/>
      <c r="V1573" s="99"/>
    </row>
    <row r="1574" spans="2:22" ht="15" thickBot="1" x14ac:dyDescent="0.35">
      <c r="B1574" s="191">
        <v>312</v>
      </c>
      <c r="C1574" s="135" t="s">
        <v>957</v>
      </c>
      <c r="D1574" s="192" t="s">
        <v>921</v>
      </c>
      <c r="E1574" s="193" t="s">
        <v>77</v>
      </c>
      <c r="F1574" s="194">
        <v>42404</v>
      </c>
      <c r="G1574" s="195">
        <v>6</v>
      </c>
      <c r="H1574" s="196"/>
      <c r="I1574" s="196" t="s">
        <v>649</v>
      </c>
      <c r="J1574" s="196" t="s">
        <v>649</v>
      </c>
      <c r="K1574" s="196" t="s">
        <v>921</v>
      </c>
      <c r="L1574" s="196" t="s">
        <v>921</v>
      </c>
      <c r="M1574" s="196" t="s">
        <v>921</v>
      </c>
      <c r="N1574" s="197"/>
      <c r="O1574" s="196"/>
      <c r="P1574" s="196"/>
      <c r="Q1574" s="196"/>
      <c r="R1574" s="196"/>
      <c r="S1574" s="198"/>
      <c r="T1574" s="198"/>
      <c r="U1574" s="199"/>
      <c r="V1574" s="99"/>
    </row>
    <row r="1575" spans="2:22" ht="15" thickBot="1" x14ac:dyDescent="0.35">
      <c r="B1575" s="191">
        <v>296</v>
      </c>
      <c r="C1575" s="135" t="s">
        <v>958</v>
      </c>
      <c r="D1575" s="192" t="s">
        <v>762</v>
      </c>
      <c r="E1575" s="193" t="s">
        <v>77</v>
      </c>
      <c r="F1575" s="194" t="s">
        <v>959</v>
      </c>
      <c r="G1575" s="195">
        <v>3</v>
      </c>
      <c r="H1575" s="196"/>
      <c r="I1575" s="196" t="s">
        <v>762</v>
      </c>
      <c r="J1575" s="196" t="s">
        <v>762</v>
      </c>
      <c r="K1575" s="196" t="s">
        <v>762</v>
      </c>
      <c r="L1575" s="196" t="s">
        <v>762</v>
      </c>
      <c r="M1575" s="196" t="s">
        <v>762</v>
      </c>
      <c r="N1575" s="197" t="s">
        <v>960</v>
      </c>
      <c r="O1575" s="196"/>
      <c r="P1575" s="196"/>
      <c r="Q1575" s="196"/>
      <c r="R1575" s="196"/>
      <c r="S1575" s="198"/>
      <c r="T1575" s="198"/>
      <c r="U1575" s="199"/>
      <c r="V1575" s="99"/>
    </row>
    <row r="1576" spans="2:22" ht="15" thickBot="1" x14ac:dyDescent="0.35">
      <c r="B1576" s="191">
        <v>312</v>
      </c>
      <c r="C1576" s="135" t="s">
        <v>957</v>
      </c>
      <c r="D1576" s="192" t="s">
        <v>921</v>
      </c>
      <c r="E1576" s="193" t="s">
        <v>77</v>
      </c>
      <c r="F1576" s="194">
        <v>42404</v>
      </c>
      <c r="G1576" s="195">
        <v>6</v>
      </c>
      <c r="H1576" s="196"/>
      <c r="I1576" s="196" t="s">
        <v>649</v>
      </c>
      <c r="J1576" s="196" t="s">
        <v>649</v>
      </c>
      <c r="K1576" s="196" t="s">
        <v>921</v>
      </c>
      <c r="L1576" s="196" t="s">
        <v>921</v>
      </c>
      <c r="M1576" s="196" t="s">
        <v>921</v>
      </c>
      <c r="N1576" s="197"/>
      <c r="O1576" s="196"/>
      <c r="P1576" s="196"/>
      <c r="Q1576" s="196"/>
      <c r="R1576" s="196"/>
      <c r="S1576" s="198"/>
      <c r="T1576" s="198"/>
      <c r="U1576" s="199"/>
      <c r="V1576" s="99"/>
    </row>
    <row r="1577" spans="2:22" ht="15" thickBot="1" x14ac:dyDescent="0.35">
      <c r="B1577" s="191">
        <v>22</v>
      </c>
      <c r="C1577" s="135" t="s">
        <v>941</v>
      </c>
      <c r="D1577" s="192" t="s">
        <v>921</v>
      </c>
      <c r="E1577" s="193" t="s">
        <v>436</v>
      </c>
      <c r="F1577" s="194">
        <v>42398</v>
      </c>
      <c r="G1577" s="195"/>
      <c r="H1577" s="196" t="s">
        <v>649</v>
      </c>
      <c r="I1577" s="196" t="s">
        <v>649</v>
      </c>
      <c r="J1577" s="196" t="s">
        <v>649</v>
      </c>
      <c r="K1577" s="196"/>
      <c r="L1577" s="196"/>
      <c r="M1577" s="196" t="s">
        <v>921</v>
      </c>
      <c r="N1577" s="197"/>
      <c r="O1577" s="196"/>
      <c r="P1577" s="196"/>
      <c r="Q1577" s="196"/>
      <c r="R1577" s="196" t="s">
        <v>649</v>
      </c>
      <c r="S1577" s="198"/>
      <c r="T1577" s="198" t="s">
        <v>649</v>
      </c>
      <c r="U1577" s="199"/>
      <c r="V1577" s="99"/>
    </row>
    <row r="1578" spans="2:22" ht="15" thickBot="1" x14ac:dyDescent="0.35">
      <c r="B1578" s="191">
        <v>21</v>
      </c>
      <c r="C1578" s="135" t="s">
        <v>940</v>
      </c>
      <c r="D1578" s="192" t="s">
        <v>921</v>
      </c>
      <c r="E1578" s="193" t="s">
        <v>436</v>
      </c>
      <c r="F1578" s="194">
        <v>42398</v>
      </c>
      <c r="G1578" s="195"/>
      <c r="H1578" s="196" t="s">
        <v>649</v>
      </c>
      <c r="I1578" s="196" t="s">
        <v>649</v>
      </c>
      <c r="J1578" s="196" t="s">
        <v>649</v>
      </c>
      <c r="K1578" s="196"/>
      <c r="L1578" s="196"/>
      <c r="M1578" s="196" t="s">
        <v>921</v>
      </c>
      <c r="N1578" s="197"/>
      <c r="O1578" s="196"/>
      <c r="P1578" s="196"/>
      <c r="Q1578" s="196"/>
      <c r="R1578" s="196" t="s">
        <v>649</v>
      </c>
      <c r="S1578" s="198"/>
      <c r="T1578" s="198" t="s">
        <v>649</v>
      </c>
      <c r="U1578" s="199"/>
      <c r="V1578" s="99"/>
    </row>
    <row r="1579" spans="2:22" ht="15" thickBot="1" x14ac:dyDescent="0.35">
      <c r="B1579" s="191" t="s">
        <v>937</v>
      </c>
      <c r="C1579" s="135" t="s">
        <v>1480</v>
      </c>
      <c r="D1579" s="192" t="s">
        <v>921</v>
      </c>
      <c r="E1579" s="193" t="s">
        <v>119</v>
      </c>
      <c r="F1579" s="194">
        <v>42408</v>
      </c>
      <c r="G1579" s="195">
        <v>2</v>
      </c>
      <c r="H1579" s="196"/>
      <c r="I1579" s="196"/>
      <c r="J1579" s="196"/>
      <c r="K1579" s="196" t="s">
        <v>921</v>
      </c>
      <c r="L1579" s="196" t="s">
        <v>921</v>
      </c>
      <c r="M1579" s="196" t="s">
        <v>921</v>
      </c>
      <c r="N1579" s="197"/>
      <c r="O1579" s="196"/>
      <c r="P1579" s="196"/>
      <c r="Q1579" s="196"/>
      <c r="R1579" s="196"/>
      <c r="S1579" s="198"/>
      <c r="T1579" s="198"/>
      <c r="U1579" s="199"/>
      <c r="V1579" s="99"/>
    </row>
    <row r="1580" spans="2:22" ht="15" thickBot="1" x14ac:dyDescent="0.35">
      <c r="B1580" s="191">
        <v>14</v>
      </c>
      <c r="C1580" s="135" t="s">
        <v>1480</v>
      </c>
      <c r="D1580" s="192" t="s">
        <v>921</v>
      </c>
      <c r="E1580" s="193" t="s">
        <v>436</v>
      </c>
      <c r="F1580" s="194">
        <v>42401</v>
      </c>
      <c r="G1580" s="195"/>
      <c r="H1580" s="196"/>
      <c r="I1580" s="196"/>
      <c r="J1580" s="196"/>
      <c r="K1580" s="196" t="s">
        <v>921</v>
      </c>
      <c r="L1580" s="196" t="s">
        <v>921</v>
      </c>
      <c r="M1580" s="196" t="s">
        <v>921</v>
      </c>
      <c r="N1580" s="197"/>
      <c r="O1580" s="196"/>
      <c r="P1580" s="196"/>
      <c r="Q1580" s="196"/>
      <c r="R1580" s="196"/>
      <c r="S1580" s="198"/>
      <c r="T1580" s="198"/>
      <c r="U1580" s="199"/>
      <c r="V1580" s="99"/>
    </row>
    <row r="1581" spans="2:22" ht="15" thickBot="1" x14ac:dyDescent="0.35">
      <c r="B1581" s="191">
        <v>313</v>
      </c>
      <c r="C1581" s="135" t="s">
        <v>957</v>
      </c>
      <c r="D1581" s="192" t="s">
        <v>921</v>
      </c>
      <c r="E1581" s="193" t="s">
        <v>77</v>
      </c>
      <c r="F1581" s="194">
        <v>42404</v>
      </c>
      <c r="G1581" s="195">
        <v>6</v>
      </c>
      <c r="H1581" s="196"/>
      <c r="I1581" s="196" t="s">
        <v>921</v>
      </c>
      <c r="J1581" s="196" t="s">
        <v>921</v>
      </c>
      <c r="K1581" s="196" t="s">
        <v>921</v>
      </c>
      <c r="L1581" s="196" t="s">
        <v>921</v>
      </c>
      <c r="M1581" s="196" t="s">
        <v>921</v>
      </c>
      <c r="N1581" s="197"/>
      <c r="O1581" s="196"/>
      <c r="P1581" s="196"/>
      <c r="Q1581" s="196"/>
      <c r="R1581" s="196"/>
      <c r="S1581" s="198"/>
      <c r="T1581" s="198"/>
      <c r="U1581" s="199"/>
      <c r="V1581" s="99"/>
    </row>
    <row r="1582" spans="2:22" ht="15" thickBot="1" x14ac:dyDescent="0.35">
      <c r="B1582" s="191">
        <v>381</v>
      </c>
      <c r="C1582" s="135" t="s">
        <v>1549</v>
      </c>
      <c r="D1582" s="192" t="s">
        <v>921</v>
      </c>
      <c r="E1582" s="193" t="s">
        <v>105</v>
      </c>
      <c r="F1582" s="194">
        <v>42387</v>
      </c>
      <c r="G1582" s="195"/>
      <c r="H1582" s="196"/>
      <c r="I1582" s="196" t="s">
        <v>921</v>
      </c>
      <c r="J1582" s="196" t="s">
        <v>921</v>
      </c>
      <c r="K1582" s="196" t="s">
        <v>921</v>
      </c>
      <c r="L1582" s="196" t="s">
        <v>921</v>
      </c>
      <c r="M1582" s="196" t="s">
        <v>921</v>
      </c>
      <c r="N1582" s="197" t="s">
        <v>921</v>
      </c>
      <c r="O1582" s="196"/>
      <c r="P1582" s="196"/>
      <c r="Q1582" s="196"/>
      <c r="R1582" s="196"/>
      <c r="S1582" s="198"/>
      <c r="T1582" s="198"/>
      <c r="U1582" s="199"/>
      <c r="V1582" s="99"/>
    </row>
    <row r="1583" spans="2:22" ht="15" thickBot="1" x14ac:dyDescent="0.35">
      <c r="B1583" s="191">
        <v>353</v>
      </c>
      <c r="C1583" s="135" t="s">
        <v>1365</v>
      </c>
      <c r="D1583" s="192" t="s">
        <v>921</v>
      </c>
      <c r="E1583" s="193" t="s">
        <v>95</v>
      </c>
      <c r="F1583" s="194">
        <v>42384</v>
      </c>
      <c r="G1583" s="195"/>
      <c r="H1583" s="196" t="s">
        <v>504</v>
      </c>
      <c r="I1583" s="196" t="s">
        <v>921</v>
      </c>
      <c r="J1583" s="196" t="s">
        <v>921</v>
      </c>
      <c r="K1583" s="196" t="s">
        <v>921</v>
      </c>
      <c r="L1583" s="196"/>
      <c r="M1583" s="196" t="s">
        <v>921</v>
      </c>
      <c r="N1583" s="197" t="s">
        <v>921</v>
      </c>
      <c r="O1583" s="196"/>
      <c r="P1583" s="196"/>
      <c r="Q1583" s="196"/>
      <c r="R1583" s="196" t="s">
        <v>921</v>
      </c>
      <c r="S1583" s="198" t="s">
        <v>921</v>
      </c>
      <c r="T1583" s="198" t="s">
        <v>921</v>
      </c>
      <c r="U1583" s="199"/>
      <c r="V1583" s="99"/>
    </row>
    <row r="1584" spans="2:22" ht="15" thickBot="1" x14ac:dyDescent="0.35">
      <c r="B1584" s="191">
        <v>354</v>
      </c>
      <c r="C1584" s="135" t="s">
        <v>1279</v>
      </c>
      <c r="D1584" s="192" t="s">
        <v>921</v>
      </c>
      <c r="E1584" s="193" t="s">
        <v>95</v>
      </c>
      <c r="F1584" s="194">
        <v>42384</v>
      </c>
      <c r="G1584" s="195"/>
      <c r="H1584" s="196" t="s">
        <v>504</v>
      </c>
      <c r="I1584" s="196" t="s">
        <v>921</v>
      </c>
      <c r="J1584" s="196" t="s">
        <v>921</v>
      </c>
      <c r="K1584" s="196" t="s">
        <v>921</v>
      </c>
      <c r="L1584" s="196"/>
      <c r="M1584" s="196" t="s">
        <v>921</v>
      </c>
      <c r="N1584" s="197" t="s">
        <v>921</v>
      </c>
      <c r="O1584" s="196"/>
      <c r="P1584" s="196"/>
      <c r="Q1584" s="196"/>
      <c r="R1584" s="196" t="s">
        <v>921</v>
      </c>
      <c r="S1584" s="198" t="s">
        <v>921</v>
      </c>
      <c r="T1584" s="198" t="s">
        <v>921</v>
      </c>
      <c r="U1584" s="199"/>
      <c r="V1584" s="99"/>
    </row>
    <row r="1585" spans="2:22" ht="15" thickBot="1" x14ac:dyDescent="0.35">
      <c r="B1585" s="191">
        <v>347</v>
      </c>
      <c r="C1585" s="135" t="s">
        <v>1550</v>
      </c>
      <c r="D1585" s="192" t="s">
        <v>762</v>
      </c>
      <c r="E1585" s="193" t="s">
        <v>449</v>
      </c>
      <c r="F1585" s="194" t="s">
        <v>961</v>
      </c>
      <c r="G1585" s="195">
        <v>2</v>
      </c>
      <c r="H1585" s="196"/>
      <c r="I1585" s="196" t="s">
        <v>762</v>
      </c>
      <c r="J1585" s="196" t="s">
        <v>762</v>
      </c>
      <c r="K1585" s="196"/>
      <c r="L1585" s="196"/>
      <c r="M1585" s="196" t="s">
        <v>762</v>
      </c>
      <c r="N1585" s="197"/>
      <c r="O1585" s="196"/>
      <c r="P1585" s="196"/>
      <c r="Q1585" s="196"/>
      <c r="R1585" s="196" t="s">
        <v>762</v>
      </c>
      <c r="S1585" s="198" t="s">
        <v>762</v>
      </c>
      <c r="T1585" s="198"/>
      <c r="U1585" s="199"/>
      <c r="V1585" s="99"/>
    </row>
    <row r="1586" spans="2:22" ht="15" thickBot="1" x14ac:dyDescent="0.35">
      <c r="B1586" s="191">
        <v>371</v>
      </c>
      <c r="C1586" s="135" t="s">
        <v>1274</v>
      </c>
      <c r="D1586" s="192" t="s">
        <v>913</v>
      </c>
      <c r="E1586" s="193" t="s">
        <v>962</v>
      </c>
      <c r="F1586" s="194" t="s">
        <v>963</v>
      </c>
      <c r="G1586" s="195">
        <v>8</v>
      </c>
      <c r="H1586" s="196"/>
      <c r="I1586" s="196"/>
      <c r="J1586" s="196"/>
      <c r="K1586" s="196"/>
      <c r="L1586" s="196"/>
      <c r="M1586" s="196" t="s">
        <v>762</v>
      </c>
      <c r="N1586" s="197"/>
      <c r="O1586" s="196"/>
      <c r="P1586" s="196"/>
      <c r="Q1586" s="196"/>
      <c r="R1586" s="196"/>
      <c r="S1586" s="198"/>
      <c r="T1586" s="198"/>
      <c r="U1586" s="199"/>
      <c r="V1586" s="99"/>
    </row>
    <row r="1587" spans="2:22" ht="15" thickBot="1" x14ac:dyDescent="0.35">
      <c r="B1587" s="191">
        <v>354</v>
      </c>
      <c r="C1587" s="135" t="s">
        <v>1279</v>
      </c>
      <c r="D1587" s="192" t="s">
        <v>921</v>
      </c>
      <c r="E1587" s="193" t="s">
        <v>95</v>
      </c>
      <c r="F1587" s="194">
        <v>42384</v>
      </c>
      <c r="G1587" s="195"/>
      <c r="H1587" s="196" t="s">
        <v>504</v>
      </c>
      <c r="I1587" s="196" t="s">
        <v>921</v>
      </c>
      <c r="J1587" s="196" t="s">
        <v>921</v>
      </c>
      <c r="K1587" s="196" t="s">
        <v>921</v>
      </c>
      <c r="L1587" s="196"/>
      <c r="M1587" s="196" t="s">
        <v>921</v>
      </c>
      <c r="N1587" s="197" t="s">
        <v>921</v>
      </c>
      <c r="O1587" s="196"/>
      <c r="P1587" s="196"/>
      <c r="Q1587" s="196"/>
      <c r="R1587" s="196" t="s">
        <v>921</v>
      </c>
      <c r="S1587" s="198" t="s">
        <v>921</v>
      </c>
      <c r="T1587" s="198"/>
      <c r="U1587" s="199"/>
      <c r="V1587" s="99"/>
    </row>
    <row r="1588" spans="2:22" ht="15" thickBot="1" x14ac:dyDescent="0.35">
      <c r="B1588" s="191">
        <v>358</v>
      </c>
      <c r="C1588" s="135" t="s">
        <v>1439</v>
      </c>
      <c r="D1588" s="192" t="s">
        <v>762</v>
      </c>
      <c r="E1588" s="193" t="s">
        <v>95</v>
      </c>
      <c r="F1588" s="194" t="s">
        <v>959</v>
      </c>
      <c r="G1588" s="195">
        <v>3</v>
      </c>
      <c r="H1588" s="196"/>
      <c r="I1588" s="196" t="s">
        <v>762</v>
      </c>
      <c r="J1588" s="196" t="s">
        <v>762</v>
      </c>
      <c r="K1588" s="196" t="s">
        <v>762</v>
      </c>
      <c r="L1588" s="196" t="s">
        <v>762</v>
      </c>
      <c r="M1588" s="196" t="s">
        <v>762</v>
      </c>
      <c r="N1588" s="197"/>
      <c r="O1588" s="196"/>
      <c r="P1588" s="196"/>
      <c r="Q1588" s="196"/>
      <c r="R1588" s="196"/>
      <c r="S1588" s="198"/>
      <c r="T1588" s="198"/>
      <c r="U1588" s="199"/>
      <c r="V1588" s="99"/>
    </row>
    <row r="1589" spans="2:22" ht="15" thickBot="1" x14ac:dyDescent="0.35">
      <c r="B1589" s="191">
        <v>357</v>
      </c>
      <c r="C1589" s="135" t="s">
        <v>1438</v>
      </c>
      <c r="D1589" s="192" t="s">
        <v>762</v>
      </c>
      <c r="E1589" s="193" t="s">
        <v>95</v>
      </c>
      <c r="F1589" s="194" t="s">
        <v>959</v>
      </c>
      <c r="G1589" s="195">
        <v>6</v>
      </c>
      <c r="H1589" s="196"/>
      <c r="I1589" s="196" t="s">
        <v>762</v>
      </c>
      <c r="J1589" s="196" t="s">
        <v>762</v>
      </c>
      <c r="K1589" s="196" t="s">
        <v>762</v>
      </c>
      <c r="L1589" s="196" t="s">
        <v>762</v>
      </c>
      <c r="M1589" s="196" t="s">
        <v>762</v>
      </c>
      <c r="N1589" s="197"/>
      <c r="O1589" s="196"/>
      <c r="P1589" s="196"/>
      <c r="Q1589" s="196"/>
      <c r="R1589" s="196"/>
      <c r="S1589" s="198"/>
      <c r="T1589" s="198"/>
      <c r="U1589" s="199"/>
      <c r="V1589" s="99"/>
    </row>
    <row r="1590" spans="2:22" ht="15" thickBot="1" x14ac:dyDescent="0.35">
      <c r="B1590" s="191">
        <v>385</v>
      </c>
      <c r="C1590" s="135" t="s">
        <v>931</v>
      </c>
      <c r="D1590" s="192" t="s">
        <v>762</v>
      </c>
      <c r="E1590" s="193" t="s">
        <v>105</v>
      </c>
      <c r="F1590" s="194" t="s">
        <v>952</v>
      </c>
      <c r="G1590" s="195">
        <v>6</v>
      </c>
      <c r="H1590" s="196"/>
      <c r="I1590" s="196"/>
      <c r="J1590" s="196" t="s">
        <v>762</v>
      </c>
      <c r="K1590" s="196"/>
      <c r="L1590" s="196"/>
      <c r="M1590" s="196" t="s">
        <v>762</v>
      </c>
      <c r="N1590" s="197"/>
      <c r="O1590" s="196"/>
      <c r="P1590" s="196"/>
      <c r="Q1590" s="196"/>
      <c r="R1590" s="196"/>
      <c r="S1590" s="198"/>
      <c r="T1590" s="198"/>
      <c r="U1590" s="199"/>
      <c r="V1590" s="99"/>
    </row>
    <row r="1591" spans="2:22" ht="15" thickBot="1" x14ac:dyDescent="0.35">
      <c r="B1591" s="191">
        <v>386</v>
      </c>
      <c r="C1591" s="135" t="s">
        <v>932</v>
      </c>
      <c r="D1591" s="192" t="s">
        <v>762</v>
      </c>
      <c r="E1591" s="193" t="s">
        <v>105</v>
      </c>
      <c r="F1591" s="194" t="s">
        <v>952</v>
      </c>
      <c r="G1591" s="195">
        <v>6</v>
      </c>
      <c r="H1591" s="196"/>
      <c r="I1591" s="196"/>
      <c r="J1591" s="196" t="s">
        <v>762</v>
      </c>
      <c r="K1591" s="196"/>
      <c r="L1591" s="196"/>
      <c r="M1591" s="196" t="s">
        <v>762</v>
      </c>
      <c r="N1591" s="197"/>
      <c r="O1591" s="196"/>
      <c r="P1591" s="196"/>
      <c r="Q1591" s="196"/>
      <c r="R1591" s="196"/>
      <c r="S1591" s="198"/>
      <c r="T1591" s="198"/>
      <c r="U1591" s="199"/>
      <c r="V1591" s="99"/>
    </row>
    <row r="1592" spans="2:22" ht="15" thickBot="1" x14ac:dyDescent="0.35">
      <c r="B1592" s="191">
        <v>388</v>
      </c>
      <c r="C1592" s="135" t="s">
        <v>933</v>
      </c>
      <c r="D1592" s="192" t="s">
        <v>762</v>
      </c>
      <c r="E1592" s="193" t="s">
        <v>105</v>
      </c>
      <c r="F1592" s="194" t="s">
        <v>952</v>
      </c>
      <c r="G1592" s="195">
        <v>6</v>
      </c>
      <c r="H1592" s="196"/>
      <c r="I1592" s="196"/>
      <c r="J1592" s="196" t="s">
        <v>762</v>
      </c>
      <c r="K1592" s="196"/>
      <c r="L1592" s="196"/>
      <c r="M1592" s="196" t="s">
        <v>762</v>
      </c>
      <c r="N1592" s="197"/>
      <c r="O1592" s="196"/>
      <c r="P1592" s="196"/>
      <c r="Q1592" s="196"/>
      <c r="R1592" s="196"/>
      <c r="S1592" s="198"/>
      <c r="T1592" s="198"/>
      <c r="U1592" s="199"/>
      <c r="V1592" s="99"/>
    </row>
    <row r="1593" spans="2:22" ht="15" thickBot="1" x14ac:dyDescent="0.35">
      <c r="B1593" s="191">
        <v>389</v>
      </c>
      <c r="C1593" s="135" t="s">
        <v>932</v>
      </c>
      <c r="D1593" s="192" t="s">
        <v>762</v>
      </c>
      <c r="E1593" s="193" t="s">
        <v>105</v>
      </c>
      <c r="F1593" s="194" t="s">
        <v>952</v>
      </c>
      <c r="G1593" s="195">
        <v>6</v>
      </c>
      <c r="H1593" s="196"/>
      <c r="I1593" s="196"/>
      <c r="J1593" s="196" t="s">
        <v>762</v>
      </c>
      <c r="K1593" s="196"/>
      <c r="L1593" s="196"/>
      <c r="M1593" s="196" t="s">
        <v>762</v>
      </c>
      <c r="N1593" s="197"/>
      <c r="O1593" s="196"/>
      <c r="P1593" s="196"/>
      <c r="Q1593" s="196"/>
      <c r="R1593" s="196"/>
      <c r="S1593" s="198"/>
      <c r="T1593" s="198"/>
      <c r="U1593" s="199"/>
      <c r="V1593" s="99"/>
    </row>
    <row r="1594" spans="2:22" ht="15" thickBot="1" x14ac:dyDescent="0.35">
      <c r="B1594" s="191">
        <v>378</v>
      </c>
      <c r="C1594" s="135" t="s">
        <v>928</v>
      </c>
      <c r="D1594" s="192" t="s">
        <v>921</v>
      </c>
      <c r="E1594" s="193" t="s">
        <v>105</v>
      </c>
      <c r="F1594" s="194">
        <v>42381</v>
      </c>
      <c r="G1594" s="195"/>
      <c r="H1594" s="196"/>
      <c r="I1594" s="196" t="s">
        <v>921</v>
      </c>
      <c r="J1594" s="196" t="s">
        <v>921</v>
      </c>
      <c r="K1594" s="196" t="s">
        <v>921</v>
      </c>
      <c r="L1594" s="196" t="s">
        <v>921</v>
      </c>
      <c r="M1594" s="196" t="s">
        <v>921</v>
      </c>
      <c r="N1594" s="197"/>
      <c r="O1594" s="196"/>
      <c r="P1594" s="196"/>
      <c r="Q1594" s="196"/>
      <c r="R1594" s="196"/>
      <c r="S1594" s="198"/>
      <c r="T1594" s="198"/>
      <c r="U1594" s="199"/>
      <c r="V1594" s="99"/>
    </row>
    <row r="1595" spans="2:22" ht="15" thickBot="1" x14ac:dyDescent="0.35">
      <c r="B1595" s="191">
        <v>310</v>
      </c>
      <c r="C1595" s="135" t="s">
        <v>1438</v>
      </c>
      <c r="D1595" s="192" t="s">
        <v>762</v>
      </c>
      <c r="E1595" s="193" t="s">
        <v>95</v>
      </c>
      <c r="F1595" s="194" t="s">
        <v>964</v>
      </c>
      <c r="G1595" s="195">
        <v>6</v>
      </c>
      <c r="H1595" s="196"/>
      <c r="I1595" s="196" t="s">
        <v>762</v>
      </c>
      <c r="J1595" s="196" t="s">
        <v>762</v>
      </c>
      <c r="K1595" s="196" t="s">
        <v>762</v>
      </c>
      <c r="L1595" s="196" t="s">
        <v>762</v>
      </c>
      <c r="M1595" s="196" t="s">
        <v>762</v>
      </c>
      <c r="N1595" s="197"/>
      <c r="O1595" s="196"/>
      <c r="P1595" s="196"/>
      <c r="Q1595" s="196"/>
      <c r="R1595" s="196"/>
      <c r="S1595" s="198"/>
      <c r="T1595" s="198"/>
      <c r="U1595" s="199"/>
      <c r="V1595" s="99"/>
    </row>
    <row r="1596" spans="2:22" ht="15" thickBot="1" x14ac:dyDescent="0.35">
      <c r="B1596" s="191">
        <v>311</v>
      </c>
      <c r="C1596" s="135" t="s">
        <v>1439</v>
      </c>
      <c r="D1596" s="192" t="s">
        <v>762</v>
      </c>
      <c r="E1596" s="193" t="s">
        <v>95</v>
      </c>
      <c r="F1596" s="194" t="s">
        <v>964</v>
      </c>
      <c r="G1596" s="195">
        <v>3</v>
      </c>
      <c r="H1596" s="196"/>
      <c r="I1596" s="196" t="s">
        <v>762</v>
      </c>
      <c r="J1596" s="196" t="s">
        <v>762</v>
      </c>
      <c r="K1596" s="196" t="s">
        <v>762</v>
      </c>
      <c r="L1596" s="196" t="s">
        <v>762</v>
      </c>
      <c r="M1596" s="196" t="s">
        <v>762</v>
      </c>
      <c r="N1596" s="197"/>
      <c r="O1596" s="196"/>
      <c r="P1596" s="196"/>
      <c r="Q1596" s="196"/>
      <c r="R1596" s="196"/>
      <c r="S1596" s="198"/>
      <c r="T1596" s="198"/>
      <c r="U1596" s="199"/>
      <c r="V1596" s="99"/>
    </row>
    <row r="1597" spans="2:22" ht="15" thickBot="1" x14ac:dyDescent="0.35">
      <c r="B1597" s="191">
        <v>347</v>
      </c>
      <c r="C1597" s="135" t="s">
        <v>1550</v>
      </c>
      <c r="D1597" s="192" t="s">
        <v>762</v>
      </c>
      <c r="E1597" s="193" t="s">
        <v>95</v>
      </c>
      <c r="F1597" s="194" t="s">
        <v>965</v>
      </c>
      <c r="G1597" s="195">
        <v>8</v>
      </c>
      <c r="H1597" s="196"/>
      <c r="I1597" s="196" t="s">
        <v>762</v>
      </c>
      <c r="J1597" s="196" t="s">
        <v>762</v>
      </c>
      <c r="K1597" s="196"/>
      <c r="L1597" s="196"/>
      <c r="M1597" s="196" t="s">
        <v>762</v>
      </c>
      <c r="N1597" s="197" t="s">
        <v>762</v>
      </c>
      <c r="O1597" s="196"/>
      <c r="P1597" s="196"/>
      <c r="Q1597" s="196"/>
      <c r="R1597" s="196" t="s">
        <v>762</v>
      </c>
      <c r="S1597" s="198"/>
      <c r="T1597" s="198"/>
      <c r="U1597" s="199" t="s">
        <v>966</v>
      </c>
      <c r="V1597" s="99"/>
    </row>
    <row r="1598" spans="2:22" ht="15" thickBot="1" x14ac:dyDescent="0.35">
      <c r="B1598" s="191">
        <v>390</v>
      </c>
      <c r="C1598" s="135" t="s">
        <v>1324</v>
      </c>
      <c r="D1598" s="192" t="s">
        <v>762</v>
      </c>
      <c r="E1598" s="193" t="s">
        <v>119</v>
      </c>
      <c r="F1598" s="194" t="s">
        <v>967</v>
      </c>
      <c r="G1598" s="195">
        <v>2</v>
      </c>
      <c r="H1598" s="196" t="s">
        <v>504</v>
      </c>
      <c r="I1598" s="196" t="s">
        <v>762</v>
      </c>
      <c r="J1598" s="196" t="s">
        <v>762</v>
      </c>
      <c r="K1598" s="196" t="s">
        <v>762</v>
      </c>
      <c r="L1598" s="196" t="s">
        <v>762</v>
      </c>
      <c r="M1598" s="196" t="s">
        <v>762</v>
      </c>
      <c r="N1598" s="197"/>
      <c r="O1598" s="196"/>
      <c r="P1598" s="196"/>
      <c r="Q1598" s="196"/>
      <c r="R1598" s="196"/>
      <c r="S1598" s="198"/>
      <c r="T1598" s="198"/>
      <c r="U1598" s="199"/>
      <c r="V1598" s="99"/>
    </row>
    <row r="1599" spans="2:22" ht="15" thickBot="1" x14ac:dyDescent="0.35">
      <c r="B1599" s="191">
        <v>341</v>
      </c>
      <c r="C1599" s="135" t="s">
        <v>955</v>
      </c>
      <c r="D1599" s="192" t="s">
        <v>921</v>
      </c>
      <c r="E1599" s="193" t="s">
        <v>95</v>
      </c>
      <c r="F1599" s="194">
        <v>42377</v>
      </c>
      <c r="G1599" s="195">
        <v>8</v>
      </c>
      <c r="H1599" s="196" t="s">
        <v>504</v>
      </c>
      <c r="I1599" s="196" t="s">
        <v>921</v>
      </c>
      <c r="J1599" s="196" t="s">
        <v>921</v>
      </c>
      <c r="K1599" s="196" t="s">
        <v>921</v>
      </c>
      <c r="L1599" s="196" t="s">
        <v>921</v>
      </c>
      <c r="M1599" s="196" t="s">
        <v>921</v>
      </c>
      <c r="N1599" s="197"/>
      <c r="O1599" s="196"/>
      <c r="P1599" s="196"/>
      <c r="Q1599" s="196"/>
      <c r="R1599" s="196"/>
      <c r="S1599" s="198"/>
      <c r="T1599" s="198"/>
      <c r="U1599" s="199"/>
      <c r="V1599" s="99"/>
    </row>
    <row r="1600" spans="2:22" ht="15" thickBot="1" x14ac:dyDescent="0.35">
      <c r="B1600" s="191">
        <v>381</v>
      </c>
      <c r="C1600" s="135" t="s">
        <v>1549</v>
      </c>
      <c r="D1600" s="192" t="s">
        <v>921</v>
      </c>
      <c r="E1600" s="193" t="s">
        <v>119</v>
      </c>
      <c r="F1600" s="194">
        <v>42373</v>
      </c>
      <c r="G1600" s="195"/>
      <c r="H1600" s="196"/>
      <c r="I1600" s="196" t="s">
        <v>921</v>
      </c>
      <c r="J1600" s="196" t="s">
        <v>921</v>
      </c>
      <c r="K1600" s="196" t="s">
        <v>921</v>
      </c>
      <c r="L1600" s="196" t="s">
        <v>921</v>
      </c>
      <c r="M1600" s="196" t="s">
        <v>921</v>
      </c>
      <c r="N1600" s="197"/>
      <c r="O1600" s="196"/>
      <c r="P1600" s="196"/>
      <c r="Q1600" s="196"/>
      <c r="R1600" s="196"/>
      <c r="S1600" s="198"/>
      <c r="T1600" s="198"/>
      <c r="U1600" s="199"/>
      <c r="V1600" s="99"/>
    </row>
    <row r="1601" spans="2:22" ht="15" thickBot="1" x14ac:dyDescent="0.35">
      <c r="B1601" s="191">
        <v>391</v>
      </c>
      <c r="C1601" s="135" t="s">
        <v>1326</v>
      </c>
      <c r="D1601" s="192" t="s">
        <v>921</v>
      </c>
      <c r="E1601" s="193" t="s">
        <v>119</v>
      </c>
      <c r="F1601" s="194">
        <v>42375</v>
      </c>
      <c r="G1601" s="195"/>
      <c r="H1601" s="196"/>
      <c r="I1601" s="196"/>
      <c r="J1601" s="196"/>
      <c r="K1601" s="196"/>
      <c r="L1601" s="196"/>
      <c r="M1601" s="196" t="s">
        <v>921</v>
      </c>
      <c r="N1601" s="197"/>
      <c r="O1601" s="196"/>
      <c r="P1601" s="196"/>
      <c r="Q1601" s="196"/>
      <c r="R1601" s="196"/>
      <c r="S1601" s="198"/>
      <c r="T1601" s="198"/>
      <c r="U1601" s="199"/>
      <c r="V1601" s="99"/>
    </row>
    <row r="1602" spans="2:22" ht="15" thickBot="1" x14ac:dyDescent="0.35">
      <c r="B1602" s="191">
        <v>385</v>
      </c>
      <c r="C1602" s="135" t="s">
        <v>931</v>
      </c>
      <c r="D1602" s="192" t="s">
        <v>762</v>
      </c>
      <c r="E1602" s="193" t="s">
        <v>119</v>
      </c>
      <c r="F1602" s="194" t="s">
        <v>967</v>
      </c>
      <c r="G1602" s="195"/>
      <c r="H1602" s="196"/>
      <c r="I1602" s="196"/>
      <c r="J1602" s="196" t="s">
        <v>762</v>
      </c>
      <c r="K1602" s="196"/>
      <c r="L1602" s="196"/>
      <c r="M1602" s="196" t="s">
        <v>762</v>
      </c>
      <c r="N1602" s="197"/>
      <c r="O1602" s="196"/>
      <c r="P1602" s="196"/>
      <c r="Q1602" s="196"/>
      <c r="R1602" s="196"/>
      <c r="S1602" s="198"/>
      <c r="T1602" s="198"/>
      <c r="U1602" s="199"/>
      <c r="V1602" s="99"/>
    </row>
    <row r="1603" spans="2:22" ht="15" thickBot="1" x14ac:dyDescent="0.35">
      <c r="B1603" s="191">
        <v>386</v>
      </c>
      <c r="C1603" s="135" t="s">
        <v>932</v>
      </c>
      <c r="D1603" s="192" t="s">
        <v>762</v>
      </c>
      <c r="E1603" s="193" t="s">
        <v>119</v>
      </c>
      <c r="F1603" s="194" t="s">
        <v>967</v>
      </c>
      <c r="G1603" s="195"/>
      <c r="H1603" s="196"/>
      <c r="I1603" s="196"/>
      <c r="J1603" s="196" t="s">
        <v>762</v>
      </c>
      <c r="K1603" s="196"/>
      <c r="L1603" s="196"/>
      <c r="M1603" s="196" t="s">
        <v>762</v>
      </c>
      <c r="N1603" s="197"/>
      <c r="O1603" s="196"/>
      <c r="P1603" s="196"/>
      <c r="Q1603" s="196"/>
      <c r="R1603" s="196"/>
      <c r="S1603" s="198"/>
      <c r="T1603" s="198"/>
      <c r="U1603" s="199"/>
      <c r="V1603" s="99"/>
    </row>
    <row r="1604" spans="2:22" ht="15" thickBot="1" x14ac:dyDescent="0.35">
      <c r="B1604" s="191">
        <v>371</v>
      </c>
      <c r="C1604" s="135" t="s">
        <v>1274</v>
      </c>
      <c r="D1604" s="192" t="s">
        <v>913</v>
      </c>
      <c r="E1604" s="193" t="s">
        <v>457</v>
      </c>
      <c r="F1604" s="194" t="s">
        <v>968</v>
      </c>
      <c r="G1604" s="195">
        <v>6</v>
      </c>
      <c r="H1604" s="196"/>
      <c r="I1604" s="196"/>
      <c r="J1604" s="196"/>
      <c r="K1604" s="196"/>
      <c r="L1604" s="196"/>
      <c r="M1604" s="196" t="s">
        <v>762</v>
      </c>
      <c r="N1604" s="197"/>
      <c r="O1604" s="196"/>
      <c r="P1604" s="196"/>
      <c r="Q1604" s="196"/>
      <c r="R1604" s="196"/>
      <c r="S1604" s="198"/>
      <c r="T1604" s="198"/>
      <c r="U1604" s="199"/>
      <c r="V1604" s="99"/>
    </row>
    <row r="1605" spans="2:22" ht="15" thickBot="1" x14ac:dyDescent="0.35">
      <c r="B1605" s="191">
        <v>354</v>
      </c>
      <c r="C1605" s="135" t="s">
        <v>1280</v>
      </c>
      <c r="D1605" s="192" t="s">
        <v>921</v>
      </c>
      <c r="E1605" s="193" t="s">
        <v>105</v>
      </c>
      <c r="F1605" s="194">
        <v>42363</v>
      </c>
      <c r="G1605" s="195"/>
      <c r="H1605" s="196" t="s">
        <v>504</v>
      </c>
      <c r="I1605" s="196" t="s">
        <v>921</v>
      </c>
      <c r="J1605" s="196" t="s">
        <v>921</v>
      </c>
      <c r="K1605" s="196"/>
      <c r="L1605" s="196"/>
      <c r="M1605" s="196" t="s">
        <v>921</v>
      </c>
      <c r="N1605" s="197"/>
      <c r="O1605" s="196"/>
      <c r="P1605" s="196"/>
      <c r="Q1605" s="196"/>
      <c r="R1605" s="196"/>
      <c r="S1605" s="198"/>
      <c r="T1605" s="198"/>
      <c r="U1605" s="199"/>
      <c r="V1605" s="99"/>
    </row>
    <row r="1606" spans="2:22" ht="15" thickBot="1" x14ac:dyDescent="0.35">
      <c r="B1606" s="191">
        <v>279</v>
      </c>
      <c r="C1606" s="135" t="s">
        <v>1460</v>
      </c>
      <c r="D1606" s="192" t="s">
        <v>762</v>
      </c>
      <c r="E1606" s="193" t="s">
        <v>77</v>
      </c>
      <c r="F1606" s="194" t="s">
        <v>969</v>
      </c>
      <c r="G1606" s="195">
        <v>6</v>
      </c>
      <c r="H1606" s="196" t="s">
        <v>504</v>
      </c>
      <c r="I1606" s="196" t="s">
        <v>762</v>
      </c>
      <c r="J1606" s="196" t="s">
        <v>762</v>
      </c>
      <c r="K1606" s="196" t="s">
        <v>762</v>
      </c>
      <c r="L1606" s="196" t="s">
        <v>762</v>
      </c>
      <c r="M1606" s="196" t="s">
        <v>762</v>
      </c>
      <c r="N1606" s="197"/>
      <c r="O1606" s="196"/>
      <c r="P1606" s="196"/>
      <c r="Q1606" s="196"/>
      <c r="R1606" s="196"/>
      <c r="S1606" s="198"/>
      <c r="T1606" s="198"/>
      <c r="U1606" s="199"/>
      <c r="V1606" s="99"/>
    </row>
    <row r="1607" spans="2:22" ht="15" thickBot="1" x14ac:dyDescent="0.35">
      <c r="B1607" s="191">
        <v>353</v>
      </c>
      <c r="C1607" s="135" t="s">
        <v>1366</v>
      </c>
      <c r="D1607" s="192" t="s">
        <v>921</v>
      </c>
      <c r="E1607" s="193" t="s">
        <v>105</v>
      </c>
      <c r="F1607" s="194">
        <v>42363</v>
      </c>
      <c r="G1607" s="195"/>
      <c r="H1607" s="196" t="s">
        <v>504</v>
      </c>
      <c r="I1607" s="196" t="s">
        <v>921</v>
      </c>
      <c r="J1607" s="196" t="s">
        <v>921</v>
      </c>
      <c r="K1607" s="196"/>
      <c r="L1607" s="196"/>
      <c r="M1607" s="196" t="s">
        <v>921</v>
      </c>
      <c r="N1607" s="197"/>
      <c r="O1607" s="196"/>
      <c r="P1607" s="196"/>
      <c r="Q1607" s="196"/>
      <c r="R1607" s="196"/>
      <c r="S1607" s="198"/>
      <c r="T1607" s="198"/>
      <c r="U1607" s="199"/>
      <c r="V1607" s="99"/>
    </row>
    <row r="1608" spans="2:22" ht="15" thickBot="1" x14ac:dyDescent="0.35">
      <c r="B1608" s="191">
        <v>391</v>
      </c>
      <c r="C1608" s="135" t="s">
        <v>1326</v>
      </c>
      <c r="D1608" s="192" t="s">
        <v>921</v>
      </c>
      <c r="E1608" s="193" t="s">
        <v>575</v>
      </c>
      <c r="F1608" s="194">
        <v>42368</v>
      </c>
      <c r="G1608" s="195">
        <v>2</v>
      </c>
      <c r="H1608" s="196" t="s">
        <v>921</v>
      </c>
      <c r="I1608" s="196" t="s">
        <v>921</v>
      </c>
      <c r="J1608" s="196" t="s">
        <v>921</v>
      </c>
      <c r="K1608" s="196" t="s">
        <v>921</v>
      </c>
      <c r="L1608" s="196" t="s">
        <v>921</v>
      </c>
      <c r="M1608" s="196" t="s">
        <v>921</v>
      </c>
      <c r="N1608" s="197" t="s">
        <v>921</v>
      </c>
      <c r="O1608" s="196"/>
      <c r="P1608" s="196"/>
      <c r="Q1608" s="196"/>
      <c r="R1608" s="196"/>
      <c r="S1608" s="198"/>
      <c r="T1608" s="198"/>
      <c r="U1608" s="199"/>
      <c r="V1608" s="99"/>
    </row>
    <row r="1609" spans="2:22" ht="15" thickBot="1" x14ac:dyDescent="0.35">
      <c r="B1609" s="191">
        <v>324</v>
      </c>
      <c r="C1609" s="135" t="s">
        <v>1336</v>
      </c>
      <c r="D1609" s="192" t="s">
        <v>921</v>
      </c>
      <c r="E1609" s="193" t="s">
        <v>95</v>
      </c>
      <c r="F1609" s="194">
        <v>42370</v>
      </c>
      <c r="G1609" s="195">
        <v>8</v>
      </c>
      <c r="H1609" s="196" t="s">
        <v>504</v>
      </c>
      <c r="I1609" s="196" t="s">
        <v>921</v>
      </c>
      <c r="J1609" s="196" t="s">
        <v>921</v>
      </c>
      <c r="K1609" s="196"/>
      <c r="L1609" s="196"/>
      <c r="M1609" s="196" t="s">
        <v>921</v>
      </c>
      <c r="N1609" s="197"/>
      <c r="O1609" s="196"/>
      <c r="P1609" s="196"/>
      <c r="Q1609" s="196"/>
      <c r="R1609" s="196" t="s">
        <v>921</v>
      </c>
      <c r="S1609" s="198"/>
      <c r="T1609" s="198"/>
      <c r="U1609" s="200" t="s">
        <v>966</v>
      </c>
      <c r="V1609" s="99"/>
    </row>
    <row r="1610" spans="2:22" ht="15" thickBot="1" x14ac:dyDescent="0.35">
      <c r="B1610" s="191">
        <v>325</v>
      </c>
      <c r="C1610" s="135" t="s">
        <v>1278</v>
      </c>
      <c r="D1610" s="192" t="s">
        <v>921</v>
      </c>
      <c r="E1610" s="193" t="s">
        <v>95</v>
      </c>
      <c r="F1610" s="194">
        <v>42370</v>
      </c>
      <c r="G1610" s="195">
        <v>4</v>
      </c>
      <c r="H1610" s="196" t="s">
        <v>504</v>
      </c>
      <c r="I1610" s="196" t="s">
        <v>921</v>
      </c>
      <c r="J1610" s="196" t="s">
        <v>921</v>
      </c>
      <c r="K1610" s="196"/>
      <c r="L1610" s="196"/>
      <c r="M1610" s="196" t="s">
        <v>921</v>
      </c>
      <c r="N1610" s="197"/>
      <c r="O1610" s="196"/>
      <c r="P1610" s="196"/>
      <c r="Q1610" s="196"/>
      <c r="R1610" s="196" t="s">
        <v>921</v>
      </c>
      <c r="S1610" s="198"/>
      <c r="T1610" s="198"/>
      <c r="U1610" s="200" t="s">
        <v>966</v>
      </c>
      <c r="V1610" s="99"/>
    </row>
    <row r="1611" spans="2:22" ht="15" thickBot="1" x14ac:dyDescent="0.35">
      <c r="B1611" s="191">
        <v>296</v>
      </c>
      <c r="C1611" s="135" t="s">
        <v>958</v>
      </c>
      <c r="D1611" s="192" t="s">
        <v>762</v>
      </c>
      <c r="E1611" s="193" t="s">
        <v>449</v>
      </c>
      <c r="F1611" s="194" t="s">
        <v>970</v>
      </c>
      <c r="G1611" s="195">
        <v>3</v>
      </c>
      <c r="H1611" s="196"/>
      <c r="I1611" s="196" t="s">
        <v>762</v>
      </c>
      <c r="J1611" s="196" t="s">
        <v>762</v>
      </c>
      <c r="K1611" s="196" t="s">
        <v>762</v>
      </c>
      <c r="L1611" s="196" t="s">
        <v>762</v>
      </c>
      <c r="M1611" s="196" t="s">
        <v>762</v>
      </c>
      <c r="N1611" s="197"/>
      <c r="O1611" s="196"/>
      <c r="P1611" s="196"/>
      <c r="Q1611" s="196"/>
      <c r="R1611" s="196"/>
      <c r="S1611" s="198"/>
      <c r="T1611" s="198"/>
      <c r="U1611" s="199"/>
      <c r="V1611" s="99"/>
    </row>
    <row r="1612" spans="2:22" ht="15" thickBot="1" x14ac:dyDescent="0.35">
      <c r="B1612" s="191">
        <v>347</v>
      </c>
      <c r="C1612" s="135" t="s">
        <v>1550</v>
      </c>
      <c r="D1612" s="192" t="s">
        <v>762</v>
      </c>
      <c r="E1612" s="193" t="s">
        <v>105</v>
      </c>
      <c r="F1612" s="194" t="s">
        <v>971</v>
      </c>
      <c r="G1612" s="195">
        <v>2</v>
      </c>
      <c r="H1612" s="196"/>
      <c r="I1612" s="196" t="s">
        <v>762</v>
      </c>
      <c r="J1612" s="196" t="s">
        <v>762</v>
      </c>
      <c r="K1612" s="196"/>
      <c r="L1612" s="196"/>
      <c r="M1612" s="196" t="s">
        <v>762</v>
      </c>
      <c r="N1612" s="197"/>
      <c r="O1612" s="196"/>
      <c r="P1612" s="196"/>
      <c r="Q1612" s="196"/>
      <c r="R1612" s="196" t="s">
        <v>762</v>
      </c>
      <c r="S1612" s="198"/>
      <c r="T1612" s="198"/>
      <c r="U1612" s="200" t="s">
        <v>966</v>
      </c>
      <c r="V1612" s="99"/>
    </row>
    <row r="1613" spans="2:22" ht="15" thickBot="1" x14ac:dyDescent="0.35">
      <c r="B1613" s="191">
        <v>381</v>
      </c>
      <c r="C1613" s="135" t="s">
        <v>1549</v>
      </c>
      <c r="D1613" s="192" t="s">
        <v>921</v>
      </c>
      <c r="E1613" s="193" t="s">
        <v>575</v>
      </c>
      <c r="F1613" s="194">
        <v>42366</v>
      </c>
      <c r="G1613" s="195">
        <v>2</v>
      </c>
      <c r="H1613" s="196" t="s">
        <v>921</v>
      </c>
      <c r="I1613" s="196" t="s">
        <v>921</v>
      </c>
      <c r="J1613" s="196" t="s">
        <v>921</v>
      </c>
      <c r="K1613" s="196" t="s">
        <v>921</v>
      </c>
      <c r="L1613" s="196" t="s">
        <v>921</v>
      </c>
      <c r="M1613" s="196" t="s">
        <v>921</v>
      </c>
      <c r="N1613" s="197"/>
      <c r="O1613" s="196"/>
      <c r="P1613" s="196"/>
      <c r="Q1613" s="196"/>
      <c r="R1613" s="196"/>
      <c r="S1613" s="198"/>
      <c r="T1613" s="198"/>
      <c r="U1613" s="199"/>
      <c r="V1613" s="99"/>
    </row>
    <row r="1614" spans="2:22" ht="15" thickBot="1" x14ac:dyDescent="0.35">
      <c r="B1614" s="191">
        <v>324</v>
      </c>
      <c r="C1614" s="135" t="s">
        <v>1336</v>
      </c>
      <c r="D1614" s="192" t="s">
        <v>921</v>
      </c>
      <c r="E1614" s="193" t="s">
        <v>105</v>
      </c>
      <c r="F1614" s="194">
        <v>42349</v>
      </c>
      <c r="G1614" s="195">
        <v>8</v>
      </c>
      <c r="H1614" s="196"/>
      <c r="I1614" s="196" t="s">
        <v>921</v>
      </c>
      <c r="J1614" s="196" t="s">
        <v>921</v>
      </c>
      <c r="K1614" s="196"/>
      <c r="L1614" s="196"/>
      <c r="M1614" s="196" t="s">
        <v>921</v>
      </c>
      <c r="N1614" s="197"/>
      <c r="O1614" s="196"/>
      <c r="P1614" s="196"/>
      <c r="Q1614" s="196"/>
      <c r="R1614" s="196" t="s">
        <v>921</v>
      </c>
      <c r="S1614" s="198"/>
      <c r="T1614" s="198"/>
      <c r="U1614" s="200" t="s">
        <v>966</v>
      </c>
      <c r="V1614" s="99"/>
    </row>
    <row r="1615" spans="2:22" ht="15" thickBot="1" x14ac:dyDescent="0.35">
      <c r="B1615" s="191">
        <v>379</v>
      </c>
      <c r="C1615" s="135" t="s">
        <v>972</v>
      </c>
      <c r="D1615" s="192" t="s">
        <v>921</v>
      </c>
      <c r="E1615" s="193" t="s">
        <v>575</v>
      </c>
      <c r="F1615" s="194">
        <v>42353</v>
      </c>
      <c r="G1615" s="195">
        <v>2</v>
      </c>
      <c r="H1615" s="196" t="s">
        <v>921</v>
      </c>
      <c r="I1615" s="196" t="s">
        <v>921</v>
      </c>
      <c r="J1615" s="196" t="s">
        <v>921</v>
      </c>
      <c r="K1615" s="196" t="s">
        <v>921</v>
      </c>
      <c r="L1615" s="196" t="s">
        <v>921</v>
      </c>
      <c r="M1615" s="196" t="s">
        <v>921</v>
      </c>
      <c r="N1615" s="197"/>
      <c r="O1615" s="196"/>
      <c r="P1615" s="196"/>
      <c r="Q1615" s="196"/>
      <c r="R1615" s="196"/>
      <c r="S1615" s="198"/>
      <c r="T1615" s="198"/>
      <c r="U1615" s="199"/>
      <c r="V1615" s="99"/>
    </row>
    <row r="1616" spans="2:22" ht="15" thickBot="1" x14ac:dyDescent="0.35">
      <c r="B1616" s="191">
        <v>380</v>
      </c>
      <c r="C1616" s="135" t="s">
        <v>973</v>
      </c>
      <c r="D1616" s="192" t="s">
        <v>921</v>
      </c>
      <c r="E1616" s="193" t="s">
        <v>575</v>
      </c>
      <c r="F1616" s="194">
        <v>42353</v>
      </c>
      <c r="G1616" s="195">
        <v>1</v>
      </c>
      <c r="H1616" s="196" t="s">
        <v>921</v>
      </c>
      <c r="I1616" s="196" t="s">
        <v>921</v>
      </c>
      <c r="J1616" s="196" t="s">
        <v>921</v>
      </c>
      <c r="K1616" s="196" t="s">
        <v>921</v>
      </c>
      <c r="L1616" s="196" t="s">
        <v>921</v>
      </c>
      <c r="M1616" s="196" t="s">
        <v>921</v>
      </c>
      <c r="N1616" s="197"/>
      <c r="O1616" s="196"/>
      <c r="P1616" s="196"/>
      <c r="Q1616" s="196"/>
      <c r="R1616" s="196"/>
      <c r="S1616" s="198"/>
      <c r="T1616" s="198"/>
      <c r="U1616" s="199"/>
      <c r="V1616" s="99"/>
    </row>
    <row r="1617" spans="2:22" ht="15" thickBot="1" x14ac:dyDescent="0.35">
      <c r="B1617" s="191">
        <v>378</v>
      </c>
      <c r="C1617" s="135" t="s">
        <v>928</v>
      </c>
      <c r="D1617" s="192" t="s">
        <v>921</v>
      </c>
      <c r="E1617" s="193" t="s">
        <v>575</v>
      </c>
      <c r="F1617" s="194">
        <v>42353</v>
      </c>
      <c r="G1617" s="195">
        <v>2</v>
      </c>
      <c r="H1617" s="196" t="s">
        <v>921</v>
      </c>
      <c r="I1617" s="196" t="s">
        <v>921</v>
      </c>
      <c r="J1617" s="196" t="s">
        <v>921</v>
      </c>
      <c r="K1617" s="196" t="s">
        <v>921</v>
      </c>
      <c r="L1617" s="196" t="s">
        <v>921</v>
      </c>
      <c r="M1617" s="196" t="s">
        <v>921</v>
      </c>
      <c r="N1617" s="197"/>
      <c r="O1617" s="196"/>
      <c r="P1617" s="196"/>
      <c r="Q1617" s="196"/>
      <c r="R1617" s="196"/>
      <c r="S1617" s="198"/>
      <c r="T1617" s="198"/>
      <c r="U1617" s="199"/>
      <c r="V1617" s="99"/>
    </row>
    <row r="1618" spans="2:22" ht="15" thickBot="1" x14ac:dyDescent="0.35">
      <c r="B1618" s="191">
        <v>378</v>
      </c>
      <c r="C1618" s="135" t="s">
        <v>928</v>
      </c>
      <c r="D1618" s="192" t="s">
        <v>921</v>
      </c>
      <c r="E1618" s="193" t="s">
        <v>119</v>
      </c>
      <c r="F1618" s="194">
        <v>42367</v>
      </c>
      <c r="G1618" s="195"/>
      <c r="H1618" s="196"/>
      <c r="I1618" s="196" t="s">
        <v>921</v>
      </c>
      <c r="J1618" s="196" t="s">
        <v>921</v>
      </c>
      <c r="K1618" s="196" t="s">
        <v>921</v>
      </c>
      <c r="L1618" s="196" t="s">
        <v>921</v>
      </c>
      <c r="M1618" s="196" t="s">
        <v>921</v>
      </c>
      <c r="N1618" s="197"/>
      <c r="O1618" s="196"/>
      <c r="P1618" s="196"/>
      <c r="Q1618" s="196"/>
      <c r="R1618" s="196"/>
      <c r="S1618" s="198"/>
      <c r="T1618" s="198"/>
      <c r="U1618" s="199"/>
      <c r="V1618" s="99"/>
    </row>
    <row r="1619" spans="2:22" ht="15" thickBot="1" x14ac:dyDescent="0.35">
      <c r="B1619" s="191">
        <v>341</v>
      </c>
      <c r="C1619" s="135" t="s">
        <v>955</v>
      </c>
      <c r="D1619" s="192" t="s">
        <v>921</v>
      </c>
      <c r="E1619" s="193" t="s">
        <v>105</v>
      </c>
      <c r="F1619" s="194">
        <v>1136988</v>
      </c>
      <c r="G1619" s="195">
        <v>6</v>
      </c>
      <c r="H1619" s="196" t="s">
        <v>504</v>
      </c>
      <c r="I1619" s="196" t="s">
        <v>921</v>
      </c>
      <c r="J1619" s="196" t="s">
        <v>921</v>
      </c>
      <c r="K1619" s="196" t="s">
        <v>921</v>
      </c>
      <c r="L1619" s="196" t="s">
        <v>921</v>
      </c>
      <c r="M1619" s="196" t="s">
        <v>921</v>
      </c>
      <c r="N1619" s="197"/>
      <c r="O1619" s="196"/>
      <c r="P1619" s="196"/>
      <c r="Q1619" s="196"/>
      <c r="R1619" s="196"/>
      <c r="S1619" s="198"/>
      <c r="T1619" s="198"/>
      <c r="U1619" s="199"/>
      <c r="V1619" s="99"/>
    </row>
    <row r="1620" spans="2:22" ht="15" thickBot="1" x14ac:dyDescent="0.35">
      <c r="B1620" s="191">
        <v>371</v>
      </c>
      <c r="C1620" s="135" t="s">
        <v>1274</v>
      </c>
      <c r="D1620" s="192" t="s">
        <v>762</v>
      </c>
      <c r="E1620" s="193" t="s">
        <v>119</v>
      </c>
      <c r="F1620" s="194" t="s">
        <v>974</v>
      </c>
      <c r="G1620" s="195">
        <v>2</v>
      </c>
      <c r="H1620" s="196"/>
      <c r="I1620" s="196"/>
      <c r="J1620" s="196"/>
      <c r="K1620" s="196"/>
      <c r="L1620" s="196"/>
      <c r="M1620" s="196" t="s">
        <v>762</v>
      </c>
      <c r="N1620" s="197"/>
      <c r="O1620" s="196"/>
      <c r="P1620" s="196"/>
      <c r="Q1620" s="196"/>
      <c r="R1620" s="196"/>
      <c r="S1620" s="198"/>
      <c r="T1620" s="198"/>
      <c r="U1620" s="199"/>
      <c r="V1620" s="99"/>
    </row>
    <row r="1621" spans="2:22" ht="15" thickBot="1" x14ac:dyDescent="0.35">
      <c r="B1621" s="191">
        <v>325</v>
      </c>
      <c r="C1621" s="135" t="s">
        <v>1278</v>
      </c>
      <c r="D1621" s="192" t="s">
        <v>921</v>
      </c>
      <c r="E1621" s="193" t="s">
        <v>105</v>
      </c>
      <c r="F1621" s="194">
        <v>42349</v>
      </c>
      <c r="G1621" s="195">
        <v>4</v>
      </c>
      <c r="H1621" s="196" t="s">
        <v>504</v>
      </c>
      <c r="I1621" s="196" t="s">
        <v>921</v>
      </c>
      <c r="J1621" s="196" t="s">
        <v>921</v>
      </c>
      <c r="K1621" s="196"/>
      <c r="L1621" s="196"/>
      <c r="M1621" s="196" t="s">
        <v>921</v>
      </c>
      <c r="N1621" s="197"/>
      <c r="O1621" s="196"/>
      <c r="P1621" s="196"/>
      <c r="Q1621" s="196"/>
      <c r="R1621" s="196" t="s">
        <v>921</v>
      </c>
      <c r="S1621" s="198"/>
      <c r="T1621" s="198"/>
      <c r="U1621" s="200" t="s">
        <v>966</v>
      </c>
      <c r="V1621" s="99"/>
    </row>
    <row r="1622" spans="2:22" ht="15" thickBot="1" x14ac:dyDescent="0.35">
      <c r="B1622" s="191">
        <v>371</v>
      </c>
      <c r="C1622" s="135" t="s">
        <v>1274</v>
      </c>
      <c r="D1622" s="192" t="s">
        <v>762</v>
      </c>
      <c r="E1622" s="193" t="s">
        <v>843</v>
      </c>
      <c r="F1622" s="194" t="s">
        <v>975</v>
      </c>
      <c r="G1622" s="195">
        <v>2</v>
      </c>
      <c r="H1622" s="196" t="s">
        <v>762</v>
      </c>
      <c r="I1622" s="196" t="s">
        <v>762</v>
      </c>
      <c r="J1622" s="196" t="s">
        <v>762</v>
      </c>
      <c r="K1622" s="196" t="s">
        <v>762</v>
      </c>
      <c r="L1622" s="196" t="s">
        <v>762</v>
      </c>
      <c r="M1622" s="196" t="s">
        <v>762</v>
      </c>
      <c r="N1622" s="197"/>
      <c r="O1622" s="196"/>
      <c r="P1622" s="196"/>
      <c r="Q1622" s="196"/>
      <c r="R1622" s="196"/>
      <c r="S1622" s="198"/>
      <c r="T1622" s="198"/>
      <c r="U1622" s="200"/>
      <c r="V1622" s="99"/>
    </row>
    <row r="1623" spans="2:22" ht="15" thickBot="1" x14ac:dyDescent="0.35">
      <c r="B1623" s="191">
        <v>325</v>
      </c>
      <c r="C1623" s="135" t="s">
        <v>1278</v>
      </c>
      <c r="D1623" s="192" t="s">
        <v>921</v>
      </c>
      <c r="E1623" s="193" t="s">
        <v>105</v>
      </c>
      <c r="F1623" s="194">
        <v>42349</v>
      </c>
      <c r="G1623" s="195">
        <v>4</v>
      </c>
      <c r="H1623" s="196" t="s">
        <v>504</v>
      </c>
      <c r="I1623" s="196" t="s">
        <v>921</v>
      </c>
      <c r="J1623" s="196" t="s">
        <v>921</v>
      </c>
      <c r="K1623" s="196"/>
      <c r="L1623" s="196"/>
      <c r="M1623" s="196" t="s">
        <v>921</v>
      </c>
      <c r="N1623" s="197"/>
      <c r="O1623" s="196"/>
      <c r="P1623" s="196"/>
      <c r="Q1623" s="196"/>
      <c r="R1623" s="196" t="s">
        <v>921</v>
      </c>
      <c r="S1623" s="198"/>
      <c r="T1623" s="198"/>
      <c r="U1623" s="200" t="s">
        <v>966</v>
      </c>
      <c r="V1623" s="99"/>
    </row>
    <row r="1624" spans="2:22" ht="15" thickBot="1" x14ac:dyDescent="0.35">
      <c r="B1624" s="191">
        <v>325</v>
      </c>
      <c r="C1624" s="135" t="s">
        <v>1278</v>
      </c>
      <c r="D1624" s="192" t="s">
        <v>921</v>
      </c>
      <c r="E1624" s="193" t="s">
        <v>119</v>
      </c>
      <c r="F1624" s="194">
        <v>42335</v>
      </c>
      <c r="G1624" s="195">
        <v>1</v>
      </c>
      <c r="H1624" s="196" t="s">
        <v>921</v>
      </c>
      <c r="I1624" s="196" t="s">
        <v>921</v>
      </c>
      <c r="J1624" s="196" t="s">
        <v>921</v>
      </c>
      <c r="K1624" s="196"/>
      <c r="L1624" s="196"/>
      <c r="M1624" s="196" t="s">
        <v>921</v>
      </c>
      <c r="N1624" s="197"/>
      <c r="O1624" s="196"/>
      <c r="P1624" s="196"/>
      <c r="Q1624" s="196"/>
      <c r="R1624" s="196" t="s">
        <v>921</v>
      </c>
      <c r="S1624" s="198"/>
      <c r="T1624" s="198"/>
      <c r="U1624" s="200" t="s">
        <v>966</v>
      </c>
      <c r="V1624" s="99"/>
    </row>
    <row r="1625" spans="2:22" ht="15" thickBot="1" x14ac:dyDescent="0.35">
      <c r="B1625" s="191">
        <v>324</v>
      </c>
      <c r="C1625" s="135" t="s">
        <v>1336</v>
      </c>
      <c r="D1625" s="192" t="s">
        <v>921</v>
      </c>
      <c r="E1625" s="193" t="s">
        <v>119</v>
      </c>
      <c r="F1625" s="194">
        <v>42335</v>
      </c>
      <c r="G1625" s="195">
        <v>2</v>
      </c>
      <c r="H1625" s="196" t="s">
        <v>921</v>
      </c>
      <c r="I1625" s="196" t="s">
        <v>921</v>
      </c>
      <c r="J1625" s="196" t="s">
        <v>921</v>
      </c>
      <c r="K1625" s="196"/>
      <c r="L1625" s="196"/>
      <c r="M1625" s="196" t="s">
        <v>921</v>
      </c>
      <c r="N1625" s="197"/>
      <c r="O1625" s="196"/>
      <c r="P1625" s="196"/>
      <c r="Q1625" s="196"/>
      <c r="R1625" s="196" t="s">
        <v>921</v>
      </c>
      <c r="S1625" s="198"/>
      <c r="T1625" s="198"/>
      <c r="U1625" s="200" t="s">
        <v>966</v>
      </c>
      <c r="V1625" s="99"/>
    </row>
    <row r="1626" spans="2:22" ht="15" thickBot="1" x14ac:dyDescent="0.35">
      <c r="B1626" s="191">
        <v>353</v>
      </c>
      <c r="C1626" s="135" t="s">
        <v>1367</v>
      </c>
      <c r="D1626" s="192" t="s">
        <v>921</v>
      </c>
      <c r="E1626" s="193" t="s">
        <v>119</v>
      </c>
      <c r="F1626" s="194">
        <v>42349</v>
      </c>
      <c r="G1626" s="195"/>
      <c r="H1626" s="196"/>
      <c r="I1626" s="196" t="s">
        <v>921</v>
      </c>
      <c r="J1626" s="196" t="s">
        <v>921</v>
      </c>
      <c r="K1626" s="196"/>
      <c r="L1626" s="196"/>
      <c r="M1626" s="196" t="s">
        <v>921</v>
      </c>
      <c r="N1626" s="197"/>
      <c r="O1626" s="196"/>
      <c r="P1626" s="196"/>
      <c r="Q1626" s="196"/>
      <c r="R1626" s="196"/>
      <c r="S1626" s="198"/>
      <c r="T1626" s="198"/>
      <c r="U1626" s="200"/>
      <c r="V1626" s="99"/>
    </row>
    <row r="1627" spans="2:22" ht="15" thickBot="1" x14ac:dyDescent="0.35">
      <c r="B1627" s="191">
        <v>354</v>
      </c>
      <c r="C1627" s="135" t="s">
        <v>1281</v>
      </c>
      <c r="D1627" s="192" t="s">
        <v>921</v>
      </c>
      <c r="E1627" s="193" t="s">
        <v>119</v>
      </c>
      <c r="F1627" s="194">
        <v>42349</v>
      </c>
      <c r="G1627" s="195"/>
      <c r="H1627" s="196" t="s">
        <v>504</v>
      </c>
      <c r="I1627" s="196" t="s">
        <v>921</v>
      </c>
      <c r="J1627" s="196" t="s">
        <v>921</v>
      </c>
      <c r="K1627" s="196"/>
      <c r="L1627" s="196"/>
      <c r="M1627" s="196" t="s">
        <v>921</v>
      </c>
      <c r="N1627" s="197"/>
      <c r="O1627" s="196"/>
      <c r="P1627" s="196"/>
      <c r="Q1627" s="196"/>
      <c r="R1627" s="196"/>
      <c r="S1627" s="198"/>
      <c r="T1627" s="198"/>
      <c r="U1627" s="199"/>
      <c r="V1627" s="99"/>
    </row>
    <row r="1628" spans="2:22" ht="15" thickBot="1" x14ac:dyDescent="0.35">
      <c r="B1628" s="191">
        <v>239</v>
      </c>
      <c r="C1628" s="135" t="s">
        <v>1590</v>
      </c>
      <c r="D1628" s="192" t="s">
        <v>921</v>
      </c>
      <c r="E1628" s="193" t="s">
        <v>77</v>
      </c>
      <c r="F1628" s="194">
        <v>42338</v>
      </c>
      <c r="G1628" s="195">
        <v>6</v>
      </c>
      <c r="H1628" s="196" t="s">
        <v>504</v>
      </c>
      <c r="I1628" s="196" t="s">
        <v>921</v>
      </c>
      <c r="J1628" s="196" t="s">
        <v>921</v>
      </c>
      <c r="K1628" s="196" t="s">
        <v>921</v>
      </c>
      <c r="L1628" s="196" t="s">
        <v>921</v>
      </c>
      <c r="M1628" s="196" t="s">
        <v>921</v>
      </c>
      <c r="N1628" s="197"/>
      <c r="O1628" s="196"/>
      <c r="P1628" s="196"/>
      <c r="Q1628" s="196"/>
      <c r="R1628" s="196"/>
      <c r="S1628" s="198"/>
      <c r="T1628" s="198"/>
      <c r="U1628" s="199"/>
      <c r="V1628" s="99"/>
    </row>
    <row r="1629" spans="2:22" ht="15" thickBot="1" x14ac:dyDescent="0.35">
      <c r="B1629" s="191">
        <v>242</v>
      </c>
      <c r="C1629" s="135" t="s">
        <v>1591</v>
      </c>
      <c r="D1629" s="192" t="s">
        <v>921</v>
      </c>
      <c r="E1629" s="193" t="s">
        <v>77</v>
      </c>
      <c r="F1629" s="194">
        <v>42340</v>
      </c>
      <c r="G1629" s="195">
        <v>3</v>
      </c>
      <c r="H1629" s="196" t="s">
        <v>504</v>
      </c>
      <c r="I1629" s="196" t="s">
        <v>921</v>
      </c>
      <c r="J1629" s="196" t="s">
        <v>921</v>
      </c>
      <c r="K1629" s="196" t="s">
        <v>921</v>
      </c>
      <c r="L1629" s="196" t="s">
        <v>921</v>
      </c>
      <c r="M1629" s="196" t="s">
        <v>921</v>
      </c>
      <c r="N1629" s="197"/>
      <c r="O1629" s="196"/>
      <c r="P1629" s="196"/>
      <c r="Q1629" s="196"/>
      <c r="R1629" s="196"/>
      <c r="S1629" s="198"/>
      <c r="T1629" s="198"/>
      <c r="U1629" s="199"/>
      <c r="V1629" s="99"/>
    </row>
    <row r="1630" spans="2:22" ht="15" thickBot="1" x14ac:dyDescent="0.35">
      <c r="B1630" s="191">
        <v>262</v>
      </c>
      <c r="C1630" s="135" t="s">
        <v>1482</v>
      </c>
      <c r="D1630" s="192" t="s">
        <v>762</v>
      </c>
      <c r="E1630" s="193" t="s">
        <v>77</v>
      </c>
      <c r="F1630" s="194" t="s">
        <v>976</v>
      </c>
      <c r="G1630" s="195">
        <v>6</v>
      </c>
      <c r="H1630" s="196" t="s">
        <v>504</v>
      </c>
      <c r="I1630" s="196" t="s">
        <v>504</v>
      </c>
      <c r="J1630" s="196" t="s">
        <v>504</v>
      </c>
      <c r="K1630" s="196" t="s">
        <v>762</v>
      </c>
      <c r="L1630" s="196" t="s">
        <v>762</v>
      </c>
      <c r="M1630" s="196" t="s">
        <v>762</v>
      </c>
      <c r="N1630" s="197" t="s">
        <v>960</v>
      </c>
      <c r="O1630" s="196"/>
      <c r="P1630" s="196"/>
      <c r="Q1630" s="196"/>
      <c r="R1630" s="196"/>
      <c r="S1630" s="198"/>
      <c r="T1630" s="198"/>
      <c r="U1630" s="199" t="s">
        <v>977</v>
      </c>
      <c r="V1630" s="99"/>
    </row>
    <row r="1631" spans="2:22" ht="15" thickBot="1" x14ac:dyDescent="0.35">
      <c r="B1631" s="191">
        <v>296</v>
      </c>
      <c r="C1631" s="135" t="s">
        <v>958</v>
      </c>
      <c r="D1631" s="192" t="s">
        <v>762</v>
      </c>
      <c r="E1631" s="193" t="s">
        <v>95</v>
      </c>
      <c r="F1631" s="194" t="s">
        <v>978</v>
      </c>
      <c r="G1631" s="195">
        <v>3</v>
      </c>
      <c r="H1631" s="196" t="s">
        <v>504</v>
      </c>
      <c r="I1631" s="196" t="s">
        <v>762</v>
      </c>
      <c r="J1631" s="196" t="s">
        <v>762</v>
      </c>
      <c r="K1631" s="196" t="s">
        <v>762</v>
      </c>
      <c r="L1631" s="196" t="s">
        <v>762</v>
      </c>
      <c r="M1631" s="196" t="s">
        <v>762</v>
      </c>
      <c r="N1631" s="197" t="s">
        <v>960</v>
      </c>
      <c r="O1631" s="196"/>
      <c r="P1631" s="196"/>
      <c r="Q1631" s="196"/>
      <c r="R1631" s="196"/>
      <c r="S1631" s="198"/>
      <c r="T1631" s="198"/>
      <c r="U1631" s="199" t="s">
        <v>979</v>
      </c>
      <c r="V1631" s="99"/>
    </row>
    <row r="1632" spans="2:22" ht="15" thickBot="1" x14ac:dyDescent="0.35">
      <c r="B1632" s="191">
        <v>279</v>
      </c>
      <c r="C1632" s="135" t="s">
        <v>1460</v>
      </c>
      <c r="D1632" s="192" t="s">
        <v>762</v>
      </c>
      <c r="E1632" s="193" t="s">
        <v>95</v>
      </c>
      <c r="F1632" s="194" t="s">
        <v>980</v>
      </c>
      <c r="G1632" s="195">
        <v>6</v>
      </c>
      <c r="H1632" s="196" t="s">
        <v>504</v>
      </c>
      <c r="I1632" s="196" t="s">
        <v>762</v>
      </c>
      <c r="J1632" s="196" t="s">
        <v>762</v>
      </c>
      <c r="K1632" s="196" t="s">
        <v>762</v>
      </c>
      <c r="L1632" s="196" t="s">
        <v>762</v>
      </c>
      <c r="M1632" s="196" t="s">
        <v>762</v>
      </c>
      <c r="N1632" s="197" t="s">
        <v>960</v>
      </c>
      <c r="O1632" s="196"/>
      <c r="P1632" s="196"/>
      <c r="Q1632" s="196"/>
      <c r="R1632" s="196"/>
      <c r="S1632" s="198"/>
      <c r="T1632" s="198"/>
      <c r="U1632" s="199" t="s">
        <v>979</v>
      </c>
      <c r="V1632" s="99"/>
    </row>
    <row r="1633" spans="2:22" ht="15" thickBot="1" x14ac:dyDescent="0.35">
      <c r="B1633" s="191">
        <v>353</v>
      </c>
      <c r="C1633" s="135" t="s">
        <v>1367</v>
      </c>
      <c r="D1633" s="192" t="s">
        <v>921</v>
      </c>
      <c r="E1633" s="193" t="s">
        <v>575</v>
      </c>
      <c r="F1633" s="194">
        <v>42342</v>
      </c>
      <c r="G1633" s="195"/>
      <c r="H1633" s="196" t="s">
        <v>921</v>
      </c>
      <c r="I1633" s="196" t="s">
        <v>921</v>
      </c>
      <c r="J1633" s="196" t="s">
        <v>921</v>
      </c>
      <c r="K1633" s="196"/>
      <c r="L1633" s="196"/>
      <c r="M1633" s="196"/>
      <c r="N1633" s="196"/>
      <c r="O1633" s="196"/>
      <c r="P1633" s="196"/>
      <c r="Q1633" s="196"/>
      <c r="R1633" s="196"/>
      <c r="S1633" s="198"/>
      <c r="T1633" s="198"/>
      <c r="U1633" s="200"/>
      <c r="V1633" s="99"/>
    </row>
    <row r="1634" spans="2:22" ht="15" thickBot="1" x14ac:dyDescent="0.35">
      <c r="B1634" s="191">
        <v>354</v>
      </c>
      <c r="C1634" s="135" t="s">
        <v>1281</v>
      </c>
      <c r="D1634" s="192" t="s">
        <v>921</v>
      </c>
      <c r="E1634" s="193" t="s">
        <v>575</v>
      </c>
      <c r="F1634" s="194">
        <v>42342</v>
      </c>
      <c r="G1634" s="195"/>
      <c r="H1634" s="196" t="s">
        <v>921</v>
      </c>
      <c r="I1634" s="196" t="s">
        <v>921</v>
      </c>
      <c r="J1634" s="196" t="s">
        <v>921</v>
      </c>
      <c r="K1634" s="196"/>
      <c r="L1634" s="196"/>
      <c r="M1634" s="196"/>
      <c r="N1634" s="196"/>
      <c r="O1634" s="196"/>
      <c r="P1634" s="196"/>
      <c r="Q1634" s="196"/>
      <c r="R1634" s="196"/>
      <c r="S1634" s="198"/>
      <c r="T1634" s="198"/>
      <c r="U1634" s="200"/>
      <c r="V1634" s="99"/>
    </row>
    <row r="1635" spans="2:22" ht="15" thickBot="1" x14ac:dyDescent="0.35">
      <c r="B1635" s="191">
        <v>341</v>
      </c>
      <c r="C1635" s="135" t="s">
        <v>955</v>
      </c>
      <c r="D1635" s="192" t="s">
        <v>921</v>
      </c>
      <c r="E1635" s="193" t="s">
        <v>575</v>
      </c>
      <c r="F1635" s="194">
        <v>42335</v>
      </c>
      <c r="G1635" s="195">
        <v>2</v>
      </c>
      <c r="H1635" s="293" t="s">
        <v>504</v>
      </c>
      <c r="I1635" s="294" t="s">
        <v>921</v>
      </c>
      <c r="J1635" s="294" t="s">
        <v>921</v>
      </c>
      <c r="K1635" s="294" t="s">
        <v>921</v>
      </c>
      <c r="L1635" s="294" t="s">
        <v>921</v>
      </c>
      <c r="M1635" s="294" t="s">
        <v>921</v>
      </c>
      <c r="N1635" s="294"/>
      <c r="O1635" s="294"/>
      <c r="P1635" s="294"/>
      <c r="Q1635" s="294"/>
      <c r="R1635" s="295"/>
      <c r="S1635" s="201"/>
      <c r="T1635" s="201"/>
      <c r="U1635" s="200"/>
      <c r="V1635" s="99"/>
    </row>
    <row r="1636" spans="2:22" ht="15" thickBot="1" x14ac:dyDescent="0.35">
      <c r="B1636" s="191">
        <v>341</v>
      </c>
      <c r="C1636" s="135" t="s">
        <v>955</v>
      </c>
      <c r="D1636" s="192" t="s">
        <v>921</v>
      </c>
      <c r="E1636" s="193" t="s">
        <v>119</v>
      </c>
      <c r="F1636" s="194">
        <v>42342</v>
      </c>
      <c r="G1636" s="195">
        <v>4</v>
      </c>
      <c r="H1636" s="293" t="s">
        <v>504</v>
      </c>
      <c r="I1636" s="294" t="s">
        <v>921</v>
      </c>
      <c r="J1636" s="294" t="s">
        <v>921</v>
      </c>
      <c r="K1636" s="294" t="s">
        <v>921</v>
      </c>
      <c r="L1636" s="294" t="s">
        <v>921</v>
      </c>
      <c r="M1636" s="294" t="s">
        <v>921</v>
      </c>
      <c r="N1636" s="294"/>
      <c r="O1636" s="294"/>
      <c r="P1636" s="294"/>
      <c r="Q1636" s="294"/>
      <c r="R1636" s="295"/>
      <c r="S1636" s="201"/>
      <c r="T1636" s="201"/>
      <c r="U1636" s="200"/>
      <c r="V1636" s="99"/>
    </row>
    <row r="1637" spans="2:22" ht="15" thickBot="1" x14ac:dyDescent="0.35">
      <c r="B1637" s="191">
        <v>333</v>
      </c>
      <c r="C1637" s="135" t="s">
        <v>981</v>
      </c>
      <c r="D1637" s="192" t="s">
        <v>762</v>
      </c>
      <c r="E1637" s="193"/>
      <c r="F1637" s="194"/>
      <c r="G1637" s="195">
        <v>4</v>
      </c>
      <c r="H1637" s="433" t="s">
        <v>982</v>
      </c>
      <c r="I1637" s="434"/>
      <c r="J1637" s="434"/>
      <c r="K1637" s="434"/>
      <c r="L1637" s="434"/>
      <c r="M1637" s="434"/>
      <c r="N1637" s="434"/>
      <c r="O1637" s="434"/>
      <c r="P1637" s="434"/>
      <c r="Q1637" s="434"/>
      <c r="R1637" s="435"/>
      <c r="S1637" s="201"/>
      <c r="T1637" s="201"/>
      <c r="U1637" s="200"/>
      <c r="V1637" s="99"/>
    </row>
    <row r="1638" spans="2:22" ht="15" thickBot="1" x14ac:dyDescent="0.35">
      <c r="B1638" s="191">
        <v>347</v>
      </c>
      <c r="C1638" s="135" t="s">
        <v>1550</v>
      </c>
      <c r="D1638" s="192" t="s">
        <v>762</v>
      </c>
      <c r="E1638" s="193" t="s">
        <v>119</v>
      </c>
      <c r="F1638" s="194">
        <v>42335</v>
      </c>
      <c r="G1638" s="195">
        <v>2</v>
      </c>
      <c r="H1638" s="196" t="s">
        <v>504</v>
      </c>
      <c r="I1638" s="196" t="s">
        <v>762</v>
      </c>
      <c r="J1638" s="196" t="s">
        <v>762</v>
      </c>
      <c r="K1638" s="196" t="s">
        <v>504</v>
      </c>
      <c r="L1638" s="196" t="s">
        <v>504</v>
      </c>
      <c r="M1638" s="196" t="s">
        <v>762</v>
      </c>
      <c r="N1638" s="196"/>
      <c r="O1638" s="196"/>
      <c r="P1638" s="196"/>
      <c r="Q1638" s="196"/>
      <c r="R1638" s="196" t="s">
        <v>762</v>
      </c>
      <c r="S1638" s="198"/>
      <c r="T1638" s="198"/>
      <c r="U1638" s="200"/>
      <c r="V1638" s="99"/>
    </row>
    <row r="1639" spans="2:22" ht="15" thickBot="1" x14ac:dyDescent="0.35">
      <c r="B1639" s="191">
        <v>347</v>
      </c>
      <c r="C1639" s="135" t="s">
        <v>1550</v>
      </c>
      <c r="D1639" s="192" t="s">
        <v>762</v>
      </c>
      <c r="E1639" s="193" t="s">
        <v>843</v>
      </c>
      <c r="F1639" s="194" t="s">
        <v>983</v>
      </c>
      <c r="G1639" s="195">
        <v>2</v>
      </c>
      <c r="H1639" s="196"/>
      <c r="I1639" s="196" t="s">
        <v>762</v>
      </c>
      <c r="J1639" s="196" t="s">
        <v>762</v>
      </c>
      <c r="K1639" s="196"/>
      <c r="L1639" s="196"/>
      <c r="M1639" s="196" t="s">
        <v>762</v>
      </c>
      <c r="N1639" s="196"/>
      <c r="O1639" s="196"/>
      <c r="P1639" s="196"/>
      <c r="Q1639" s="196"/>
      <c r="R1639" s="196" t="s">
        <v>762</v>
      </c>
      <c r="S1639" s="198"/>
      <c r="T1639" s="198"/>
      <c r="U1639" s="200" t="s">
        <v>966</v>
      </c>
      <c r="V1639" s="99"/>
    </row>
    <row r="1640" spans="2:22" ht="15" thickBot="1" x14ac:dyDescent="0.35">
      <c r="B1640" s="191">
        <v>278</v>
      </c>
      <c r="C1640" s="135" t="s">
        <v>1273</v>
      </c>
      <c r="D1640" s="192" t="s">
        <v>921</v>
      </c>
      <c r="E1640" s="193" t="s">
        <v>95</v>
      </c>
      <c r="F1640" s="194">
        <v>42321</v>
      </c>
      <c r="G1640" s="195">
        <v>3</v>
      </c>
      <c r="H1640" s="196" t="s">
        <v>921</v>
      </c>
      <c r="I1640" s="196" t="s">
        <v>921</v>
      </c>
      <c r="J1640" s="196" t="s">
        <v>921</v>
      </c>
      <c r="K1640" s="196"/>
      <c r="L1640" s="196"/>
      <c r="M1640" s="196" t="s">
        <v>921</v>
      </c>
      <c r="N1640" s="196"/>
      <c r="O1640" s="196"/>
      <c r="P1640" s="196"/>
      <c r="Q1640" s="196"/>
      <c r="R1640" s="196" t="s">
        <v>921</v>
      </c>
      <c r="S1640" s="198"/>
      <c r="T1640" s="198"/>
      <c r="U1640" s="200"/>
      <c r="V1640" s="99"/>
    </row>
    <row r="1641" spans="2:22" ht="15" thickBot="1" x14ac:dyDescent="0.35">
      <c r="B1641" s="191">
        <v>311</v>
      </c>
      <c r="C1641" s="135" t="s">
        <v>1439</v>
      </c>
      <c r="D1641" s="192" t="s">
        <v>762</v>
      </c>
      <c r="E1641" s="193" t="s">
        <v>119</v>
      </c>
      <c r="F1641" s="194" t="s">
        <v>984</v>
      </c>
      <c r="G1641" s="195">
        <v>2</v>
      </c>
      <c r="H1641" s="196"/>
      <c r="I1641" s="196" t="s">
        <v>762</v>
      </c>
      <c r="J1641" s="196" t="s">
        <v>762</v>
      </c>
      <c r="K1641" s="196" t="s">
        <v>762</v>
      </c>
      <c r="L1641" s="196" t="s">
        <v>762</v>
      </c>
      <c r="M1641" s="196" t="s">
        <v>762</v>
      </c>
      <c r="N1641" s="196"/>
      <c r="O1641" s="196"/>
      <c r="P1641" s="196"/>
      <c r="Q1641" s="196"/>
      <c r="R1641" s="196"/>
      <c r="S1641" s="198"/>
      <c r="T1641" s="198"/>
      <c r="U1641" s="200"/>
      <c r="V1641" s="99"/>
    </row>
    <row r="1642" spans="2:22" ht="15" thickBot="1" x14ac:dyDescent="0.35">
      <c r="B1642" s="191">
        <v>310</v>
      </c>
      <c r="C1642" s="135" t="s">
        <v>1438</v>
      </c>
      <c r="D1642" s="192" t="s">
        <v>762</v>
      </c>
      <c r="E1642" s="193" t="s">
        <v>119</v>
      </c>
      <c r="F1642" s="194" t="s">
        <v>984</v>
      </c>
      <c r="G1642" s="195">
        <v>4</v>
      </c>
      <c r="H1642" s="196"/>
      <c r="I1642" s="196" t="s">
        <v>762</v>
      </c>
      <c r="J1642" s="196" t="s">
        <v>762</v>
      </c>
      <c r="K1642" s="196" t="s">
        <v>762</v>
      </c>
      <c r="L1642" s="196" t="s">
        <v>762</v>
      </c>
      <c r="M1642" s="196" t="s">
        <v>762</v>
      </c>
      <c r="N1642" s="196"/>
      <c r="O1642" s="196"/>
      <c r="P1642" s="196"/>
      <c r="Q1642" s="196"/>
      <c r="R1642" s="196"/>
      <c r="S1642" s="198"/>
      <c r="T1642" s="198"/>
      <c r="U1642" s="200"/>
      <c r="V1642" s="99"/>
    </row>
    <row r="1643" spans="2:22" ht="15" thickBot="1" x14ac:dyDescent="0.35">
      <c r="B1643" s="191">
        <v>237</v>
      </c>
      <c r="C1643" s="135" t="s">
        <v>1327</v>
      </c>
      <c r="D1643" s="192" t="s">
        <v>762</v>
      </c>
      <c r="E1643" s="193" t="s">
        <v>77</v>
      </c>
      <c r="F1643" s="194">
        <v>42333</v>
      </c>
      <c r="G1643" s="195">
        <v>2</v>
      </c>
      <c r="H1643" s="433" t="s">
        <v>982</v>
      </c>
      <c r="I1643" s="434"/>
      <c r="J1643" s="434"/>
      <c r="K1643" s="434"/>
      <c r="L1643" s="434"/>
      <c r="M1643" s="434"/>
      <c r="N1643" s="434"/>
      <c r="O1643" s="434"/>
      <c r="P1643" s="434"/>
      <c r="Q1643" s="434"/>
      <c r="R1643" s="435"/>
      <c r="S1643" s="201"/>
      <c r="T1643" s="201"/>
      <c r="U1643" s="200"/>
      <c r="V1643" s="99"/>
    </row>
    <row r="1644" spans="2:22" ht="15" thickBot="1" x14ac:dyDescent="0.35">
      <c r="B1644" s="191">
        <v>278</v>
      </c>
      <c r="C1644" s="135" t="s">
        <v>1273</v>
      </c>
      <c r="D1644" s="192" t="s">
        <v>921</v>
      </c>
      <c r="E1644" s="193" t="s">
        <v>95</v>
      </c>
      <c r="F1644" s="194">
        <v>42321</v>
      </c>
      <c r="G1644" s="195">
        <v>3</v>
      </c>
      <c r="H1644" s="196" t="s">
        <v>921</v>
      </c>
      <c r="I1644" s="196" t="s">
        <v>921</v>
      </c>
      <c r="J1644" s="196" t="s">
        <v>921</v>
      </c>
      <c r="K1644" s="196"/>
      <c r="L1644" s="196"/>
      <c r="M1644" s="196" t="s">
        <v>921</v>
      </c>
      <c r="N1644" s="196"/>
      <c r="O1644" s="196"/>
      <c r="P1644" s="196"/>
      <c r="Q1644" s="196"/>
      <c r="R1644" s="196" t="s">
        <v>921</v>
      </c>
      <c r="S1644" s="198"/>
      <c r="T1644" s="198"/>
      <c r="U1644" s="200" t="s">
        <v>966</v>
      </c>
      <c r="V1644" s="99"/>
    </row>
    <row r="1645" spans="2:22" ht="15" thickBot="1" x14ac:dyDescent="0.35">
      <c r="B1645" s="191">
        <v>227</v>
      </c>
      <c r="C1645" s="135" t="s">
        <v>1328</v>
      </c>
      <c r="D1645" s="192" t="s">
        <v>762</v>
      </c>
      <c r="E1645" s="193" t="s">
        <v>77</v>
      </c>
      <c r="F1645" s="194" t="s">
        <v>985</v>
      </c>
      <c r="G1645" s="195">
        <v>6</v>
      </c>
      <c r="H1645" s="196" t="s">
        <v>504</v>
      </c>
      <c r="I1645" s="196" t="s">
        <v>762</v>
      </c>
      <c r="J1645" s="196" t="s">
        <v>762</v>
      </c>
      <c r="K1645" s="196" t="s">
        <v>762</v>
      </c>
      <c r="L1645" s="196" t="s">
        <v>762</v>
      </c>
      <c r="M1645" s="196" t="s">
        <v>762</v>
      </c>
      <c r="N1645" s="196"/>
      <c r="O1645" s="196"/>
      <c r="P1645" s="196"/>
      <c r="Q1645" s="196"/>
      <c r="R1645" s="196"/>
      <c r="S1645" s="198"/>
      <c r="T1645" s="198"/>
      <c r="U1645" s="200"/>
      <c r="V1645" s="99"/>
    </row>
    <row r="1646" spans="2:22" ht="15" thickBot="1" x14ac:dyDescent="0.35">
      <c r="B1646" s="191">
        <v>296</v>
      </c>
      <c r="C1646" s="135" t="s">
        <v>958</v>
      </c>
      <c r="D1646" s="192" t="s">
        <v>762</v>
      </c>
      <c r="E1646" s="193" t="s">
        <v>105</v>
      </c>
      <c r="F1646" s="194" t="s">
        <v>985</v>
      </c>
      <c r="G1646" s="195">
        <v>2</v>
      </c>
      <c r="H1646" s="196" t="s">
        <v>504</v>
      </c>
      <c r="I1646" s="196" t="s">
        <v>762</v>
      </c>
      <c r="J1646" s="196" t="s">
        <v>762</v>
      </c>
      <c r="K1646" s="196" t="s">
        <v>762</v>
      </c>
      <c r="L1646" s="196" t="s">
        <v>762</v>
      </c>
      <c r="M1646" s="196" t="s">
        <v>762</v>
      </c>
      <c r="N1646" s="196"/>
      <c r="O1646" s="196"/>
      <c r="P1646" s="196"/>
      <c r="Q1646" s="196"/>
      <c r="R1646" s="196"/>
      <c r="S1646" s="198"/>
      <c r="T1646" s="198"/>
      <c r="U1646" s="200"/>
      <c r="V1646" s="99"/>
    </row>
    <row r="1647" spans="2:22" ht="15" thickBot="1" x14ac:dyDescent="0.35">
      <c r="B1647" s="191">
        <v>239</v>
      </c>
      <c r="C1647" s="135" t="s">
        <v>1592</v>
      </c>
      <c r="D1647" s="192" t="s">
        <v>921</v>
      </c>
      <c r="E1647" s="193" t="s">
        <v>449</v>
      </c>
      <c r="F1647" s="194">
        <v>42317</v>
      </c>
      <c r="G1647" s="195">
        <v>6</v>
      </c>
      <c r="H1647" s="196" t="s">
        <v>504</v>
      </c>
      <c r="I1647" s="196" t="s">
        <v>921</v>
      </c>
      <c r="J1647" s="196" t="s">
        <v>921</v>
      </c>
      <c r="K1647" s="196" t="s">
        <v>921</v>
      </c>
      <c r="L1647" s="196" t="s">
        <v>921</v>
      </c>
      <c r="M1647" s="196" t="s">
        <v>921</v>
      </c>
      <c r="N1647" s="196"/>
      <c r="O1647" s="196"/>
      <c r="P1647" s="196"/>
      <c r="Q1647" s="196"/>
      <c r="R1647" s="196"/>
      <c r="S1647" s="198"/>
      <c r="T1647" s="198"/>
      <c r="U1647" s="200"/>
      <c r="V1647" s="99"/>
    </row>
    <row r="1648" spans="2:22" ht="15" thickBot="1" x14ac:dyDescent="0.35">
      <c r="B1648" s="191">
        <v>242</v>
      </c>
      <c r="C1648" s="135" t="s">
        <v>1591</v>
      </c>
      <c r="D1648" s="192" t="s">
        <v>921</v>
      </c>
      <c r="E1648" s="193" t="s">
        <v>449</v>
      </c>
      <c r="F1648" s="194">
        <v>42319</v>
      </c>
      <c r="G1648" s="195">
        <v>3</v>
      </c>
      <c r="H1648" s="196" t="s">
        <v>504</v>
      </c>
      <c r="I1648" s="196" t="s">
        <v>921</v>
      </c>
      <c r="J1648" s="196" t="s">
        <v>921</v>
      </c>
      <c r="K1648" s="196" t="s">
        <v>921</v>
      </c>
      <c r="L1648" s="196" t="s">
        <v>921</v>
      </c>
      <c r="M1648" s="196" t="s">
        <v>921</v>
      </c>
      <c r="N1648" s="196"/>
      <c r="O1648" s="196"/>
      <c r="P1648" s="196"/>
      <c r="Q1648" s="196"/>
      <c r="R1648" s="196"/>
      <c r="S1648" s="198"/>
      <c r="T1648" s="198"/>
      <c r="U1648" s="200"/>
      <c r="V1648" s="99"/>
    </row>
    <row r="1649" spans="2:22" ht="15" thickBot="1" x14ac:dyDescent="0.35">
      <c r="B1649" s="191">
        <v>262</v>
      </c>
      <c r="C1649" s="135" t="s">
        <v>1482</v>
      </c>
      <c r="D1649" s="192" t="s">
        <v>762</v>
      </c>
      <c r="E1649" s="193" t="s">
        <v>95</v>
      </c>
      <c r="F1649" s="194" t="s">
        <v>986</v>
      </c>
      <c r="G1649" s="195">
        <v>8</v>
      </c>
      <c r="H1649" s="196" t="s">
        <v>504</v>
      </c>
      <c r="I1649" s="196" t="s">
        <v>504</v>
      </c>
      <c r="J1649" s="196" t="s">
        <v>504</v>
      </c>
      <c r="K1649" s="196" t="s">
        <v>762</v>
      </c>
      <c r="L1649" s="196" t="s">
        <v>762</v>
      </c>
      <c r="M1649" s="196" t="s">
        <v>762</v>
      </c>
      <c r="N1649" s="197" t="s">
        <v>960</v>
      </c>
      <c r="O1649" s="196"/>
      <c r="P1649" s="196"/>
      <c r="Q1649" s="196"/>
      <c r="R1649" s="196"/>
      <c r="S1649" s="198"/>
      <c r="T1649" s="198"/>
      <c r="U1649" s="199" t="s">
        <v>979</v>
      </c>
      <c r="V1649" s="99"/>
    </row>
    <row r="1650" spans="2:22" ht="15" thickBot="1" x14ac:dyDescent="0.35">
      <c r="B1650" s="191">
        <v>279</v>
      </c>
      <c r="C1650" s="135" t="s">
        <v>1460</v>
      </c>
      <c r="D1650" s="192" t="s">
        <v>762</v>
      </c>
      <c r="E1650" s="193" t="s">
        <v>105</v>
      </c>
      <c r="F1650" s="194" t="s">
        <v>987</v>
      </c>
      <c r="G1650" s="195">
        <v>6</v>
      </c>
      <c r="H1650" s="196" t="s">
        <v>504</v>
      </c>
      <c r="I1650" s="196" t="s">
        <v>762</v>
      </c>
      <c r="J1650" s="196" t="s">
        <v>762</v>
      </c>
      <c r="K1650" s="196" t="s">
        <v>762</v>
      </c>
      <c r="L1650" s="196" t="s">
        <v>762</v>
      </c>
      <c r="M1650" s="196" t="s">
        <v>762</v>
      </c>
      <c r="N1650" s="196"/>
      <c r="O1650" s="196"/>
      <c r="P1650" s="196"/>
      <c r="Q1650" s="196"/>
      <c r="R1650" s="196"/>
      <c r="S1650" s="198"/>
      <c r="T1650" s="198"/>
      <c r="U1650" s="200"/>
      <c r="V1650" s="99"/>
    </row>
    <row r="1651" spans="2:22" ht="15" thickBot="1" x14ac:dyDescent="0.35">
      <c r="B1651" s="191">
        <v>278</v>
      </c>
      <c r="C1651" s="135" t="s">
        <v>1273</v>
      </c>
      <c r="D1651" s="192" t="s">
        <v>921</v>
      </c>
      <c r="E1651" s="193" t="s">
        <v>105</v>
      </c>
      <c r="F1651" s="194">
        <v>42300</v>
      </c>
      <c r="G1651" s="195">
        <v>3</v>
      </c>
      <c r="H1651" s="196" t="s">
        <v>921</v>
      </c>
      <c r="I1651" s="196" t="s">
        <v>921</v>
      </c>
      <c r="J1651" s="196" t="s">
        <v>921</v>
      </c>
      <c r="K1651" s="196"/>
      <c r="L1651" s="196"/>
      <c r="M1651" s="196" t="s">
        <v>921</v>
      </c>
      <c r="N1651" s="196"/>
      <c r="O1651" s="196"/>
      <c r="P1651" s="196"/>
      <c r="Q1651" s="196"/>
      <c r="R1651" s="196" t="s">
        <v>921</v>
      </c>
      <c r="S1651" s="198"/>
      <c r="T1651" s="198"/>
      <c r="U1651" s="200" t="s">
        <v>966</v>
      </c>
      <c r="V1651" s="99"/>
    </row>
    <row r="1652" spans="2:22" ht="15" thickBot="1" x14ac:dyDescent="0.35">
      <c r="B1652" s="191">
        <v>296</v>
      </c>
      <c r="C1652" s="135" t="s">
        <v>958</v>
      </c>
      <c r="D1652" s="192" t="s">
        <v>762</v>
      </c>
      <c r="E1652" s="193" t="s">
        <v>119</v>
      </c>
      <c r="F1652" s="194" t="s">
        <v>987</v>
      </c>
      <c r="G1652" s="195">
        <v>1</v>
      </c>
      <c r="H1652" s="196" t="s">
        <v>504</v>
      </c>
      <c r="I1652" s="196" t="s">
        <v>762</v>
      </c>
      <c r="J1652" s="196" t="s">
        <v>762</v>
      </c>
      <c r="K1652" s="196" t="s">
        <v>762</v>
      </c>
      <c r="L1652" s="196" t="s">
        <v>762</v>
      </c>
      <c r="M1652" s="196" t="s">
        <v>762</v>
      </c>
      <c r="N1652" s="196"/>
      <c r="O1652" s="196"/>
      <c r="P1652" s="196"/>
      <c r="Q1652" s="196"/>
      <c r="R1652" s="196"/>
      <c r="S1652" s="198"/>
      <c r="T1652" s="198"/>
      <c r="U1652" s="200"/>
      <c r="V1652" s="99"/>
    </row>
    <row r="1653" spans="2:22" ht="15" thickBot="1" x14ac:dyDescent="0.35">
      <c r="B1653" s="191">
        <v>278</v>
      </c>
      <c r="C1653" s="135" t="s">
        <v>1273</v>
      </c>
      <c r="D1653" s="192" t="s">
        <v>921</v>
      </c>
      <c r="E1653" s="193" t="s">
        <v>119</v>
      </c>
      <c r="F1653" s="194">
        <v>42286</v>
      </c>
      <c r="G1653" s="195">
        <v>3</v>
      </c>
      <c r="H1653" s="196" t="s">
        <v>921</v>
      </c>
      <c r="I1653" s="196" t="s">
        <v>921</v>
      </c>
      <c r="J1653" s="196" t="s">
        <v>921</v>
      </c>
      <c r="K1653" s="196"/>
      <c r="L1653" s="196"/>
      <c r="M1653" s="196" t="s">
        <v>921</v>
      </c>
      <c r="N1653" s="196"/>
      <c r="O1653" s="196"/>
      <c r="P1653" s="196"/>
      <c r="Q1653" s="196"/>
      <c r="R1653" s="196" t="s">
        <v>921</v>
      </c>
      <c r="S1653" s="198"/>
      <c r="T1653" s="198"/>
      <c r="U1653" s="357" t="s">
        <v>966</v>
      </c>
      <c r="V1653" s="99"/>
    </row>
    <row r="1654" spans="2:22" ht="15" thickBot="1" x14ac:dyDescent="0.35">
      <c r="B1654" s="191">
        <v>239</v>
      </c>
      <c r="C1654" s="135" t="s">
        <v>1592</v>
      </c>
      <c r="D1654" s="192" t="s">
        <v>921</v>
      </c>
      <c r="E1654" s="193" t="s">
        <v>95</v>
      </c>
      <c r="F1654" s="194">
        <f>$F$1683+42</f>
        <v>42296</v>
      </c>
      <c r="G1654" s="195">
        <v>6</v>
      </c>
      <c r="H1654" s="196" t="s">
        <v>504</v>
      </c>
      <c r="I1654" s="196" t="s">
        <v>921</v>
      </c>
      <c r="J1654" s="196" t="s">
        <v>921</v>
      </c>
      <c r="K1654" s="196" t="s">
        <v>921</v>
      </c>
      <c r="L1654" s="196" t="s">
        <v>921</v>
      </c>
      <c r="M1654" s="196" t="s">
        <v>921</v>
      </c>
      <c r="N1654" s="196"/>
      <c r="O1654" s="196"/>
      <c r="P1654" s="196"/>
      <c r="Q1654" s="196"/>
      <c r="R1654" s="196"/>
      <c r="S1654" s="198"/>
      <c r="T1654" s="198"/>
      <c r="U1654" s="357"/>
      <c r="V1654" s="99"/>
    </row>
    <row r="1655" spans="2:22" ht="15" thickBot="1" x14ac:dyDescent="0.35">
      <c r="B1655" s="191">
        <v>239</v>
      </c>
      <c r="C1655" s="135" t="s">
        <v>1593</v>
      </c>
      <c r="D1655" s="192" t="s">
        <v>921</v>
      </c>
      <c r="E1655" s="193" t="s">
        <v>95</v>
      </c>
      <c r="F1655" s="194">
        <v>42297</v>
      </c>
      <c r="G1655" s="195">
        <v>2</v>
      </c>
      <c r="H1655" s="196" t="s">
        <v>504</v>
      </c>
      <c r="I1655" s="196" t="s">
        <v>921</v>
      </c>
      <c r="J1655" s="196" t="s">
        <v>921</v>
      </c>
      <c r="K1655" s="196" t="s">
        <v>921</v>
      </c>
      <c r="L1655" s="196" t="s">
        <v>921</v>
      </c>
      <c r="M1655" s="196" t="s">
        <v>921</v>
      </c>
      <c r="N1655" s="196"/>
      <c r="O1655" s="196"/>
      <c r="P1655" s="196"/>
      <c r="Q1655" s="196"/>
      <c r="R1655" s="196"/>
      <c r="S1655" s="198"/>
      <c r="T1655" s="198"/>
      <c r="U1655" s="357"/>
      <c r="V1655" s="99"/>
    </row>
    <row r="1656" spans="2:22" ht="15" thickBot="1" x14ac:dyDescent="0.35">
      <c r="B1656" s="191">
        <v>242</v>
      </c>
      <c r="C1656" s="135" t="s">
        <v>1591</v>
      </c>
      <c r="D1656" s="192" t="s">
        <v>921</v>
      </c>
      <c r="E1656" s="193" t="s">
        <v>95</v>
      </c>
      <c r="F1656" s="194">
        <v>42298</v>
      </c>
      <c r="G1656" s="195">
        <v>4</v>
      </c>
      <c r="H1656" s="196" t="s">
        <v>504</v>
      </c>
      <c r="I1656" s="196" t="s">
        <v>921</v>
      </c>
      <c r="J1656" s="196" t="s">
        <v>921</v>
      </c>
      <c r="K1656" s="196" t="s">
        <v>921</v>
      </c>
      <c r="L1656" s="196" t="s">
        <v>921</v>
      </c>
      <c r="M1656" s="196" t="s">
        <v>921</v>
      </c>
      <c r="N1656" s="196"/>
      <c r="O1656" s="196"/>
      <c r="P1656" s="196"/>
      <c r="Q1656" s="196"/>
      <c r="R1656" s="196"/>
      <c r="S1656" s="198"/>
      <c r="T1656" s="198"/>
      <c r="U1656" s="357"/>
      <c r="V1656" s="99"/>
    </row>
    <row r="1657" spans="2:22" ht="15" thickBot="1" x14ac:dyDescent="0.35">
      <c r="B1657" s="191">
        <v>296</v>
      </c>
      <c r="C1657" s="135" t="s">
        <v>958</v>
      </c>
      <c r="D1657" s="192" t="s">
        <v>762</v>
      </c>
      <c r="E1657" s="193" t="s">
        <v>843</v>
      </c>
      <c r="F1657" s="194" t="s">
        <v>988</v>
      </c>
      <c r="G1657" s="195">
        <v>1</v>
      </c>
      <c r="H1657" s="196" t="s">
        <v>762</v>
      </c>
      <c r="I1657" s="196" t="s">
        <v>762</v>
      </c>
      <c r="J1657" s="196" t="s">
        <v>762</v>
      </c>
      <c r="K1657" s="196" t="s">
        <v>762</v>
      </c>
      <c r="L1657" s="196" t="s">
        <v>762</v>
      </c>
      <c r="M1657" s="196" t="s">
        <v>762</v>
      </c>
      <c r="N1657" s="196"/>
      <c r="O1657" s="196"/>
      <c r="P1657" s="196"/>
      <c r="Q1657" s="196"/>
      <c r="R1657" s="196"/>
      <c r="S1657" s="198"/>
      <c r="T1657" s="198"/>
      <c r="U1657" s="357"/>
      <c r="V1657" s="99"/>
    </row>
    <row r="1658" spans="2:22" ht="15" thickBot="1" x14ac:dyDescent="0.35">
      <c r="B1658" s="191">
        <v>186</v>
      </c>
      <c r="C1658" s="135" t="s">
        <v>1483</v>
      </c>
      <c r="D1658" s="192" t="s">
        <v>762</v>
      </c>
      <c r="E1658" s="193" t="s">
        <v>77</v>
      </c>
      <c r="F1658" s="194" t="s">
        <v>989</v>
      </c>
      <c r="G1658" s="195">
        <v>6</v>
      </c>
      <c r="H1658" s="196" t="s">
        <v>504</v>
      </c>
      <c r="I1658" s="196" t="s">
        <v>504</v>
      </c>
      <c r="J1658" s="196" t="s">
        <v>504</v>
      </c>
      <c r="K1658" s="196" t="s">
        <v>762</v>
      </c>
      <c r="L1658" s="196" t="s">
        <v>762</v>
      </c>
      <c r="M1658" s="196" t="s">
        <v>762</v>
      </c>
      <c r="N1658" s="196" t="s">
        <v>504</v>
      </c>
      <c r="O1658" s="196" t="s">
        <v>504</v>
      </c>
      <c r="P1658" s="196" t="s">
        <v>504</v>
      </c>
      <c r="Q1658" s="196" t="s">
        <v>504</v>
      </c>
      <c r="R1658" s="196" t="s">
        <v>504</v>
      </c>
      <c r="S1658" s="198"/>
      <c r="T1658" s="198"/>
      <c r="U1658" s="357"/>
      <c r="V1658" s="99"/>
    </row>
    <row r="1659" spans="2:22" ht="15" thickBot="1" x14ac:dyDescent="0.35">
      <c r="B1659" s="191">
        <v>198</v>
      </c>
      <c r="C1659" s="135" t="s">
        <v>990</v>
      </c>
      <c r="D1659" s="192" t="s">
        <v>921</v>
      </c>
      <c r="E1659" s="193" t="s">
        <v>77</v>
      </c>
      <c r="F1659" s="194">
        <v>42300</v>
      </c>
      <c r="G1659" s="195">
        <v>6</v>
      </c>
      <c r="H1659" s="196" t="s">
        <v>504</v>
      </c>
      <c r="I1659" s="196" t="s">
        <v>921</v>
      </c>
      <c r="J1659" s="196" t="s">
        <v>921</v>
      </c>
      <c r="K1659" s="196" t="s">
        <v>921</v>
      </c>
      <c r="L1659" s="196" t="s">
        <v>921</v>
      </c>
      <c r="M1659" s="196" t="s">
        <v>921</v>
      </c>
      <c r="N1659" s="196"/>
      <c r="O1659" s="196"/>
      <c r="P1659" s="196"/>
      <c r="Q1659" s="196"/>
      <c r="R1659" s="196"/>
      <c r="S1659" s="198"/>
      <c r="T1659" s="198"/>
      <c r="U1659" s="200" t="s">
        <v>991</v>
      </c>
      <c r="V1659" s="99"/>
    </row>
    <row r="1660" spans="2:22" ht="15" thickBot="1" x14ac:dyDescent="0.35">
      <c r="B1660" s="191">
        <v>278</v>
      </c>
      <c r="C1660" s="135" t="s">
        <v>1273</v>
      </c>
      <c r="D1660" s="192" t="s">
        <v>921</v>
      </c>
      <c r="E1660" s="193" t="s">
        <v>575</v>
      </c>
      <c r="F1660" s="194">
        <v>42284</v>
      </c>
      <c r="G1660" s="195">
        <v>1</v>
      </c>
      <c r="H1660" s="196" t="s">
        <v>921</v>
      </c>
      <c r="I1660" s="196" t="s">
        <v>921</v>
      </c>
      <c r="J1660" s="196" t="s">
        <v>921</v>
      </c>
      <c r="K1660" s="196"/>
      <c r="L1660" s="196"/>
      <c r="M1660" s="196" t="s">
        <v>921</v>
      </c>
      <c r="N1660" s="196"/>
      <c r="O1660" s="196"/>
      <c r="P1660" s="196"/>
      <c r="Q1660" s="196"/>
      <c r="R1660" s="196" t="s">
        <v>921</v>
      </c>
      <c r="S1660" s="198"/>
      <c r="T1660" s="198"/>
      <c r="U1660" s="357"/>
      <c r="V1660" s="99"/>
    </row>
    <row r="1661" spans="2:22" ht="15" thickBot="1" x14ac:dyDescent="0.35">
      <c r="B1661" s="191">
        <v>182</v>
      </c>
      <c r="C1661" s="135" t="s">
        <v>1282</v>
      </c>
      <c r="D1661" s="192" t="s">
        <v>921</v>
      </c>
      <c r="E1661" s="193" t="s">
        <v>77</v>
      </c>
      <c r="F1661" s="194">
        <v>42291</v>
      </c>
      <c r="G1661" s="195">
        <v>6</v>
      </c>
      <c r="H1661" s="196" t="s">
        <v>921</v>
      </c>
      <c r="I1661" s="196" t="s">
        <v>921</v>
      </c>
      <c r="J1661" s="196" t="s">
        <v>921</v>
      </c>
      <c r="K1661" s="196"/>
      <c r="L1661" s="196"/>
      <c r="M1661" s="196" t="s">
        <v>921</v>
      </c>
      <c r="N1661" s="196"/>
      <c r="O1661" s="196"/>
      <c r="P1661" s="196"/>
      <c r="Q1661" s="196"/>
      <c r="R1661" s="196"/>
      <c r="S1661" s="198"/>
      <c r="T1661" s="198"/>
      <c r="U1661" s="357" t="s">
        <v>966</v>
      </c>
      <c r="V1661" s="99"/>
    </row>
    <row r="1662" spans="2:22" ht="15" thickBot="1" x14ac:dyDescent="0.35">
      <c r="B1662" s="191">
        <v>279</v>
      </c>
      <c r="C1662" s="135" t="s">
        <v>1460</v>
      </c>
      <c r="D1662" s="192" t="s">
        <v>762</v>
      </c>
      <c r="E1662" s="193" t="s">
        <v>119</v>
      </c>
      <c r="F1662" s="194" t="s">
        <v>989</v>
      </c>
      <c r="G1662" s="195">
        <v>2</v>
      </c>
      <c r="H1662" s="196" t="s">
        <v>504</v>
      </c>
      <c r="I1662" s="196" t="s">
        <v>762</v>
      </c>
      <c r="J1662" s="196" t="s">
        <v>762</v>
      </c>
      <c r="K1662" s="196" t="s">
        <v>762</v>
      </c>
      <c r="L1662" s="196" t="s">
        <v>762</v>
      </c>
      <c r="M1662" s="196" t="s">
        <v>762</v>
      </c>
      <c r="N1662" s="196"/>
      <c r="O1662" s="196"/>
      <c r="P1662" s="196"/>
      <c r="Q1662" s="196"/>
      <c r="R1662" s="196"/>
      <c r="S1662" s="198"/>
      <c r="T1662" s="198"/>
      <c r="U1662" s="357"/>
      <c r="V1662" s="99"/>
    </row>
    <row r="1663" spans="2:22" ht="15" thickBot="1" x14ac:dyDescent="0.35">
      <c r="B1663" s="191">
        <v>237</v>
      </c>
      <c r="C1663" s="135" t="s">
        <v>1327</v>
      </c>
      <c r="D1663" s="192" t="s">
        <v>762</v>
      </c>
      <c r="E1663" s="193" t="s">
        <v>95</v>
      </c>
      <c r="F1663" s="194">
        <v>42291</v>
      </c>
      <c r="G1663" s="195">
        <v>2</v>
      </c>
      <c r="H1663" s="433" t="s">
        <v>982</v>
      </c>
      <c r="I1663" s="434"/>
      <c r="J1663" s="434"/>
      <c r="K1663" s="434"/>
      <c r="L1663" s="434"/>
      <c r="M1663" s="436"/>
      <c r="N1663" s="196"/>
      <c r="O1663" s="196"/>
      <c r="P1663" s="196"/>
      <c r="Q1663" s="196"/>
      <c r="R1663" s="196"/>
      <c r="S1663" s="198"/>
      <c r="T1663" s="198"/>
      <c r="U1663" s="357"/>
      <c r="V1663" s="99"/>
    </row>
    <row r="1664" spans="2:22" ht="15" thickBot="1" x14ac:dyDescent="0.35">
      <c r="B1664" s="191">
        <v>151</v>
      </c>
      <c r="C1664" s="135" t="s">
        <v>1368</v>
      </c>
      <c r="D1664" s="192" t="s">
        <v>697</v>
      </c>
      <c r="E1664" s="193" t="s">
        <v>77</v>
      </c>
      <c r="F1664" s="194">
        <v>42251</v>
      </c>
      <c r="G1664" s="195">
        <v>6</v>
      </c>
      <c r="H1664" s="196" t="s">
        <v>504</v>
      </c>
      <c r="I1664" s="196" t="s">
        <v>697</v>
      </c>
      <c r="J1664" s="196" t="s">
        <v>697</v>
      </c>
      <c r="K1664" s="196" t="s">
        <v>697</v>
      </c>
      <c r="L1664" s="196" t="s">
        <v>697</v>
      </c>
      <c r="M1664" s="196" t="s">
        <v>697</v>
      </c>
      <c r="N1664" s="202" t="s">
        <v>697</v>
      </c>
      <c r="O1664" s="196" t="s">
        <v>504</v>
      </c>
      <c r="P1664" s="196" t="s">
        <v>504</v>
      </c>
      <c r="Q1664" s="196" t="s">
        <v>504</v>
      </c>
      <c r="R1664" s="196" t="s">
        <v>504</v>
      </c>
      <c r="S1664" s="198"/>
      <c r="T1664" s="198"/>
      <c r="U1664" s="358" t="s">
        <v>992</v>
      </c>
      <c r="V1664" s="99"/>
    </row>
    <row r="1665" spans="2:22" ht="15" thickBot="1" x14ac:dyDescent="0.35">
      <c r="B1665" s="191">
        <v>242</v>
      </c>
      <c r="C1665" s="135" t="s">
        <v>1591</v>
      </c>
      <c r="D1665" s="192" t="s">
        <v>921</v>
      </c>
      <c r="E1665" s="193" t="s">
        <v>105</v>
      </c>
      <c r="F1665" s="194" t="s">
        <v>993</v>
      </c>
      <c r="G1665" s="195">
        <v>3</v>
      </c>
      <c r="H1665" s="196" t="s">
        <v>504</v>
      </c>
      <c r="I1665" s="196" t="s">
        <v>921</v>
      </c>
      <c r="J1665" s="196" t="s">
        <v>921</v>
      </c>
      <c r="K1665" s="196" t="s">
        <v>921</v>
      </c>
      <c r="L1665" s="196" t="s">
        <v>921</v>
      </c>
      <c r="M1665" s="196" t="s">
        <v>921</v>
      </c>
      <c r="N1665" s="196"/>
      <c r="O1665" s="196"/>
      <c r="P1665" s="196"/>
      <c r="Q1665" s="196"/>
      <c r="R1665" s="196"/>
      <c r="S1665" s="198"/>
      <c r="T1665" s="198"/>
      <c r="U1665" s="357"/>
      <c r="V1665" s="99"/>
    </row>
    <row r="1666" spans="2:22" ht="15" thickBot="1" x14ac:dyDescent="0.35">
      <c r="B1666" s="191">
        <v>239</v>
      </c>
      <c r="C1666" s="135" t="s">
        <v>1592</v>
      </c>
      <c r="D1666" s="192" t="s">
        <v>921</v>
      </c>
      <c r="E1666" s="193" t="s">
        <v>105</v>
      </c>
      <c r="F1666" s="194">
        <f>$F$1683+21</f>
        <v>42275</v>
      </c>
      <c r="G1666" s="195">
        <v>6</v>
      </c>
      <c r="H1666" s="196" t="s">
        <v>504</v>
      </c>
      <c r="I1666" s="196" t="s">
        <v>921</v>
      </c>
      <c r="J1666" s="196" t="s">
        <v>921</v>
      </c>
      <c r="K1666" s="196" t="s">
        <v>921</v>
      </c>
      <c r="L1666" s="196" t="s">
        <v>921</v>
      </c>
      <c r="M1666" s="196" t="s">
        <v>921</v>
      </c>
      <c r="N1666" s="196"/>
      <c r="O1666" s="196"/>
      <c r="P1666" s="196"/>
      <c r="Q1666" s="196"/>
      <c r="R1666" s="196"/>
      <c r="S1666" s="198"/>
      <c r="T1666" s="198"/>
      <c r="U1666" s="357"/>
      <c r="V1666" s="99"/>
    </row>
    <row r="1667" spans="2:22" ht="15" thickBot="1" x14ac:dyDescent="0.35">
      <c r="B1667" s="191">
        <v>178</v>
      </c>
      <c r="C1667" s="135" t="s">
        <v>1369</v>
      </c>
      <c r="D1667" s="192" t="s">
        <v>921</v>
      </c>
      <c r="E1667" s="193" t="s">
        <v>77</v>
      </c>
      <c r="F1667" s="194">
        <v>42284</v>
      </c>
      <c r="G1667" s="195">
        <v>3</v>
      </c>
      <c r="H1667" s="196" t="s">
        <v>504</v>
      </c>
      <c r="I1667" s="196" t="s">
        <v>921</v>
      </c>
      <c r="J1667" s="196" t="s">
        <v>921</v>
      </c>
      <c r="K1667" s="196" t="s">
        <v>921</v>
      </c>
      <c r="L1667" s="196" t="s">
        <v>921</v>
      </c>
      <c r="M1667" s="196" t="s">
        <v>921</v>
      </c>
      <c r="N1667" s="196" t="s">
        <v>504</v>
      </c>
      <c r="O1667" s="196" t="s">
        <v>504</v>
      </c>
      <c r="P1667" s="196" t="s">
        <v>504</v>
      </c>
      <c r="Q1667" s="196" t="s">
        <v>504</v>
      </c>
      <c r="R1667" s="196" t="s">
        <v>504</v>
      </c>
      <c r="S1667" s="198"/>
      <c r="T1667" s="198"/>
      <c r="U1667" s="357"/>
      <c r="V1667" s="99"/>
    </row>
    <row r="1668" spans="2:22" ht="15" thickBot="1" x14ac:dyDescent="0.35">
      <c r="B1668" s="191">
        <v>279</v>
      </c>
      <c r="C1668" s="135" t="s">
        <v>1460</v>
      </c>
      <c r="D1668" s="192" t="s">
        <v>762</v>
      </c>
      <c r="E1668" s="193" t="s">
        <v>843</v>
      </c>
      <c r="F1668" s="194" t="s">
        <v>994</v>
      </c>
      <c r="G1668" s="195">
        <v>2</v>
      </c>
      <c r="H1668" s="196"/>
      <c r="I1668" s="196" t="s">
        <v>762</v>
      </c>
      <c r="J1668" s="196" t="s">
        <v>762</v>
      </c>
      <c r="K1668" s="196" t="s">
        <v>762</v>
      </c>
      <c r="L1668" s="196" t="s">
        <v>762</v>
      </c>
      <c r="M1668" s="196" t="s">
        <v>762</v>
      </c>
      <c r="N1668" s="196"/>
      <c r="O1668" s="196"/>
      <c r="P1668" s="196"/>
      <c r="Q1668" s="196"/>
      <c r="R1668" s="196"/>
      <c r="S1668" s="198"/>
      <c r="T1668" s="198"/>
      <c r="U1668" s="357"/>
      <c r="V1668" s="99"/>
    </row>
    <row r="1669" spans="2:22" ht="15" thickBot="1" x14ac:dyDescent="0.35">
      <c r="B1669" s="191">
        <v>262</v>
      </c>
      <c r="C1669" s="135" t="s">
        <v>1482</v>
      </c>
      <c r="D1669" s="192" t="s">
        <v>762</v>
      </c>
      <c r="E1669" s="193" t="s">
        <v>105</v>
      </c>
      <c r="F1669" s="194" t="s">
        <v>995</v>
      </c>
      <c r="G1669" s="195">
        <v>6</v>
      </c>
      <c r="H1669" s="196" t="s">
        <v>504</v>
      </c>
      <c r="I1669" s="196" t="s">
        <v>504</v>
      </c>
      <c r="J1669" s="196" t="s">
        <v>504</v>
      </c>
      <c r="K1669" s="196" t="s">
        <v>762</v>
      </c>
      <c r="L1669" s="196" t="s">
        <v>762</v>
      </c>
      <c r="M1669" s="196" t="s">
        <v>762</v>
      </c>
      <c r="N1669" s="196"/>
      <c r="O1669" s="196"/>
      <c r="P1669" s="196"/>
      <c r="Q1669" s="196"/>
      <c r="R1669" s="196"/>
      <c r="S1669" s="198"/>
      <c r="T1669" s="198"/>
      <c r="U1669" s="357"/>
      <c r="V1669" s="99"/>
    </row>
    <row r="1670" spans="2:22" ht="15" thickBot="1" x14ac:dyDescent="0.35">
      <c r="B1670" s="191">
        <v>227</v>
      </c>
      <c r="C1670" s="135" t="s">
        <v>1328</v>
      </c>
      <c r="D1670" s="192" t="s">
        <v>762</v>
      </c>
      <c r="E1670" s="193" t="s">
        <v>105</v>
      </c>
      <c r="F1670" s="194" t="s">
        <v>996</v>
      </c>
      <c r="G1670" s="195">
        <v>6</v>
      </c>
      <c r="H1670" s="196" t="s">
        <v>504</v>
      </c>
      <c r="I1670" s="196" t="s">
        <v>762</v>
      </c>
      <c r="J1670" s="196" t="s">
        <v>762</v>
      </c>
      <c r="K1670" s="196" t="s">
        <v>762</v>
      </c>
      <c r="L1670" s="196" t="s">
        <v>762</v>
      </c>
      <c r="M1670" s="196" t="s">
        <v>762</v>
      </c>
      <c r="N1670" s="196"/>
      <c r="O1670" s="196"/>
      <c r="P1670" s="196"/>
      <c r="Q1670" s="196"/>
      <c r="R1670" s="196"/>
      <c r="S1670" s="198"/>
      <c r="T1670" s="198"/>
      <c r="U1670" s="357"/>
      <c r="V1670" s="99"/>
    </row>
    <row r="1671" spans="2:22" ht="15" thickBot="1" x14ac:dyDescent="0.35">
      <c r="B1671" s="191">
        <v>227</v>
      </c>
      <c r="C1671" s="135" t="s">
        <v>1328</v>
      </c>
      <c r="D1671" s="192" t="s">
        <v>762</v>
      </c>
      <c r="E1671" s="193" t="s">
        <v>95</v>
      </c>
      <c r="F1671" s="194">
        <v>42279</v>
      </c>
      <c r="G1671" s="195">
        <v>6</v>
      </c>
      <c r="H1671" s="196" t="s">
        <v>504</v>
      </c>
      <c r="I1671" s="196" t="s">
        <v>762</v>
      </c>
      <c r="J1671" s="196" t="s">
        <v>762</v>
      </c>
      <c r="K1671" s="196" t="s">
        <v>762</v>
      </c>
      <c r="L1671" s="196" t="s">
        <v>762</v>
      </c>
      <c r="M1671" s="196" t="s">
        <v>762</v>
      </c>
      <c r="N1671" s="196"/>
      <c r="O1671" s="196"/>
      <c r="P1671" s="196"/>
      <c r="Q1671" s="196"/>
      <c r="R1671" s="196"/>
      <c r="S1671" s="198"/>
      <c r="T1671" s="198"/>
      <c r="U1671" s="357"/>
      <c r="V1671" s="99"/>
    </row>
    <row r="1672" spans="2:22" ht="15" thickBot="1" x14ac:dyDescent="0.35">
      <c r="B1672" s="191">
        <v>242</v>
      </c>
      <c r="C1672" s="135" t="s">
        <v>1594</v>
      </c>
      <c r="D1672" s="192" t="s">
        <v>921</v>
      </c>
      <c r="E1672" s="193" t="s">
        <v>119</v>
      </c>
      <c r="F1672" s="194" t="s">
        <v>997</v>
      </c>
      <c r="G1672" s="195">
        <v>2</v>
      </c>
      <c r="H1672" s="196" t="s">
        <v>921</v>
      </c>
      <c r="I1672" s="196" t="s">
        <v>921</v>
      </c>
      <c r="J1672" s="196" t="s">
        <v>921</v>
      </c>
      <c r="K1672" s="196" t="s">
        <v>921</v>
      </c>
      <c r="L1672" s="196" t="s">
        <v>921</v>
      </c>
      <c r="M1672" s="196" t="s">
        <v>921</v>
      </c>
      <c r="N1672" s="196"/>
      <c r="O1672" s="196"/>
      <c r="P1672" s="196"/>
      <c r="Q1672" s="196"/>
      <c r="R1672" s="196"/>
      <c r="S1672" s="198"/>
      <c r="T1672" s="198"/>
      <c r="U1672" s="357"/>
      <c r="V1672" s="99"/>
    </row>
    <row r="1673" spans="2:22" ht="15" thickBot="1" x14ac:dyDescent="0.35">
      <c r="B1673" s="191">
        <v>198</v>
      </c>
      <c r="C1673" s="135" t="s">
        <v>990</v>
      </c>
      <c r="D1673" s="192" t="s">
        <v>921</v>
      </c>
      <c r="E1673" s="193" t="s">
        <v>449</v>
      </c>
      <c r="F1673" s="194">
        <v>42279</v>
      </c>
      <c r="G1673" s="195">
        <v>6</v>
      </c>
      <c r="H1673" s="196"/>
      <c r="I1673" s="196" t="s">
        <v>921</v>
      </c>
      <c r="J1673" s="196" t="s">
        <v>921</v>
      </c>
      <c r="K1673" s="196" t="s">
        <v>921</v>
      </c>
      <c r="L1673" s="196" t="s">
        <v>921</v>
      </c>
      <c r="M1673" s="196" t="s">
        <v>921</v>
      </c>
      <c r="N1673" s="196" t="s">
        <v>921</v>
      </c>
      <c r="O1673" s="196"/>
      <c r="P1673" s="196"/>
      <c r="Q1673" s="196"/>
      <c r="R1673" s="196"/>
      <c r="S1673" s="198"/>
      <c r="T1673" s="198"/>
      <c r="U1673" s="357"/>
      <c r="V1673" s="99"/>
    </row>
    <row r="1674" spans="2:22" ht="15" thickBot="1" x14ac:dyDescent="0.35">
      <c r="B1674" s="191">
        <v>262</v>
      </c>
      <c r="C1674" s="135" t="s">
        <v>1482</v>
      </c>
      <c r="D1674" s="192" t="s">
        <v>762</v>
      </c>
      <c r="E1674" s="193" t="s">
        <v>119</v>
      </c>
      <c r="F1674" s="194" t="s">
        <v>998</v>
      </c>
      <c r="G1674" s="195">
        <v>4</v>
      </c>
      <c r="H1674" s="196" t="s">
        <v>504</v>
      </c>
      <c r="I1674" s="196" t="s">
        <v>504</v>
      </c>
      <c r="J1674" s="196" t="s">
        <v>504</v>
      </c>
      <c r="K1674" s="196" t="s">
        <v>762</v>
      </c>
      <c r="L1674" s="196" t="s">
        <v>762</v>
      </c>
      <c r="M1674" s="196" t="s">
        <v>762</v>
      </c>
      <c r="N1674" s="196"/>
      <c r="O1674" s="196"/>
      <c r="P1674" s="196"/>
      <c r="Q1674" s="196"/>
      <c r="R1674" s="196"/>
      <c r="S1674" s="198"/>
      <c r="T1674" s="198"/>
      <c r="U1674" s="357"/>
      <c r="V1674" s="99"/>
    </row>
    <row r="1675" spans="2:22" ht="15" thickBot="1" x14ac:dyDescent="0.35">
      <c r="B1675" s="191">
        <v>262</v>
      </c>
      <c r="C1675" s="135" t="s">
        <v>1482</v>
      </c>
      <c r="D1675" s="192" t="s">
        <v>762</v>
      </c>
      <c r="E1675" s="193" t="s">
        <v>843</v>
      </c>
      <c r="F1675" s="194" t="s">
        <v>997</v>
      </c>
      <c r="G1675" s="195">
        <v>2</v>
      </c>
      <c r="H1675" s="196" t="s">
        <v>504</v>
      </c>
      <c r="I1675" s="196" t="s">
        <v>504</v>
      </c>
      <c r="J1675" s="196" t="s">
        <v>504</v>
      </c>
      <c r="K1675" s="196" t="s">
        <v>762</v>
      </c>
      <c r="L1675" s="196" t="s">
        <v>762</v>
      </c>
      <c r="M1675" s="196" t="s">
        <v>762</v>
      </c>
      <c r="N1675" s="196"/>
      <c r="O1675" s="196"/>
      <c r="P1675" s="196"/>
      <c r="Q1675" s="196"/>
      <c r="R1675" s="196"/>
      <c r="S1675" s="198"/>
      <c r="T1675" s="198"/>
      <c r="U1675" s="357"/>
      <c r="V1675" s="99"/>
    </row>
    <row r="1676" spans="2:22" ht="15" thickBot="1" x14ac:dyDescent="0.35">
      <c r="B1676" s="191" t="s">
        <v>999</v>
      </c>
      <c r="C1676" s="135" t="s">
        <v>1440</v>
      </c>
      <c r="D1676" s="192" t="s">
        <v>762</v>
      </c>
      <c r="E1676" s="193" t="s">
        <v>58</v>
      </c>
      <c r="F1676" s="194" t="s">
        <v>1000</v>
      </c>
      <c r="G1676" s="195">
        <v>2</v>
      </c>
      <c r="H1676" s="196" t="s">
        <v>504</v>
      </c>
      <c r="I1676" s="196" t="s">
        <v>504</v>
      </c>
      <c r="J1676" s="196" t="s">
        <v>504</v>
      </c>
      <c r="K1676" s="196" t="s">
        <v>504</v>
      </c>
      <c r="L1676" s="196" t="s">
        <v>504</v>
      </c>
      <c r="M1676" s="196" t="s">
        <v>504</v>
      </c>
      <c r="N1676" s="196" t="s">
        <v>504</v>
      </c>
      <c r="O1676" s="196" t="s">
        <v>504</v>
      </c>
      <c r="P1676" s="196" t="s">
        <v>504</v>
      </c>
      <c r="Q1676" s="196" t="s">
        <v>504</v>
      </c>
      <c r="R1676" s="196" t="s">
        <v>504</v>
      </c>
      <c r="S1676" s="198"/>
      <c r="T1676" s="198"/>
      <c r="U1676" s="357"/>
      <c r="V1676" s="99"/>
    </row>
    <row r="1677" spans="2:22" ht="15" thickBot="1" x14ac:dyDescent="0.35">
      <c r="B1677" s="191">
        <v>237</v>
      </c>
      <c r="C1677" s="135" t="s">
        <v>1327</v>
      </c>
      <c r="D1677" s="192" t="s">
        <v>762</v>
      </c>
      <c r="E1677" s="193" t="s">
        <v>105</v>
      </c>
      <c r="F1677" s="194">
        <v>42270</v>
      </c>
      <c r="G1677" s="195">
        <v>2</v>
      </c>
      <c r="H1677" s="433" t="s">
        <v>982</v>
      </c>
      <c r="I1677" s="434"/>
      <c r="J1677" s="434"/>
      <c r="K1677" s="434"/>
      <c r="L1677" s="434"/>
      <c r="M1677" s="434"/>
      <c r="N1677" s="434"/>
      <c r="O1677" s="434"/>
      <c r="P1677" s="434"/>
      <c r="Q1677" s="434"/>
      <c r="R1677" s="435"/>
      <c r="S1677" s="201"/>
      <c r="T1677" s="201"/>
      <c r="U1677" s="357"/>
      <c r="V1677" s="99"/>
    </row>
    <row r="1678" spans="2:22" ht="15" thickBot="1" x14ac:dyDescent="0.35">
      <c r="B1678" s="191">
        <v>237</v>
      </c>
      <c r="C1678" s="135" t="s">
        <v>1327</v>
      </c>
      <c r="D1678" s="192" t="s">
        <v>762</v>
      </c>
      <c r="E1678" s="193" t="s">
        <v>119</v>
      </c>
      <c r="F1678" s="194">
        <v>42256</v>
      </c>
      <c r="G1678" s="195">
        <v>2</v>
      </c>
      <c r="H1678" s="433" t="s">
        <v>982</v>
      </c>
      <c r="I1678" s="434"/>
      <c r="J1678" s="434"/>
      <c r="K1678" s="434"/>
      <c r="L1678" s="434"/>
      <c r="M1678" s="434"/>
      <c r="N1678" s="434"/>
      <c r="O1678" s="434"/>
      <c r="P1678" s="434"/>
      <c r="Q1678" s="434"/>
      <c r="R1678" s="435"/>
      <c r="S1678" s="201"/>
      <c r="T1678" s="201"/>
      <c r="U1678" s="357"/>
      <c r="V1678" s="99"/>
    </row>
    <row r="1679" spans="2:22" ht="15" thickBot="1" x14ac:dyDescent="0.35">
      <c r="B1679" s="191">
        <v>146</v>
      </c>
      <c r="C1679" s="135" t="s">
        <v>1441</v>
      </c>
      <c r="D1679" s="192" t="s">
        <v>762</v>
      </c>
      <c r="E1679" s="193" t="s">
        <v>77</v>
      </c>
      <c r="F1679" s="194">
        <v>42251</v>
      </c>
      <c r="G1679" s="195">
        <v>6</v>
      </c>
      <c r="H1679" s="196" t="s">
        <v>504</v>
      </c>
      <c r="I1679" s="203" t="s">
        <v>762</v>
      </c>
      <c r="J1679" s="203" t="s">
        <v>504</v>
      </c>
      <c r="K1679" s="203" t="s">
        <v>762</v>
      </c>
      <c r="L1679" s="203" t="s">
        <v>762</v>
      </c>
      <c r="M1679" s="203" t="s">
        <v>762</v>
      </c>
      <c r="N1679" s="204" t="s">
        <v>504</v>
      </c>
      <c r="O1679" s="204" t="s">
        <v>504</v>
      </c>
      <c r="P1679" s="204" t="s">
        <v>504</v>
      </c>
      <c r="Q1679" s="204" t="s">
        <v>504</v>
      </c>
      <c r="R1679" s="205" t="s">
        <v>504</v>
      </c>
      <c r="S1679" s="206"/>
      <c r="T1679" s="206"/>
      <c r="U1679" s="357"/>
      <c r="V1679" s="99"/>
    </row>
    <row r="1680" spans="2:22" ht="15" thickBot="1" x14ac:dyDescent="0.35">
      <c r="B1680" s="191">
        <v>147</v>
      </c>
      <c r="C1680" s="135" t="s">
        <v>1442</v>
      </c>
      <c r="D1680" s="192" t="s">
        <v>762</v>
      </c>
      <c r="E1680" s="193" t="s">
        <v>77</v>
      </c>
      <c r="F1680" s="194">
        <v>42251</v>
      </c>
      <c r="G1680" s="195">
        <v>6</v>
      </c>
      <c r="H1680" s="196" t="s">
        <v>504</v>
      </c>
      <c r="I1680" s="203" t="s">
        <v>762</v>
      </c>
      <c r="J1680" s="203" t="s">
        <v>504</v>
      </c>
      <c r="K1680" s="203" t="s">
        <v>762</v>
      </c>
      <c r="L1680" s="203" t="s">
        <v>762</v>
      </c>
      <c r="M1680" s="203" t="s">
        <v>762</v>
      </c>
      <c r="N1680" s="204" t="s">
        <v>504</v>
      </c>
      <c r="O1680" s="204" t="s">
        <v>504</v>
      </c>
      <c r="P1680" s="204" t="s">
        <v>504</v>
      </c>
      <c r="Q1680" s="204" t="s">
        <v>504</v>
      </c>
      <c r="R1680" s="205" t="s">
        <v>504</v>
      </c>
      <c r="S1680" s="206"/>
      <c r="T1680" s="206"/>
      <c r="U1680" s="357"/>
      <c r="V1680" s="99"/>
    </row>
    <row r="1681" spans="2:22" ht="15" thickBot="1" x14ac:dyDescent="0.35">
      <c r="B1681" s="191">
        <v>239</v>
      </c>
      <c r="C1681" s="135" t="s">
        <v>1592</v>
      </c>
      <c r="D1681" s="192" t="s">
        <v>921</v>
      </c>
      <c r="E1681" s="193" t="s">
        <v>119</v>
      </c>
      <c r="F1681" s="194">
        <v>42263</v>
      </c>
      <c r="G1681" s="195">
        <v>4</v>
      </c>
      <c r="H1681" s="196" t="s">
        <v>921</v>
      </c>
      <c r="I1681" s="203" t="s">
        <v>921</v>
      </c>
      <c r="J1681" s="203" t="s">
        <v>921</v>
      </c>
      <c r="K1681" s="203" t="s">
        <v>921</v>
      </c>
      <c r="L1681" s="203" t="s">
        <v>921</v>
      </c>
      <c r="M1681" s="203" t="s">
        <v>921</v>
      </c>
      <c r="N1681" s="204"/>
      <c r="O1681" s="204"/>
      <c r="P1681" s="204"/>
      <c r="Q1681" s="204"/>
      <c r="R1681" s="205"/>
      <c r="S1681" s="206"/>
      <c r="T1681" s="206"/>
      <c r="U1681" s="359"/>
      <c r="V1681" s="99"/>
    </row>
    <row r="1682" spans="2:22" ht="15" thickBot="1" x14ac:dyDescent="0.35">
      <c r="B1682" s="191">
        <v>237</v>
      </c>
      <c r="C1682" s="135" t="s">
        <v>1327</v>
      </c>
      <c r="D1682" s="192" t="s">
        <v>762</v>
      </c>
      <c r="E1682" s="193" t="s">
        <v>843</v>
      </c>
      <c r="F1682" s="194">
        <v>42249</v>
      </c>
      <c r="G1682" s="195">
        <v>2</v>
      </c>
      <c r="H1682" s="196" t="s">
        <v>762</v>
      </c>
      <c r="I1682" s="203" t="s">
        <v>762</v>
      </c>
      <c r="J1682" s="203" t="s">
        <v>762</v>
      </c>
      <c r="K1682" s="203" t="s">
        <v>762</v>
      </c>
      <c r="L1682" s="203" t="s">
        <v>762</v>
      </c>
      <c r="M1682" s="203" t="s">
        <v>762</v>
      </c>
      <c r="N1682" s="204"/>
      <c r="O1682" s="204"/>
      <c r="P1682" s="204"/>
      <c r="Q1682" s="204"/>
      <c r="R1682" s="205"/>
      <c r="S1682" s="206"/>
      <c r="T1682" s="206"/>
      <c r="U1682" s="359"/>
      <c r="V1682" s="99"/>
    </row>
    <row r="1683" spans="2:22" ht="15" thickBot="1" x14ac:dyDescent="0.35">
      <c r="B1683" s="191">
        <v>239</v>
      </c>
      <c r="C1683" s="135" t="s">
        <v>1595</v>
      </c>
      <c r="D1683" s="192" t="s">
        <v>921</v>
      </c>
      <c r="E1683" s="193" t="s">
        <v>756</v>
      </c>
      <c r="F1683" s="194">
        <v>42254</v>
      </c>
      <c r="G1683" s="195">
        <v>2</v>
      </c>
      <c r="H1683" s="196" t="s">
        <v>921</v>
      </c>
      <c r="I1683" s="203" t="s">
        <v>921</v>
      </c>
      <c r="J1683" s="203" t="s">
        <v>921</v>
      </c>
      <c r="K1683" s="203" t="s">
        <v>921</v>
      </c>
      <c r="L1683" s="203" t="s">
        <v>921</v>
      </c>
      <c r="M1683" s="203" t="s">
        <v>921</v>
      </c>
      <c r="N1683" s="204"/>
      <c r="O1683" s="204"/>
      <c r="P1683" s="204"/>
      <c r="Q1683" s="204"/>
      <c r="R1683" s="205"/>
      <c r="S1683" s="206"/>
      <c r="T1683" s="206"/>
      <c r="U1683" s="359" t="s">
        <v>991</v>
      </c>
      <c r="V1683" s="99"/>
    </row>
    <row r="1684" spans="2:22" ht="15" thickBot="1" x14ac:dyDescent="0.35">
      <c r="B1684" s="191">
        <v>242</v>
      </c>
      <c r="C1684" s="135" t="s">
        <v>1594</v>
      </c>
      <c r="D1684" s="192" t="s">
        <v>921</v>
      </c>
      <c r="E1684" s="193" t="s">
        <v>756</v>
      </c>
      <c r="F1684" s="194" t="s">
        <v>1001</v>
      </c>
      <c r="G1684" s="195">
        <v>1</v>
      </c>
      <c r="H1684" s="196" t="s">
        <v>921</v>
      </c>
      <c r="I1684" s="203" t="s">
        <v>921</v>
      </c>
      <c r="J1684" s="203" t="s">
        <v>921</v>
      </c>
      <c r="K1684" s="203" t="s">
        <v>921</v>
      </c>
      <c r="L1684" s="203" t="s">
        <v>921</v>
      </c>
      <c r="M1684" s="203" t="s">
        <v>921</v>
      </c>
      <c r="N1684" s="204"/>
      <c r="O1684" s="204"/>
      <c r="P1684" s="204"/>
      <c r="Q1684" s="204"/>
      <c r="R1684" s="205"/>
      <c r="S1684" s="206"/>
      <c r="T1684" s="206"/>
      <c r="U1684" s="359"/>
      <c r="V1684" s="99"/>
    </row>
    <row r="1685" spans="2:22" ht="15" thickBot="1" x14ac:dyDescent="0.35">
      <c r="B1685" s="191">
        <v>186</v>
      </c>
      <c r="C1685" s="135" t="s">
        <v>1483</v>
      </c>
      <c r="D1685" s="192" t="s">
        <v>762</v>
      </c>
      <c r="E1685" s="193" t="s">
        <v>95</v>
      </c>
      <c r="F1685" s="194" t="s">
        <v>1002</v>
      </c>
      <c r="G1685" s="195">
        <v>8</v>
      </c>
      <c r="H1685" s="196" t="s">
        <v>504</v>
      </c>
      <c r="I1685" s="203" t="s">
        <v>504</v>
      </c>
      <c r="J1685" s="203" t="s">
        <v>504</v>
      </c>
      <c r="K1685" s="203" t="s">
        <v>762</v>
      </c>
      <c r="L1685" s="203" t="s">
        <v>762</v>
      </c>
      <c r="M1685" s="203" t="s">
        <v>762</v>
      </c>
      <c r="N1685" s="204" t="s">
        <v>762</v>
      </c>
      <c r="O1685" s="204" t="s">
        <v>504</v>
      </c>
      <c r="P1685" s="204" t="s">
        <v>504</v>
      </c>
      <c r="Q1685" s="204" t="s">
        <v>504</v>
      </c>
      <c r="R1685" s="205" t="s">
        <v>504</v>
      </c>
      <c r="S1685" s="206"/>
      <c r="T1685" s="206"/>
      <c r="U1685" s="359"/>
      <c r="V1685" s="99"/>
    </row>
    <row r="1686" spans="2:22" ht="15" thickBot="1" x14ac:dyDescent="0.35">
      <c r="B1686" s="191">
        <v>227</v>
      </c>
      <c r="C1686" s="135" t="s">
        <v>1328</v>
      </c>
      <c r="D1686" s="192" t="s">
        <v>762</v>
      </c>
      <c r="E1686" s="193" t="s">
        <v>119</v>
      </c>
      <c r="F1686" s="194" t="s">
        <v>1003</v>
      </c>
      <c r="G1686" s="195">
        <v>4</v>
      </c>
      <c r="H1686" s="196" t="s">
        <v>762</v>
      </c>
      <c r="I1686" s="203" t="s">
        <v>762</v>
      </c>
      <c r="J1686" s="203" t="s">
        <v>762</v>
      </c>
      <c r="K1686" s="203" t="s">
        <v>762</v>
      </c>
      <c r="L1686" s="203" t="s">
        <v>762</v>
      </c>
      <c r="M1686" s="203" t="s">
        <v>762</v>
      </c>
      <c r="N1686" s="204"/>
      <c r="O1686" s="204"/>
      <c r="P1686" s="204"/>
      <c r="Q1686" s="204"/>
      <c r="R1686" s="205"/>
      <c r="S1686" s="206"/>
      <c r="T1686" s="206"/>
      <c r="U1686" s="359"/>
      <c r="V1686" s="99"/>
    </row>
    <row r="1687" spans="2:22" ht="15" thickBot="1" x14ac:dyDescent="0.35">
      <c r="B1687" s="191">
        <v>227</v>
      </c>
      <c r="C1687" s="135" t="s">
        <v>1328</v>
      </c>
      <c r="D1687" s="192" t="s">
        <v>762</v>
      </c>
      <c r="E1687" s="193" t="s">
        <v>843</v>
      </c>
      <c r="F1687" s="194" t="s">
        <v>1004</v>
      </c>
      <c r="G1687" s="195">
        <v>2</v>
      </c>
      <c r="H1687" s="196" t="s">
        <v>762</v>
      </c>
      <c r="I1687" s="203" t="s">
        <v>762</v>
      </c>
      <c r="J1687" s="203" t="s">
        <v>762</v>
      </c>
      <c r="K1687" s="203" t="s">
        <v>762</v>
      </c>
      <c r="L1687" s="203" t="s">
        <v>762</v>
      </c>
      <c r="M1687" s="203" t="s">
        <v>762</v>
      </c>
      <c r="N1687" s="204"/>
      <c r="O1687" s="204"/>
      <c r="P1687" s="204"/>
      <c r="Q1687" s="204"/>
      <c r="R1687" s="205"/>
      <c r="S1687" s="206"/>
      <c r="T1687" s="206"/>
      <c r="U1687" s="359"/>
      <c r="V1687" s="99"/>
    </row>
    <row r="1688" spans="2:22" ht="15" thickBot="1" x14ac:dyDescent="0.35">
      <c r="B1688" s="191">
        <v>178</v>
      </c>
      <c r="C1688" s="135" t="s">
        <v>1369</v>
      </c>
      <c r="D1688" s="192" t="s">
        <v>921</v>
      </c>
      <c r="E1688" s="193" t="s">
        <v>95</v>
      </c>
      <c r="F1688" s="194">
        <v>42242</v>
      </c>
      <c r="G1688" s="195">
        <v>3</v>
      </c>
      <c r="H1688" s="196" t="s">
        <v>504</v>
      </c>
      <c r="I1688" s="203" t="s">
        <v>921</v>
      </c>
      <c r="J1688" s="203" t="s">
        <v>921</v>
      </c>
      <c r="K1688" s="203" t="s">
        <v>921</v>
      </c>
      <c r="L1688" s="203" t="s">
        <v>921</v>
      </c>
      <c r="M1688" s="203" t="s">
        <v>921</v>
      </c>
      <c r="N1688" s="204" t="s">
        <v>504</v>
      </c>
      <c r="O1688" s="204" t="s">
        <v>504</v>
      </c>
      <c r="P1688" s="204" t="s">
        <v>504</v>
      </c>
      <c r="Q1688" s="204" t="s">
        <v>504</v>
      </c>
      <c r="R1688" s="205" t="s">
        <v>504</v>
      </c>
      <c r="S1688" s="206"/>
      <c r="T1688" s="206"/>
      <c r="U1688" s="359"/>
      <c r="V1688" s="99"/>
    </row>
    <row r="1689" spans="2:22" ht="15" thickBot="1" x14ac:dyDescent="0.35">
      <c r="B1689" s="191">
        <v>182</v>
      </c>
      <c r="C1689" s="135" t="s">
        <v>1282</v>
      </c>
      <c r="D1689" s="192" t="s">
        <v>921</v>
      </c>
      <c r="E1689" s="193" t="s">
        <v>95</v>
      </c>
      <c r="F1689" s="194" t="s">
        <v>1005</v>
      </c>
      <c r="G1689" s="195">
        <v>6</v>
      </c>
      <c r="H1689" s="196" t="s">
        <v>921</v>
      </c>
      <c r="I1689" s="203" t="s">
        <v>921</v>
      </c>
      <c r="J1689" s="203" t="s">
        <v>921</v>
      </c>
      <c r="K1689" s="203"/>
      <c r="L1689" s="203"/>
      <c r="M1689" s="203" t="s">
        <v>921</v>
      </c>
      <c r="N1689" s="204"/>
      <c r="O1689" s="204"/>
      <c r="P1689" s="204"/>
      <c r="Q1689" s="204"/>
      <c r="R1689" s="205"/>
      <c r="S1689" s="206"/>
      <c r="T1689" s="206"/>
      <c r="U1689" s="359" t="s">
        <v>966</v>
      </c>
      <c r="V1689" s="99"/>
    </row>
    <row r="1690" spans="2:22" ht="15" thickBot="1" x14ac:dyDescent="0.35">
      <c r="B1690" s="191">
        <v>198</v>
      </c>
      <c r="C1690" s="135" t="s">
        <v>990</v>
      </c>
      <c r="D1690" s="192" t="s">
        <v>921</v>
      </c>
      <c r="E1690" s="193" t="s">
        <v>105</v>
      </c>
      <c r="F1690" s="194">
        <v>42237</v>
      </c>
      <c r="G1690" s="195">
        <v>6</v>
      </c>
      <c r="H1690" s="196" t="s">
        <v>921</v>
      </c>
      <c r="I1690" s="203" t="s">
        <v>921</v>
      </c>
      <c r="J1690" s="203" t="s">
        <v>921</v>
      </c>
      <c r="K1690" s="203" t="s">
        <v>921</v>
      </c>
      <c r="L1690" s="203" t="s">
        <v>921</v>
      </c>
      <c r="M1690" s="203" t="s">
        <v>921</v>
      </c>
      <c r="N1690" s="204" t="s">
        <v>921</v>
      </c>
      <c r="O1690" s="204"/>
      <c r="P1690" s="204"/>
      <c r="Q1690" s="204"/>
      <c r="R1690" s="205"/>
      <c r="S1690" s="206"/>
      <c r="T1690" s="206"/>
      <c r="U1690" s="359" t="s">
        <v>991</v>
      </c>
      <c r="V1690" s="99"/>
    </row>
    <row r="1691" spans="2:22" ht="15" thickBot="1" x14ac:dyDescent="0.35">
      <c r="B1691" s="191">
        <v>107</v>
      </c>
      <c r="C1691" s="135" t="s">
        <v>1188</v>
      </c>
      <c r="D1691" s="192" t="s">
        <v>1006</v>
      </c>
      <c r="E1691" s="193" t="s">
        <v>77</v>
      </c>
      <c r="F1691" s="194">
        <v>42202</v>
      </c>
      <c r="G1691" s="195">
        <v>6</v>
      </c>
      <c r="H1691" s="196" t="s">
        <v>504</v>
      </c>
      <c r="I1691" s="203" t="s">
        <v>504</v>
      </c>
      <c r="J1691" s="203" t="s">
        <v>504</v>
      </c>
      <c r="K1691" s="203" t="s">
        <v>762</v>
      </c>
      <c r="L1691" s="203" t="s">
        <v>762</v>
      </c>
      <c r="M1691" s="203" t="s">
        <v>762</v>
      </c>
      <c r="N1691" s="204" t="s">
        <v>762</v>
      </c>
      <c r="O1691" s="204" t="s">
        <v>504</v>
      </c>
      <c r="P1691" s="204" t="s">
        <v>504</v>
      </c>
      <c r="Q1691" s="204" t="s">
        <v>504</v>
      </c>
      <c r="R1691" s="205" t="s">
        <v>504</v>
      </c>
      <c r="S1691" s="206"/>
      <c r="T1691" s="206"/>
      <c r="U1691" s="359"/>
      <c r="V1691" s="99"/>
    </row>
    <row r="1692" spans="2:22" ht="15" thickBot="1" x14ac:dyDescent="0.35">
      <c r="B1692" s="191">
        <v>108</v>
      </c>
      <c r="C1692" s="135" t="s">
        <v>1189</v>
      </c>
      <c r="D1692" s="192" t="s">
        <v>1006</v>
      </c>
      <c r="E1692" s="193" t="s">
        <v>77</v>
      </c>
      <c r="F1692" s="194">
        <v>42202</v>
      </c>
      <c r="G1692" s="195">
        <v>3</v>
      </c>
      <c r="H1692" s="196" t="s">
        <v>504</v>
      </c>
      <c r="I1692" s="203" t="s">
        <v>504</v>
      </c>
      <c r="J1692" s="203" t="s">
        <v>504</v>
      </c>
      <c r="K1692" s="203" t="s">
        <v>762</v>
      </c>
      <c r="L1692" s="203" t="s">
        <v>762</v>
      </c>
      <c r="M1692" s="203" t="s">
        <v>762</v>
      </c>
      <c r="N1692" s="204" t="s">
        <v>762</v>
      </c>
      <c r="O1692" s="204" t="s">
        <v>504</v>
      </c>
      <c r="P1692" s="204" t="s">
        <v>504</v>
      </c>
      <c r="Q1692" s="204" t="s">
        <v>504</v>
      </c>
      <c r="R1692" s="205" t="s">
        <v>504</v>
      </c>
      <c r="S1692" s="206"/>
      <c r="T1692" s="206"/>
      <c r="U1692" s="359"/>
      <c r="V1692" s="99"/>
    </row>
    <row r="1693" spans="2:22" ht="15" thickBot="1" x14ac:dyDescent="0.35">
      <c r="B1693" s="191">
        <v>182</v>
      </c>
      <c r="C1693" s="135" t="s">
        <v>1282</v>
      </c>
      <c r="D1693" s="192" t="s">
        <v>921</v>
      </c>
      <c r="E1693" s="193" t="s">
        <v>105</v>
      </c>
      <c r="F1693" s="194" t="s">
        <v>859</v>
      </c>
      <c r="G1693" s="195">
        <v>6</v>
      </c>
      <c r="H1693" s="196" t="s">
        <v>921</v>
      </c>
      <c r="I1693" s="203" t="s">
        <v>921</v>
      </c>
      <c r="J1693" s="203" t="s">
        <v>921</v>
      </c>
      <c r="K1693" s="203"/>
      <c r="L1693" s="203"/>
      <c r="M1693" s="203" t="s">
        <v>921</v>
      </c>
      <c r="N1693" s="204"/>
      <c r="O1693" s="204"/>
      <c r="P1693" s="204"/>
      <c r="Q1693" s="204"/>
      <c r="R1693" s="205"/>
      <c r="S1693" s="206"/>
      <c r="T1693" s="206"/>
      <c r="U1693" s="359" t="s">
        <v>966</v>
      </c>
      <c r="V1693" s="99"/>
    </row>
    <row r="1694" spans="2:22" ht="15" thickBot="1" x14ac:dyDescent="0.35">
      <c r="B1694" s="191">
        <v>198</v>
      </c>
      <c r="C1694" s="135" t="s">
        <v>990</v>
      </c>
      <c r="D1694" s="192" t="s">
        <v>921</v>
      </c>
      <c r="E1694" s="193" t="s">
        <v>756</v>
      </c>
      <c r="F1694" s="194">
        <v>42216</v>
      </c>
      <c r="G1694" s="195"/>
      <c r="H1694" s="196" t="s">
        <v>921</v>
      </c>
      <c r="I1694" s="203" t="s">
        <v>921</v>
      </c>
      <c r="J1694" s="203" t="s">
        <v>921</v>
      </c>
      <c r="K1694" s="203" t="s">
        <v>921</v>
      </c>
      <c r="L1694" s="203" t="s">
        <v>921</v>
      </c>
      <c r="M1694" s="203" t="s">
        <v>921</v>
      </c>
      <c r="N1694" s="204" t="s">
        <v>921</v>
      </c>
      <c r="O1694" s="204"/>
      <c r="P1694" s="204"/>
      <c r="Q1694" s="204"/>
      <c r="R1694" s="205"/>
      <c r="S1694" s="206"/>
      <c r="T1694" s="206"/>
      <c r="U1694" s="359" t="s">
        <v>991</v>
      </c>
      <c r="V1694" s="99"/>
    </row>
    <row r="1695" spans="2:22" x14ac:dyDescent="0.3">
      <c r="B1695" s="191">
        <v>186</v>
      </c>
      <c r="C1695" s="135" t="s">
        <v>1483</v>
      </c>
      <c r="D1695" s="192" t="s">
        <v>762</v>
      </c>
      <c r="E1695" s="193" t="s">
        <v>105</v>
      </c>
      <c r="F1695" s="194" t="s">
        <v>1007</v>
      </c>
      <c r="G1695" s="195">
        <v>6</v>
      </c>
      <c r="H1695" s="196" t="s">
        <v>504</v>
      </c>
      <c r="I1695" s="203" t="s">
        <v>504</v>
      </c>
      <c r="J1695" s="203" t="s">
        <v>504</v>
      </c>
      <c r="K1695" s="203" t="s">
        <v>762</v>
      </c>
      <c r="L1695" s="203" t="s">
        <v>762</v>
      </c>
      <c r="M1695" s="203" t="s">
        <v>762</v>
      </c>
      <c r="N1695" s="204" t="s">
        <v>504</v>
      </c>
      <c r="O1695" s="204" t="s">
        <v>504</v>
      </c>
      <c r="P1695" s="204" t="s">
        <v>504</v>
      </c>
      <c r="Q1695" s="204" t="s">
        <v>504</v>
      </c>
      <c r="R1695" s="205" t="s">
        <v>504</v>
      </c>
      <c r="S1695" s="206"/>
      <c r="T1695" s="206"/>
      <c r="U1695" s="359"/>
      <c r="V1695" s="99"/>
    </row>
    <row r="1696" spans="2:22" x14ac:dyDescent="0.3">
      <c r="B1696" s="207">
        <v>178</v>
      </c>
      <c r="C1696" s="135" t="s">
        <v>1369</v>
      </c>
      <c r="D1696" s="208" t="s">
        <v>921</v>
      </c>
      <c r="E1696" s="209" t="s">
        <v>105</v>
      </c>
      <c r="F1696" s="210">
        <v>42221</v>
      </c>
      <c r="G1696" s="211">
        <v>2</v>
      </c>
      <c r="H1696" s="212" t="s">
        <v>504</v>
      </c>
      <c r="I1696" s="213" t="s">
        <v>921</v>
      </c>
      <c r="J1696" s="213" t="s">
        <v>921</v>
      </c>
      <c r="K1696" s="213" t="s">
        <v>921</v>
      </c>
      <c r="L1696" s="213" t="s">
        <v>921</v>
      </c>
      <c r="M1696" s="213" t="s">
        <v>921</v>
      </c>
      <c r="N1696" s="214" t="s">
        <v>504</v>
      </c>
      <c r="O1696" s="214" t="s">
        <v>504</v>
      </c>
      <c r="P1696" s="214" t="s">
        <v>504</v>
      </c>
      <c r="Q1696" s="214" t="s">
        <v>504</v>
      </c>
      <c r="R1696" s="215" t="s">
        <v>504</v>
      </c>
      <c r="S1696" s="206"/>
      <c r="T1696" s="206"/>
      <c r="U1696" s="359"/>
      <c r="V1696" s="99"/>
    </row>
    <row r="1697" spans="2:22" x14ac:dyDescent="0.3">
      <c r="B1697" s="207">
        <v>146</v>
      </c>
      <c r="C1697" s="135" t="s">
        <v>1441</v>
      </c>
      <c r="D1697" s="208" t="s">
        <v>1008</v>
      </c>
      <c r="E1697" s="209" t="s">
        <v>95</v>
      </c>
      <c r="F1697" s="210">
        <v>42209</v>
      </c>
      <c r="G1697" s="211">
        <v>6</v>
      </c>
      <c r="H1697" s="212" t="s">
        <v>504</v>
      </c>
      <c r="I1697" s="216" t="s">
        <v>1008</v>
      </c>
      <c r="J1697" s="216" t="s">
        <v>1008</v>
      </c>
      <c r="K1697" s="216" t="s">
        <v>1008</v>
      </c>
      <c r="L1697" s="216" t="s">
        <v>1008</v>
      </c>
      <c r="M1697" s="216" t="s">
        <v>1008</v>
      </c>
      <c r="N1697" s="217" t="s">
        <v>504</v>
      </c>
      <c r="O1697" s="217" t="s">
        <v>504</v>
      </c>
      <c r="P1697" s="217" t="s">
        <v>504</v>
      </c>
      <c r="Q1697" s="217" t="s">
        <v>504</v>
      </c>
      <c r="R1697" s="215" t="s">
        <v>504</v>
      </c>
      <c r="S1697" s="206"/>
      <c r="T1697" s="206"/>
      <c r="U1697" s="359"/>
      <c r="V1697" s="99"/>
    </row>
    <row r="1698" spans="2:22" x14ac:dyDescent="0.3">
      <c r="B1698" s="218">
        <v>147</v>
      </c>
      <c r="C1698" s="135" t="s">
        <v>1442</v>
      </c>
      <c r="D1698" s="219" t="s">
        <v>1008</v>
      </c>
      <c r="E1698" s="219" t="s">
        <v>95</v>
      </c>
      <c r="F1698" s="220">
        <v>42209</v>
      </c>
      <c r="G1698" s="219">
        <v>6</v>
      </c>
      <c r="H1698" s="221" t="s">
        <v>504</v>
      </c>
      <c r="I1698" s="216" t="s">
        <v>1008</v>
      </c>
      <c r="J1698" s="216" t="s">
        <v>1008</v>
      </c>
      <c r="K1698" s="216" t="s">
        <v>1008</v>
      </c>
      <c r="L1698" s="216" t="s">
        <v>1008</v>
      </c>
      <c r="M1698" s="216" t="s">
        <v>1008</v>
      </c>
      <c r="N1698" s="217" t="s">
        <v>504</v>
      </c>
      <c r="O1698" s="217" t="s">
        <v>504</v>
      </c>
      <c r="P1698" s="217" t="s">
        <v>504</v>
      </c>
      <c r="Q1698" s="217" t="s">
        <v>504</v>
      </c>
      <c r="R1698" s="215" t="s">
        <v>504</v>
      </c>
      <c r="S1698" s="222"/>
      <c r="T1698" s="222"/>
      <c r="U1698" s="360"/>
      <c r="V1698" s="99"/>
    </row>
    <row r="1699" spans="2:22" x14ac:dyDescent="0.3">
      <c r="B1699" s="218">
        <v>105</v>
      </c>
      <c r="C1699" s="135" t="s">
        <v>1009</v>
      </c>
      <c r="D1699" s="219" t="s">
        <v>1008</v>
      </c>
      <c r="E1699" s="223" t="s">
        <v>77</v>
      </c>
      <c r="F1699" s="220">
        <v>42202</v>
      </c>
      <c r="G1699" s="223">
        <v>6</v>
      </c>
      <c r="H1699" s="221" t="s">
        <v>504</v>
      </c>
      <c r="I1699" s="217" t="s">
        <v>504</v>
      </c>
      <c r="J1699" s="217" t="s">
        <v>1008</v>
      </c>
      <c r="K1699" s="217" t="s">
        <v>504</v>
      </c>
      <c r="L1699" s="217" t="s">
        <v>504</v>
      </c>
      <c r="M1699" s="217" t="s">
        <v>1008</v>
      </c>
      <c r="N1699" s="217" t="s">
        <v>504</v>
      </c>
      <c r="O1699" s="217" t="s">
        <v>504</v>
      </c>
      <c r="P1699" s="217" t="s">
        <v>504</v>
      </c>
      <c r="Q1699" s="217" t="s">
        <v>504</v>
      </c>
      <c r="R1699" s="224" t="s">
        <v>504</v>
      </c>
      <c r="S1699" s="225"/>
      <c r="T1699" s="225"/>
      <c r="U1699" s="360"/>
      <c r="V1699" s="99"/>
    </row>
    <row r="1700" spans="2:22" x14ac:dyDescent="0.3">
      <c r="B1700" s="218">
        <v>109</v>
      </c>
      <c r="C1700" s="135" t="s">
        <v>1443</v>
      </c>
      <c r="D1700" s="219" t="s">
        <v>1008</v>
      </c>
      <c r="E1700" s="223" t="s">
        <v>77</v>
      </c>
      <c r="F1700" s="220">
        <v>42205</v>
      </c>
      <c r="G1700" s="223">
        <v>6</v>
      </c>
      <c r="H1700" s="226" t="s">
        <v>504</v>
      </c>
      <c r="I1700" s="227" t="s">
        <v>921</v>
      </c>
      <c r="J1700" s="227" t="s">
        <v>1008</v>
      </c>
      <c r="K1700" s="227" t="s">
        <v>504</v>
      </c>
      <c r="L1700" s="227" t="s">
        <v>504</v>
      </c>
      <c r="M1700" s="227" t="s">
        <v>1008</v>
      </c>
      <c r="N1700" s="227" t="s">
        <v>504</v>
      </c>
      <c r="O1700" s="227" t="s">
        <v>504</v>
      </c>
      <c r="P1700" s="227" t="s">
        <v>504</v>
      </c>
      <c r="Q1700" s="227" t="s">
        <v>504</v>
      </c>
      <c r="R1700" s="228" t="s">
        <v>504</v>
      </c>
      <c r="S1700" s="229"/>
      <c r="T1700" s="243"/>
      <c r="U1700" s="360"/>
      <c r="V1700" s="99"/>
    </row>
    <row r="1701" spans="2:22" x14ac:dyDescent="0.3">
      <c r="B1701" s="230">
        <v>182</v>
      </c>
      <c r="C1701" s="135" t="s">
        <v>1282</v>
      </c>
      <c r="D1701" s="219" t="s">
        <v>1008</v>
      </c>
      <c r="E1701" s="231" t="s">
        <v>1010</v>
      </c>
      <c r="F1701" s="210">
        <v>42207</v>
      </c>
      <c r="G1701" s="231">
        <v>2</v>
      </c>
      <c r="H1701" s="232" t="s">
        <v>921</v>
      </c>
      <c r="I1701" s="216" t="s">
        <v>921</v>
      </c>
      <c r="J1701" s="216" t="s">
        <v>921</v>
      </c>
      <c r="K1701" s="216"/>
      <c r="L1701" s="216"/>
      <c r="M1701" s="216" t="s">
        <v>921</v>
      </c>
      <c r="N1701" s="216"/>
      <c r="O1701" s="216"/>
      <c r="P1701" s="216"/>
      <c r="Q1701" s="216"/>
      <c r="R1701" s="233"/>
      <c r="S1701" s="234"/>
      <c r="T1701" s="380"/>
      <c r="U1701" s="361"/>
      <c r="V1701" s="99"/>
    </row>
    <row r="1702" spans="2:22" x14ac:dyDescent="0.3">
      <c r="B1702" s="235">
        <v>182</v>
      </c>
      <c r="C1702" s="135" t="s">
        <v>1282</v>
      </c>
      <c r="D1702" s="219" t="s">
        <v>1008</v>
      </c>
      <c r="E1702" s="236" t="s">
        <v>119</v>
      </c>
      <c r="F1702" s="220" t="s">
        <v>1011</v>
      </c>
      <c r="G1702" s="219">
        <v>6</v>
      </c>
      <c r="H1702" s="237" t="s">
        <v>921</v>
      </c>
      <c r="I1702" s="237" t="s">
        <v>921</v>
      </c>
      <c r="J1702" s="237" t="s">
        <v>921</v>
      </c>
      <c r="K1702" s="217"/>
      <c r="L1702" s="217"/>
      <c r="M1702" s="217" t="s">
        <v>921</v>
      </c>
      <c r="N1702" s="217"/>
      <c r="O1702" s="217"/>
      <c r="P1702" s="217"/>
      <c r="Q1702" s="238"/>
      <c r="R1702" s="238"/>
      <c r="S1702" s="239"/>
      <c r="T1702" s="239"/>
      <c r="U1702" s="360" t="s">
        <v>966</v>
      </c>
      <c r="V1702" s="99"/>
    </row>
    <row r="1703" spans="2:22" x14ac:dyDescent="0.3">
      <c r="B1703" s="235">
        <v>151</v>
      </c>
      <c r="C1703" s="135" t="s">
        <v>1370</v>
      </c>
      <c r="D1703" s="219" t="s">
        <v>697</v>
      </c>
      <c r="E1703" s="236" t="s">
        <v>95</v>
      </c>
      <c r="F1703" s="220">
        <v>42209</v>
      </c>
      <c r="G1703" s="219">
        <v>6</v>
      </c>
      <c r="H1703" s="237" t="s">
        <v>504</v>
      </c>
      <c r="I1703" s="237" t="s">
        <v>697</v>
      </c>
      <c r="J1703" s="237" t="s">
        <v>697</v>
      </c>
      <c r="K1703" s="217" t="s">
        <v>697</v>
      </c>
      <c r="L1703" s="217" t="s">
        <v>697</v>
      </c>
      <c r="M1703" s="217" t="s">
        <v>697</v>
      </c>
      <c r="N1703" s="217" t="s">
        <v>921</v>
      </c>
      <c r="O1703" s="217" t="s">
        <v>504</v>
      </c>
      <c r="P1703" s="217" t="s">
        <v>504</v>
      </c>
      <c r="Q1703" s="238" t="s">
        <v>504</v>
      </c>
      <c r="R1703" s="238" t="s">
        <v>504</v>
      </c>
      <c r="S1703" s="239"/>
      <c r="T1703" s="239"/>
      <c r="U1703" s="360"/>
      <c r="V1703" s="99"/>
    </row>
    <row r="1704" spans="2:22" x14ac:dyDescent="0.3">
      <c r="B1704" s="235">
        <v>178</v>
      </c>
      <c r="C1704" s="135" t="s">
        <v>1369</v>
      </c>
      <c r="D1704" s="219" t="s">
        <v>921</v>
      </c>
      <c r="E1704" s="236" t="s">
        <v>119</v>
      </c>
      <c r="F1704" s="220">
        <v>42207</v>
      </c>
      <c r="G1704" s="219">
        <v>2</v>
      </c>
      <c r="H1704" s="237" t="s">
        <v>504</v>
      </c>
      <c r="I1704" s="237" t="s">
        <v>921</v>
      </c>
      <c r="J1704" s="237" t="s">
        <v>921</v>
      </c>
      <c r="K1704" s="217" t="s">
        <v>921</v>
      </c>
      <c r="L1704" s="217" t="s">
        <v>921</v>
      </c>
      <c r="M1704" s="217" t="s">
        <v>921</v>
      </c>
      <c r="N1704" s="217" t="s">
        <v>504</v>
      </c>
      <c r="O1704" s="217" t="s">
        <v>504</v>
      </c>
      <c r="P1704" s="217" t="s">
        <v>504</v>
      </c>
      <c r="Q1704" s="238" t="s">
        <v>504</v>
      </c>
      <c r="R1704" s="238" t="s">
        <v>504</v>
      </c>
      <c r="S1704" s="239"/>
      <c r="T1704" s="239"/>
      <c r="U1704" s="360"/>
      <c r="V1704" s="99"/>
    </row>
    <row r="1705" spans="2:22" x14ac:dyDescent="0.3">
      <c r="B1705" s="235">
        <v>178</v>
      </c>
      <c r="C1705" s="135" t="s">
        <v>1369</v>
      </c>
      <c r="D1705" s="219" t="s">
        <v>921</v>
      </c>
      <c r="E1705" s="236" t="s">
        <v>756</v>
      </c>
      <c r="F1705" s="220">
        <v>42200</v>
      </c>
      <c r="G1705" s="219">
        <v>1</v>
      </c>
      <c r="H1705" s="237" t="s">
        <v>921</v>
      </c>
      <c r="I1705" s="237" t="s">
        <v>921</v>
      </c>
      <c r="J1705" s="237" t="s">
        <v>921</v>
      </c>
      <c r="K1705" s="217" t="s">
        <v>921</v>
      </c>
      <c r="L1705" s="217" t="s">
        <v>921</v>
      </c>
      <c r="M1705" s="217" t="s">
        <v>921</v>
      </c>
      <c r="N1705" s="217" t="s">
        <v>504</v>
      </c>
      <c r="O1705" s="217" t="s">
        <v>504</v>
      </c>
      <c r="P1705" s="217" t="s">
        <v>504</v>
      </c>
      <c r="Q1705" s="238" t="s">
        <v>504</v>
      </c>
      <c r="R1705" s="238" t="s">
        <v>504</v>
      </c>
      <c r="S1705" s="239"/>
      <c r="T1705" s="239"/>
      <c r="U1705" s="360"/>
      <c r="V1705" s="99"/>
    </row>
    <row r="1706" spans="2:22" x14ac:dyDescent="0.3">
      <c r="B1706" s="235">
        <v>102</v>
      </c>
      <c r="C1706" s="135" t="s">
        <v>1283</v>
      </c>
      <c r="D1706" s="219" t="s">
        <v>697</v>
      </c>
      <c r="E1706" s="236" t="s">
        <v>77</v>
      </c>
      <c r="F1706" s="220">
        <v>42194</v>
      </c>
      <c r="G1706" s="219">
        <v>6</v>
      </c>
      <c r="H1706" s="237" t="s">
        <v>697</v>
      </c>
      <c r="I1706" s="237" t="s">
        <v>697</v>
      </c>
      <c r="J1706" s="237" t="s">
        <v>697</v>
      </c>
      <c r="K1706" s="217" t="s">
        <v>504</v>
      </c>
      <c r="L1706" s="217" t="s">
        <v>504</v>
      </c>
      <c r="M1706" s="217" t="s">
        <v>697</v>
      </c>
      <c r="N1706" s="217" t="s">
        <v>504</v>
      </c>
      <c r="O1706" s="217" t="s">
        <v>504</v>
      </c>
      <c r="P1706" s="217" t="s">
        <v>504</v>
      </c>
      <c r="Q1706" s="238" t="s">
        <v>504</v>
      </c>
      <c r="R1706" s="238" t="s">
        <v>504</v>
      </c>
      <c r="S1706" s="239"/>
      <c r="T1706" s="239"/>
      <c r="U1706" s="360"/>
      <c r="V1706" s="99"/>
    </row>
    <row r="1707" spans="2:22" x14ac:dyDescent="0.3">
      <c r="B1707" s="235">
        <v>186</v>
      </c>
      <c r="C1707" s="135" t="s">
        <v>1483</v>
      </c>
      <c r="D1707" s="219" t="s">
        <v>762</v>
      </c>
      <c r="E1707" s="236" t="s">
        <v>119</v>
      </c>
      <c r="F1707" s="220">
        <v>42216</v>
      </c>
      <c r="G1707" s="219">
        <v>2</v>
      </c>
      <c r="H1707" s="237" t="s">
        <v>504</v>
      </c>
      <c r="I1707" s="237" t="s">
        <v>504</v>
      </c>
      <c r="J1707" s="237" t="s">
        <v>504</v>
      </c>
      <c r="K1707" s="217" t="s">
        <v>762</v>
      </c>
      <c r="L1707" s="217" t="s">
        <v>762</v>
      </c>
      <c r="M1707" s="217" t="s">
        <v>762</v>
      </c>
      <c r="N1707" s="217" t="s">
        <v>504</v>
      </c>
      <c r="O1707" s="217"/>
      <c r="P1707" s="217"/>
      <c r="Q1707" s="238"/>
      <c r="R1707" s="238" t="s">
        <v>504</v>
      </c>
      <c r="S1707" s="239"/>
      <c r="T1707" s="239"/>
      <c r="U1707" s="360"/>
      <c r="V1707" s="99"/>
    </row>
    <row r="1708" spans="2:22" x14ac:dyDescent="0.3">
      <c r="B1708" s="235">
        <v>107</v>
      </c>
      <c r="C1708" s="135" t="s">
        <v>1188</v>
      </c>
      <c r="D1708" s="240" t="s">
        <v>1006</v>
      </c>
      <c r="E1708" s="241" t="s">
        <v>95</v>
      </c>
      <c r="F1708" s="242">
        <v>42160</v>
      </c>
      <c r="G1708" s="240">
        <v>6</v>
      </c>
      <c r="H1708" s="214" t="s">
        <v>504</v>
      </c>
      <c r="I1708" s="214" t="s">
        <v>504</v>
      </c>
      <c r="J1708" s="214" t="s">
        <v>504</v>
      </c>
      <c r="K1708" s="214" t="s">
        <v>762</v>
      </c>
      <c r="L1708" s="214" t="s">
        <v>762</v>
      </c>
      <c r="M1708" s="214" t="s">
        <v>762</v>
      </c>
      <c r="N1708" s="214"/>
      <c r="O1708" s="214" t="s">
        <v>504</v>
      </c>
      <c r="P1708" s="214" t="s">
        <v>504</v>
      </c>
      <c r="Q1708" s="214" t="s">
        <v>504</v>
      </c>
      <c r="R1708" s="214" t="s">
        <v>504</v>
      </c>
      <c r="S1708" s="198"/>
      <c r="T1708" s="198"/>
      <c r="U1708" s="359"/>
      <c r="V1708" s="99"/>
    </row>
    <row r="1709" spans="2:22" x14ac:dyDescent="0.3">
      <c r="B1709" s="235">
        <v>108</v>
      </c>
      <c r="C1709" s="135" t="s">
        <v>1189</v>
      </c>
      <c r="D1709" s="219" t="s">
        <v>1006</v>
      </c>
      <c r="E1709" s="236" t="s">
        <v>95</v>
      </c>
      <c r="F1709" s="220">
        <v>42160</v>
      </c>
      <c r="G1709" s="219">
        <v>3</v>
      </c>
      <c r="H1709" s="217" t="s">
        <v>504</v>
      </c>
      <c r="I1709" s="217" t="s">
        <v>504</v>
      </c>
      <c r="J1709" s="217" t="s">
        <v>504</v>
      </c>
      <c r="K1709" s="217" t="s">
        <v>762</v>
      </c>
      <c r="L1709" s="217" t="s">
        <v>762</v>
      </c>
      <c r="M1709" s="217" t="s">
        <v>762</v>
      </c>
      <c r="N1709" s="217"/>
      <c r="O1709" s="217" t="s">
        <v>504</v>
      </c>
      <c r="P1709" s="217" t="s">
        <v>504</v>
      </c>
      <c r="Q1709" s="217" t="s">
        <v>504</v>
      </c>
      <c r="R1709" s="217" t="s">
        <v>504</v>
      </c>
      <c r="S1709" s="243"/>
      <c r="T1709" s="243"/>
      <c r="U1709" s="360"/>
      <c r="V1709" s="99"/>
    </row>
    <row r="1710" spans="2:22" x14ac:dyDescent="0.3">
      <c r="B1710" s="235">
        <v>151</v>
      </c>
      <c r="C1710" s="135" t="s">
        <v>1370</v>
      </c>
      <c r="D1710" s="219" t="s">
        <v>697</v>
      </c>
      <c r="E1710" s="236" t="s">
        <v>119</v>
      </c>
      <c r="F1710" s="220">
        <v>42174</v>
      </c>
      <c r="G1710" s="219">
        <v>2</v>
      </c>
      <c r="H1710" s="217" t="s">
        <v>504</v>
      </c>
      <c r="I1710" s="217" t="s">
        <v>921</v>
      </c>
      <c r="J1710" s="217" t="s">
        <v>921</v>
      </c>
      <c r="K1710" s="217" t="s">
        <v>697</v>
      </c>
      <c r="L1710" s="217" t="s">
        <v>921</v>
      </c>
      <c r="M1710" s="217" t="s">
        <v>697</v>
      </c>
      <c r="N1710" s="217" t="s">
        <v>504</v>
      </c>
      <c r="O1710" s="217" t="s">
        <v>504</v>
      </c>
      <c r="P1710" s="217" t="s">
        <v>504</v>
      </c>
      <c r="Q1710" s="217" t="s">
        <v>504</v>
      </c>
      <c r="R1710" s="217" t="s">
        <v>504</v>
      </c>
      <c r="S1710" s="243"/>
      <c r="T1710" s="243"/>
      <c r="U1710" s="360"/>
      <c r="V1710" s="99"/>
    </row>
    <row r="1711" spans="2:22" x14ac:dyDescent="0.3">
      <c r="B1711" s="235">
        <v>151</v>
      </c>
      <c r="C1711" s="135" t="s">
        <v>1370</v>
      </c>
      <c r="D1711" s="219" t="s">
        <v>697</v>
      </c>
      <c r="E1711" s="236" t="s">
        <v>105</v>
      </c>
      <c r="F1711" s="220">
        <v>42188</v>
      </c>
      <c r="G1711" s="219">
        <v>6</v>
      </c>
      <c r="H1711" s="217" t="s">
        <v>504</v>
      </c>
      <c r="I1711" s="217" t="s">
        <v>921</v>
      </c>
      <c r="J1711" s="217" t="s">
        <v>921</v>
      </c>
      <c r="K1711" s="217" t="s">
        <v>697</v>
      </c>
      <c r="L1711" s="217" t="s">
        <v>921</v>
      </c>
      <c r="M1711" s="217" t="s">
        <v>697</v>
      </c>
      <c r="N1711" s="217" t="s">
        <v>504</v>
      </c>
      <c r="O1711" s="217" t="s">
        <v>504</v>
      </c>
      <c r="P1711" s="217" t="s">
        <v>504</v>
      </c>
      <c r="Q1711" s="217" t="s">
        <v>504</v>
      </c>
      <c r="R1711" s="217" t="s">
        <v>504</v>
      </c>
      <c r="S1711" s="243"/>
      <c r="T1711" s="243"/>
      <c r="U1711" s="360"/>
      <c r="V1711" s="99"/>
    </row>
    <row r="1712" spans="2:22" x14ac:dyDescent="0.3">
      <c r="B1712" s="235">
        <v>101</v>
      </c>
      <c r="C1712" s="135" t="s">
        <v>1284</v>
      </c>
      <c r="D1712" s="219" t="s">
        <v>697</v>
      </c>
      <c r="E1712" s="236" t="s">
        <v>77</v>
      </c>
      <c r="F1712" s="220">
        <v>42193</v>
      </c>
      <c r="G1712" s="219">
        <v>6</v>
      </c>
      <c r="H1712" s="217" t="s">
        <v>921</v>
      </c>
      <c r="I1712" s="217" t="s">
        <v>921</v>
      </c>
      <c r="J1712" s="217" t="s">
        <v>921</v>
      </c>
      <c r="K1712" s="217" t="s">
        <v>504</v>
      </c>
      <c r="L1712" s="217" t="s">
        <v>504</v>
      </c>
      <c r="M1712" s="217" t="s">
        <v>697</v>
      </c>
      <c r="N1712" s="217" t="s">
        <v>504</v>
      </c>
      <c r="O1712" s="217" t="s">
        <v>504</v>
      </c>
      <c r="P1712" s="217" t="s">
        <v>504</v>
      </c>
      <c r="Q1712" s="217" t="s">
        <v>504</v>
      </c>
      <c r="R1712" s="217" t="s">
        <v>504</v>
      </c>
      <c r="S1712" s="243"/>
      <c r="T1712" s="243"/>
      <c r="U1712" s="360" t="s">
        <v>1012</v>
      </c>
      <c r="V1712" s="99"/>
    </row>
    <row r="1713" spans="2:22" x14ac:dyDescent="0.3">
      <c r="B1713" s="235">
        <v>63</v>
      </c>
      <c r="C1713" s="135" t="s">
        <v>1190</v>
      </c>
      <c r="D1713" s="219" t="s">
        <v>1006</v>
      </c>
      <c r="E1713" s="236" t="s">
        <v>77</v>
      </c>
      <c r="F1713" s="220">
        <v>42152</v>
      </c>
      <c r="G1713" s="219">
        <v>3</v>
      </c>
      <c r="H1713" s="217" t="s">
        <v>504</v>
      </c>
      <c r="I1713" s="217" t="s">
        <v>504</v>
      </c>
      <c r="J1713" s="217" t="s">
        <v>504</v>
      </c>
      <c r="K1713" s="217" t="s">
        <v>762</v>
      </c>
      <c r="L1713" s="217" t="s">
        <v>762</v>
      </c>
      <c r="M1713" s="217" t="s">
        <v>762</v>
      </c>
      <c r="N1713" s="217" t="s">
        <v>1006</v>
      </c>
      <c r="O1713" s="217" t="s">
        <v>504</v>
      </c>
      <c r="P1713" s="217" t="s">
        <v>504</v>
      </c>
      <c r="Q1713" s="217" t="s">
        <v>504</v>
      </c>
      <c r="R1713" s="217" t="s">
        <v>504</v>
      </c>
      <c r="S1713" s="243"/>
      <c r="T1713" s="243"/>
      <c r="U1713" s="360" t="s">
        <v>1013</v>
      </c>
      <c r="V1713" s="99"/>
    </row>
    <row r="1714" spans="2:22" x14ac:dyDescent="0.3">
      <c r="B1714" s="235">
        <v>25</v>
      </c>
      <c r="C1714" s="135" t="s">
        <v>1014</v>
      </c>
      <c r="D1714" s="219" t="s">
        <v>1008</v>
      </c>
      <c r="E1714" s="236" t="s">
        <v>77</v>
      </c>
      <c r="F1714" s="220">
        <v>42122</v>
      </c>
      <c r="G1714" s="219">
        <v>6</v>
      </c>
      <c r="H1714" s="217" t="s">
        <v>504</v>
      </c>
      <c r="I1714" s="217" t="s">
        <v>1008</v>
      </c>
      <c r="J1714" s="217" t="s">
        <v>1008</v>
      </c>
      <c r="K1714" s="217" t="s">
        <v>1008</v>
      </c>
      <c r="L1714" s="217" t="s">
        <v>1008</v>
      </c>
      <c r="M1714" s="217" t="s">
        <v>1008</v>
      </c>
      <c r="N1714" s="217" t="s">
        <v>504</v>
      </c>
      <c r="O1714" s="217" t="s">
        <v>504</v>
      </c>
      <c r="P1714" s="217" t="s">
        <v>504</v>
      </c>
      <c r="Q1714" s="217" t="s">
        <v>504</v>
      </c>
      <c r="R1714" s="217" t="s">
        <v>504</v>
      </c>
      <c r="S1714" s="243"/>
      <c r="T1714" s="243"/>
      <c r="U1714" s="360"/>
      <c r="V1714" s="99"/>
    </row>
    <row r="1715" spans="2:22" x14ac:dyDescent="0.3">
      <c r="B1715" s="235">
        <v>94</v>
      </c>
      <c r="C1715" s="135" t="s">
        <v>1015</v>
      </c>
      <c r="D1715" s="219" t="s">
        <v>697</v>
      </c>
      <c r="E1715" s="236" t="s">
        <v>77</v>
      </c>
      <c r="F1715" s="220">
        <v>42171</v>
      </c>
      <c r="G1715" s="219">
        <v>6</v>
      </c>
      <c r="H1715" s="237" t="s">
        <v>504</v>
      </c>
      <c r="I1715" s="237" t="s">
        <v>697</v>
      </c>
      <c r="J1715" s="237" t="s">
        <v>697</v>
      </c>
      <c r="K1715" s="217" t="s">
        <v>697</v>
      </c>
      <c r="L1715" s="217" t="s">
        <v>697</v>
      </c>
      <c r="M1715" s="217" t="s">
        <v>697</v>
      </c>
      <c r="N1715" s="217" t="s">
        <v>504</v>
      </c>
      <c r="O1715" s="217" t="s">
        <v>504</v>
      </c>
      <c r="P1715" s="217" t="s">
        <v>504</v>
      </c>
      <c r="Q1715" s="238" t="s">
        <v>504</v>
      </c>
      <c r="R1715" s="238" t="s">
        <v>504</v>
      </c>
      <c r="S1715" s="239"/>
      <c r="T1715" s="239"/>
      <c r="U1715" s="360"/>
      <c r="V1715" s="99"/>
    </row>
    <row r="1716" spans="2:22" x14ac:dyDescent="0.3">
      <c r="B1716" s="235">
        <v>62</v>
      </c>
      <c r="C1716" s="135" t="s">
        <v>1190</v>
      </c>
      <c r="D1716" s="219" t="s">
        <v>1006</v>
      </c>
      <c r="E1716" s="236" t="s">
        <v>77</v>
      </c>
      <c r="F1716" s="220">
        <v>42152</v>
      </c>
      <c r="G1716" s="219">
        <v>6</v>
      </c>
      <c r="H1716" s="221" t="s">
        <v>504</v>
      </c>
      <c r="I1716" s="217" t="s">
        <v>504</v>
      </c>
      <c r="J1716" s="217" t="s">
        <v>504</v>
      </c>
      <c r="K1716" s="244" t="s">
        <v>762</v>
      </c>
      <c r="L1716" s="244" t="s">
        <v>762</v>
      </c>
      <c r="M1716" s="244" t="s">
        <v>762</v>
      </c>
      <c r="N1716" s="244" t="s">
        <v>1006</v>
      </c>
      <c r="O1716" s="217" t="s">
        <v>504</v>
      </c>
      <c r="P1716" s="217" t="s">
        <v>504</v>
      </c>
      <c r="Q1716" s="217" t="s">
        <v>504</v>
      </c>
      <c r="R1716" s="215" t="s">
        <v>504</v>
      </c>
      <c r="S1716" s="222"/>
      <c r="T1716" s="222"/>
      <c r="U1716" s="360" t="s">
        <v>1016</v>
      </c>
      <c r="V1716" s="99"/>
    </row>
    <row r="1717" spans="2:22" x14ac:dyDescent="0.3">
      <c r="B1717" s="235">
        <v>151</v>
      </c>
      <c r="C1717" s="135" t="s">
        <v>1371</v>
      </c>
      <c r="D1717" s="240" t="s">
        <v>697</v>
      </c>
      <c r="E1717" s="236" t="s">
        <v>1010</v>
      </c>
      <c r="F1717" s="220">
        <v>42164</v>
      </c>
      <c r="G1717" s="219">
        <v>2</v>
      </c>
      <c r="H1717" s="221" t="s">
        <v>697</v>
      </c>
      <c r="I1717" s="217" t="s">
        <v>697</v>
      </c>
      <c r="J1717" s="217" t="s">
        <v>697</v>
      </c>
      <c r="K1717" s="217" t="s">
        <v>697</v>
      </c>
      <c r="L1717" s="217" t="s">
        <v>697</v>
      </c>
      <c r="M1717" s="217" t="s">
        <v>697</v>
      </c>
      <c r="N1717" s="217"/>
      <c r="O1717" s="217"/>
      <c r="P1717" s="217"/>
      <c r="Q1717" s="217"/>
      <c r="R1717" s="215"/>
      <c r="S1717" s="222"/>
      <c r="T1717" s="222"/>
      <c r="U1717" s="360"/>
      <c r="V1717" s="99"/>
    </row>
    <row r="1718" spans="2:22" x14ac:dyDescent="0.3">
      <c r="B1718" s="235">
        <v>109</v>
      </c>
      <c r="C1718" s="135" t="s">
        <v>1017</v>
      </c>
      <c r="D1718" s="219" t="s">
        <v>1008</v>
      </c>
      <c r="E1718" s="236" t="s">
        <v>1010</v>
      </c>
      <c r="F1718" s="220">
        <v>42121</v>
      </c>
      <c r="G1718" s="219">
        <v>2</v>
      </c>
      <c r="H1718" s="217" t="s">
        <v>1008</v>
      </c>
      <c r="I1718" s="217" t="s">
        <v>1008</v>
      </c>
      <c r="J1718" s="217" t="s">
        <v>1008</v>
      </c>
      <c r="K1718" s="217" t="s">
        <v>504</v>
      </c>
      <c r="L1718" s="217" t="s">
        <v>504</v>
      </c>
      <c r="M1718" s="217" t="s">
        <v>1008</v>
      </c>
      <c r="N1718" s="217" t="s">
        <v>504</v>
      </c>
      <c r="O1718" s="217" t="s">
        <v>504</v>
      </c>
      <c r="P1718" s="217" t="s">
        <v>504</v>
      </c>
      <c r="Q1718" s="217" t="s">
        <v>504</v>
      </c>
      <c r="R1718" s="217" t="s">
        <v>1008</v>
      </c>
      <c r="S1718" s="243"/>
      <c r="T1718" s="243"/>
      <c r="U1718" s="360"/>
      <c r="V1718" s="99"/>
    </row>
    <row r="1719" spans="2:22" x14ac:dyDescent="0.3">
      <c r="B1719" s="235">
        <v>109</v>
      </c>
      <c r="C1719" s="135" t="s">
        <v>1017</v>
      </c>
      <c r="D1719" s="219" t="s">
        <v>1008</v>
      </c>
      <c r="E1719" s="236" t="s">
        <v>119</v>
      </c>
      <c r="F1719" s="220">
        <v>42128</v>
      </c>
      <c r="G1719" s="219">
        <v>2</v>
      </c>
      <c r="H1719" s="221" t="s">
        <v>504</v>
      </c>
      <c r="I1719" s="217" t="s">
        <v>1008</v>
      </c>
      <c r="J1719" s="217" t="s">
        <v>1008</v>
      </c>
      <c r="K1719" s="217" t="s">
        <v>504</v>
      </c>
      <c r="L1719" s="217" t="s">
        <v>504</v>
      </c>
      <c r="M1719" s="217" t="s">
        <v>1008</v>
      </c>
      <c r="N1719" s="217" t="s">
        <v>504</v>
      </c>
      <c r="O1719" s="217" t="s">
        <v>504</v>
      </c>
      <c r="P1719" s="217" t="s">
        <v>504</v>
      </c>
      <c r="Q1719" s="217" t="s">
        <v>504</v>
      </c>
      <c r="R1719" s="215" t="s">
        <v>504</v>
      </c>
      <c r="S1719" s="222"/>
      <c r="T1719" s="222"/>
      <c r="U1719" s="360"/>
      <c r="V1719" s="99"/>
    </row>
    <row r="1720" spans="2:22" x14ac:dyDescent="0.3">
      <c r="B1720" s="235">
        <v>109</v>
      </c>
      <c r="C1720" s="135" t="s">
        <v>1017</v>
      </c>
      <c r="D1720" s="209" t="s">
        <v>1008</v>
      </c>
      <c r="E1720" s="236" t="s">
        <v>105</v>
      </c>
      <c r="F1720" s="220">
        <v>42142</v>
      </c>
      <c r="G1720" s="219">
        <v>6</v>
      </c>
      <c r="H1720" s="232" t="s">
        <v>504</v>
      </c>
      <c r="I1720" s="216" t="s">
        <v>1008</v>
      </c>
      <c r="J1720" s="216" t="s">
        <v>1008</v>
      </c>
      <c r="K1720" s="216" t="s">
        <v>504</v>
      </c>
      <c r="L1720" s="216" t="s">
        <v>504</v>
      </c>
      <c r="M1720" s="216" t="s">
        <v>1008</v>
      </c>
      <c r="N1720" s="216" t="s">
        <v>504</v>
      </c>
      <c r="O1720" s="216" t="s">
        <v>504</v>
      </c>
      <c r="P1720" s="216" t="s">
        <v>504</v>
      </c>
      <c r="Q1720" s="216" t="s">
        <v>504</v>
      </c>
      <c r="R1720" s="245" t="s">
        <v>504</v>
      </c>
      <c r="S1720" s="246"/>
      <c r="T1720" s="263"/>
      <c r="U1720" s="360"/>
      <c r="V1720" s="99"/>
    </row>
    <row r="1721" spans="2:22" x14ac:dyDescent="0.3">
      <c r="B1721" s="235">
        <v>109</v>
      </c>
      <c r="C1721" s="135" t="s">
        <v>1017</v>
      </c>
      <c r="D1721" s="209" t="s">
        <v>1008</v>
      </c>
      <c r="E1721" s="236" t="s">
        <v>95</v>
      </c>
      <c r="F1721" s="220">
        <v>42163</v>
      </c>
      <c r="G1721" s="219">
        <v>2</v>
      </c>
      <c r="H1721" s="221" t="s">
        <v>504</v>
      </c>
      <c r="I1721" s="217" t="s">
        <v>504</v>
      </c>
      <c r="J1721" s="217" t="s">
        <v>1008</v>
      </c>
      <c r="K1721" s="217" t="s">
        <v>504</v>
      </c>
      <c r="L1721" s="217" t="s">
        <v>504</v>
      </c>
      <c r="M1721" s="217" t="s">
        <v>1008</v>
      </c>
      <c r="N1721" s="217" t="s">
        <v>504</v>
      </c>
      <c r="O1721" s="217" t="s">
        <v>504</v>
      </c>
      <c r="P1721" s="217" t="s">
        <v>504</v>
      </c>
      <c r="Q1721" s="217" t="s">
        <v>504</v>
      </c>
      <c r="R1721" s="215" t="s">
        <v>504</v>
      </c>
      <c r="S1721" s="222"/>
      <c r="T1721" s="222"/>
      <c r="U1721" s="360"/>
      <c r="V1721" s="99"/>
    </row>
    <row r="1722" spans="2:22" x14ac:dyDescent="0.3">
      <c r="B1722" s="235">
        <v>108</v>
      </c>
      <c r="C1722" s="135" t="s">
        <v>1189</v>
      </c>
      <c r="D1722" s="219" t="s">
        <v>1006</v>
      </c>
      <c r="E1722" s="236" t="s">
        <v>1010</v>
      </c>
      <c r="F1722" s="220">
        <v>42118</v>
      </c>
      <c r="G1722" s="219">
        <v>1</v>
      </c>
      <c r="H1722" s="221" t="s">
        <v>504</v>
      </c>
      <c r="I1722" s="217" t="s">
        <v>504</v>
      </c>
      <c r="J1722" s="217" t="s">
        <v>504</v>
      </c>
      <c r="K1722" s="244" t="s">
        <v>1006</v>
      </c>
      <c r="L1722" s="244" t="s">
        <v>1006</v>
      </c>
      <c r="M1722" s="244" t="s">
        <v>1006</v>
      </c>
      <c r="N1722" s="244" t="s">
        <v>1006</v>
      </c>
      <c r="O1722" s="217" t="s">
        <v>504</v>
      </c>
      <c r="P1722" s="217" t="s">
        <v>504</v>
      </c>
      <c r="Q1722" s="217" t="s">
        <v>504</v>
      </c>
      <c r="R1722" s="215" t="s">
        <v>504</v>
      </c>
      <c r="S1722" s="222"/>
      <c r="T1722" s="222"/>
      <c r="U1722" s="360" t="s">
        <v>1018</v>
      </c>
      <c r="V1722" s="99"/>
    </row>
    <row r="1723" spans="2:22" x14ac:dyDescent="0.3">
      <c r="B1723" s="235">
        <v>108</v>
      </c>
      <c r="C1723" s="135" t="s">
        <v>1189</v>
      </c>
      <c r="D1723" s="219" t="s">
        <v>1006</v>
      </c>
      <c r="E1723" s="236" t="s">
        <v>119</v>
      </c>
      <c r="F1723" s="220">
        <v>42125</v>
      </c>
      <c r="G1723" s="219">
        <v>1</v>
      </c>
      <c r="H1723" s="247" t="s">
        <v>504</v>
      </c>
      <c r="I1723" s="238" t="s">
        <v>504</v>
      </c>
      <c r="J1723" s="244" t="s">
        <v>504</v>
      </c>
      <c r="K1723" s="244" t="s">
        <v>1006</v>
      </c>
      <c r="L1723" s="244" t="s">
        <v>1006</v>
      </c>
      <c r="M1723" s="244" t="s">
        <v>1006</v>
      </c>
      <c r="N1723" s="217" t="s">
        <v>504</v>
      </c>
      <c r="O1723" s="217" t="s">
        <v>504</v>
      </c>
      <c r="P1723" s="217" t="s">
        <v>504</v>
      </c>
      <c r="Q1723" s="217" t="s">
        <v>504</v>
      </c>
      <c r="R1723" s="248" t="s">
        <v>504</v>
      </c>
      <c r="S1723" s="206"/>
      <c r="T1723" s="206"/>
      <c r="U1723" s="360"/>
      <c r="V1723" s="99"/>
    </row>
    <row r="1724" spans="2:22" x14ac:dyDescent="0.3">
      <c r="B1724" s="235">
        <v>108</v>
      </c>
      <c r="C1724" s="135" t="s">
        <v>1189</v>
      </c>
      <c r="D1724" s="219" t="s">
        <v>1006</v>
      </c>
      <c r="E1724" s="236" t="s">
        <v>105</v>
      </c>
      <c r="F1724" s="220">
        <v>42139</v>
      </c>
      <c r="G1724" s="219">
        <v>3</v>
      </c>
      <c r="H1724" s="221" t="s">
        <v>504</v>
      </c>
      <c r="I1724" s="217" t="s">
        <v>504</v>
      </c>
      <c r="J1724" s="217" t="s">
        <v>504</v>
      </c>
      <c r="K1724" s="244" t="s">
        <v>762</v>
      </c>
      <c r="L1724" s="244" t="s">
        <v>762</v>
      </c>
      <c r="M1724" s="244" t="s">
        <v>762</v>
      </c>
      <c r="N1724" s="217" t="s">
        <v>504</v>
      </c>
      <c r="O1724" s="217" t="s">
        <v>504</v>
      </c>
      <c r="P1724" s="217" t="s">
        <v>504</v>
      </c>
      <c r="Q1724" s="217" t="s">
        <v>504</v>
      </c>
      <c r="R1724" s="215" t="s">
        <v>504</v>
      </c>
      <c r="S1724" s="222"/>
      <c r="T1724" s="222"/>
      <c r="U1724" s="360"/>
      <c r="V1724" s="99"/>
    </row>
    <row r="1725" spans="2:22" x14ac:dyDescent="0.3">
      <c r="B1725" s="235">
        <v>107</v>
      </c>
      <c r="C1725" s="135" t="s">
        <v>1188</v>
      </c>
      <c r="D1725" s="219" t="s">
        <v>1006</v>
      </c>
      <c r="E1725" s="236" t="s">
        <v>1010</v>
      </c>
      <c r="F1725" s="220">
        <v>42118</v>
      </c>
      <c r="G1725" s="219">
        <v>2</v>
      </c>
      <c r="H1725" s="221" t="s">
        <v>504</v>
      </c>
      <c r="I1725" s="217" t="s">
        <v>504</v>
      </c>
      <c r="J1725" s="217" t="s">
        <v>504</v>
      </c>
      <c r="K1725" s="244" t="s">
        <v>1006</v>
      </c>
      <c r="L1725" s="244" t="s">
        <v>1006</v>
      </c>
      <c r="M1725" s="244" t="s">
        <v>1006</v>
      </c>
      <c r="N1725" s="244" t="s">
        <v>1006</v>
      </c>
      <c r="O1725" s="217" t="s">
        <v>504</v>
      </c>
      <c r="P1725" s="217" t="s">
        <v>504</v>
      </c>
      <c r="Q1725" s="217" t="s">
        <v>504</v>
      </c>
      <c r="R1725" s="215" t="s">
        <v>504</v>
      </c>
      <c r="S1725" s="222"/>
      <c r="T1725" s="222"/>
      <c r="U1725" s="360" t="s">
        <v>1018</v>
      </c>
      <c r="V1725" s="99"/>
    </row>
    <row r="1726" spans="2:22" x14ac:dyDescent="0.3">
      <c r="B1726" s="235">
        <v>107</v>
      </c>
      <c r="C1726" s="135" t="s">
        <v>1188</v>
      </c>
      <c r="D1726" s="219" t="s">
        <v>1006</v>
      </c>
      <c r="E1726" s="236" t="s">
        <v>119</v>
      </c>
      <c r="F1726" s="220">
        <v>42125</v>
      </c>
      <c r="G1726" s="219">
        <v>2</v>
      </c>
      <c r="H1726" s="247" t="s">
        <v>504</v>
      </c>
      <c r="I1726" s="237" t="s">
        <v>504</v>
      </c>
      <c r="J1726" s="244" t="s">
        <v>504</v>
      </c>
      <c r="K1726" s="244" t="s">
        <v>1006</v>
      </c>
      <c r="L1726" s="244" t="s">
        <v>1006</v>
      </c>
      <c r="M1726" s="244" t="s">
        <v>1006</v>
      </c>
      <c r="N1726" s="217" t="s">
        <v>504</v>
      </c>
      <c r="O1726" s="217" t="s">
        <v>504</v>
      </c>
      <c r="P1726" s="217" t="s">
        <v>504</v>
      </c>
      <c r="Q1726" s="217" t="s">
        <v>504</v>
      </c>
      <c r="R1726" s="248" t="s">
        <v>504</v>
      </c>
      <c r="S1726" s="206"/>
      <c r="T1726" s="206"/>
      <c r="U1726" s="360"/>
      <c r="V1726" s="99"/>
    </row>
    <row r="1727" spans="2:22" x14ac:dyDescent="0.3">
      <c r="B1727" s="235">
        <v>107</v>
      </c>
      <c r="C1727" s="135" t="s">
        <v>1188</v>
      </c>
      <c r="D1727" s="219" t="s">
        <v>1006</v>
      </c>
      <c r="E1727" s="236" t="s">
        <v>105</v>
      </c>
      <c r="F1727" s="220">
        <v>42139</v>
      </c>
      <c r="G1727" s="219">
        <v>6</v>
      </c>
      <c r="H1727" s="221" t="s">
        <v>504</v>
      </c>
      <c r="I1727" s="217" t="s">
        <v>504</v>
      </c>
      <c r="J1727" s="217" t="s">
        <v>504</v>
      </c>
      <c r="K1727" s="244" t="s">
        <v>762</v>
      </c>
      <c r="L1727" s="244" t="s">
        <v>762</v>
      </c>
      <c r="M1727" s="244" t="s">
        <v>762</v>
      </c>
      <c r="N1727" s="217" t="s">
        <v>504</v>
      </c>
      <c r="O1727" s="217" t="s">
        <v>504</v>
      </c>
      <c r="P1727" s="217" t="s">
        <v>504</v>
      </c>
      <c r="Q1727" s="217" t="s">
        <v>504</v>
      </c>
      <c r="R1727" s="215" t="s">
        <v>504</v>
      </c>
      <c r="S1727" s="222"/>
      <c r="T1727" s="222"/>
      <c r="U1727" s="360"/>
      <c r="V1727" s="99"/>
    </row>
    <row r="1728" spans="2:22" x14ac:dyDescent="0.3">
      <c r="B1728" s="235">
        <v>105</v>
      </c>
      <c r="C1728" s="135" t="s">
        <v>1444</v>
      </c>
      <c r="D1728" s="219" t="s">
        <v>1008</v>
      </c>
      <c r="E1728" s="236" t="s">
        <v>1010</v>
      </c>
      <c r="F1728" s="220">
        <v>42118</v>
      </c>
      <c r="G1728" s="219">
        <v>2</v>
      </c>
      <c r="H1728" s="221" t="s">
        <v>504</v>
      </c>
      <c r="I1728" s="217" t="s">
        <v>504</v>
      </c>
      <c r="J1728" s="217" t="s">
        <v>1008</v>
      </c>
      <c r="K1728" s="217" t="s">
        <v>504</v>
      </c>
      <c r="L1728" s="217" t="s">
        <v>504</v>
      </c>
      <c r="M1728" s="217" t="s">
        <v>1008</v>
      </c>
      <c r="N1728" s="217" t="s">
        <v>504</v>
      </c>
      <c r="O1728" s="217" t="s">
        <v>504</v>
      </c>
      <c r="P1728" s="217" t="s">
        <v>504</v>
      </c>
      <c r="Q1728" s="217" t="s">
        <v>504</v>
      </c>
      <c r="R1728" s="215" t="s">
        <v>504</v>
      </c>
      <c r="S1728" s="222"/>
      <c r="T1728" s="222"/>
      <c r="U1728" s="360"/>
      <c r="V1728" s="99"/>
    </row>
    <row r="1729" spans="2:22" x14ac:dyDescent="0.3">
      <c r="B1729" s="235">
        <v>105</v>
      </c>
      <c r="C1729" s="135" t="s">
        <v>1444</v>
      </c>
      <c r="D1729" s="219" t="s">
        <v>1008</v>
      </c>
      <c r="E1729" s="236" t="s">
        <v>119</v>
      </c>
      <c r="F1729" s="220">
        <v>42125</v>
      </c>
      <c r="G1729" s="219">
        <v>2</v>
      </c>
      <c r="H1729" s="221" t="s">
        <v>504</v>
      </c>
      <c r="I1729" s="217" t="s">
        <v>504</v>
      </c>
      <c r="J1729" s="217" t="s">
        <v>1008</v>
      </c>
      <c r="K1729" s="217" t="s">
        <v>504</v>
      </c>
      <c r="L1729" s="217" t="s">
        <v>504</v>
      </c>
      <c r="M1729" s="217" t="s">
        <v>1008</v>
      </c>
      <c r="N1729" s="217" t="s">
        <v>504</v>
      </c>
      <c r="O1729" s="217" t="s">
        <v>504</v>
      </c>
      <c r="P1729" s="217" t="s">
        <v>504</v>
      </c>
      <c r="Q1729" s="217" t="s">
        <v>504</v>
      </c>
      <c r="R1729" s="215" t="s">
        <v>504</v>
      </c>
      <c r="S1729" s="222"/>
      <c r="T1729" s="222"/>
      <c r="U1729" s="360"/>
      <c r="V1729" s="99"/>
    </row>
    <row r="1730" spans="2:22" x14ac:dyDescent="0.3">
      <c r="B1730" s="235">
        <v>105</v>
      </c>
      <c r="C1730" s="135" t="s">
        <v>1444</v>
      </c>
      <c r="D1730" s="219" t="s">
        <v>1008</v>
      </c>
      <c r="E1730" s="236" t="s">
        <v>105</v>
      </c>
      <c r="F1730" s="220">
        <v>42139</v>
      </c>
      <c r="G1730" s="219">
        <v>6</v>
      </c>
      <c r="H1730" s="221" t="s">
        <v>504</v>
      </c>
      <c r="I1730" s="217" t="s">
        <v>504</v>
      </c>
      <c r="J1730" s="217" t="s">
        <v>1008</v>
      </c>
      <c r="K1730" s="217" t="s">
        <v>504</v>
      </c>
      <c r="L1730" s="217" t="s">
        <v>504</v>
      </c>
      <c r="M1730" s="217" t="s">
        <v>1008</v>
      </c>
      <c r="N1730" s="217" t="s">
        <v>504</v>
      </c>
      <c r="O1730" s="217" t="s">
        <v>504</v>
      </c>
      <c r="P1730" s="217" t="s">
        <v>504</v>
      </c>
      <c r="Q1730" s="217" t="s">
        <v>504</v>
      </c>
      <c r="R1730" s="215" t="s">
        <v>504</v>
      </c>
      <c r="S1730" s="222"/>
      <c r="T1730" s="222"/>
      <c r="U1730" s="360"/>
      <c r="V1730" s="99"/>
    </row>
    <row r="1731" spans="2:22" x14ac:dyDescent="0.3">
      <c r="B1731" s="235">
        <v>105</v>
      </c>
      <c r="C1731" s="135" t="s">
        <v>1444</v>
      </c>
      <c r="D1731" s="240" t="s">
        <v>1008</v>
      </c>
      <c r="E1731" s="236" t="s">
        <v>95</v>
      </c>
      <c r="F1731" s="220">
        <v>42160</v>
      </c>
      <c r="G1731" s="219">
        <v>6</v>
      </c>
      <c r="H1731" s="221" t="s">
        <v>504</v>
      </c>
      <c r="I1731" s="217" t="s">
        <v>504</v>
      </c>
      <c r="J1731" s="217" t="s">
        <v>1008</v>
      </c>
      <c r="K1731" s="217" t="s">
        <v>504</v>
      </c>
      <c r="L1731" s="217" t="s">
        <v>504</v>
      </c>
      <c r="M1731" s="217" t="s">
        <v>1008</v>
      </c>
      <c r="N1731" s="217" t="s">
        <v>504</v>
      </c>
      <c r="O1731" s="217" t="s">
        <v>504</v>
      </c>
      <c r="P1731" s="217" t="s">
        <v>504</v>
      </c>
      <c r="Q1731" s="217" t="s">
        <v>504</v>
      </c>
      <c r="R1731" s="215" t="s">
        <v>504</v>
      </c>
      <c r="S1731" s="222"/>
      <c r="T1731" s="222"/>
      <c r="U1731" s="360"/>
      <c r="V1731" s="99"/>
    </row>
    <row r="1732" spans="2:22" x14ac:dyDescent="0.3">
      <c r="B1732" s="249">
        <v>102</v>
      </c>
      <c r="C1732" s="135" t="s">
        <v>1283</v>
      </c>
      <c r="D1732" s="209" t="s">
        <v>697</v>
      </c>
      <c r="E1732" s="211" t="s">
        <v>119</v>
      </c>
      <c r="F1732" s="210">
        <v>42117</v>
      </c>
      <c r="G1732" s="250">
        <v>3</v>
      </c>
      <c r="H1732" s="237" t="s">
        <v>697</v>
      </c>
      <c r="I1732" s="237" t="s">
        <v>697</v>
      </c>
      <c r="J1732" s="237" t="s">
        <v>697</v>
      </c>
      <c r="K1732" s="217" t="s">
        <v>504</v>
      </c>
      <c r="L1732" s="217" t="s">
        <v>504</v>
      </c>
      <c r="M1732" s="217" t="s">
        <v>697</v>
      </c>
      <c r="N1732" s="217" t="s">
        <v>504</v>
      </c>
      <c r="O1732" s="217" t="s">
        <v>504</v>
      </c>
      <c r="P1732" s="217" t="s">
        <v>504</v>
      </c>
      <c r="Q1732" s="238" t="s">
        <v>504</v>
      </c>
      <c r="R1732" s="238" t="s">
        <v>504</v>
      </c>
      <c r="S1732" s="251"/>
      <c r="T1732" s="251"/>
      <c r="U1732" s="362"/>
      <c r="V1732" s="99"/>
    </row>
    <row r="1733" spans="2:22" x14ac:dyDescent="0.3">
      <c r="B1733" s="235">
        <v>102</v>
      </c>
      <c r="C1733" s="135" t="s">
        <v>1283</v>
      </c>
      <c r="D1733" s="209" t="s">
        <v>697</v>
      </c>
      <c r="E1733" s="236" t="s">
        <v>105</v>
      </c>
      <c r="F1733" s="220">
        <v>42131</v>
      </c>
      <c r="G1733" s="219">
        <v>3</v>
      </c>
      <c r="H1733" s="232" t="s">
        <v>697</v>
      </c>
      <c r="I1733" s="216" t="s">
        <v>697</v>
      </c>
      <c r="J1733" s="216" t="s">
        <v>697</v>
      </c>
      <c r="K1733" s="216" t="s">
        <v>504</v>
      </c>
      <c r="L1733" s="216" t="s">
        <v>504</v>
      </c>
      <c r="M1733" s="216" t="s">
        <v>697</v>
      </c>
      <c r="N1733" s="216" t="s">
        <v>504</v>
      </c>
      <c r="O1733" s="216" t="s">
        <v>504</v>
      </c>
      <c r="P1733" s="216" t="s">
        <v>504</v>
      </c>
      <c r="Q1733" s="216" t="s">
        <v>504</v>
      </c>
      <c r="R1733" s="245" t="s">
        <v>504</v>
      </c>
      <c r="S1733" s="246"/>
      <c r="T1733" s="263"/>
      <c r="U1733" s="360"/>
      <c r="V1733" s="99"/>
    </row>
    <row r="1734" spans="2:22" x14ac:dyDescent="0.3">
      <c r="B1734" s="235">
        <v>102</v>
      </c>
      <c r="C1734" s="135" t="s">
        <v>1283</v>
      </c>
      <c r="D1734" s="250" t="s">
        <v>697</v>
      </c>
      <c r="E1734" s="236" t="s">
        <v>95</v>
      </c>
      <c r="F1734" s="220">
        <v>42152</v>
      </c>
      <c r="G1734" s="219">
        <v>3</v>
      </c>
      <c r="H1734" s="221" t="s">
        <v>697</v>
      </c>
      <c r="I1734" s="217" t="s">
        <v>697</v>
      </c>
      <c r="J1734" s="217" t="s">
        <v>697</v>
      </c>
      <c r="K1734" s="217" t="s">
        <v>504</v>
      </c>
      <c r="L1734" s="217" t="s">
        <v>504</v>
      </c>
      <c r="M1734" s="217" t="s">
        <v>697</v>
      </c>
      <c r="N1734" s="217" t="s">
        <v>504</v>
      </c>
      <c r="O1734" s="217" t="s">
        <v>504</v>
      </c>
      <c r="P1734" s="217" t="s">
        <v>504</v>
      </c>
      <c r="Q1734" s="217" t="s">
        <v>504</v>
      </c>
      <c r="R1734" s="215" t="s">
        <v>504</v>
      </c>
      <c r="S1734" s="222"/>
      <c r="T1734" s="222"/>
      <c r="U1734" s="360"/>
      <c r="V1734" s="99"/>
    </row>
    <row r="1735" spans="2:22" x14ac:dyDescent="0.3">
      <c r="B1735" s="249">
        <v>101</v>
      </c>
      <c r="C1735" s="135" t="s">
        <v>1285</v>
      </c>
      <c r="D1735" s="209" t="s">
        <v>697</v>
      </c>
      <c r="E1735" s="211" t="s">
        <v>105</v>
      </c>
      <c r="F1735" s="210">
        <v>42130</v>
      </c>
      <c r="G1735" s="250">
        <v>3</v>
      </c>
      <c r="H1735" s="237" t="s">
        <v>697</v>
      </c>
      <c r="I1735" s="237" t="s">
        <v>697</v>
      </c>
      <c r="J1735" s="237" t="s">
        <v>697</v>
      </c>
      <c r="K1735" s="217" t="s">
        <v>504</v>
      </c>
      <c r="L1735" s="217" t="s">
        <v>504</v>
      </c>
      <c r="M1735" s="217" t="s">
        <v>697</v>
      </c>
      <c r="N1735" s="217" t="s">
        <v>504</v>
      </c>
      <c r="O1735" s="217" t="s">
        <v>504</v>
      </c>
      <c r="P1735" s="217" t="s">
        <v>504</v>
      </c>
      <c r="Q1735" s="238" t="s">
        <v>504</v>
      </c>
      <c r="R1735" s="238" t="s">
        <v>504</v>
      </c>
      <c r="S1735" s="251"/>
      <c r="T1735" s="251"/>
      <c r="U1735" s="362"/>
      <c r="V1735" s="99"/>
    </row>
    <row r="1736" spans="2:22" x14ac:dyDescent="0.3">
      <c r="B1736" s="249">
        <v>101</v>
      </c>
      <c r="C1736" s="135" t="s">
        <v>1285</v>
      </c>
      <c r="D1736" s="209" t="s">
        <v>697</v>
      </c>
      <c r="E1736" s="211" t="s">
        <v>119</v>
      </c>
      <c r="F1736" s="210">
        <v>42116</v>
      </c>
      <c r="G1736" s="250">
        <v>2</v>
      </c>
      <c r="H1736" s="237" t="s">
        <v>697</v>
      </c>
      <c r="I1736" s="237" t="s">
        <v>697</v>
      </c>
      <c r="J1736" s="237" t="s">
        <v>697</v>
      </c>
      <c r="K1736" s="217" t="s">
        <v>504</v>
      </c>
      <c r="L1736" s="217" t="s">
        <v>504</v>
      </c>
      <c r="M1736" s="217" t="s">
        <v>697</v>
      </c>
      <c r="N1736" s="217" t="s">
        <v>504</v>
      </c>
      <c r="O1736" s="217" t="s">
        <v>504</v>
      </c>
      <c r="P1736" s="217" t="s">
        <v>504</v>
      </c>
      <c r="Q1736" s="238" t="s">
        <v>504</v>
      </c>
      <c r="R1736" s="238" t="s">
        <v>504</v>
      </c>
      <c r="S1736" s="251"/>
      <c r="T1736" s="251"/>
      <c r="U1736" s="362"/>
      <c r="V1736" s="99"/>
    </row>
    <row r="1737" spans="2:22" x14ac:dyDescent="0.3">
      <c r="B1737" s="235">
        <v>101</v>
      </c>
      <c r="C1737" s="135" t="s">
        <v>1285</v>
      </c>
      <c r="D1737" s="209" t="s">
        <v>697</v>
      </c>
      <c r="E1737" s="236" t="s">
        <v>95</v>
      </c>
      <c r="F1737" s="220">
        <v>42151</v>
      </c>
      <c r="G1737" s="219">
        <v>3</v>
      </c>
      <c r="H1737" s="221" t="s">
        <v>697</v>
      </c>
      <c r="I1737" s="217" t="s">
        <v>697</v>
      </c>
      <c r="J1737" s="217" t="s">
        <v>697</v>
      </c>
      <c r="K1737" s="217" t="s">
        <v>504</v>
      </c>
      <c r="L1737" s="217" t="s">
        <v>504</v>
      </c>
      <c r="M1737" s="217" t="s">
        <v>697</v>
      </c>
      <c r="N1737" s="217" t="s">
        <v>504</v>
      </c>
      <c r="O1737" s="217" t="s">
        <v>504</v>
      </c>
      <c r="P1737" s="217" t="s">
        <v>504</v>
      </c>
      <c r="Q1737" s="217" t="s">
        <v>504</v>
      </c>
      <c r="R1737" s="215" t="s">
        <v>504</v>
      </c>
      <c r="S1737" s="222"/>
      <c r="T1737" s="222"/>
      <c r="U1737" s="360"/>
      <c r="V1737" s="99"/>
    </row>
    <row r="1738" spans="2:22" x14ac:dyDescent="0.3">
      <c r="B1738" s="249">
        <v>94</v>
      </c>
      <c r="C1738" s="135" t="s">
        <v>1015</v>
      </c>
      <c r="D1738" s="209" t="s">
        <v>697</v>
      </c>
      <c r="E1738" s="211" t="s">
        <v>1010</v>
      </c>
      <c r="F1738" s="210">
        <v>42089</v>
      </c>
      <c r="G1738" s="250">
        <v>2</v>
      </c>
      <c r="H1738" s="237" t="s">
        <v>697</v>
      </c>
      <c r="I1738" s="237" t="s">
        <v>697</v>
      </c>
      <c r="J1738" s="237" t="s">
        <v>697</v>
      </c>
      <c r="K1738" s="217" t="s">
        <v>697</v>
      </c>
      <c r="L1738" s="217" t="s">
        <v>697</v>
      </c>
      <c r="M1738" s="217" t="s">
        <v>1019</v>
      </c>
      <c r="N1738" s="217" t="s">
        <v>504</v>
      </c>
      <c r="O1738" s="217" t="s">
        <v>504</v>
      </c>
      <c r="P1738" s="217" t="s">
        <v>504</v>
      </c>
      <c r="Q1738" s="238" t="s">
        <v>504</v>
      </c>
      <c r="R1738" s="238" t="s">
        <v>504</v>
      </c>
      <c r="S1738" s="251"/>
      <c r="T1738" s="251"/>
      <c r="U1738" s="362"/>
      <c r="V1738" s="99"/>
    </row>
    <row r="1739" spans="2:22" x14ac:dyDescent="0.3">
      <c r="B1739" s="249">
        <v>94</v>
      </c>
      <c r="C1739" s="135" t="s">
        <v>1015</v>
      </c>
      <c r="D1739" s="209" t="s">
        <v>697</v>
      </c>
      <c r="E1739" s="211" t="s">
        <v>119</v>
      </c>
      <c r="F1739" s="210">
        <v>42094</v>
      </c>
      <c r="G1739" s="250">
        <v>2</v>
      </c>
      <c r="H1739" s="237" t="s">
        <v>504</v>
      </c>
      <c r="I1739" s="237" t="s">
        <v>697</v>
      </c>
      <c r="J1739" s="237" t="s">
        <v>697</v>
      </c>
      <c r="K1739" s="217" t="s">
        <v>697</v>
      </c>
      <c r="L1739" s="217" t="s">
        <v>697</v>
      </c>
      <c r="M1739" s="217" t="s">
        <v>697</v>
      </c>
      <c r="N1739" s="217" t="s">
        <v>504</v>
      </c>
      <c r="O1739" s="217" t="s">
        <v>504</v>
      </c>
      <c r="P1739" s="217" t="s">
        <v>504</v>
      </c>
      <c r="Q1739" s="238" t="s">
        <v>504</v>
      </c>
      <c r="R1739" s="238" t="s">
        <v>504</v>
      </c>
      <c r="S1739" s="251"/>
      <c r="T1739" s="251"/>
      <c r="U1739" s="362"/>
      <c r="V1739" s="99"/>
    </row>
    <row r="1740" spans="2:22" x14ac:dyDescent="0.3">
      <c r="B1740" s="249">
        <v>94</v>
      </c>
      <c r="C1740" s="135" t="s">
        <v>1015</v>
      </c>
      <c r="D1740" s="209" t="s">
        <v>697</v>
      </c>
      <c r="E1740" s="211" t="s">
        <v>105</v>
      </c>
      <c r="F1740" s="210">
        <v>42108</v>
      </c>
      <c r="G1740" s="250">
        <v>6</v>
      </c>
      <c r="H1740" s="237" t="s">
        <v>504</v>
      </c>
      <c r="I1740" s="237" t="s">
        <v>697</v>
      </c>
      <c r="J1740" s="237" t="s">
        <v>697</v>
      </c>
      <c r="K1740" s="217" t="s">
        <v>697</v>
      </c>
      <c r="L1740" s="217" t="s">
        <v>697</v>
      </c>
      <c r="M1740" s="217" t="s">
        <v>697</v>
      </c>
      <c r="N1740" s="217" t="s">
        <v>504</v>
      </c>
      <c r="O1740" s="217" t="s">
        <v>504</v>
      </c>
      <c r="P1740" s="217" t="s">
        <v>504</v>
      </c>
      <c r="Q1740" s="238" t="s">
        <v>504</v>
      </c>
      <c r="R1740" s="238" t="s">
        <v>504</v>
      </c>
      <c r="S1740" s="251"/>
      <c r="T1740" s="251"/>
      <c r="U1740" s="362"/>
      <c r="V1740" s="99"/>
    </row>
    <row r="1741" spans="2:22" x14ac:dyDescent="0.3">
      <c r="B1741" s="235">
        <v>94</v>
      </c>
      <c r="C1741" s="135" t="s">
        <v>1015</v>
      </c>
      <c r="D1741" s="209" t="s">
        <v>697</v>
      </c>
      <c r="E1741" s="236" t="s">
        <v>95</v>
      </c>
      <c r="F1741" s="220">
        <v>42129</v>
      </c>
      <c r="G1741" s="219">
        <v>6</v>
      </c>
      <c r="H1741" s="232" t="s">
        <v>504</v>
      </c>
      <c r="I1741" s="216" t="s">
        <v>697</v>
      </c>
      <c r="J1741" s="216" t="s">
        <v>697</v>
      </c>
      <c r="K1741" s="216" t="s">
        <v>697</v>
      </c>
      <c r="L1741" s="216" t="s">
        <v>697</v>
      </c>
      <c r="M1741" s="216" t="s">
        <v>697</v>
      </c>
      <c r="N1741" s="216" t="s">
        <v>697</v>
      </c>
      <c r="O1741" s="216" t="s">
        <v>504</v>
      </c>
      <c r="P1741" s="216" t="s">
        <v>504</v>
      </c>
      <c r="Q1741" s="216" t="s">
        <v>504</v>
      </c>
      <c r="R1741" s="245" t="s">
        <v>504</v>
      </c>
      <c r="S1741" s="246"/>
      <c r="T1741" s="263"/>
      <c r="U1741" s="360"/>
      <c r="V1741" s="99"/>
    </row>
    <row r="1742" spans="2:22" x14ac:dyDescent="0.3">
      <c r="B1742" s="249">
        <v>73</v>
      </c>
      <c r="C1742" s="135" t="s">
        <v>1551</v>
      </c>
      <c r="D1742" s="209" t="s">
        <v>697</v>
      </c>
      <c r="E1742" s="211" t="s">
        <v>1010</v>
      </c>
      <c r="F1742" s="210">
        <v>42075</v>
      </c>
      <c r="G1742" s="250">
        <v>1</v>
      </c>
      <c r="H1742" s="237" t="s">
        <v>697</v>
      </c>
      <c r="I1742" s="237" t="s">
        <v>697</v>
      </c>
      <c r="J1742" s="237" t="s">
        <v>697</v>
      </c>
      <c r="K1742" s="217" t="s">
        <v>504</v>
      </c>
      <c r="L1742" s="217" t="s">
        <v>504</v>
      </c>
      <c r="M1742" s="217" t="s">
        <v>504</v>
      </c>
      <c r="N1742" s="238" t="s">
        <v>1020</v>
      </c>
      <c r="O1742" s="238" t="s">
        <v>504</v>
      </c>
      <c r="P1742" s="238" t="s">
        <v>504</v>
      </c>
      <c r="Q1742" s="238" t="s">
        <v>504</v>
      </c>
      <c r="R1742" s="238" t="s">
        <v>504</v>
      </c>
      <c r="S1742" s="251"/>
      <c r="T1742" s="251"/>
      <c r="U1742" s="362" t="s">
        <v>1018</v>
      </c>
      <c r="V1742" s="99"/>
    </row>
    <row r="1743" spans="2:22" x14ac:dyDescent="0.3">
      <c r="B1743" s="249">
        <v>73</v>
      </c>
      <c r="C1743" s="135" t="s">
        <v>1551</v>
      </c>
      <c r="D1743" s="209" t="s">
        <v>697</v>
      </c>
      <c r="E1743" s="211" t="s">
        <v>119</v>
      </c>
      <c r="F1743" s="210">
        <v>42082</v>
      </c>
      <c r="G1743" s="250"/>
      <c r="H1743" s="237" t="s">
        <v>697</v>
      </c>
      <c r="I1743" s="237" t="s">
        <v>697</v>
      </c>
      <c r="J1743" s="237" t="s">
        <v>697</v>
      </c>
      <c r="K1743" s="217" t="s">
        <v>504</v>
      </c>
      <c r="L1743" s="217" t="s">
        <v>504</v>
      </c>
      <c r="M1743" s="217" t="s">
        <v>504</v>
      </c>
      <c r="N1743" s="217" t="s">
        <v>504</v>
      </c>
      <c r="O1743" s="217" t="s">
        <v>504</v>
      </c>
      <c r="P1743" s="217" t="s">
        <v>504</v>
      </c>
      <c r="Q1743" s="238" t="s">
        <v>504</v>
      </c>
      <c r="R1743" s="238" t="s">
        <v>504</v>
      </c>
      <c r="S1743" s="251"/>
      <c r="T1743" s="251"/>
      <c r="U1743" s="362"/>
      <c r="V1743" s="99"/>
    </row>
    <row r="1744" spans="2:22" x14ac:dyDescent="0.3">
      <c r="B1744" s="249">
        <v>73</v>
      </c>
      <c r="C1744" s="135" t="s">
        <v>1551</v>
      </c>
      <c r="D1744" s="209" t="s">
        <v>697</v>
      </c>
      <c r="E1744" s="211" t="s">
        <v>105</v>
      </c>
      <c r="F1744" s="210" t="s">
        <v>1021</v>
      </c>
      <c r="G1744" s="250">
        <v>3</v>
      </c>
      <c r="H1744" s="237" t="s">
        <v>697</v>
      </c>
      <c r="I1744" s="237" t="s">
        <v>697</v>
      </c>
      <c r="J1744" s="237" t="s">
        <v>697</v>
      </c>
      <c r="K1744" s="217" t="s">
        <v>1019</v>
      </c>
      <c r="L1744" s="217" t="s">
        <v>1019</v>
      </c>
      <c r="M1744" s="237" t="s">
        <v>697</v>
      </c>
      <c r="N1744" s="217" t="s">
        <v>504</v>
      </c>
      <c r="O1744" s="217" t="s">
        <v>504</v>
      </c>
      <c r="P1744" s="217" t="s">
        <v>504</v>
      </c>
      <c r="Q1744" s="238" t="s">
        <v>504</v>
      </c>
      <c r="R1744" s="238" t="s">
        <v>504</v>
      </c>
      <c r="S1744" s="251"/>
      <c r="T1744" s="251"/>
      <c r="U1744" s="362"/>
      <c r="V1744" s="99"/>
    </row>
    <row r="1745" spans="2:22" x14ac:dyDescent="0.3">
      <c r="B1745" s="249">
        <v>73</v>
      </c>
      <c r="C1745" s="135" t="s">
        <v>1551</v>
      </c>
      <c r="D1745" s="209" t="s">
        <v>697</v>
      </c>
      <c r="E1745" s="211" t="s">
        <v>95</v>
      </c>
      <c r="F1745" s="210">
        <v>42117</v>
      </c>
      <c r="G1745" s="250">
        <v>3</v>
      </c>
      <c r="H1745" s="237" t="s">
        <v>697</v>
      </c>
      <c r="I1745" s="237" t="s">
        <v>697</v>
      </c>
      <c r="J1745" s="237" t="s">
        <v>697</v>
      </c>
      <c r="K1745" s="217" t="s">
        <v>1019</v>
      </c>
      <c r="L1745" s="217" t="s">
        <v>1019</v>
      </c>
      <c r="M1745" s="237" t="s">
        <v>697</v>
      </c>
      <c r="N1745" s="217" t="s">
        <v>697</v>
      </c>
      <c r="O1745" s="217" t="s">
        <v>504</v>
      </c>
      <c r="P1745" s="217" t="s">
        <v>504</v>
      </c>
      <c r="Q1745" s="238" t="s">
        <v>504</v>
      </c>
      <c r="R1745" s="238" t="s">
        <v>504</v>
      </c>
      <c r="S1745" s="251"/>
      <c r="T1745" s="251"/>
      <c r="U1745" s="362"/>
      <c r="V1745" s="99"/>
    </row>
    <row r="1746" spans="2:22" x14ac:dyDescent="0.3">
      <c r="B1746" s="235">
        <v>73</v>
      </c>
      <c r="C1746" s="135" t="s">
        <v>1551</v>
      </c>
      <c r="D1746" s="219" t="s">
        <v>697</v>
      </c>
      <c r="E1746" s="236" t="s">
        <v>77</v>
      </c>
      <c r="F1746" s="220">
        <v>42159</v>
      </c>
      <c r="G1746" s="219">
        <v>3</v>
      </c>
      <c r="H1746" s="221" t="s">
        <v>697</v>
      </c>
      <c r="I1746" s="217" t="s">
        <v>697</v>
      </c>
      <c r="J1746" s="217" t="s">
        <v>697</v>
      </c>
      <c r="K1746" s="217" t="s">
        <v>504</v>
      </c>
      <c r="L1746" s="217" t="s">
        <v>504</v>
      </c>
      <c r="M1746" s="217" t="s">
        <v>504</v>
      </c>
      <c r="N1746" s="217" t="s">
        <v>697</v>
      </c>
      <c r="O1746" s="217" t="s">
        <v>504</v>
      </c>
      <c r="P1746" s="217" t="s">
        <v>504</v>
      </c>
      <c r="Q1746" s="217" t="s">
        <v>504</v>
      </c>
      <c r="R1746" s="215" t="s">
        <v>504</v>
      </c>
      <c r="S1746" s="222"/>
      <c r="T1746" s="222"/>
      <c r="U1746" s="360"/>
      <c r="V1746" s="99"/>
    </row>
    <row r="1747" spans="2:22" x14ac:dyDescent="0.3">
      <c r="B1747" s="235">
        <v>63</v>
      </c>
      <c r="C1747" s="135" t="s">
        <v>1190</v>
      </c>
      <c r="D1747" s="219" t="s">
        <v>1006</v>
      </c>
      <c r="E1747" s="236" t="s">
        <v>1010</v>
      </c>
      <c r="F1747" s="220">
        <v>42068</v>
      </c>
      <c r="G1747" s="219">
        <v>1</v>
      </c>
      <c r="H1747" s="252" t="s">
        <v>504</v>
      </c>
      <c r="I1747" s="244" t="s">
        <v>504</v>
      </c>
      <c r="J1747" s="244" t="s">
        <v>504</v>
      </c>
      <c r="K1747" s="244" t="s">
        <v>1006</v>
      </c>
      <c r="L1747" s="217" t="s">
        <v>1006</v>
      </c>
      <c r="M1747" s="217" t="s">
        <v>1006</v>
      </c>
      <c r="N1747" s="217" t="s">
        <v>1006</v>
      </c>
      <c r="O1747" s="217" t="s">
        <v>504</v>
      </c>
      <c r="P1747" s="217" t="s">
        <v>504</v>
      </c>
      <c r="Q1747" s="217" t="s">
        <v>504</v>
      </c>
      <c r="R1747" s="248" t="s">
        <v>504</v>
      </c>
      <c r="S1747" s="206"/>
      <c r="T1747" s="206"/>
      <c r="U1747" s="360" t="s">
        <v>1018</v>
      </c>
      <c r="V1747" s="99"/>
    </row>
    <row r="1748" spans="2:22" x14ac:dyDescent="0.3">
      <c r="B1748" s="249">
        <v>63</v>
      </c>
      <c r="C1748" s="135" t="s">
        <v>1190</v>
      </c>
      <c r="D1748" s="209" t="s">
        <v>1006</v>
      </c>
      <c r="E1748" s="211" t="s">
        <v>119</v>
      </c>
      <c r="F1748" s="210">
        <v>42075</v>
      </c>
      <c r="G1748" s="209">
        <v>1</v>
      </c>
      <c r="H1748" s="253" t="s">
        <v>504</v>
      </c>
      <c r="I1748" s="254" t="s">
        <v>504</v>
      </c>
      <c r="J1748" s="254" t="s">
        <v>504</v>
      </c>
      <c r="K1748" s="244" t="s">
        <v>1006</v>
      </c>
      <c r="L1748" s="217" t="s">
        <v>1006</v>
      </c>
      <c r="M1748" s="217" t="s">
        <v>1006</v>
      </c>
      <c r="N1748" s="217" t="s">
        <v>504</v>
      </c>
      <c r="O1748" s="217" t="s">
        <v>504</v>
      </c>
      <c r="P1748" s="217" t="s">
        <v>504</v>
      </c>
      <c r="Q1748" s="217" t="s">
        <v>504</v>
      </c>
      <c r="R1748" s="215" t="s">
        <v>504</v>
      </c>
      <c r="S1748" s="255"/>
      <c r="T1748" s="255"/>
      <c r="U1748" s="361"/>
      <c r="V1748" s="99"/>
    </row>
    <row r="1749" spans="2:22" x14ac:dyDescent="0.3">
      <c r="B1749" s="235">
        <v>63</v>
      </c>
      <c r="C1749" s="135" t="s">
        <v>1190</v>
      </c>
      <c r="D1749" s="219" t="s">
        <v>1006</v>
      </c>
      <c r="E1749" s="236" t="s">
        <v>95</v>
      </c>
      <c r="F1749" s="220">
        <v>42110</v>
      </c>
      <c r="G1749" s="219">
        <v>3</v>
      </c>
      <c r="H1749" s="253" t="s">
        <v>504</v>
      </c>
      <c r="I1749" s="254" t="s">
        <v>504</v>
      </c>
      <c r="J1749" s="254" t="s">
        <v>504</v>
      </c>
      <c r="K1749" s="244" t="s">
        <v>1006</v>
      </c>
      <c r="L1749" s="217" t="s">
        <v>1008</v>
      </c>
      <c r="M1749" s="217" t="s">
        <v>1008</v>
      </c>
      <c r="N1749" s="217" t="s">
        <v>1006</v>
      </c>
      <c r="O1749" s="217" t="s">
        <v>504</v>
      </c>
      <c r="P1749" s="217" t="s">
        <v>504</v>
      </c>
      <c r="Q1749" s="217" t="s">
        <v>504</v>
      </c>
      <c r="R1749" s="215" t="s">
        <v>504</v>
      </c>
      <c r="S1749" s="222"/>
      <c r="T1749" s="222"/>
      <c r="U1749" s="360"/>
      <c r="V1749" s="99"/>
    </row>
    <row r="1750" spans="2:22" x14ac:dyDescent="0.3">
      <c r="B1750" s="235">
        <v>63</v>
      </c>
      <c r="C1750" s="135" t="s">
        <v>1190</v>
      </c>
      <c r="D1750" s="219" t="s">
        <v>1006</v>
      </c>
      <c r="E1750" s="236" t="s">
        <v>105</v>
      </c>
      <c r="F1750" s="210">
        <v>42089</v>
      </c>
      <c r="G1750" s="219">
        <v>3</v>
      </c>
      <c r="H1750" s="253" t="s">
        <v>504</v>
      </c>
      <c r="I1750" s="254" t="s">
        <v>504</v>
      </c>
      <c r="J1750" s="254" t="s">
        <v>504</v>
      </c>
      <c r="K1750" s="244" t="s">
        <v>1006</v>
      </c>
      <c r="L1750" s="217" t="s">
        <v>1006</v>
      </c>
      <c r="M1750" s="217" t="s">
        <v>1006</v>
      </c>
      <c r="N1750" s="217" t="s">
        <v>504</v>
      </c>
      <c r="O1750" s="217" t="s">
        <v>504</v>
      </c>
      <c r="P1750" s="217" t="s">
        <v>504</v>
      </c>
      <c r="Q1750" s="217" t="s">
        <v>504</v>
      </c>
      <c r="R1750" s="215" t="s">
        <v>504</v>
      </c>
      <c r="S1750" s="222"/>
      <c r="T1750" s="222"/>
      <c r="U1750" s="360"/>
      <c r="V1750" s="99"/>
    </row>
    <row r="1751" spans="2:22" x14ac:dyDescent="0.3">
      <c r="B1751" s="235">
        <v>62</v>
      </c>
      <c r="C1751" s="135" t="s">
        <v>1190</v>
      </c>
      <c r="D1751" s="219" t="s">
        <v>1006</v>
      </c>
      <c r="E1751" s="236" t="s">
        <v>1010</v>
      </c>
      <c r="F1751" s="220">
        <v>42068</v>
      </c>
      <c r="G1751" s="219">
        <v>2</v>
      </c>
      <c r="H1751" s="252" t="s">
        <v>504</v>
      </c>
      <c r="I1751" s="244" t="s">
        <v>504</v>
      </c>
      <c r="J1751" s="244" t="s">
        <v>504</v>
      </c>
      <c r="K1751" s="244" t="s">
        <v>1006</v>
      </c>
      <c r="L1751" s="217" t="s">
        <v>1006</v>
      </c>
      <c r="M1751" s="217" t="s">
        <v>1006</v>
      </c>
      <c r="N1751" s="217" t="s">
        <v>1006</v>
      </c>
      <c r="O1751" s="217" t="s">
        <v>504</v>
      </c>
      <c r="P1751" s="217" t="s">
        <v>504</v>
      </c>
      <c r="Q1751" s="217" t="s">
        <v>504</v>
      </c>
      <c r="R1751" s="248" t="s">
        <v>504</v>
      </c>
      <c r="S1751" s="206"/>
      <c r="T1751" s="206"/>
      <c r="U1751" s="360" t="s">
        <v>1018</v>
      </c>
      <c r="V1751" s="99"/>
    </row>
    <row r="1752" spans="2:22" x14ac:dyDescent="0.3">
      <c r="B1752" s="235">
        <v>62</v>
      </c>
      <c r="C1752" s="135" t="s">
        <v>1190</v>
      </c>
      <c r="D1752" s="219" t="s">
        <v>1006</v>
      </c>
      <c r="E1752" s="236" t="s">
        <v>119</v>
      </c>
      <c r="F1752" s="220">
        <v>42075</v>
      </c>
      <c r="G1752" s="209">
        <v>2</v>
      </c>
      <c r="H1752" s="252" t="s">
        <v>504</v>
      </c>
      <c r="I1752" s="244" t="s">
        <v>504</v>
      </c>
      <c r="J1752" s="244" t="s">
        <v>504</v>
      </c>
      <c r="K1752" s="244" t="s">
        <v>1006</v>
      </c>
      <c r="L1752" s="217" t="s">
        <v>1006</v>
      </c>
      <c r="M1752" s="217" t="s">
        <v>1006</v>
      </c>
      <c r="N1752" s="217" t="s">
        <v>504</v>
      </c>
      <c r="O1752" s="217" t="s">
        <v>504</v>
      </c>
      <c r="P1752" s="217" t="s">
        <v>504</v>
      </c>
      <c r="Q1752" s="217" t="s">
        <v>504</v>
      </c>
      <c r="R1752" s="248" t="s">
        <v>504</v>
      </c>
      <c r="S1752" s="206"/>
      <c r="T1752" s="206"/>
      <c r="U1752" s="360"/>
      <c r="V1752" s="99"/>
    </row>
    <row r="1753" spans="2:22" x14ac:dyDescent="0.3">
      <c r="B1753" s="235">
        <v>62</v>
      </c>
      <c r="C1753" s="135" t="s">
        <v>1190</v>
      </c>
      <c r="D1753" s="219" t="s">
        <v>1006</v>
      </c>
      <c r="E1753" s="236" t="s">
        <v>95</v>
      </c>
      <c r="F1753" s="220">
        <v>42110</v>
      </c>
      <c r="G1753" s="209">
        <v>6</v>
      </c>
      <c r="H1753" s="252" t="s">
        <v>504</v>
      </c>
      <c r="I1753" s="244" t="s">
        <v>504</v>
      </c>
      <c r="J1753" s="244" t="s">
        <v>504</v>
      </c>
      <c r="K1753" s="244" t="s">
        <v>1006</v>
      </c>
      <c r="L1753" s="217" t="s">
        <v>1008</v>
      </c>
      <c r="M1753" s="217" t="s">
        <v>1008</v>
      </c>
      <c r="N1753" s="217" t="s">
        <v>1006</v>
      </c>
      <c r="O1753" s="217" t="s">
        <v>504</v>
      </c>
      <c r="P1753" s="217" t="s">
        <v>504</v>
      </c>
      <c r="Q1753" s="217" t="s">
        <v>504</v>
      </c>
      <c r="R1753" s="248" t="s">
        <v>504</v>
      </c>
      <c r="S1753" s="206"/>
      <c r="T1753" s="206"/>
      <c r="U1753" s="360"/>
      <c r="V1753" s="99"/>
    </row>
    <row r="1754" spans="2:22" x14ac:dyDescent="0.3">
      <c r="B1754" s="235">
        <v>62</v>
      </c>
      <c r="C1754" s="135" t="s">
        <v>1190</v>
      </c>
      <c r="D1754" s="219" t="s">
        <v>1006</v>
      </c>
      <c r="E1754" s="236" t="s">
        <v>105</v>
      </c>
      <c r="F1754" s="210">
        <v>42089</v>
      </c>
      <c r="G1754" s="219">
        <v>6</v>
      </c>
      <c r="H1754" s="252" t="s">
        <v>504</v>
      </c>
      <c r="I1754" s="244" t="s">
        <v>504</v>
      </c>
      <c r="J1754" s="244" t="s">
        <v>504</v>
      </c>
      <c r="K1754" s="244" t="s">
        <v>1006</v>
      </c>
      <c r="L1754" s="217" t="s">
        <v>1006</v>
      </c>
      <c r="M1754" s="217" t="s">
        <v>1006</v>
      </c>
      <c r="N1754" s="217" t="s">
        <v>504</v>
      </c>
      <c r="O1754" s="217" t="s">
        <v>504</v>
      </c>
      <c r="P1754" s="217" t="s">
        <v>504</v>
      </c>
      <c r="Q1754" s="217" t="s">
        <v>504</v>
      </c>
      <c r="R1754" s="248" t="s">
        <v>504</v>
      </c>
      <c r="S1754" s="206"/>
      <c r="T1754" s="206"/>
      <c r="U1754" s="360"/>
      <c r="V1754" s="99"/>
    </row>
    <row r="1755" spans="2:22" x14ac:dyDescent="0.3">
      <c r="B1755" s="249">
        <v>46</v>
      </c>
      <c r="C1755" s="135" t="s">
        <v>1329</v>
      </c>
      <c r="D1755" s="209" t="s">
        <v>697</v>
      </c>
      <c r="E1755" s="211" t="s">
        <v>119</v>
      </c>
      <c r="F1755" s="210">
        <v>42068</v>
      </c>
      <c r="G1755" s="250">
        <v>2</v>
      </c>
      <c r="H1755" s="237" t="s">
        <v>504</v>
      </c>
      <c r="I1755" s="237" t="s">
        <v>697</v>
      </c>
      <c r="J1755" s="237" t="s">
        <v>697</v>
      </c>
      <c r="K1755" s="217" t="s">
        <v>697</v>
      </c>
      <c r="L1755" s="217" t="s">
        <v>697</v>
      </c>
      <c r="M1755" s="217" t="s">
        <v>697</v>
      </c>
      <c r="N1755" s="217" t="s">
        <v>1020</v>
      </c>
      <c r="O1755" s="217" t="s">
        <v>504</v>
      </c>
      <c r="P1755" s="217" t="s">
        <v>504</v>
      </c>
      <c r="Q1755" s="238" t="s">
        <v>504</v>
      </c>
      <c r="R1755" s="238" t="s">
        <v>504</v>
      </c>
      <c r="S1755" s="251"/>
      <c r="T1755" s="251"/>
      <c r="U1755" s="362" t="s">
        <v>1018</v>
      </c>
      <c r="V1755" s="99"/>
    </row>
    <row r="1756" spans="2:22" x14ac:dyDescent="0.3">
      <c r="B1756" s="249">
        <v>46</v>
      </c>
      <c r="C1756" s="135" t="s">
        <v>1329</v>
      </c>
      <c r="D1756" s="209" t="s">
        <v>697</v>
      </c>
      <c r="E1756" s="211" t="s">
        <v>105</v>
      </c>
      <c r="F1756" s="210">
        <v>42082</v>
      </c>
      <c r="G1756" s="250">
        <v>3</v>
      </c>
      <c r="H1756" s="237" t="s">
        <v>504</v>
      </c>
      <c r="I1756" s="237" t="s">
        <v>697</v>
      </c>
      <c r="J1756" s="237" t="s">
        <v>697</v>
      </c>
      <c r="K1756" s="217" t="s">
        <v>697</v>
      </c>
      <c r="L1756" s="217" t="s">
        <v>697</v>
      </c>
      <c r="M1756" s="217" t="s">
        <v>697</v>
      </c>
      <c r="N1756" s="217" t="s">
        <v>504</v>
      </c>
      <c r="O1756" s="217" t="s">
        <v>504</v>
      </c>
      <c r="P1756" s="217" t="s">
        <v>504</v>
      </c>
      <c r="Q1756" s="238" t="s">
        <v>504</v>
      </c>
      <c r="R1756" s="238" t="s">
        <v>504</v>
      </c>
      <c r="S1756" s="251"/>
      <c r="T1756" s="251"/>
      <c r="U1756" s="362"/>
      <c r="V1756" s="99"/>
    </row>
    <row r="1757" spans="2:22" x14ac:dyDescent="0.3">
      <c r="B1757" s="249">
        <v>46</v>
      </c>
      <c r="C1757" s="135" t="s">
        <v>1329</v>
      </c>
      <c r="D1757" s="209" t="s">
        <v>697</v>
      </c>
      <c r="E1757" s="211" t="s">
        <v>95</v>
      </c>
      <c r="F1757" s="210">
        <v>42103</v>
      </c>
      <c r="G1757" s="250">
        <v>3</v>
      </c>
      <c r="H1757" s="237" t="s">
        <v>504</v>
      </c>
      <c r="I1757" s="237" t="s">
        <v>697</v>
      </c>
      <c r="J1757" s="237" t="s">
        <v>697</v>
      </c>
      <c r="K1757" s="217" t="s">
        <v>697</v>
      </c>
      <c r="L1757" s="217" t="s">
        <v>697</v>
      </c>
      <c r="M1757" s="217" t="s">
        <v>697</v>
      </c>
      <c r="N1757" s="217" t="s">
        <v>697</v>
      </c>
      <c r="O1757" s="217" t="s">
        <v>504</v>
      </c>
      <c r="P1757" s="217" t="s">
        <v>504</v>
      </c>
      <c r="Q1757" s="238" t="s">
        <v>504</v>
      </c>
      <c r="R1757" s="238" t="s">
        <v>504</v>
      </c>
      <c r="S1757" s="251"/>
      <c r="T1757" s="251"/>
      <c r="U1757" s="362" t="s">
        <v>1022</v>
      </c>
      <c r="V1757" s="99"/>
    </row>
    <row r="1758" spans="2:22" x14ac:dyDescent="0.3">
      <c r="B1758" s="235">
        <v>46</v>
      </c>
      <c r="C1758" s="135" t="s">
        <v>1329</v>
      </c>
      <c r="D1758" s="209" t="s">
        <v>697</v>
      </c>
      <c r="E1758" s="236" t="s">
        <v>77</v>
      </c>
      <c r="F1758" s="220">
        <v>42145</v>
      </c>
      <c r="G1758" s="219">
        <v>3</v>
      </c>
      <c r="H1758" s="232" t="s">
        <v>504</v>
      </c>
      <c r="I1758" s="216" t="s">
        <v>697</v>
      </c>
      <c r="J1758" s="216" t="s">
        <v>697</v>
      </c>
      <c r="K1758" s="216" t="s">
        <v>697</v>
      </c>
      <c r="L1758" s="216" t="s">
        <v>697</v>
      </c>
      <c r="M1758" s="216" t="s">
        <v>697</v>
      </c>
      <c r="N1758" s="216" t="s">
        <v>697</v>
      </c>
      <c r="O1758" s="216" t="s">
        <v>504</v>
      </c>
      <c r="P1758" s="216" t="s">
        <v>504</v>
      </c>
      <c r="Q1758" s="216" t="s">
        <v>504</v>
      </c>
      <c r="R1758" s="245" t="s">
        <v>504</v>
      </c>
      <c r="S1758" s="246"/>
      <c r="T1758" s="263"/>
      <c r="U1758" s="360"/>
      <c r="V1758" s="99"/>
    </row>
    <row r="1759" spans="2:22" x14ac:dyDescent="0.3">
      <c r="B1759" s="249">
        <v>30</v>
      </c>
      <c r="C1759" s="135" t="s">
        <v>1023</v>
      </c>
      <c r="D1759" s="209" t="s">
        <v>1008</v>
      </c>
      <c r="E1759" s="211" t="s">
        <v>1010</v>
      </c>
      <c r="F1759" s="210">
        <v>42040</v>
      </c>
      <c r="G1759" s="250">
        <v>2</v>
      </c>
      <c r="H1759" s="237" t="s">
        <v>504</v>
      </c>
      <c r="I1759" s="237" t="s">
        <v>504</v>
      </c>
      <c r="J1759" s="237" t="s">
        <v>504</v>
      </c>
      <c r="K1759" s="217" t="s">
        <v>1008</v>
      </c>
      <c r="L1759" s="217" t="s">
        <v>1008</v>
      </c>
      <c r="M1759" s="217" t="s">
        <v>1008</v>
      </c>
      <c r="N1759" s="238" t="s">
        <v>504</v>
      </c>
      <c r="O1759" s="238" t="s">
        <v>504</v>
      </c>
      <c r="P1759" s="238" t="s">
        <v>504</v>
      </c>
      <c r="Q1759" s="238" t="s">
        <v>504</v>
      </c>
      <c r="R1759" s="238" t="s">
        <v>504</v>
      </c>
      <c r="S1759" s="251"/>
      <c r="T1759" s="251"/>
      <c r="U1759" s="362" t="s">
        <v>1024</v>
      </c>
      <c r="V1759" s="99"/>
    </row>
    <row r="1760" spans="2:22" x14ac:dyDescent="0.3">
      <c r="B1760" s="235">
        <v>30</v>
      </c>
      <c r="C1760" s="135" t="s">
        <v>1023</v>
      </c>
      <c r="D1760" s="219" t="s">
        <v>1008</v>
      </c>
      <c r="E1760" s="236" t="s">
        <v>105</v>
      </c>
      <c r="F1760" s="220">
        <v>42062</v>
      </c>
      <c r="G1760" s="219">
        <v>4</v>
      </c>
      <c r="H1760" s="212" t="s">
        <v>504</v>
      </c>
      <c r="I1760" s="217" t="s">
        <v>504</v>
      </c>
      <c r="J1760" s="217" t="s">
        <v>504</v>
      </c>
      <c r="K1760" s="217" t="s">
        <v>1008</v>
      </c>
      <c r="L1760" s="217" t="s">
        <v>1008</v>
      </c>
      <c r="M1760" s="217" t="s">
        <v>1008</v>
      </c>
      <c r="N1760" s="217" t="s">
        <v>504</v>
      </c>
      <c r="O1760" s="237" t="s">
        <v>504</v>
      </c>
      <c r="P1760" s="237" t="s">
        <v>504</v>
      </c>
      <c r="Q1760" s="237" t="s">
        <v>504</v>
      </c>
      <c r="R1760" s="215" t="s">
        <v>504</v>
      </c>
      <c r="S1760" s="222"/>
      <c r="T1760" s="222"/>
      <c r="U1760" s="360"/>
      <c r="V1760" s="99"/>
    </row>
    <row r="1761" spans="2:22" x14ac:dyDescent="0.3">
      <c r="B1761" s="235">
        <v>30</v>
      </c>
      <c r="C1761" s="135" t="s">
        <v>1023</v>
      </c>
      <c r="D1761" s="219" t="s">
        <v>1008</v>
      </c>
      <c r="E1761" s="236" t="s">
        <v>95</v>
      </c>
      <c r="F1761" s="220">
        <v>42083</v>
      </c>
      <c r="G1761" s="209">
        <v>4</v>
      </c>
      <c r="H1761" s="212"/>
      <c r="I1761" s="217"/>
      <c r="J1761" s="217"/>
      <c r="K1761" s="217" t="s">
        <v>1008</v>
      </c>
      <c r="L1761" s="217" t="s">
        <v>1008</v>
      </c>
      <c r="M1761" s="217" t="s">
        <v>1008</v>
      </c>
      <c r="N1761" s="217"/>
      <c r="O1761" s="217"/>
      <c r="P1761" s="217"/>
      <c r="Q1761" s="217"/>
      <c r="R1761" s="217"/>
      <c r="S1761" s="243"/>
      <c r="T1761" s="243"/>
      <c r="U1761" s="363" t="s">
        <v>1025</v>
      </c>
      <c r="V1761" s="99"/>
    </row>
    <row r="1762" spans="2:22" x14ac:dyDescent="0.3">
      <c r="B1762" s="235">
        <v>30</v>
      </c>
      <c r="C1762" s="135" t="s">
        <v>1023</v>
      </c>
      <c r="D1762" s="219" t="s">
        <v>1008</v>
      </c>
      <c r="E1762" s="236" t="s">
        <v>449</v>
      </c>
      <c r="F1762" s="220">
        <v>42104</v>
      </c>
      <c r="G1762" s="219">
        <v>4</v>
      </c>
      <c r="H1762" s="221" t="s">
        <v>504</v>
      </c>
      <c r="I1762" s="217" t="s">
        <v>504</v>
      </c>
      <c r="J1762" s="217" t="s">
        <v>504</v>
      </c>
      <c r="K1762" s="217" t="s">
        <v>1008</v>
      </c>
      <c r="L1762" s="217" t="s">
        <v>1008</v>
      </c>
      <c r="M1762" s="217" t="s">
        <v>1008</v>
      </c>
      <c r="N1762" s="217" t="s">
        <v>504</v>
      </c>
      <c r="O1762" s="217" t="s">
        <v>504</v>
      </c>
      <c r="P1762" s="217" t="s">
        <v>504</v>
      </c>
      <c r="Q1762" s="217" t="s">
        <v>504</v>
      </c>
      <c r="R1762" s="215" t="s">
        <v>504</v>
      </c>
      <c r="S1762" s="222"/>
      <c r="T1762" s="222"/>
      <c r="U1762" s="360"/>
      <c r="V1762" s="99"/>
    </row>
    <row r="1763" spans="2:22" x14ac:dyDescent="0.3">
      <c r="B1763" s="235">
        <v>30</v>
      </c>
      <c r="C1763" s="135" t="s">
        <v>1023</v>
      </c>
      <c r="D1763" s="219" t="s">
        <v>1008</v>
      </c>
      <c r="E1763" s="236" t="s">
        <v>77</v>
      </c>
      <c r="F1763" s="220">
        <v>42125</v>
      </c>
      <c r="G1763" s="219">
        <v>4</v>
      </c>
      <c r="H1763" s="221" t="s">
        <v>504</v>
      </c>
      <c r="I1763" s="217" t="s">
        <v>1008</v>
      </c>
      <c r="J1763" s="217" t="s">
        <v>1008</v>
      </c>
      <c r="K1763" s="217" t="s">
        <v>1008</v>
      </c>
      <c r="L1763" s="217" t="s">
        <v>1008</v>
      </c>
      <c r="M1763" s="217" t="s">
        <v>1008</v>
      </c>
      <c r="N1763" s="217" t="s">
        <v>504</v>
      </c>
      <c r="O1763" s="217" t="s">
        <v>504</v>
      </c>
      <c r="P1763" s="217" t="s">
        <v>504</v>
      </c>
      <c r="Q1763" s="217" t="s">
        <v>504</v>
      </c>
      <c r="R1763" s="215" t="s">
        <v>504</v>
      </c>
      <c r="S1763" s="222"/>
      <c r="T1763" s="222"/>
      <c r="U1763" s="363" t="s">
        <v>1026</v>
      </c>
      <c r="V1763" s="99"/>
    </row>
    <row r="1764" spans="2:22" x14ac:dyDescent="0.3">
      <c r="B1764" s="249">
        <v>29</v>
      </c>
      <c r="C1764" s="135" t="s">
        <v>1027</v>
      </c>
      <c r="D1764" s="209" t="s">
        <v>1008</v>
      </c>
      <c r="E1764" s="211" t="s">
        <v>1010</v>
      </c>
      <c r="F1764" s="210">
        <v>42040</v>
      </c>
      <c r="G1764" s="250">
        <v>2</v>
      </c>
      <c r="H1764" s="237" t="s">
        <v>504</v>
      </c>
      <c r="I1764" s="237" t="s">
        <v>504</v>
      </c>
      <c r="J1764" s="237" t="s">
        <v>504</v>
      </c>
      <c r="K1764" s="217" t="s">
        <v>1008</v>
      </c>
      <c r="L1764" s="217" t="s">
        <v>1008</v>
      </c>
      <c r="M1764" s="217" t="s">
        <v>1008</v>
      </c>
      <c r="N1764" s="238" t="s">
        <v>504</v>
      </c>
      <c r="O1764" s="238" t="s">
        <v>504</v>
      </c>
      <c r="P1764" s="238" t="s">
        <v>504</v>
      </c>
      <c r="Q1764" s="238" t="s">
        <v>504</v>
      </c>
      <c r="R1764" s="238" t="s">
        <v>504</v>
      </c>
      <c r="S1764" s="251"/>
      <c r="T1764" s="251"/>
      <c r="U1764" s="362" t="s">
        <v>1024</v>
      </c>
      <c r="V1764" s="99"/>
    </row>
    <row r="1765" spans="2:22" x14ac:dyDescent="0.3">
      <c r="B1765" s="235">
        <v>29</v>
      </c>
      <c r="C1765" s="135" t="s">
        <v>1028</v>
      </c>
      <c r="D1765" s="250" t="s">
        <v>1008</v>
      </c>
      <c r="E1765" s="236" t="s">
        <v>105</v>
      </c>
      <c r="F1765" s="220">
        <v>42062</v>
      </c>
      <c r="G1765" s="219">
        <v>8</v>
      </c>
      <c r="H1765" s="212" t="s">
        <v>504</v>
      </c>
      <c r="I1765" s="217" t="s">
        <v>504</v>
      </c>
      <c r="J1765" s="217" t="s">
        <v>504</v>
      </c>
      <c r="K1765" s="217" t="s">
        <v>1008</v>
      </c>
      <c r="L1765" s="217" t="s">
        <v>1008</v>
      </c>
      <c r="M1765" s="217" t="s">
        <v>1008</v>
      </c>
      <c r="N1765" s="217" t="s">
        <v>504</v>
      </c>
      <c r="O1765" s="237" t="s">
        <v>504</v>
      </c>
      <c r="P1765" s="237" t="s">
        <v>504</v>
      </c>
      <c r="Q1765" s="237" t="s">
        <v>504</v>
      </c>
      <c r="R1765" s="215" t="s">
        <v>504</v>
      </c>
      <c r="S1765" s="222"/>
      <c r="T1765" s="222"/>
      <c r="U1765" s="360"/>
      <c r="V1765" s="99"/>
    </row>
    <row r="1766" spans="2:22" x14ac:dyDescent="0.3">
      <c r="B1766" s="235">
        <v>29</v>
      </c>
      <c r="C1766" s="135" t="s">
        <v>1028</v>
      </c>
      <c r="D1766" s="209" t="s">
        <v>1008</v>
      </c>
      <c r="E1766" s="236" t="s">
        <v>95</v>
      </c>
      <c r="F1766" s="220">
        <v>42083</v>
      </c>
      <c r="G1766" s="219">
        <v>8</v>
      </c>
      <c r="H1766" s="212"/>
      <c r="I1766" s="217"/>
      <c r="J1766" s="217"/>
      <c r="K1766" s="217" t="s">
        <v>1008</v>
      </c>
      <c r="L1766" s="217" t="s">
        <v>1008</v>
      </c>
      <c r="M1766" s="217" t="s">
        <v>1008</v>
      </c>
      <c r="N1766" s="217"/>
      <c r="O1766" s="217"/>
      <c r="P1766" s="217"/>
      <c r="Q1766" s="217"/>
      <c r="R1766" s="217"/>
      <c r="S1766" s="243"/>
      <c r="T1766" s="243"/>
      <c r="U1766" s="363" t="s">
        <v>1025</v>
      </c>
      <c r="V1766" s="99"/>
    </row>
    <row r="1767" spans="2:22" x14ac:dyDescent="0.3">
      <c r="B1767" s="235">
        <v>29</v>
      </c>
      <c r="C1767" s="135" t="s">
        <v>1028</v>
      </c>
      <c r="D1767" s="219" t="s">
        <v>1008</v>
      </c>
      <c r="E1767" s="236" t="s">
        <v>449</v>
      </c>
      <c r="F1767" s="220">
        <v>42104</v>
      </c>
      <c r="G1767" s="219">
        <v>8</v>
      </c>
      <c r="H1767" s="221" t="s">
        <v>504</v>
      </c>
      <c r="I1767" s="217" t="s">
        <v>504</v>
      </c>
      <c r="J1767" s="217" t="s">
        <v>504</v>
      </c>
      <c r="K1767" s="217" t="s">
        <v>1008</v>
      </c>
      <c r="L1767" s="217" t="s">
        <v>1008</v>
      </c>
      <c r="M1767" s="217" t="s">
        <v>1008</v>
      </c>
      <c r="N1767" s="217" t="s">
        <v>504</v>
      </c>
      <c r="O1767" s="217" t="s">
        <v>504</v>
      </c>
      <c r="P1767" s="217" t="s">
        <v>504</v>
      </c>
      <c r="Q1767" s="217" t="s">
        <v>504</v>
      </c>
      <c r="R1767" s="215" t="s">
        <v>504</v>
      </c>
      <c r="S1767" s="222"/>
      <c r="T1767" s="222"/>
      <c r="U1767" s="360"/>
      <c r="V1767" s="99"/>
    </row>
    <row r="1768" spans="2:22" x14ac:dyDescent="0.3">
      <c r="B1768" s="235">
        <v>29</v>
      </c>
      <c r="C1768" s="135" t="s">
        <v>1028</v>
      </c>
      <c r="D1768" s="219" t="s">
        <v>1008</v>
      </c>
      <c r="E1768" s="236" t="s">
        <v>77</v>
      </c>
      <c r="F1768" s="220">
        <v>42125</v>
      </c>
      <c r="G1768" s="219">
        <v>8</v>
      </c>
      <c r="H1768" s="221" t="s">
        <v>504</v>
      </c>
      <c r="I1768" s="217" t="s">
        <v>1008</v>
      </c>
      <c r="J1768" s="217" t="s">
        <v>1008</v>
      </c>
      <c r="K1768" s="217" t="s">
        <v>1008</v>
      </c>
      <c r="L1768" s="217" t="s">
        <v>1008</v>
      </c>
      <c r="M1768" s="217" t="s">
        <v>1008</v>
      </c>
      <c r="N1768" s="217" t="s">
        <v>504</v>
      </c>
      <c r="O1768" s="217" t="s">
        <v>504</v>
      </c>
      <c r="P1768" s="217" t="s">
        <v>504</v>
      </c>
      <c r="Q1768" s="217" t="s">
        <v>504</v>
      </c>
      <c r="R1768" s="215" t="s">
        <v>504</v>
      </c>
      <c r="S1768" s="222"/>
      <c r="T1768" s="222"/>
      <c r="U1768" s="363" t="s">
        <v>1026</v>
      </c>
      <c r="V1768" s="99"/>
    </row>
    <row r="1769" spans="2:22" x14ac:dyDescent="0.3">
      <c r="B1769" s="249">
        <v>27</v>
      </c>
      <c r="C1769" s="135" t="s">
        <v>1191</v>
      </c>
      <c r="D1769" s="209" t="s">
        <v>1006</v>
      </c>
      <c r="E1769" s="211" t="s">
        <v>1010</v>
      </c>
      <c r="F1769" s="210">
        <v>42039</v>
      </c>
      <c r="G1769" s="209">
        <v>2</v>
      </c>
      <c r="H1769" s="244" t="s">
        <v>504</v>
      </c>
      <c r="I1769" s="244" t="s">
        <v>504</v>
      </c>
      <c r="J1769" s="244" t="s">
        <v>504</v>
      </c>
      <c r="K1769" s="254" t="s">
        <v>1006</v>
      </c>
      <c r="L1769" s="254" t="s">
        <v>1006</v>
      </c>
      <c r="M1769" s="254" t="s">
        <v>1006</v>
      </c>
      <c r="N1769" s="254" t="s">
        <v>1006</v>
      </c>
      <c r="O1769" s="237" t="s">
        <v>504</v>
      </c>
      <c r="P1769" s="237" t="s">
        <v>504</v>
      </c>
      <c r="Q1769" s="237" t="s">
        <v>504</v>
      </c>
      <c r="R1769" s="237" t="s">
        <v>504</v>
      </c>
      <c r="S1769" s="256"/>
      <c r="T1769" s="256"/>
      <c r="U1769" s="361" t="s">
        <v>1018</v>
      </c>
      <c r="V1769" s="99"/>
    </row>
    <row r="1770" spans="2:22" x14ac:dyDescent="0.3">
      <c r="B1770" s="249">
        <v>27</v>
      </c>
      <c r="C1770" s="135" t="s">
        <v>1191</v>
      </c>
      <c r="D1770" s="209" t="s">
        <v>1006</v>
      </c>
      <c r="E1770" s="211" t="s">
        <v>119</v>
      </c>
      <c r="F1770" s="210">
        <v>42046</v>
      </c>
      <c r="G1770" s="250">
        <v>2</v>
      </c>
      <c r="H1770" s="244" t="s">
        <v>504</v>
      </c>
      <c r="I1770" s="244" t="s">
        <v>504</v>
      </c>
      <c r="J1770" s="244" t="s">
        <v>504</v>
      </c>
      <c r="K1770" s="254" t="s">
        <v>1006</v>
      </c>
      <c r="L1770" s="254" t="s">
        <v>1006</v>
      </c>
      <c r="M1770" s="254" t="s">
        <v>1006</v>
      </c>
      <c r="N1770" s="238" t="s">
        <v>504</v>
      </c>
      <c r="O1770" s="238" t="s">
        <v>504</v>
      </c>
      <c r="P1770" s="238" t="s">
        <v>504</v>
      </c>
      <c r="Q1770" s="238" t="s">
        <v>504</v>
      </c>
      <c r="R1770" s="238" t="s">
        <v>504</v>
      </c>
      <c r="S1770" s="251"/>
      <c r="T1770" s="251"/>
      <c r="U1770" s="361"/>
      <c r="V1770" s="99"/>
    </row>
    <row r="1771" spans="2:22" x14ac:dyDescent="0.3">
      <c r="B1771" s="235">
        <v>27</v>
      </c>
      <c r="C1771" s="135" t="s">
        <v>1191</v>
      </c>
      <c r="D1771" s="219" t="s">
        <v>1006</v>
      </c>
      <c r="E1771" s="236" t="s">
        <v>105</v>
      </c>
      <c r="F1771" s="220">
        <v>42060</v>
      </c>
      <c r="G1771" s="219">
        <v>6</v>
      </c>
      <c r="H1771" s="221" t="s">
        <v>504</v>
      </c>
      <c r="I1771" s="217" t="s">
        <v>504</v>
      </c>
      <c r="J1771" s="217" t="s">
        <v>504</v>
      </c>
      <c r="K1771" s="244" t="s">
        <v>1006</v>
      </c>
      <c r="L1771" s="217" t="s">
        <v>1006</v>
      </c>
      <c r="M1771" s="217" t="s">
        <v>1006</v>
      </c>
      <c r="N1771" s="217" t="s">
        <v>504</v>
      </c>
      <c r="O1771" s="237" t="s">
        <v>504</v>
      </c>
      <c r="P1771" s="237" t="s">
        <v>504</v>
      </c>
      <c r="Q1771" s="237" t="s">
        <v>504</v>
      </c>
      <c r="R1771" s="215" t="s">
        <v>504</v>
      </c>
      <c r="S1771" s="222"/>
      <c r="T1771" s="222"/>
      <c r="U1771" s="360"/>
      <c r="V1771" s="99"/>
    </row>
    <row r="1772" spans="2:22" x14ac:dyDescent="0.3">
      <c r="B1772" s="235">
        <v>27</v>
      </c>
      <c r="C1772" s="135" t="s">
        <v>1191</v>
      </c>
      <c r="D1772" s="219" t="s">
        <v>1006</v>
      </c>
      <c r="E1772" s="236" t="s">
        <v>95</v>
      </c>
      <c r="F1772" s="220">
        <v>42081</v>
      </c>
      <c r="G1772" s="219">
        <v>6</v>
      </c>
      <c r="H1772" s="253" t="s">
        <v>504</v>
      </c>
      <c r="I1772" s="254" t="s">
        <v>504</v>
      </c>
      <c r="J1772" s="254" t="s">
        <v>504</v>
      </c>
      <c r="K1772" s="244" t="s">
        <v>1006</v>
      </c>
      <c r="L1772" s="217" t="s">
        <v>1006</v>
      </c>
      <c r="M1772" s="217" t="s">
        <v>1006</v>
      </c>
      <c r="N1772" s="217" t="s">
        <v>1006</v>
      </c>
      <c r="O1772" s="217" t="s">
        <v>504</v>
      </c>
      <c r="P1772" s="217" t="s">
        <v>504</v>
      </c>
      <c r="Q1772" s="217" t="s">
        <v>504</v>
      </c>
      <c r="R1772" s="215" t="s">
        <v>504</v>
      </c>
      <c r="S1772" s="222"/>
      <c r="T1772" s="222"/>
      <c r="U1772" s="360"/>
      <c r="V1772" s="99"/>
    </row>
    <row r="1773" spans="2:22" x14ac:dyDescent="0.3">
      <c r="B1773" s="235">
        <v>27</v>
      </c>
      <c r="C1773" s="135" t="s">
        <v>1191</v>
      </c>
      <c r="D1773" s="219" t="s">
        <v>1006</v>
      </c>
      <c r="E1773" s="236" t="s">
        <v>77</v>
      </c>
      <c r="F1773" s="220">
        <v>42122</v>
      </c>
      <c r="G1773" s="219">
        <v>6</v>
      </c>
      <c r="H1773" s="247" t="s">
        <v>504</v>
      </c>
      <c r="I1773" s="238" t="s">
        <v>504</v>
      </c>
      <c r="J1773" s="244" t="s">
        <v>504</v>
      </c>
      <c r="K1773" s="244" t="s">
        <v>1006</v>
      </c>
      <c r="L1773" s="244" t="s">
        <v>1006</v>
      </c>
      <c r="M1773" s="244" t="s">
        <v>1006</v>
      </c>
      <c r="N1773" s="244" t="s">
        <v>1006</v>
      </c>
      <c r="O1773" s="217" t="s">
        <v>504</v>
      </c>
      <c r="P1773" s="217" t="s">
        <v>504</v>
      </c>
      <c r="Q1773" s="217" t="s">
        <v>504</v>
      </c>
      <c r="R1773" s="248" t="s">
        <v>504</v>
      </c>
      <c r="S1773" s="206"/>
      <c r="T1773" s="206"/>
      <c r="U1773" s="364" t="s">
        <v>1029</v>
      </c>
      <c r="V1773" s="99"/>
    </row>
    <row r="1774" spans="2:22" x14ac:dyDescent="0.3">
      <c r="B1774" s="249">
        <v>26</v>
      </c>
      <c r="C1774" s="135" t="s">
        <v>1192</v>
      </c>
      <c r="D1774" s="209" t="s">
        <v>1006</v>
      </c>
      <c r="E1774" s="211" t="s">
        <v>1010</v>
      </c>
      <c r="F1774" s="210">
        <v>42039</v>
      </c>
      <c r="G1774" s="209">
        <v>2</v>
      </c>
      <c r="H1774" s="244" t="s">
        <v>504</v>
      </c>
      <c r="I1774" s="244" t="s">
        <v>504</v>
      </c>
      <c r="J1774" s="244" t="s">
        <v>504</v>
      </c>
      <c r="K1774" s="254" t="s">
        <v>1006</v>
      </c>
      <c r="L1774" s="254" t="s">
        <v>1006</v>
      </c>
      <c r="M1774" s="254" t="s">
        <v>1006</v>
      </c>
      <c r="N1774" s="254" t="s">
        <v>1006</v>
      </c>
      <c r="O1774" s="237" t="s">
        <v>504</v>
      </c>
      <c r="P1774" s="237" t="s">
        <v>504</v>
      </c>
      <c r="Q1774" s="237" t="s">
        <v>504</v>
      </c>
      <c r="R1774" s="237" t="s">
        <v>504</v>
      </c>
      <c r="S1774" s="256"/>
      <c r="T1774" s="256"/>
      <c r="U1774" s="361" t="s">
        <v>1018</v>
      </c>
      <c r="V1774" s="99"/>
    </row>
    <row r="1775" spans="2:22" x14ac:dyDescent="0.3">
      <c r="B1775" s="249">
        <v>26</v>
      </c>
      <c r="C1775" s="135" t="s">
        <v>1192</v>
      </c>
      <c r="D1775" s="209" t="s">
        <v>1006</v>
      </c>
      <c r="E1775" s="211" t="s">
        <v>119</v>
      </c>
      <c r="F1775" s="210">
        <v>42046</v>
      </c>
      <c r="G1775" s="250">
        <v>2</v>
      </c>
      <c r="H1775" s="244" t="s">
        <v>504</v>
      </c>
      <c r="I1775" s="244" t="s">
        <v>504</v>
      </c>
      <c r="J1775" s="244" t="s">
        <v>504</v>
      </c>
      <c r="K1775" s="254" t="s">
        <v>1006</v>
      </c>
      <c r="L1775" s="254" t="s">
        <v>1006</v>
      </c>
      <c r="M1775" s="254" t="s">
        <v>1006</v>
      </c>
      <c r="N1775" s="238" t="s">
        <v>504</v>
      </c>
      <c r="O1775" s="238" t="s">
        <v>504</v>
      </c>
      <c r="P1775" s="238" t="s">
        <v>504</v>
      </c>
      <c r="Q1775" s="238" t="s">
        <v>504</v>
      </c>
      <c r="R1775" s="238" t="s">
        <v>504</v>
      </c>
      <c r="S1775" s="251"/>
      <c r="T1775" s="251"/>
      <c r="U1775" s="361"/>
      <c r="V1775" s="99"/>
    </row>
    <row r="1776" spans="2:22" x14ac:dyDescent="0.3">
      <c r="B1776" s="235">
        <v>26</v>
      </c>
      <c r="C1776" s="135" t="s">
        <v>1192</v>
      </c>
      <c r="D1776" s="219" t="s">
        <v>1006</v>
      </c>
      <c r="E1776" s="236" t="s">
        <v>105</v>
      </c>
      <c r="F1776" s="220">
        <v>42060</v>
      </c>
      <c r="G1776" s="219">
        <v>6</v>
      </c>
      <c r="H1776" s="221" t="s">
        <v>504</v>
      </c>
      <c r="I1776" s="217" t="s">
        <v>504</v>
      </c>
      <c r="J1776" s="217" t="s">
        <v>504</v>
      </c>
      <c r="K1776" s="244" t="s">
        <v>1006</v>
      </c>
      <c r="L1776" s="217" t="s">
        <v>1006</v>
      </c>
      <c r="M1776" s="217" t="s">
        <v>1006</v>
      </c>
      <c r="N1776" s="217" t="s">
        <v>504</v>
      </c>
      <c r="O1776" s="237" t="s">
        <v>504</v>
      </c>
      <c r="P1776" s="237" t="s">
        <v>504</v>
      </c>
      <c r="Q1776" s="237" t="s">
        <v>504</v>
      </c>
      <c r="R1776" s="215" t="s">
        <v>504</v>
      </c>
      <c r="S1776" s="222"/>
      <c r="T1776" s="222"/>
      <c r="U1776" s="360"/>
      <c r="V1776" s="99"/>
    </row>
    <row r="1777" spans="2:22" x14ac:dyDescent="0.3">
      <c r="B1777" s="235">
        <v>26</v>
      </c>
      <c r="C1777" s="135" t="s">
        <v>1192</v>
      </c>
      <c r="D1777" s="219" t="s">
        <v>1006</v>
      </c>
      <c r="E1777" s="236" t="s">
        <v>95</v>
      </c>
      <c r="F1777" s="220">
        <v>42081</v>
      </c>
      <c r="G1777" s="219">
        <v>6</v>
      </c>
      <c r="H1777" s="252" t="s">
        <v>504</v>
      </c>
      <c r="I1777" s="244" t="s">
        <v>504</v>
      </c>
      <c r="J1777" s="244" t="s">
        <v>504</v>
      </c>
      <c r="K1777" s="244" t="s">
        <v>1006</v>
      </c>
      <c r="L1777" s="217" t="s">
        <v>1006</v>
      </c>
      <c r="M1777" s="217" t="s">
        <v>1006</v>
      </c>
      <c r="N1777" s="217" t="s">
        <v>1006</v>
      </c>
      <c r="O1777" s="217" t="s">
        <v>504</v>
      </c>
      <c r="P1777" s="217" t="s">
        <v>504</v>
      </c>
      <c r="Q1777" s="217" t="s">
        <v>504</v>
      </c>
      <c r="R1777" s="248" t="s">
        <v>504</v>
      </c>
      <c r="S1777" s="206"/>
      <c r="T1777" s="206"/>
      <c r="U1777" s="360"/>
      <c r="V1777" s="99"/>
    </row>
    <row r="1778" spans="2:22" x14ac:dyDescent="0.3">
      <c r="B1778" s="235">
        <v>26</v>
      </c>
      <c r="C1778" s="135" t="s">
        <v>1192</v>
      </c>
      <c r="D1778" s="219" t="s">
        <v>1006</v>
      </c>
      <c r="E1778" s="236" t="s">
        <v>77</v>
      </c>
      <c r="F1778" s="220">
        <v>42122</v>
      </c>
      <c r="G1778" s="219">
        <v>6</v>
      </c>
      <c r="H1778" s="247" t="s">
        <v>504</v>
      </c>
      <c r="I1778" s="237" t="s">
        <v>504</v>
      </c>
      <c r="J1778" s="244" t="s">
        <v>504</v>
      </c>
      <c r="K1778" s="244" t="s">
        <v>1006</v>
      </c>
      <c r="L1778" s="244" t="s">
        <v>1006</v>
      </c>
      <c r="M1778" s="244" t="s">
        <v>1006</v>
      </c>
      <c r="N1778" s="244" t="s">
        <v>1006</v>
      </c>
      <c r="O1778" s="217" t="s">
        <v>504</v>
      </c>
      <c r="P1778" s="217" t="s">
        <v>504</v>
      </c>
      <c r="Q1778" s="217" t="s">
        <v>504</v>
      </c>
      <c r="R1778" s="248" t="s">
        <v>504</v>
      </c>
      <c r="S1778" s="206"/>
      <c r="T1778" s="206"/>
      <c r="U1778" s="364" t="s">
        <v>1029</v>
      </c>
      <c r="V1778" s="99"/>
    </row>
    <row r="1779" spans="2:22" x14ac:dyDescent="0.3">
      <c r="B1779" s="249">
        <v>25</v>
      </c>
      <c r="C1779" s="135" t="s">
        <v>1014</v>
      </c>
      <c r="D1779" s="219" t="s">
        <v>1008</v>
      </c>
      <c r="E1779" s="211" t="s">
        <v>1010</v>
      </c>
      <c r="F1779" s="210">
        <v>42039</v>
      </c>
      <c r="G1779" s="209">
        <v>2</v>
      </c>
      <c r="H1779" s="217" t="s">
        <v>1008</v>
      </c>
      <c r="I1779" s="217" t="s">
        <v>1008</v>
      </c>
      <c r="J1779" s="217" t="s">
        <v>1008</v>
      </c>
      <c r="K1779" s="217" t="s">
        <v>1008</v>
      </c>
      <c r="L1779" s="217" t="s">
        <v>1008</v>
      </c>
      <c r="M1779" s="217" t="s">
        <v>1008</v>
      </c>
      <c r="N1779" s="237" t="s">
        <v>504</v>
      </c>
      <c r="O1779" s="237" t="s">
        <v>504</v>
      </c>
      <c r="P1779" s="237" t="s">
        <v>504</v>
      </c>
      <c r="Q1779" s="237" t="s">
        <v>504</v>
      </c>
      <c r="R1779" s="237" t="s">
        <v>504</v>
      </c>
      <c r="S1779" s="256"/>
      <c r="T1779" s="256"/>
      <c r="U1779" s="362" t="s">
        <v>1024</v>
      </c>
      <c r="V1779" s="99"/>
    </row>
    <row r="1780" spans="2:22" x14ac:dyDescent="0.3">
      <c r="B1780" s="249">
        <v>25</v>
      </c>
      <c r="C1780" s="135" t="s">
        <v>1014</v>
      </c>
      <c r="D1780" s="209" t="s">
        <v>1008</v>
      </c>
      <c r="E1780" s="211" t="s">
        <v>119</v>
      </c>
      <c r="F1780" s="210">
        <v>42046</v>
      </c>
      <c r="G1780" s="209">
        <v>2</v>
      </c>
      <c r="H1780" s="244" t="s">
        <v>504</v>
      </c>
      <c r="I1780" s="217" t="s">
        <v>1008</v>
      </c>
      <c r="J1780" s="217" t="s">
        <v>1008</v>
      </c>
      <c r="K1780" s="217" t="s">
        <v>1008</v>
      </c>
      <c r="L1780" s="217" t="s">
        <v>1008</v>
      </c>
      <c r="M1780" s="217" t="s">
        <v>1008</v>
      </c>
      <c r="N1780" s="238" t="s">
        <v>504</v>
      </c>
      <c r="O1780" s="238" t="s">
        <v>504</v>
      </c>
      <c r="P1780" s="238" t="s">
        <v>504</v>
      </c>
      <c r="Q1780" s="238" t="s">
        <v>504</v>
      </c>
      <c r="R1780" s="238" t="s">
        <v>504</v>
      </c>
      <c r="S1780" s="251"/>
      <c r="T1780" s="251"/>
      <c r="U1780" s="361"/>
      <c r="V1780" s="99"/>
    </row>
    <row r="1781" spans="2:22" x14ac:dyDescent="0.3">
      <c r="B1781" s="235">
        <v>25</v>
      </c>
      <c r="C1781" s="135" t="s">
        <v>1014</v>
      </c>
      <c r="D1781" s="209" t="s">
        <v>1008</v>
      </c>
      <c r="E1781" s="211" t="s">
        <v>105</v>
      </c>
      <c r="F1781" s="210">
        <v>42060</v>
      </c>
      <c r="G1781" s="209">
        <v>6</v>
      </c>
      <c r="H1781" s="254" t="s">
        <v>504</v>
      </c>
      <c r="I1781" s="217" t="s">
        <v>1008</v>
      </c>
      <c r="J1781" s="217" t="s">
        <v>1008</v>
      </c>
      <c r="K1781" s="217" t="s">
        <v>1008</v>
      </c>
      <c r="L1781" s="217" t="s">
        <v>1008</v>
      </c>
      <c r="M1781" s="217" t="s">
        <v>1008</v>
      </c>
      <c r="N1781" s="237" t="s">
        <v>504</v>
      </c>
      <c r="O1781" s="237" t="s">
        <v>504</v>
      </c>
      <c r="P1781" s="237" t="s">
        <v>504</v>
      </c>
      <c r="Q1781" s="237" t="s">
        <v>504</v>
      </c>
      <c r="R1781" s="215" t="s">
        <v>504</v>
      </c>
      <c r="S1781" s="222"/>
      <c r="T1781" s="222"/>
      <c r="U1781" s="360"/>
      <c r="V1781" s="99"/>
    </row>
    <row r="1782" spans="2:22" x14ac:dyDescent="0.3">
      <c r="B1782" s="235">
        <v>25</v>
      </c>
      <c r="C1782" s="135" t="s">
        <v>1014</v>
      </c>
      <c r="D1782" s="209" t="s">
        <v>1008</v>
      </c>
      <c r="E1782" s="211" t="s">
        <v>95</v>
      </c>
      <c r="F1782" s="210">
        <v>42081</v>
      </c>
      <c r="G1782" s="209">
        <v>6</v>
      </c>
      <c r="H1782" s="252" t="s">
        <v>504</v>
      </c>
      <c r="I1782" s="217" t="s">
        <v>1008</v>
      </c>
      <c r="J1782" s="217" t="s">
        <v>1008</v>
      </c>
      <c r="K1782" s="217" t="s">
        <v>1008</v>
      </c>
      <c r="L1782" s="217" t="s">
        <v>1008</v>
      </c>
      <c r="M1782" s="217" t="s">
        <v>1008</v>
      </c>
      <c r="N1782" s="257" t="s">
        <v>1008</v>
      </c>
      <c r="O1782" s="217" t="s">
        <v>504</v>
      </c>
      <c r="P1782" s="217" t="s">
        <v>504</v>
      </c>
      <c r="Q1782" s="217" t="s">
        <v>504</v>
      </c>
      <c r="R1782" s="248" t="s">
        <v>504</v>
      </c>
      <c r="S1782" s="206"/>
      <c r="T1782" s="206"/>
      <c r="U1782" s="360"/>
      <c r="V1782" s="99"/>
    </row>
    <row r="1783" spans="2:22" x14ac:dyDescent="0.3">
      <c r="B1783" s="249">
        <v>22</v>
      </c>
      <c r="C1783" s="135" t="s">
        <v>1552</v>
      </c>
      <c r="D1783" s="250" t="s">
        <v>697</v>
      </c>
      <c r="E1783" s="258" t="s">
        <v>1010</v>
      </c>
      <c r="F1783" s="259">
        <v>42026</v>
      </c>
      <c r="G1783" s="250"/>
      <c r="H1783" s="254" t="s">
        <v>697</v>
      </c>
      <c r="I1783" s="237" t="s">
        <v>697</v>
      </c>
      <c r="J1783" s="237" t="s">
        <v>504</v>
      </c>
      <c r="K1783" s="237" t="s">
        <v>697</v>
      </c>
      <c r="L1783" s="237" t="s">
        <v>504</v>
      </c>
      <c r="M1783" s="237" t="s">
        <v>697</v>
      </c>
      <c r="N1783" s="237" t="s">
        <v>1020</v>
      </c>
      <c r="O1783" s="237" t="s">
        <v>504</v>
      </c>
      <c r="P1783" s="237" t="s">
        <v>504</v>
      </c>
      <c r="Q1783" s="237" t="s">
        <v>504</v>
      </c>
      <c r="R1783" s="237" t="s">
        <v>504</v>
      </c>
      <c r="S1783" s="256"/>
      <c r="T1783" s="256"/>
      <c r="U1783" s="361" t="s">
        <v>1018</v>
      </c>
      <c r="V1783" s="99"/>
    </row>
    <row r="1784" spans="2:22" x14ac:dyDescent="0.3">
      <c r="B1784" s="249">
        <v>22</v>
      </c>
      <c r="C1784" s="135" t="s">
        <v>1553</v>
      </c>
      <c r="D1784" s="209" t="s">
        <v>697</v>
      </c>
      <c r="E1784" s="211" t="s">
        <v>119</v>
      </c>
      <c r="F1784" s="210">
        <v>42044</v>
      </c>
      <c r="G1784" s="250">
        <v>2</v>
      </c>
      <c r="H1784" s="237" t="s">
        <v>697</v>
      </c>
      <c r="I1784" s="237" t="s">
        <v>697</v>
      </c>
      <c r="J1784" s="237" t="s">
        <v>697</v>
      </c>
      <c r="K1784" s="217" t="s">
        <v>504</v>
      </c>
      <c r="L1784" s="217" t="s">
        <v>504</v>
      </c>
      <c r="M1784" s="217" t="s">
        <v>504</v>
      </c>
      <c r="N1784" s="238" t="s">
        <v>504</v>
      </c>
      <c r="O1784" s="238" t="s">
        <v>504</v>
      </c>
      <c r="P1784" s="238" t="s">
        <v>504</v>
      </c>
      <c r="Q1784" s="238" t="s">
        <v>504</v>
      </c>
      <c r="R1784" s="238" t="s">
        <v>504</v>
      </c>
      <c r="S1784" s="251"/>
      <c r="T1784" s="251"/>
      <c r="U1784" s="362" t="s">
        <v>1030</v>
      </c>
      <c r="V1784" s="99"/>
    </row>
    <row r="1785" spans="2:22" x14ac:dyDescent="0.3">
      <c r="B1785" s="249">
        <v>22</v>
      </c>
      <c r="C1785" s="135" t="s">
        <v>1553</v>
      </c>
      <c r="D1785" s="209" t="s">
        <v>697</v>
      </c>
      <c r="E1785" s="211" t="s">
        <v>105</v>
      </c>
      <c r="F1785" s="210">
        <v>42058</v>
      </c>
      <c r="G1785" s="250">
        <v>6</v>
      </c>
      <c r="H1785" s="237" t="s">
        <v>697</v>
      </c>
      <c r="I1785" s="237" t="s">
        <v>697</v>
      </c>
      <c r="J1785" s="237" t="s">
        <v>697</v>
      </c>
      <c r="K1785" s="217" t="s">
        <v>504</v>
      </c>
      <c r="L1785" s="217" t="s">
        <v>504</v>
      </c>
      <c r="M1785" s="217" t="s">
        <v>504</v>
      </c>
      <c r="N1785" s="238" t="s">
        <v>504</v>
      </c>
      <c r="O1785" s="238" t="s">
        <v>504</v>
      </c>
      <c r="P1785" s="238" t="s">
        <v>504</v>
      </c>
      <c r="Q1785" s="238" t="s">
        <v>504</v>
      </c>
      <c r="R1785" s="238" t="s">
        <v>504</v>
      </c>
      <c r="S1785" s="251"/>
      <c r="T1785" s="251"/>
      <c r="U1785" s="362" t="s">
        <v>1030</v>
      </c>
      <c r="V1785" s="99"/>
    </row>
    <row r="1786" spans="2:22" x14ac:dyDescent="0.3">
      <c r="B1786" s="249">
        <v>22</v>
      </c>
      <c r="C1786" s="135" t="s">
        <v>1553</v>
      </c>
      <c r="D1786" s="209" t="s">
        <v>697</v>
      </c>
      <c r="E1786" s="211" t="s">
        <v>95</v>
      </c>
      <c r="F1786" s="210">
        <v>42079</v>
      </c>
      <c r="G1786" s="250">
        <v>3</v>
      </c>
      <c r="H1786" s="237" t="s">
        <v>697</v>
      </c>
      <c r="I1786" s="237" t="s">
        <v>697</v>
      </c>
      <c r="J1786" s="237" t="s">
        <v>697</v>
      </c>
      <c r="K1786" s="217" t="s">
        <v>504</v>
      </c>
      <c r="L1786" s="217" t="s">
        <v>504</v>
      </c>
      <c r="M1786" s="217" t="s">
        <v>504</v>
      </c>
      <c r="N1786" s="238" t="s">
        <v>1019</v>
      </c>
      <c r="O1786" s="238" t="s">
        <v>504</v>
      </c>
      <c r="P1786" s="238" t="s">
        <v>504</v>
      </c>
      <c r="Q1786" s="238" t="s">
        <v>504</v>
      </c>
      <c r="R1786" s="238" t="s">
        <v>504</v>
      </c>
      <c r="S1786" s="251"/>
      <c r="T1786" s="251"/>
      <c r="U1786" s="362" t="s">
        <v>1030</v>
      </c>
      <c r="V1786" s="99"/>
    </row>
    <row r="1787" spans="2:22" x14ac:dyDescent="0.3">
      <c r="B1787" s="249">
        <v>22</v>
      </c>
      <c r="C1787" s="135" t="s">
        <v>1553</v>
      </c>
      <c r="D1787" s="209" t="s">
        <v>697</v>
      </c>
      <c r="E1787" s="211" t="s">
        <v>77</v>
      </c>
      <c r="F1787" s="210">
        <v>42121</v>
      </c>
      <c r="G1787" s="250">
        <v>6</v>
      </c>
      <c r="H1787" s="237" t="s">
        <v>697</v>
      </c>
      <c r="I1787" s="237" t="s">
        <v>697</v>
      </c>
      <c r="J1787" s="237" t="s">
        <v>697</v>
      </c>
      <c r="K1787" s="217" t="s">
        <v>504</v>
      </c>
      <c r="L1787" s="217" t="s">
        <v>504</v>
      </c>
      <c r="M1787" s="217" t="s">
        <v>697</v>
      </c>
      <c r="N1787" s="217" t="s">
        <v>697</v>
      </c>
      <c r="O1787" s="217" t="s">
        <v>504</v>
      </c>
      <c r="P1787" s="217" t="s">
        <v>504</v>
      </c>
      <c r="Q1787" s="238" t="s">
        <v>504</v>
      </c>
      <c r="R1787" s="238" t="s">
        <v>504</v>
      </c>
      <c r="S1787" s="251"/>
      <c r="T1787" s="251"/>
      <c r="U1787" s="362" t="s">
        <v>1029</v>
      </c>
      <c r="V1787" s="99"/>
    </row>
    <row r="1788" spans="2:22" x14ac:dyDescent="0.3">
      <c r="B1788" s="249">
        <v>19</v>
      </c>
      <c r="C1788" s="135" t="s">
        <v>1031</v>
      </c>
      <c r="D1788" s="209" t="s">
        <v>1006</v>
      </c>
      <c r="E1788" s="211" t="s">
        <v>1010</v>
      </c>
      <c r="F1788" s="210">
        <v>42034</v>
      </c>
      <c r="G1788" s="209">
        <v>2</v>
      </c>
      <c r="H1788" s="244" t="s">
        <v>1006</v>
      </c>
      <c r="I1788" s="244" t="s">
        <v>1006</v>
      </c>
      <c r="J1788" s="244" t="s">
        <v>1006</v>
      </c>
      <c r="K1788" s="254" t="s">
        <v>1006</v>
      </c>
      <c r="L1788" s="254" t="s">
        <v>1006</v>
      </c>
      <c r="M1788" s="254" t="s">
        <v>1006</v>
      </c>
      <c r="N1788" s="254" t="s">
        <v>1006</v>
      </c>
      <c r="O1788" s="237" t="s">
        <v>504</v>
      </c>
      <c r="P1788" s="237" t="s">
        <v>504</v>
      </c>
      <c r="Q1788" s="237" t="s">
        <v>504</v>
      </c>
      <c r="R1788" s="215" t="s">
        <v>504</v>
      </c>
      <c r="S1788" s="255"/>
      <c r="T1788" s="255"/>
      <c r="U1788" s="361" t="s">
        <v>1018</v>
      </c>
      <c r="V1788" s="99"/>
    </row>
    <row r="1789" spans="2:22" x14ac:dyDescent="0.3">
      <c r="B1789" s="235">
        <v>19</v>
      </c>
      <c r="C1789" s="135" t="s">
        <v>1031</v>
      </c>
      <c r="D1789" s="219" t="s">
        <v>1006</v>
      </c>
      <c r="E1789" s="236" t="s">
        <v>95</v>
      </c>
      <c r="F1789" s="220">
        <v>42076</v>
      </c>
      <c r="G1789" s="219">
        <v>6</v>
      </c>
      <c r="H1789" s="252" t="s">
        <v>504</v>
      </c>
      <c r="I1789" s="244" t="s">
        <v>1006</v>
      </c>
      <c r="J1789" s="244" t="s">
        <v>1006</v>
      </c>
      <c r="K1789" s="244" t="s">
        <v>1006</v>
      </c>
      <c r="L1789" s="244" t="s">
        <v>1006</v>
      </c>
      <c r="M1789" s="244" t="s">
        <v>1006</v>
      </c>
      <c r="N1789" s="244" t="s">
        <v>1006</v>
      </c>
      <c r="O1789" s="217" t="s">
        <v>504</v>
      </c>
      <c r="P1789" s="217" t="s">
        <v>504</v>
      </c>
      <c r="Q1789" s="217" t="s">
        <v>504</v>
      </c>
      <c r="R1789" s="248" t="s">
        <v>504</v>
      </c>
      <c r="S1789" s="261"/>
      <c r="T1789" s="261"/>
      <c r="U1789" s="361"/>
      <c r="V1789" s="99"/>
    </row>
    <row r="1790" spans="2:22" x14ac:dyDescent="0.3">
      <c r="B1790" s="235">
        <v>19</v>
      </c>
      <c r="C1790" s="135" t="s">
        <v>1031</v>
      </c>
      <c r="D1790" s="219" t="s">
        <v>1006</v>
      </c>
      <c r="E1790" s="236" t="s">
        <v>77</v>
      </c>
      <c r="F1790" s="220">
        <v>42118</v>
      </c>
      <c r="G1790" s="219">
        <v>6</v>
      </c>
      <c r="H1790" s="252" t="s">
        <v>504</v>
      </c>
      <c r="I1790" s="244" t="s">
        <v>1006</v>
      </c>
      <c r="J1790" s="244" t="s">
        <v>1006</v>
      </c>
      <c r="K1790" s="244" t="s">
        <v>1006</v>
      </c>
      <c r="L1790" s="244" t="s">
        <v>1006</v>
      </c>
      <c r="M1790" s="244" t="s">
        <v>1006</v>
      </c>
      <c r="N1790" s="244" t="s">
        <v>1006</v>
      </c>
      <c r="O1790" s="217" t="s">
        <v>504</v>
      </c>
      <c r="P1790" s="217" t="s">
        <v>504</v>
      </c>
      <c r="Q1790" s="217" t="s">
        <v>504</v>
      </c>
      <c r="R1790" s="248" t="s">
        <v>504</v>
      </c>
      <c r="S1790" s="206"/>
      <c r="T1790" s="206"/>
      <c r="U1790" s="360"/>
      <c r="V1790" s="99"/>
    </row>
    <row r="1791" spans="2:22" x14ac:dyDescent="0.3">
      <c r="B1791" s="249">
        <v>10</v>
      </c>
      <c r="C1791" s="135" t="s">
        <v>1032</v>
      </c>
      <c r="D1791" s="209" t="s">
        <v>1006</v>
      </c>
      <c r="E1791" s="211" t="s">
        <v>1010</v>
      </c>
      <c r="F1791" s="210">
        <v>42031</v>
      </c>
      <c r="G1791" s="209">
        <v>2</v>
      </c>
      <c r="H1791" s="254" t="s">
        <v>504</v>
      </c>
      <c r="I1791" s="237" t="s">
        <v>504</v>
      </c>
      <c r="J1791" s="237" t="s">
        <v>504</v>
      </c>
      <c r="K1791" s="237" t="s">
        <v>504</v>
      </c>
      <c r="L1791" s="237" t="s">
        <v>504</v>
      </c>
      <c r="M1791" s="254" t="s">
        <v>1006</v>
      </c>
      <c r="N1791" s="237" t="s">
        <v>504</v>
      </c>
      <c r="O1791" s="237" t="s">
        <v>504</v>
      </c>
      <c r="P1791" s="237" t="s">
        <v>504</v>
      </c>
      <c r="Q1791" s="237" t="s">
        <v>504</v>
      </c>
      <c r="R1791" s="237" t="s">
        <v>504</v>
      </c>
      <c r="S1791" s="256"/>
      <c r="T1791" s="256"/>
      <c r="U1791" s="361"/>
      <c r="V1791" s="99"/>
    </row>
    <row r="1792" spans="2:22" x14ac:dyDescent="0.3">
      <c r="B1792" s="249">
        <v>10</v>
      </c>
      <c r="C1792" s="135" t="s">
        <v>1032</v>
      </c>
      <c r="D1792" s="209" t="s">
        <v>1006</v>
      </c>
      <c r="E1792" s="211" t="s">
        <v>119</v>
      </c>
      <c r="F1792" s="210">
        <v>42031</v>
      </c>
      <c r="G1792" s="209">
        <v>2</v>
      </c>
      <c r="H1792" s="254" t="s">
        <v>504</v>
      </c>
      <c r="I1792" s="237" t="s">
        <v>504</v>
      </c>
      <c r="J1792" s="237" t="s">
        <v>504</v>
      </c>
      <c r="K1792" s="237" t="s">
        <v>504</v>
      </c>
      <c r="L1792" s="237" t="s">
        <v>504</v>
      </c>
      <c r="M1792" s="254" t="s">
        <v>1006</v>
      </c>
      <c r="N1792" s="237" t="s">
        <v>504</v>
      </c>
      <c r="O1792" s="237" t="s">
        <v>504</v>
      </c>
      <c r="P1792" s="237" t="s">
        <v>504</v>
      </c>
      <c r="Q1792" s="237" t="s">
        <v>504</v>
      </c>
      <c r="R1792" s="237" t="s">
        <v>504</v>
      </c>
      <c r="S1792" s="256"/>
      <c r="T1792" s="256"/>
      <c r="U1792" s="361"/>
      <c r="V1792" s="99"/>
    </row>
    <row r="1793" spans="2:22" x14ac:dyDescent="0.3">
      <c r="B1793" s="249">
        <v>10</v>
      </c>
      <c r="C1793" s="135" t="s">
        <v>1032</v>
      </c>
      <c r="D1793" s="209" t="s">
        <v>1006</v>
      </c>
      <c r="E1793" s="211" t="s">
        <v>105</v>
      </c>
      <c r="F1793" s="210">
        <v>42045</v>
      </c>
      <c r="G1793" s="209">
        <v>6</v>
      </c>
      <c r="H1793" s="254" t="s">
        <v>504</v>
      </c>
      <c r="I1793" s="237" t="s">
        <v>504</v>
      </c>
      <c r="J1793" s="237" t="s">
        <v>504</v>
      </c>
      <c r="K1793" s="237" t="s">
        <v>504</v>
      </c>
      <c r="L1793" s="237" t="s">
        <v>504</v>
      </c>
      <c r="M1793" s="254" t="s">
        <v>1006</v>
      </c>
      <c r="N1793" s="237" t="s">
        <v>504</v>
      </c>
      <c r="O1793" s="237" t="s">
        <v>504</v>
      </c>
      <c r="P1793" s="237" t="s">
        <v>504</v>
      </c>
      <c r="Q1793" s="237" t="s">
        <v>504</v>
      </c>
      <c r="R1793" s="237" t="s">
        <v>504</v>
      </c>
      <c r="S1793" s="256"/>
      <c r="T1793" s="256"/>
      <c r="U1793" s="361"/>
      <c r="V1793" s="99"/>
    </row>
    <row r="1794" spans="2:22" x14ac:dyDescent="0.3">
      <c r="B1794" s="235">
        <v>10</v>
      </c>
      <c r="C1794" s="135" t="s">
        <v>1033</v>
      </c>
      <c r="D1794" s="219" t="s">
        <v>1006</v>
      </c>
      <c r="E1794" s="236" t="s">
        <v>95</v>
      </c>
      <c r="F1794" s="220">
        <v>42066</v>
      </c>
      <c r="G1794" s="219">
        <v>6</v>
      </c>
      <c r="H1794" s="221" t="s">
        <v>504</v>
      </c>
      <c r="I1794" s="217" t="s">
        <v>504</v>
      </c>
      <c r="J1794" s="217" t="s">
        <v>504</v>
      </c>
      <c r="K1794" s="217" t="s">
        <v>504</v>
      </c>
      <c r="L1794" s="217" t="s">
        <v>504</v>
      </c>
      <c r="M1794" s="217" t="s">
        <v>1006</v>
      </c>
      <c r="N1794" s="217" t="s">
        <v>504</v>
      </c>
      <c r="O1794" s="217" t="s">
        <v>504</v>
      </c>
      <c r="P1794" s="217" t="s">
        <v>504</v>
      </c>
      <c r="Q1794" s="217" t="s">
        <v>504</v>
      </c>
      <c r="R1794" s="262" t="s">
        <v>504</v>
      </c>
      <c r="S1794" s="263"/>
      <c r="T1794" s="263"/>
      <c r="U1794" s="360"/>
      <c r="V1794" s="99"/>
    </row>
    <row r="1795" spans="2:22" x14ac:dyDescent="0.3">
      <c r="B1795" s="249">
        <v>9</v>
      </c>
      <c r="C1795" s="135" t="s">
        <v>1034</v>
      </c>
      <c r="D1795" s="209" t="s">
        <v>1006</v>
      </c>
      <c r="E1795" s="211" t="s">
        <v>1010</v>
      </c>
      <c r="F1795" s="210">
        <v>42030</v>
      </c>
      <c r="G1795" s="209">
        <v>2</v>
      </c>
      <c r="H1795" s="254" t="s">
        <v>504</v>
      </c>
      <c r="I1795" s="237" t="s">
        <v>504</v>
      </c>
      <c r="J1795" s="237" t="s">
        <v>504</v>
      </c>
      <c r="K1795" s="237" t="s">
        <v>504</v>
      </c>
      <c r="L1795" s="237" t="s">
        <v>504</v>
      </c>
      <c r="M1795" s="254" t="s">
        <v>1006</v>
      </c>
      <c r="N1795" s="237" t="s">
        <v>504</v>
      </c>
      <c r="O1795" s="237" t="s">
        <v>504</v>
      </c>
      <c r="P1795" s="237" t="s">
        <v>504</v>
      </c>
      <c r="Q1795" s="237" t="s">
        <v>504</v>
      </c>
      <c r="R1795" s="237" t="s">
        <v>504</v>
      </c>
      <c r="S1795" s="256"/>
      <c r="T1795" s="256"/>
      <c r="U1795" s="361"/>
      <c r="V1795" s="99"/>
    </row>
    <row r="1796" spans="2:22" x14ac:dyDescent="0.3">
      <c r="B1796" s="249">
        <v>9</v>
      </c>
      <c r="C1796" s="135" t="s">
        <v>1034</v>
      </c>
      <c r="D1796" s="209" t="s">
        <v>1006</v>
      </c>
      <c r="E1796" s="211" t="s">
        <v>119</v>
      </c>
      <c r="F1796" s="210">
        <v>42030</v>
      </c>
      <c r="G1796" s="209">
        <v>2</v>
      </c>
      <c r="H1796" s="254" t="s">
        <v>504</v>
      </c>
      <c r="I1796" s="237" t="s">
        <v>504</v>
      </c>
      <c r="J1796" s="237" t="s">
        <v>504</v>
      </c>
      <c r="K1796" s="237" t="s">
        <v>504</v>
      </c>
      <c r="L1796" s="237" t="s">
        <v>504</v>
      </c>
      <c r="M1796" s="254" t="s">
        <v>1006</v>
      </c>
      <c r="N1796" s="237" t="s">
        <v>504</v>
      </c>
      <c r="O1796" s="237" t="s">
        <v>504</v>
      </c>
      <c r="P1796" s="237" t="s">
        <v>504</v>
      </c>
      <c r="Q1796" s="237" t="s">
        <v>504</v>
      </c>
      <c r="R1796" s="237" t="s">
        <v>504</v>
      </c>
      <c r="S1796" s="256"/>
      <c r="T1796" s="256"/>
      <c r="U1796" s="361"/>
      <c r="V1796" s="99"/>
    </row>
    <row r="1797" spans="2:22" x14ac:dyDescent="0.3">
      <c r="B1797" s="249">
        <v>9</v>
      </c>
      <c r="C1797" s="135" t="s">
        <v>1034</v>
      </c>
      <c r="D1797" s="209" t="s">
        <v>1006</v>
      </c>
      <c r="E1797" s="211" t="s">
        <v>105</v>
      </c>
      <c r="F1797" s="210">
        <v>42044</v>
      </c>
      <c r="G1797" s="209">
        <v>6</v>
      </c>
      <c r="H1797" s="254" t="s">
        <v>504</v>
      </c>
      <c r="I1797" s="237" t="s">
        <v>504</v>
      </c>
      <c r="J1797" s="237" t="s">
        <v>504</v>
      </c>
      <c r="K1797" s="237" t="s">
        <v>504</v>
      </c>
      <c r="L1797" s="237" t="s">
        <v>504</v>
      </c>
      <c r="M1797" s="254" t="s">
        <v>1006</v>
      </c>
      <c r="N1797" s="237" t="s">
        <v>504</v>
      </c>
      <c r="O1797" s="237" t="s">
        <v>504</v>
      </c>
      <c r="P1797" s="237" t="s">
        <v>504</v>
      </c>
      <c r="Q1797" s="237" t="s">
        <v>504</v>
      </c>
      <c r="R1797" s="237" t="s">
        <v>504</v>
      </c>
      <c r="S1797" s="256"/>
      <c r="T1797" s="256"/>
      <c r="U1797" s="361"/>
      <c r="V1797" s="99"/>
    </row>
    <row r="1798" spans="2:22" x14ac:dyDescent="0.3">
      <c r="B1798" s="235">
        <v>9</v>
      </c>
      <c r="C1798" s="135" t="s">
        <v>1034</v>
      </c>
      <c r="D1798" s="219" t="s">
        <v>1006</v>
      </c>
      <c r="E1798" s="236" t="s">
        <v>95</v>
      </c>
      <c r="F1798" s="220">
        <v>42065</v>
      </c>
      <c r="G1798" s="219">
        <v>6</v>
      </c>
      <c r="H1798" s="221" t="s">
        <v>504</v>
      </c>
      <c r="I1798" s="217" t="s">
        <v>504</v>
      </c>
      <c r="J1798" s="217" t="s">
        <v>504</v>
      </c>
      <c r="K1798" s="217" t="s">
        <v>504</v>
      </c>
      <c r="L1798" s="217" t="s">
        <v>504</v>
      </c>
      <c r="M1798" s="217" t="s">
        <v>1006</v>
      </c>
      <c r="N1798" s="217" t="s">
        <v>504</v>
      </c>
      <c r="O1798" s="217" t="s">
        <v>504</v>
      </c>
      <c r="P1798" s="217" t="s">
        <v>504</v>
      </c>
      <c r="Q1798" s="217" t="s">
        <v>504</v>
      </c>
      <c r="R1798" s="262" t="s">
        <v>504</v>
      </c>
      <c r="S1798" s="263"/>
      <c r="T1798" s="263"/>
      <c r="U1798" s="360"/>
      <c r="V1798" s="99"/>
    </row>
    <row r="1799" spans="2:22" x14ac:dyDescent="0.3">
      <c r="B1799" s="235" t="s">
        <v>504</v>
      </c>
      <c r="C1799" s="135" t="s">
        <v>1035</v>
      </c>
      <c r="D1799" s="219" t="s">
        <v>1008</v>
      </c>
      <c r="E1799" s="236" t="s">
        <v>504</v>
      </c>
      <c r="F1799" s="220">
        <v>42150</v>
      </c>
      <c r="G1799" s="219"/>
      <c r="H1799" s="221" t="s">
        <v>504</v>
      </c>
      <c r="I1799" s="217" t="s">
        <v>504</v>
      </c>
      <c r="J1799" s="217" t="s">
        <v>1008</v>
      </c>
      <c r="K1799" s="217" t="s">
        <v>504</v>
      </c>
      <c r="L1799" s="217" t="s">
        <v>504</v>
      </c>
      <c r="M1799" s="217" t="s">
        <v>504</v>
      </c>
      <c r="N1799" s="217" t="s">
        <v>504</v>
      </c>
      <c r="O1799" s="217" t="s">
        <v>504</v>
      </c>
      <c r="P1799" s="217" t="s">
        <v>504</v>
      </c>
      <c r="Q1799" s="217" t="s">
        <v>504</v>
      </c>
      <c r="R1799" s="215" t="s">
        <v>504</v>
      </c>
      <c r="S1799" s="222"/>
      <c r="T1799" s="222"/>
      <c r="U1799" s="364" t="s">
        <v>1036</v>
      </c>
      <c r="V1799" s="99"/>
    </row>
    <row r="1800" spans="2:22" x14ac:dyDescent="0.3">
      <c r="B1800" s="235" t="s">
        <v>504</v>
      </c>
      <c r="C1800" s="135" t="s">
        <v>1037</v>
      </c>
      <c r="D1800" s="219" t="s">
        <v>1008</v>
      </c>
      <c r="E1800" s="236" t="s">
        <v>504</v>
      </c>
      <c r="F1800" s="220">
        <v>42136</v>
      </c>
      <c r="G1800" s="219">
        <v>1</v>
      </c>
      <c r="H1800" s="221" t="s">
        <v>504</v>
      </c>
      <c r="I1800" s="217" t="s">
        <v>504</v>
      </c>
      <c r="J1800" s="217" t="s">
        <v>504</v>
      </c>
      <c r="K1800" s="217" t="s">
        <v>504</v>
      </c>
      <c r="L1800" s="217" t="s">
        <v>1008</v>
      </c>
      <c r="M1800" s="217" t="s">
        <v>1008</v>
      </c>
      <c r="N1800" s="217" t="s">
        <v>504</v>
      </c>
      <c r="O1800" s="217" t="s">
        <v>504</v>
      </c>
      <c r="P1800" s="217" t="s">
        <v>504</v>
      </c>
      <c r="Q1800" s="217" t="s">
        <v>504</v>
      </c>
      <c r="R1800" s="215" t="s">
        <v>504</v>
      </c>
      <c r="S1800" s="222"/>
      <c r="T1800" s="222"/>
      <c r="U1800" s="360"/>
      <c r="V1800" s="99"/>
    </row>
    <row r="1801" spans="2:22" x14ac:dyDescent="0.3">
      <c r="B1801" s="249">
        <v>467</v>
      </c>
      <c r="C1801" s="135" t="s">
        <v>1038</v>
      </c>
      <c r="D1801" s="250" t="s">
        <v>697</v>
      </c>
      <c r="E1801" s="258" t="s">
        <v>95</v>
      </c>
      <c r="F1801" s="259">
        <v>42031</v>
      </c>
      <c r="G1801" s="250">
        <v>6</v>
      </c>
      <c r="H1801" s="254" t="s">
        <v>504</v>
      </c>
      <c r="I1801" s="237" t="s">
        <v>697</v>
      </c>
      <c r="J1801" s="237" t="s">
        <v>697</v>
      </c>
      <c r="K1801" s="237" t="s">
        <v>697</v>
      </c>
      <c r="L1801" s="237" t="s">
        <v>697</v>
      </c>
      <c r="M1801" s="237" t="s">
        <v>697</v>
      </c>
      <c r="N1801" s="237" t="s">
        <v>697</v>
      </c>
      <c r="O1801" s="237" t="s">
        <v>504</v>
      </c>
      <c r="P1801" s="237" t="s">
        <v>504</v>
      </c>
      <c r="Q1801" s="237" t="s">
        <v>504</v>
      </c>
      <c r="R1801" s="237" t="s">
        <v>504</v>
      </c>
      <c r="S1801" s="256"/>
      <c r="T1801" s="256"/>
      <c r="U1801" s="361"/>
      <c r="V1801" s="99"/>
    </row>
    <row r="1802" spans="2:22" x14ac:dyDescent="0.3">
      <c r="B1802" s="249">
        <v>467</v>
      </c>
      <c r="C1802" s="135" t="s">
        <v>1038</v>
      </c>
      <c r="D1802" s="250" t="s">
        <v>697</v>
      </c>
      <c r="E1802" s="258" t="s">
        <v>1010</v>
      </c>
      <c r="F1802" s="259">
        <v>41989</v>
      </c>
      <c r="G1802" s="250"/>
      <c r="H1802" s="254" t="s">
        <v>697</v>
      </c>
      <c r="I1802" s="237" t="s">
        <v>697</v>
      </c>
      <c r="J1802" s="237" t="s">
        <v>697</v>
      </c>
      <c r="K1802" s="237" t="s">
        <v>697</v>
      </c>
      <c r="L1802" s="237" t="s">
        <v>697</v>
      </c>
      <c r="M1802" s="237" t="s">
        <v>697</v>
      </c>
      <c r="N1802" s="237" t="s">
        <v>1006</v>
      </c>
      <c r="O1802" s="237" t="s">
        <v>504</v>
      </c>
      <c r="P1802" s="237" t="s">
        <v>504</v>
      </c>
      <c r="Q1802" s="237" t="s">
        <v>504</v>
      </c>
      <c r="R1802" s="237" t="s">
        <v>504</v>
      </c>
      <c r="S1802" s="256"/>
      <c r="T1802" s="256"/>
      <c r="U1802" s="361" t="s">
        <v>1018</v>
      </c>
      <c r="V1802" s="99"/>
    </row>
    <row r="1803" spans="2:22" x14ac:dyDescent="0.3">
      <c r="B1803" s="249">
        <v>467</v>
      </c>
      <c r="C1803" s="135" t="s">
        <v>1038</v>
      </c>
      <c r="D1803" s="250" t="s">
        <v>697</v>
      </c>
      <c r="E1803" s="258" t="s">
        <v>119</v>
      </c>
      <c r="F1803" s="259">
        <v>41996</v>
      </c>
      <c r="G1803" s="250"/>
      <c r="H1803" s="254" t="s">
        <v>504</v>
      </c>
      <c r="I1803" s="237" t="s">
        <v>697</v>
      </c>
      <c r="J1803" s="237" t="s">
        <v>697</v>
      </c>
      <c r="K1803" s="237" t="s">
        <v>697</v>
      </c>
      <c r="L1803" s="237" t="s">
        <v>697</v>
      </c>
      <c r="M1803" s="237" t="s">
        <v>697</v>
      </c>
      <c r="N1803" s="237" t="s">
        <v>504</v>
      </c>
      <c r="O1803" s="237" t="s">
        <v>504</v>
      </c>
      <c r="P1803" s="237" t="s">
        <v>504</v>
      </c>
      <c r="Q1803" s="237" t="s">
        <v>504</v>
      </c>
      <c r="R1803" s="237" t="s">
        <v>504</v>
      </c>
      <c r="S1803" s="256"/>
      <c r="T1803" s="256"/>
      <c r="U1803" s="361"/>
      <c r="V1803" s="99"/>
    </row>
    <row r="1804" spans="2:22" x14ac:dyDescent="0.3">
      <c r="B1804" s="249">
        <v>467</v>
      </c>
      <c r="C1804" s="135" t="s">
        <v>1039</v>
      </c>
      <c r="D1804" s="250" t="s">
        <v>697</v>
      </c>
      <c r="E1804" s="258" t="s">
        <v>105</v>
      </c>
      <c r="F1804" s="259">
        <v>41645</v>
      </c>
      <c r="G1804" s="250">
        <v>2</v>
      </c>
      <c r="H1804" s="254" t="s">
        <v>504</v>
      </c>
      <c r="I1804" s="237" t="s">
        <v>1040</v>
      </c>
      <c r="J1804" s="237" t="s">
        <v>1040</v>
      </c>
      <c r="K1804" s="237" t="s">
        <v>1040</v>
      </c>
      <c r="L1804" s="237" t="s">
        <v>1040</v>
      </c>
      <c r="M1804" s="237" t="s">
        <v>1040</v>
      </c>
      <c r="N1804" s="237" t="s">
        <v>504</v>
      </c>
      <c r="O1804" s="237" t="s">
        <v>504</v>
      </c>
      <c r="P1804" s="237" t="s">
        <v>504</v>
      </c>
      <c r="Q1804" s="237" t="s">
        <v>504</v>
      </c>
      <c r="R1804" s="237" t="s">
        <v>504</v>
      </c>
      <c r="S1804" s="256"/>
      <c r="T1804" s="256"/>
      <c r="U1804" s="361"/>
      <c r="V1804" s="99"/>
    </row>
    <row r="1805" spans="2:22" x14ac:dyDescent="0.3">
      <c r="B1805" s="249">
        <v>467</v>
      </c>
      <c r="C1805" s="135" t="s">
        <v>1038</v>
      </c>
      <c r="D1805" s="250" t="s">
        <v>697</v>
      </c>
      <c r="E1805" s="258" t="s">
        <v>95</v>
      </c>
      <c r="F1805" s="259">
        <v>42031</v>
      </c>
      <c r="G1805" s="250">
        <v>6</v>
      </c>
      <c r="H1805" s="254" t="s">
        <v>504</v>
      </c>
      <c r="I1805" s="237" t="s">
        <v>697</v>
      </c>
      <c r="J1805" s="237" t="s">
        <v>697</v>
      </c>
      <c r="K1805" s="237" t="s">
        <v>697</v>
      </c>
      <c r="L1805" s="237" t="s">
        <v>697</v>
      </c>
      <c r="M1805" s="237" t="s">
        <v>697</v>
      </c>
      <c r="N1805" s="237" t="s">
        <v>697</v>
      </c>
      <c r="O1805" s="237" t="s">
        <v>504</v>
      </c>
      <c r="P1805" s="237" t="s">
        <v>504</v>
      </c>
      <c r="Q1805" s="237" t="s">
        <v>504</v>
      </c>
      <c r="R1805" s="237" t="s">
        <v>504</v>
      </c>
      <c r="S1805" s="256"/>
      <c r="T1805" s="256"/>
      <c r="U1805" s="361"/>
      <c r="V1805" s="99"/>
    </row>
    <row r="1806" spans="2:22" x14ac:dyDescent="0.3">
      <c r="B1806" s="249">
        <v>467</v>
      </c>
      <c r="C1806" s="135" t="s">
        <v>1038</v>
      </c>
      <c r="D1806" s="209" t="s">
        <v>697</v>
      </c>
      <c r="E1806" s="211" t="s">
        <v>77</v>
      </c>
      <c r="F1806" s="210">
        <v>42073</v>
      </c>
      <c r="G1806" s="250">
        <v>6</v>
      </c>
      <c r="H1806" s="237" t="s">
        <v>504</v>
      </c>
      <c r="I1806" s="237" t="s">
        <v>697</v>
      </c>
      <c r="J1806" s="237" t="s">
        <v>697</v>
      </c>
      <c r="K1806" s="237" t="s">
        <v>697</v>
      </c>
      <c r="L1806" s="237" t="s">
        <v>697</v>
      </c>
      <c r="M1806" s="237" t="s">
        <v>697</v>
      </c>
      <c r="N1806" s="238" t="s">
        <v>1006</v>
      </c>
      <c r="O1806" s="238" t="s">
        <v>504</v>
      </c>
      <c r="P1806" s="238" t="s">
        <v>504</v>
      </c>
      <c r="Q1806" s="238" t="s">
        <v>504</v>
      </c>
      <c r="R1806" s="238" t="s">
        <v>504</v>
      </c>
      <c r="S1806" s="251"/>
      <c r="T1806" s="251"/>
      <c r="U1806" s="362" t="s">
        <v>1041</v>
      </c>
      <c r="V1806" s="99"/>
    </row>
    <row r="1807" spans="2:22" x14ac:dyDescent="0.3">
      <c r="B1807" s="249">
        <v>466</v>
      </c>
      <c r="C1807" s="135" t="s">
        <v>1042</v>
      </c>
      <c r="D1807" s="250" t="s">
        <v>697</v>
      </c>
      <c r="E1807" s="258" t="s">
        <v>1010</v>
      </c>
      <c r="F1807" s="259">
        <v>41989</v>
      </c>
      <c r="G1807" s="250"/>
      <c r="H1807" s="254" t="s">
        <v>697</v>
      </c>
      <c r="I1807" s="237" t="s">
        <v>697</v>
      </c>
      <c r="J1807" s="237" t="s">
        <v>697</v>
      </c>
      <c r="K1807" s="237" t="s">
        <v>697</v>
      </c>
      <c r="L1807" s="237" t="s">
        <v>697</v>
      </c>
      <c r="M1807" s="237" t="s">
        <v>697</v>
      </c>
      <c r="N1807" s="237" t="s">
        <v>1006</v>
      </c>
      <c r="O1807" s="237" t="s">
        <v>504</v>
      </c>
      <c r="P1807" s="237" t="s">
        <v>504</v>
      </c>
      <c r="Q1807" s="237" t="s">
        <v>504</v>
      </c>
      <c r="R1807" s="237" t="s">
        <v>504</v>
      </c>
      <c r="S1807" s="256"/>
      <c r="T1807" s="256"/>
      <c r="U1807" s="361" t="s">
        <v>1018</v>
      </c>
      <c r="V1807" s="99"/>
    </row>
    <row r="1808" spans="2:22" x14ac:dyDescent="0.3">
      <c r="B1808" s="249">
        <v>466</v>
      </c>
      <c r="C1808" s="135" t="s">
        <v>1042</v>
      </c>
      <c r="D1808" s="250" t="s">
        <v>697</v>
      </c>
      <c r="E1808" s="258" t="s">
        <v>119</v>
      </c>
      <c r="F1808" s="259">
        <v>41996</v>
      </c>
      <c r="G1808" s="250"/>
      <c r="H1808" s="254" t="s">
        <v>504</v>
      </c>
      <c r="I1808" s="237" t="s">
        <v>697</v>
      </c>
      <c r="J1808" s="237" t="s">
        <v>697</v>
      </c>
      <c r="K1808" s="237" t="s">
        <v>697</v>
      </c>
      <c r="L1808" s="237" t="s">
        <v>697</v>
      </c>
      <c r="M1808" s="237" t="s">
        <v>697</v>
      </c>
      <c r="N1808" s="237" t="s">
        <v>504</v>
      </c>
      <c r="O1808" s="237" t="s">
        <v>504</v>
      </c>
      <c r="P1808" s="237" t="s">
        <v>504</v>
      </c>
      <c r="Q1808" s="237" t="s">
        <v>504</v>
      </c>
      <c r="R1808" s="237" t="s">
        <v>504</v>
      </c>
      <c r="S1808" s="256"/>
      <c r="T1808" s="256"/>
      <c r="U1808" s="361"/>
      <c r="V1808" s="99"/>
    </row>
    <row r="1809" spans="2:22" x14ac:dyDescent="0.3">
      <c r="B1809" s="249">
        <v>466</v>
      </c>
      <c r="C1809" s="135" t="s">
        <v>1043</v>
      </c>
      <c r="D1809" s="250" t="s">
        <v>697</v>
      </c>
      <c r="E1809" s="258" t="s">
        <v>105</v>
      </c>
      <c r="F1809" s="259">
        <v>41645</v>
      </c>
      <c r="G1809" s="250">
        <v>2</v>
      </c>
      <c r="H1809" s="254" t="s">
        <v>504</v>
      </c>
      <c r="I1809" s="237" t="s">
        <v>1040</v>
      </c>
      <c r="J1809" s="237" t="s">
        <v>1040</v>
      </c>
      <c r="K1809" s="237" t="s">
        <v>1040</v>
      </c>
      <c r="L1809" s="237" t="s">
        <v>1040</v>
      </c>
      <c r="M1809" s="237" t="s">
        <v>1040</v>
      </c>
      <c r="N1809" s="237" t="s">
        <v>504</v>
      </c>
      <c r="O1809" s="237" t="s">
        <v>504</v>
      </c>
      <c r="P1809" s="237" t="s">
        <v>504</v>
      </c>
      <c r="Q1809" s="237" t="s">
        <v>504</v>
      </c>
      <c r="R1809" s="237" t="s">
        <v>504</v>
      </c>
      <c r="S1809" s="256"/>
      <c r="T1809" s="256"/>
      <c r="U1809" s="361"/>
      <c r="V1809" s="99"/>
    </row>
    <row r="1810" spans="2:22" x14ac:dyDescent="0.3">
      <c r="B1810" s="249">
        <v>466</v>
      </c>
      <c r="C1810" s="135" t="s">
        <v>1042</v>
      </c>
      <c r="D1810" s="250" t="s">
        <v>697</v>
      </c>
      <c r="E1810" s="258" t="s">
        <v>95</v>
      </c>
      <c r="F1810" s="259">
        <v>42031</v>
      </c>
      <c r="G1810" s="250">
        <v>6</v>
      </c>
      <c r="H1810" s="254" t="s">
        <v>504</v>
      </c>
      <c r="I1810" s="237" t="s">
        <v>697</v>
      </c>
      <c r="J1810" s="237" t="s">
        <v>697</v>
      </c>
      <c r="K1810" s="237" t="s">
        <v>697</v>
      </c>
      <c r="L1810" s="237" t="s">
        <v>697</v>
      </c>
      <c r="M1810" s="237" t="s">
        <v>697</v>
      </c>
      <c r="N1810" s="237" t="s">
        <v>697</v>
      </c>
      <c r="O1810" s="237" t="s">
        <v>504</v>
      </c>
      <c r="P1810" s="237" t="s">
        <v>504</v>
      </c>
      <c r="Q1810" s="237" t="s">
        <v>504</v>
      </c>
      <c r="R1810" s="237" t="s">
        <v>504</v>
      </c>
      <c r="S1810" s="256"/>
      <c r="T1810" s="256"/>
      <c r="U1810" s="361"/>
      <c r="V1810" s="99"/>
    </row>
    <row r="1811" spans="2:22" x14ac:dyDescent="0.3">
      <c r="B1811" s="249">
        <v>466</v>
      </c>
      <c r="C1811" s="135" t="s">
        <v>1042</v>
      </c>
      <c r="D1811" s="209" t="s">
        <v>697</v>
      </c>
      <c r="E1811" s="211" t="s">
        <v>77</v>
      </c>
      <c r="F1811" s="210">
        <v>42073</v>
      </c>
      <c r="G1811" s="250">
        <v>6</v>
      </c>
      <c r="H1811" s="237" t="s">
        <v>504</v>
      </c>
      <c r="I1811" s="237" t="s">
        <v>697</v>
      </c>
      <c r="J1811" s="237" t="s">
        <v>697</v>
      </c>
      <c r="K1811" s="237" t="s">
        <v>697</v>
      </c>
      <c r="L1811" s="237" t="s">
        <v>697</v>
      </c>
      <c r="M1811" s="237" t="s">
        <v>697</v>
      </c>
      <c r="N1811" s="238" t="s">
        <v>1006</v>
      </c>
      <c r="O1811" s="238" t="s">
        <v>504</v>
      </c>
      <c r="P1811" s="238" t="s">
        <v>504</v>
      </c>
      <c r="Q1811" s="238" t="s">
        <v>504</v>
      </c>
      <c r="R1811" s="238" t="s">
        <v>504</v>
      </c>
      <c r="S1811" s="251"/>
      <c r="T1811" s="251"/>
      <c r="U1811" s="362" t="s">
        <v>1041</v>
      </c>
      <c r="V1811" s="99"/>
    </row>
    <row r="1812" spans="2:22" x14ac:dyDescent="0.3">
      <c r="B1812" s="249">
        <v>464</v>
      </c>
      <c r="C1812" s="135" t="s">
        <v>1044</v>
      </c>
      <c r="D1812" s="209" t="s">
        <v>1006</v>
      </c>
      <c r="E1812" s="211" t="s">
        <v>1010</v>
      </c>
      <c r="F1812" s="210">
        <v>41988</v>
      </c>
      <c r="G1812" s="250">
        <v>2</v>
      </c>
      <c r="H1812" s="237" t="s">
        <v>697</v>
      </c>
      <c r="I1812" s="237" t="s">
        <v>697</v>
      </c>
      <c r="J1812" s="237" t="s">
        <v>697</v>
      </c>
      <c r="K1812" s="237" t="s">
        <v>1006</v>
      </c>
      <c r="L1812" s="237" t="s">
        <v>1006</v>
      </c>
      <c r="M1812" s="237" t="s">
        <v>1006</v>
      </c>
      <c r="N1812" s="238" t="s">
        <v>1006</v>
      </c>
      <c r="O1812" s="238" t="s">
        <v>504</v>
      </c>
      <c r="P1812" s="238" t="s">
        <v>504</v>
      </c>
      <c r="Q1812" s="238" t="s">
        <v>504</v>
      </c>
      <c r="R1812" s="238" t="s">
        <v>504</v>
      </c>
      <c r="S1812" s="251"/>
      <c r="T1812" s="251"/>
      <c r="U1812" s="362" t="s">
        <v>1045</v>
      </c>
      <c r="V1812" s="99"/>
    </row>
    <row r="1813" spans="2:22" x14ac:dyDescent="0.3">
      <c r="B1813" s="249">
        <v>464</v>
      </c>
      <c r="C1813" s="135" t="s">
        <v>1044</v>
      </c>
      <c r="D1813" s="209" t="s">
        <v>1006</v>
      </c>
      <c r="E1813" s="211" t="s">
        <v>119</v>
      </c>
      <c r="F1813" s="210">
        <v>41995</v>
      </c>
      <c r="G1813" s="250">
        <v>2</v>
      </c>
      <c r="H1813" s="237" t="s">
        <v>504</v>
      </c>
      <c r="I1813" s="237" t="s">
        <v>1040</v>
      </c>
      <c r="J1813" s="237" t="s">
        <v>1040</v>
      </c>
      <c r="K1813" s="237" t="s">
        <v>1006</v>
      </c>
      <c r="L1813" s="237" t="s">
        <v>1006</v>
      </c>
      <c r="M1813" s="237" t="s">
        <v>1006</v>
      </c>
      <c r="N1813" s="238" t="s">
        <v>504</v>
      </c>
      <c r="O1813" s="238" t="s">
        <v>504</v>
      </c>
      <c r="P1813" s="238" t="s">
        <v>504</v>
      </c>
      <c r="Q1813" s="238" t="s">
        <v>504</v>
      </c>
      <c r="R1813" s="238" t="s">
        <v>504</v>
      </c>
      <c r="S1813" s="251"/>
      <c r="T1813" s="251"/>
      <c r="U1813" s="362"/>
      <c r="V1813" s="99"/>
    </row>
    <row r="1814" spans="2:22" x14ac:dyDescent="0.3">
      <c r="B1814" s="249">
        <v>464</v>
      </c>
      <c r="C1814" s="135" t="s">
        <v>1044</v>
      </c>
      <c r="D1814" s="209" t="s">
        <v>1006</v>
      </c>
      <c r="E1814" s="211" t="s">
        <v>105</v>
      </c>
      <c r="F1814" s="210">
        <v>41644</v>
      </c>
      <c r="G1814" s="250">
        <v>6</v>
      </c>
      <c r="H1814" s="237" t="s">
        <v>504</v>
      </c>
      <c r="I1814" s="237" t="s">
        <v>697</v>
      </c>
      <c r="J1814" s="237" t="s">
        <v>697</v>
      </c>
      <c r="K1814" s="237" t="s">
        <v>1006</v>
      </c>
      <c r="L1814" s="237" t="s">
        <v>1006</v>
      </c>
      <c r="M1814" s="237" t="s">
        <v>1006</v>
      </c>
      <c r="N1814" s="238" t="s">
        <v>504</v>
      </c>
      <c r="O1814" s="238" t="s">
        <v>504</v>
      </c>
      <c r="P1814" s="238" t="s">
        <v>504</v>
      </c>
      <c r="Q1814" s="238" t="s">
        <v>504</v>
      </c>
      <c r="R1814" s="238" t="s">
        <v>504</v>
      </c>
      <c r="S1814" s="251"/>
      <c r="T1814" s="251"/>
      <c r="U1814" s="362"/>
      <c r="V1814" s="99"/>
    </row>
    <row r="1815" spans="2:22" x14ac:dyDescent="0.3">
      <c r="B1815" s="249">
        <v>464</v>
      </c>
      <c r="C1815" s="135" t="s">
        <v>1044</v>
      </c>
      <c r="D1815" s="219" t="s">
        <v>1006</v>
      </c>
      <c r="E1815" s="236" t="s">
        <v>95</v>
      </c>
      <c r="F1815" s="220">
        <v>42030</v>
      </c>
      <c r="G1815" s="240">
        <v>6</v>
      </c>
      <c r="H1815" s="264" t="s">
        <v>504</v>
      </c>
      <c r="I1815" s="264" t="s">
        <v>697</v>
      </c>
      <c r="J1815" s="264" t="s">
        <v>697</v>
      </c>
      <c r="K1815" s="264" t="s">
        <v>1006</v>
      </c>
      <c r="L1815" s="264" t="s">
        <v>1006</v>
      </c>
      <c r="M1815" s="264" t="s">
        <v>1006</v>
      </c>
      <c r="N1815" s="265" t="s">
        <v>1006</v>
      </c>
      <c r="O1815" s="265" t="s">
        <v>504</v>
      </c>
      <c r="P1815" s="265" t="s">
        <v>504</v>
      </c>
      <c r="Q1815" s="265" t="s">
        <v>504</v>
      </c>
      <c r="R1815" s="265" t="s">
        <v>504</v>
      </c>
      <c r="S1815" s="239"/>
      <c r="T1815" s="239"/>
      <c r="U1815" s="364"/>
      <c r="V1815" s="99"/>
    </row>
    <row r="1816" spans="2:22" x14ac:dyDescent="0.3">
      <c r="B1816" s="235">
        <v>464</v>
      </c>
      <c r="C1816" s="135" t="s">
        <v>1044</v>
      </c>
      <c r="D1816" s="209" t="s">
        <v>1006</v>
      </c>
      <c r="E1816" s="211" t="s">
        <v>77</v>
      </c>
      <c r="F1816" s="210">
        <v>42072</v>
      </c>
      <c r="G1816" s="209">
        <v>10</v>
      </c>
      <c r="H1816" s="253" t="s">
        <v>504</v>
      </c>
      <c r="I1816" s="254" t="s">
        <v>697</v>
      </c>
      <c r="J1816" s="254" t="s">
        <v>697</v>
      </c>
      <c r="K1816" s="254" t="s">
        <v>1020</v>
      </c>
      <c r="L1816" s="217" t="s">
        <v>1046</v>
      </c>
      <c r="M1816" s="217" t="s">
        <v>1046</v>
      </c>
      <c r="N1816" s="254" t="s">
        <v>1006</v>
      </c>
      <c r="O1816" s="217" t="s">
        <v>504</v>
      </c>
      <c r="P1816" s="217" t="s">
        <v>504</v>
      </c>
      <c r="Q1816" s="217" t="s">
        <v>504</v>
      </c>
      <c r="R1816" s="215" t="s">
        <v>504</v>
      </c>
      <c r="S1816" s="255"/>
      <c r="T1816" s="255"/>
      <c r="U1816" s="362" t="s">
        <v>1047</v>
      </c>
      <c r="V1816" s="99"/>
    </row>
    <row r="1817" spans="2:22" x14ac:dyDescent="0.3">
      <c r="B1817" s="235">
        <v>447</v>
      </c>
      <c r="C1817" s="135" t="s">
        <v>1048</v>
      </c>
      <c r="D1817" s="250" t="s">
        <v>697</v>
      </c>
      <c r="E1817" s="258" t="s">
        <v>1010</v>
      </c>
      <c r="F1817" s="259">
        <v>41971</v>
      </c>
      <c r="G1817" s="250"/>
      <c r="H1817" s="244" t="s">
        <v>504</v>
      </c>
      <c r="I1817" s="238" t="s">
        <v>697</v>
      </c>
      <c r="J1817" s="238" t="s">
        <v>697</v>
      </c>
      <c r="K1817" s="238" t="s">
        <v>504</v>
      </c>
      <c r="L1817" s="238" t="s">
        <v>504</v>
      </c>
      <c r="M1817" s="238" t="s">
        <v>697</v>
      </c>
      <c r="N1817" s="238" t="s">
        <v>504</v>
      </c>
      <c r="O1817" s="238" t="s">
        <v>504</v>
      </c>
      <c r="P1817" s="238" t="s">
        <v>504</v>
      </c>
      <c r="Q1817" s="238" t="s">
        <v>504</v>
      </c>
      <c r="R1817" s="238" t="s">
        <v>504</v>
      </c>
      <c r="S1817" s="251"/>
      <c r="T1817" s="251"/>
      <c r="U1817" s="365"/>
      <c r="V1817" s="99"/>
    </row>
    <row r="1818" spans="2:22" x14ac:dyDescent="0.3">
      <c r="B1818" s="249">
        <v>447</v>
      </c>
      <c r="C1818" s="135" t="s">
        <v>1048</v>
      </c>
      <c r="D1818" s="250" t="s">
        <v>697</v>
      </c>
      <c r="E1818" s="258" t="s">
        <v>119</v>
      </c>
      <c r="F1818" s="259">
        <v>41978</v>
      </c>
      <c r="G1818" s="250"/>
      <c r="H1818" s="244" t="s">
        <v>504</v>
      </c>
      <c r="I1818" s="238" t="s">
        <v>697</v>
      </c>
      <c r="J1818" s="238" t="s">
        <v>697</v>
      </c>
      <c r="K1818" s="238" t="s">
        <v>504</v>
      </c>
      <c r="L1818" s="238" t="s">
        <v>504</v>
      </c>
      <c r="M1818" s="238" t="s">
        <v>697</v>
      </c>
      <c r="N1818" s="238" t="s">
        <v>504</v>
      </c>
      <c r="O1818" s="238" t="s">
        <v>504</v>
      </c>
      <c r="P1818" s="238" t="s">
        <v>504</v>
      </c>
      <c r="Q1818" s="238" t="s">
        <v>504</v>
      </c>
      <c r="R1818" s="238" t="s">
        <v>504</v>
      </c>
      <c r="S1818" s="251"/>
      <c r="T1818" s="251"/>
      <c r="U1818" s="366"/>
      <c r="V1818" s="99"/>
    </row>
    <row r="1819" spans="2:22" x14ac:dyDescent="0.3">
      <c r="B1819" s="249">
        <v>447</v>
      </c>
      <c r="C1819" s="135" t="s">
        <v>1048</v>
      </c>
      <c r="D1819" s="250" t="s">
        <v>697</v>
      </c>
      <c r="E1819" s="258" t="s">
        <v>105</v>
      </c>
      <c r="F1819" s="259">
        <v>41992</v>
      </c>
      <c r="G1819" s="250"/>
      <c r="H1819" s="254" t="s">
        <v>504</v>
      </c>
      <c r="I1819" s="237" t="s">
        <v>697</v>
      </c>
      <c r="J1819" s="237" t="s">
        <v>697</v>
      </c>
      <c r="K1819" s="237" t="s">
        <v>504</v>
      </c>
      <c r="L1819" s="237" t="s">
        <v>504</v>
      </c>
      <c r="M1819" s="237" t="s">
        <v>697</v>
      </c>
      <c r="N1819" s="237" t="s">
        <v>504</v>
      </c>
      <c r="O1819" s="237" t="s">
        <v>504</v>
      </c>
      <c r="P1819" s="237" t="s">
        <v>504</v>
      </c>
      <c r="Q1819" s="237" t="s">
        <v>504</v>
      </c>
      <c r="R1819" s="237" t="s">
        <v>504</v>
      </c>
      <c r="S1819" s="256"/>
      <c r="T1819" s="256"/>
      <c r="U1819" s="361"/>
      <c r="V1819" s="99"/>
    </row>
    <row r="1820" spans="2:22" x14ac:dyDescent="0.3">
      <c r="B1820" s="235">
        <v>447</v>
      </c>
      <c r="C1820" s="135" t="s">
        <v>1048</v>
      </c>
      <c r="D1820" s="250" t="s">
        <v>697</v>
      </c>
      <c r="E1820" s="236" t="s">
        <v>95</v>
      </c>
      <c r="F1820" s="210">
        <v>42013</v>
      </c>
      <c r="G1820" s="209"/>
      <c r="H1820" s="254" t="s">
        <v>504</v>
      </c>
      <c r="I1820" s="237" t="s">
        <v>697</v>
      </c>
      <c r="J1820" s="237" t="s">
        <v>697</v>
      </c>
      <c r="K1820" s="237" t="s">
        <v>504</v>
      </c>
      <c r="L1820" s="237" t="s">
        <v>504</v>
      </c>
      <c r="M1820" s="237" t="s">
        <v>697</v>
      </c>
      <c r="N1820" s="237" t="s">
        <v>504</v>
      </c>
      <c r="O1820" s="237" t="s">
        <v>504</v>
      </c>
      <c r="P1820" s="237" t="s">
        <v>504</v>
      </c>
      <c r="Q1820" s="237" t="s">
        <v>504</v>
      </c>
      <c r="R1820" s="237" t="s">
        <v>504</v>
      </c>
      <c r="S1820" s="225"/>
      <c r="T1820" s="225"/>
      <c r="U1820" s="360"/>
      <c r="V1820" s="99"/>
    </row>
    <row r="1821" spans="2:22" x14ac:dyDescent="0.3">
      <c r="B1821" s="249">
        <v>447</v>
      </c>
      <c r="C1821" s="135" t="s">
        <v>1048</v>
      </c>
      <c r="D1821" s="209" t="s">
        <v>697</v>
      </c>
      <c r="E1821" s="211" t="s">
        <v>77</v>
      </c>
      <c r="F1821" s="210">
        <v>42055</v>
      </c>
      <c r="G1821" s="250"/>
      <c r="H1821" s="244" t="s">
        <v>504</v>
      </c>
      <c r="I1821" s="217" t="s">
        <v>697</v>
      </c>
      <c r="J1821" s="217" t="s">
        <v>697</v>
      </c>
      <c r="K1821" s="217" t="s">
        <v>504</v>
      </c>
      <c r="L1821" s="217" t="s">
        <v>504</v>
      </c>
      <c r="M1821" s="217" t="s">
        <v>697</v>
      </c>
      <c r="N1821" s="238" t="s">
        <v>504</v>
      </c>
      <c r="O1821" s="238" t="s">
        <v>504</v>
      </c>
      <c r="P1821" s="238" t="s">
        <v>504</v>
      </c>
      <c r="Q1821" s="238" t="s">
        <v>504</v>
      </c>
      <c r="R1821" s="238" t="s">
        <v>504</v>
      </c>
      <c r="S1821" s="251"/>
      <c r="T1821" s="251"/>
      <c r="U1821" s="361"/>
      <c r="V1821" s="99"/>
    </row>
    <row r="1822" spans="2:22" x14ac:dyDescent="0.3">
      <c r="B1822" s="249">
        <v>439</v>
      </c>
      <c r="C1822" s="135" t="s">
        <v>1049</v>
      </c>
      <c r="D1822" s="209" t="s">
        <v>1008</v>
      </c>
      <c r="E1822" s="211" t="s">
        <v>1010</v>
      </c>
      <c r="F1822" s="210">
        <v>41968</v>
      </c>
      <c r="G1822" s="209"/>
      <c r="H1822" s="254" t="s">
        <v>1008</v>
      </c>
      <c r="I1822" s="237" t="s">
        <v>1008</v>
      </c>
      <c r="J1822" s="237" t="s">
        <v>1008</v>
      </c>
      <c r="K1822" s="237" t="s">
        <v>1008</v>
      </c>
      <c r="L1822" s="237" t="s">
        <v>1008</v>
      </c>
      <c r="M1822" s="237" t="s">
        <v>1008</v>
      </c>
      <c r="N1822" s="237" t="s">
        <v>1008</v>
      </c>
      <c r="O1822" s="237" t="s">
        <v>504</v>
      </c>
      <c r="P1822" s="237" t="s">
        <v>504</v>
      </c>
      <c r="Q1822" s="237" t="s">
        <v>504</v>
      </c>
      <c r="R1822" s="237" t="s">
        <v>504</v>
      </c>
      <c r="S1822" s="256"/>
      <c r="T1822" s="256"/>
      <c r="U1822" s="361" t="s">
        <v>1050</v>
      </c>
      <c r="V1822" s="99"/>
    </row>
    <row r="1823" spans="2:22" x14ac:dyDescent="0.3">
      <c r="B1823" s="235">
        <v>439</v>
      </c>
      <c r="C1823" s="135" t="s">
        <v>1049</v>
      </c>
      <c r="D1823" s="219" t="s">
        <v>1008</v>
      </c>
      <c r="E1823" s="236" t="s">
        <v>95</v>
      </c>
      <c r="F1823" s="210">
        <v>41646</v>
      </c>
      <c r="G1823" s="209"/>
      <c r="H1823" s="254" t="s">
        <v>504</v>
      </c>
      <c r="I1823" s="237" t="s">
        <v>1008</v>
      </c>
      <c r="J1823" s="237" t="s">
        <v>1008</v>
      </c>
      <c r="K1823" s="237" t="s">
        <v>1008</v>
      </c>
      <c r="L1823" s="237" t="s">
        <v>1008</v>
      </c>
      <c r="M1823" s="237" t="s">
        <v>1008</v>
      </c>
      <c r="N1823" s="237" t="s">
        <v>1008</v>
      </c>
      <c r="O1823" s="237" t="s">
        <v>504</v>
      </c>
      <c r="P1823" s="237" t="s">
        <v>504</v>
      </c>
      <c r="Q1823" s="237" t="s">
        <v>504</v>
      </c>
      <c r="R1823" s="237" t="s">
        <v>504</v>
      </c>
      <c r="S1823" s="225"/>
      <c r="T1823" s="225"/>
      <c r="U1823" s="360"/>
      <c r="V1823" s="99"/>
    </row>
    <row r="1824" spans="2:22" x14ac:dyDescent="0.3">
      <c r="B1824" s="249">
        <v>439</v>
      </c>
      <c r="C1824" s="135" t="s">
        <v>1049</v>
      </c>
      <c r="D1824" s="209" t="s">
        <v>1008</v>
      </c>
      <c r="E1824" s="211" t="s">
        <v>105</v>
      </c>
      <c r="F1824" s="210">
        <v>41990</v>
      </c>
      <c r="G1824" s="219"/>
      <c r="H1824" s="266" t="s">
        <v>504</v>
      </c>
      <c r="I1824" s="237" t="s">
        <v>1008</v>
      </c>
      <c r="J1824" s="237" t="s">
        <v>1008</v>
      </c>
      <c r="K1824" s="237" t="s">
        <v>1008</v>
      </c>
      <c r="L1824" s="237" t="s">
        <v>1008</v>
      </c>
      <c r="M1824" s="237" t="s">
        <v>1008</v>
      </c>
      <c r="N1824" s="264" t="s">
        <v>504</v>
      </c>
      <c r="O1824" s="264" t="s">
        <v>504</v>
      </c>
      <c r="P1824" s="264" t="s">
        <v>504</v>
      </c>
      <c r="Q1824" s="264" t="s">
        <v>504</v>
      </c>
      <c r="R1824" s="264" t="s">
        <v>504</v>
      </c>
      <c r="S1824" s="225"/>
      <c r="T1824" s="225"/>
      <c r="U1824" s="361"/>
      <c r="V1824" s="99"/>
    </row>
    <row r="1825" spans="2:22" x14ac:dyDescent="0.3">
      <c r="B1825" s="249">
        <v>439</v>
      </c>
      <c r="C1825" s="135" t="s">
        <v>1049</v>
      </c>
      <c r="D1825" s="209" t="s">
        <v>1008</v>
      </c>
      <c r="E1825" s="211" t="s">
        <v>119</v>
      </c>
      <c r="F1825" s="210">
        <v>41976</v>
      </c>
      <c r="G1825" s="209"/>
      <c r="H1825" s="254" t="s">
        <v>504</v>
      </c>
      <c r="I1825" s="237" t="s">
        <v>1008</v>
      </c>
      <c r="J1825" s="237" t="s">
        <v>1008</v>
      </c>
      <c r="K1825" s="237" t="s">
        <v>1008</v>
      </c>
      <c r="L1825" s="237" t="s">
        <v>1008</v>
      </c>
      <c r="M1825" s="237" t="s">
        <v>1008</v>
      </c>
      <c r="N1825" s="237" t="s">
        <v>504</v>
      </c>
      <c r="O1825" s="237" t="s">
        <v>504</v>
      </c>
      <c r="P1825" s="237" t="s">
        <v>504</v>
      </c>
      <c r="Q1825" s="237" t="s">
        <v>504</v>
      </c>
      <c r="R1825" s="237" t="s">
        <v>504</v>
      </c>
      <c r="S1825" s="256"/>
      <c r="T1825" s="256"/>
      <c r="U1825" s="361"/>
      <c r="V1825" s="99"/>
    </row>
    <row r="1826" spans="2:22" x14ac:dyDescent="0.3">
      <c r="B1826" s="249">
        <v>439</v>
      </c>
      <c r="C1826" s="135" t="s">
        <v>1049</v>
      </c>
      <c r="D1826" s="209" t="s">
        <v>1008</v>
      </c>
      <c r="E1826" s="211" t="s">
        <v>77</v>
      </c>
      <c r="F1826" s="210">
        <v>42053</v>
      </c>
      <c r="G1826" s="209">
        <v>6</v>
      </c>
      <c r="H1826" s="244" t="s">
        <v>504</v>
      </c>
      <c r="I1826" s="217" t="s">
        <v>1008</v>
      </c>
      <c r="J1826" s="217" t="s">
        <v>1008</v>
      </c>
      <c r="K1826" s="217" t="s">
        <v>1008</v>
      </c>
      <c r="L1826" s="217" t="s">
        <v>1008</v>
      </c>
      <c r="M1826" s="217" t="s">
        <v>1008</v>
      </c>
      <c r="N1826" s="244" t="s">
        <v>1008</v>
      </c>
      <c r="O1826" s="238" t="s">
        <v>504</v>
      </c>
      <c r="P1826" s="238" t="s">
        <v>504</v>
      </c>
      <c r="Q1826" s="238" t="s">
        <v>504</v>
      </c>
      <c r="R1826" s="248" t="s">
        <v>504</v>
      </c>
      <c r="S1826" s="261"/>
      <c r="T1826" s="261"/>
      <c r="U1826" s="362" t="s">
        <v>1051</v>
      </c>
      <c r="V1826" s="99"/>
    </row>
    <row r="1827" spans="2:22" x14ac:dyDescent="0.3">
      <c r="B1827" s="249">
        <v>432</v>
      </c>
      <c r="C1827" s="135" t="s">
        <v>1052</v>
      </c>
      <c r="D1827" s="250" t="s">
        <v>697</v>
      </c>
      <c r="E1827" s="258" t="s">
        <v>119</v>
      </c>
      <c r="F1827" s="210">
        <v>41968</v>
      </c>
      <c r="G1827" s="209"/>
      <c r="H1827" s="254" t="s">
        <v>504</v>
      </c>
      <c r="I1827" s="212" t="s">
        <v>697</v>
      </c>
      <c r="J1827" s="212" t="s">
        <v>697</v>
      </c>
      <c r="K1827" s="212" t="s">
        <v>697</v>
      </c>
      <c r="L1827" s="212" t="s">
        <v>697</v>
      </c>
      <c r="M1827" s="212" t="s">
        <v>697</v>
      </c>
      <c r="N1827" s="212" t="s">
        <v>697</v>
      </c>
      <c r="O1827" s="237" t="s">
        <v>504</v>
      </c>
      <c r="P1827" s="237" t="s">
        <v>504</v>
      </c>
      <c r="Q1827" s="237" t="s">
        <v>504</v>
      </c>
      <c r="R1827" s="237" t="s">
        <v>504</v>
      </c>
      <c r="S1827" s="256"/>
      <c r="T1827" s="256"/>
      <c r="U1827" s="361"/>
      <c r="V1827" s="99"/>
    </row>
    <row r="1828" spans="2:22" x14ac:dyDescent="0.3">
      <c r="B1828" s="249">
        <v>432</v>
      </c>
      <c r="C1828" s="135" t="s">
        <v>1052</v>
      </c>
      <c r="D1828" s="250" t="s">
        <v>697</v>
      </c>
      <c r="E1828" s="258" t="s">
        <v>95</v>
      </c>
      <c r="F1828" s="259">
        <v>42003</v>
      </c>
      <c r="G1828" s="250"/>
      <c r="H1828" s="254" t="s">
        <v>504</v>
      </c>
      <c r="I1828" s="237" t="s">
        <v>697</v>
      </c>
      <c r="J1828" s="237" t="s">
        <v>697</v>
      </c>
      <c r="K1828" s="237" t="s">
        <v>697</v>
      </c>
      <c r="L1828" s="237" t="s">
        <v>697</v>
      </c>
      <c r="M1828" s="237" t="s">
        <v>697</v>
      </c>
      <c r="N1828" s="237" t="s">
        <v>697</v>
      </c>
      <c r="O1828" s="237" t="s">
        <v>504</v>
      </c>
      <c r="P1828" s="237" t="s">
        <v>504</v>
      </c>
      <c r="Q1828" s="237" t="s">
        <v>504</v>
      </c>
      <c r="R1828" s="237" t="s">
        <v>504</v>
      </c>
      <c r="S1828" s="256"/>
      <c r="T1828" s="256"/>
      <c r="U1828" s="361" t="s">
        <v>1053</v>
      </c>
      <c r="V1828" s="99"/>
    </row>
    <row r="1829" spans="2:22" x14ac:dyDescent="0.3">
      <c r="B1829" s="235">
        <v>432</v>
      </c>
      <c r="C1829" s="135" t="s">
        <v>1052</v>
      </c>
      <c r="D1829" s="209" t="s">
        <v>697</v>
      </c>
      <c r="E1829" s="211" t="s">
        <v>105</v>
      </c>
      <c r="F1829" s="210">
        <v>41982</v>
      </c>
      <c r="G1829" s="209"/>
      <c r="H1829" s="254" t="s">
        <v>504</v>
      </c>
      <c r="I1829" s="237" t="s">
        <v>1040</v>
      </c>
      <c r="J1829" s="237" t="s">
        <v>1040</v>
      </c>
      <c r="K1829" s="237" t="s">
        <v>1040</v>
      </c>
      <c r="L1829" s="237" t="s">
        <v>1019</v>
      </c>
      <c r="M1829" s="237" t="s">
        <v>1019</v>
      </c>
      <c r="N1829" s="237" t="s">
        <v>504</v>
      </c>
      <c r="O1829" s="237" t="s">
        <v>504</v>
      </c>
      <c r="P1829" s="237" t="s">
        <v>504</v>
      </c>
      <c r="Q1829" s="237" t="s">
        <v>504</v>
      </c>
      <c r="R1829" s="237" t="s">
        <v>504</v>
      </c>
      <c r="S1829" s="225"/>
      <c r="T1829" s="225"/>
      <c r="U1829" s="360"/>
      <c r="V1829" s="99"/>
    </row>
    <row r="1830" spans="2:22" x14ac:dyDescent="0.3">
      <c r="B1830" s="249">
        <v>432</v>
      </c>
      <c r="C1830" s="135" t="s">
        <v>1052</v>
      </c>
      <c r="D1830" s="209" t="s">
        <v>697</v>
      </c>
      <c r="E1830" s="211" t="s">
        <v>77</v>
      </c>
      <c r="F1830" s="210">
        <v>42045</v>
      </c>
      <c r="G1830" s="250">
        <v>6</v>
      </c>
      <c r="H1830" s="237" t="s">
        <v>504</v>
      </c>
      <c r="I1830" s="237" t="s">
        <v>697</v>
      </c>
      <c r="J1830" s="237" t="s">
        <v>697</v>
      </c>
      <c r="K1830" s="217" t="s">
        <v>1019</v>
      </c>
      <c r="L1830" s="217" t="s">
        <v>1019</v>
      </c>
      <c r="M1830" s="217" t="s">
        <v>1019</v>
      </c>
      <c r="N1830" s="238" t="s">
        <v>1008</v>
      </c>
      <c r="O1830" s="238" t="s">
        <v>504</v>
      </c>
      <c r="P1830" s="238" t="s">
        <v>504</v>
      </c>
      <c r="Q1830" s="238"/>
      <c r="R1830" s="238" t="s">
        <v>504</v>
      </c>
      <c r="S1830" s="251"/>
      <c r="T1830" s="251"/>
      <c r="U1830" s="362" t="s">
        <v>1051</v>
      </c>
      <c r="V1830" s="99"/>
    </row>
    <row r="1831" spans="2:22" x14ac:dyDescent="0.3">
      <c r="B1831" s="249">
        <v>394</v>
      </c>
      <c r="C1831" s="135" t="s">
        <v>1054</v>
      </c>
      <c r="D1831" s="250" t="s">
        <v>1006</v>
      </c>
      <c r="E1831" s="258" t="s">
        <v>1010</v>
      </c>
      <c r="F1831" s="259">
        <v>41920</v>
      </c>
      <c r="G1831" s="250"/>
      <c r="H1831" s="254" t="s">
        <v>1008</v>
      </c>
      <c r="I1831" s="254" t="s">
        <v>1008</v>
      </c>
      <c r="J1831" s="254" t="s">
        <v>1008</v>
      </c>
      <c r="K1831" s="254" t="s">
        <v>1008</v>
      </c>
      <c r="L1831" s="254" t="s">
        <v>1008</v>
      </c>
      <c r="M1831" s="254" t="s">
        <v>1008</v>
      </c>
      <c r="N1831" s="237" t="s">
        <v>1006</v>
      </c>
      <c r="O1831" s="254"/>
      <c r="P1831" s="254"/>
      <c r="Q1831" s="237"/>
      <c r="R1831" s="237"/>
      <c r="S1831" s="256"/>
      <c r="T1831" s="256"/>
      <c r="U1831" s="361" t="s">
        <v>1055</v>
      </c>
      <c r="V1831" s="99"/>
    </row>
    <row r="1832" spans="2:22" x14ac:dyDescent="0.3">
      <c r="B1832" s="249">
        <v>394</v>
      </c>
      <c r="C1832" s="135" t="s">
        <v>1054</v>
      </c>
      <c r="D1832" s="250" t="s">
        <v>1006</v>
      </c>
      <c r="E1832" s="258" t="s">
        <v>119</v>
      </c>
      <c r="F1832" s="259">
        <v>41927</v>
      </c>
      <c r="G1832" s="250"/>
      <c r="H1832" s="254" t="s">
        <v>504</v>
      </c>
      <c r="I1832" s="254" t="s">
        <v>1008</v>
      </c>
      <c r="J1832" s="254" t="s">
        <v>1008</v>
      </c>
      <c r="K1832" s="237" t="s">
        <v>1006</v>
      </c>
      <c r="L1832" s="254" t="s">
        <v>1008</v>
      </c>
      <c r="M1832" s="254" t="s">
        <v>1008</v>
      </c>
      <c r="N1832" s="237" t="s">
        <v>504</v>
      </c>
      <c r="O1832" s="237" t="s">
        <v>504</v>
      </c>
      <c r="P1832" s="237" t="s">
        <v>504</v>
      </c>
      <c r="Q1832" s="237" t="s">
        <v>504</v>
      </c>
      <c r="R1832" s="237" t="s">
        <v>504</v>
      </c>
      <c r="S1832" s="256"/>
      <c r="T1832" s="256"/>
      <c r="U1832" s="361"/>
      <c r="V1832" s="99"/>
    </row>
    <row r="1833" spans="2:22" x14ac:dyDescent="0.3">
      <c r="B1833" s="249">
        <v>394</v>
      </c>
      <c r="C1833" s="135" t="s">
        <v>1054</v>
      </c>
      <c r="D1833" s="209" t="s">
        <v>1006</v>
      </c>
      <c r="E1833" s="211" t="s">
        <v>105</v>
      </c>
      <c r="F1833" s="210">
        <v>41941</v>
      </c>
      <c r="G1833" s="209"/>
      <c r="H1833" s="254" t="s">
        <v>504</v>
      </c>
      <c r="I1833" s="237" t="s">
        <v>1006</v>
      </c>
      <c r="J1833" s="237" t="s">
        <v>1006</v>
      </c>
      <c r="K1833" s="237" t="s">
        <v>1006</v>
      </c>
      <c r="L1833" s="237" t="s">
        <v>1006</v>
      </c>
      <c r="M1833" s="237" t="s">
        <v>1006</v>
      </c>
      <c r="N1833" s="237" t="s">
        <v>504</v>
      </c>
      <c r="O1833" s="237" t="s">
        <v>504</v>
      </c>
      <c r="P1833" s="237" t="s">
        <v>504</v>
      </c>
      <c r="Q1833" s="237" t="s">
        <v>504</v>
      </c>
      <c r="R1833" s="237" t="s">
        <v>504</v>
      </c>
      <c r="S1833" s="256"/>
      <c r="T1833" s="256"/>
      <c r="U1833" s="361"/>
      <c r="V1833" s="99"/>
    </row>
    <row r="1834" spans="2:22" x14ac:dyDescent="0.3">
      <c r="B1834" s="249">
        <v>394</v>
      </c>
      <c r="C1834" s="135" t="s">
        <v>1054</v>
      </c>
      <c r="D1834" s="250" t="s">
        <v>1006</v>
      </c>
      <c r="E1834" s="258" t="s">
        <v>95</v>
      </c>
      <c r="F1834" s="259">
        <v>41962</v>
      </c>
      <c r="G1834" s="250"/>
      <c r="H1834" s="254" t="s">
        <v>504</v>
      </c>
      <c r="I1834" s="237" t="s">
        <v>1008</v>
      </c>
      <c r="J1834" s="237" t="s">
        <v>1008</v>
      </c>
      <c r="K1834" s="237" t="s">
        <v>1006</v>
      </c>
      <c r="L1834" s="237" t="s">
        <v>1008</v>
      </c>
      <c r="M1834" s="237" t="s">
        <v>1008</v>
      </c>
      <c r="N1834" s="237" t="s">
        <v>1006</v>
      </c>
      <c r="O1834" s="237" t="s">
        <v>504</v>
      </c>
      <c r="P1834" s="237" t="s">
        <v>504</v>
      </c>
      <c r="Q1834" s="237" t="s">
        <v>504</v>
      </c>
      <c r="R1834" s="237" t="s">
        <v>504</v>
      </c>
      <c r="S1834" s="256"/>
      <c r="T1834" s="256"/>
      <c r="U1834" s="361"/>
      <c r="V1834" s="99"/>
    </row>
    <row r="1835" spans="2:22" x14ac:dyDescent="0.3">
      <c r="B1835" s="235">
        <v>394</v>
      </c>
      <c r="C1835" s="135" t="s">
        <v>1054</v>
      </c>
      <c r="D1835" s="209" t="s">
        <v>1006</v>
      </c>
      <c r="E1835" s="258" t="s">
        <v>77</v>
      </c>
      <c r="F1835" s="210">
        <v>42004</v>
      </c>
      <c r="G1835" s="209">
        <v>6</v>
      </c>
      <c r="H1835" s="254" t="s">
        <v>504</v>
      </c>
      <c r="I1835" s="237" t="s">
        <v>1008</v>
      </c>
      <c r="J1835" s="237" t="s">
        <v>1008</v>
      </c>
      <c r="K1835" s="254" t="s">
        <v>1006</v>
      </c>
      <c r="L1835" s="237" t="s">
        <v>1008</v>
      </c>
      <c r="M1835" s="237" t="s">
        <v>1008</v>
      </c>
      <c r="N1835" s="254" t="s">
        <v>1006</v>
      </c>
      <c r="O1835" s="237" t="s">
        <v>504</v>
      </c>
      <c r="P1835" s="237" t="s">
        <v>504</v>
      </c>
      <c r="Q1835" s="237" t="s">
        <v>504</v>
      </c>
      <c r="R1835" s="237" t="s">
        <v>504</v>
      </c>
      <c r="S1835" s="225"/>
      <c r="T1835" s="225"/>
      <c r="U1835" s="364" t="s">
        <v>1029</v>
      </c>
      <c r="V1835" s="99"/>
    </row>
    <row r="1836" spans="2:22" x14ac:dyDescent="0.3">
      <c r="B1836" s="249">
        <v>386</v>
      </c>
      <c r="C1836" s="135" t="s">
        <v>1461</v>
      </c>
      <c r="D1836" s="250" t="s">
        <v>1006</v>
      </c>
      <c r="E1836" s="258" t="s">
        <v>1010</v>
      </c>
      <c r="F1836" s="259">
        <v>41901</v>
      </c>
      <c r="G1836" s="250"/>
      <c r="H1836" s="254" t="s">
        <v>1006</v>
      </c>
      <c r="I1836" s="254" t="s">
        <v>1056</v>
      </c>
      <c r="J1836" s="267" t="s">
        <v>1019</v>
      </c>
      <c r="K1836" s="254" t="s">
        <v>1008</v>
      </c>
      <c r="L1836" s="254" t="s">
        <v>1008</v>
      </c>
      <c r="M1836" s="254" t="s">
        <v>1008</v>
      </c>
      <c r="N1836" s="237" t="s">
        <v>1006</v>
      </c>
      <c r="O1836" s="237" t="s">
        <v>504</v>
      </c>
      <c r="P1836" s="237" t="s">
        <v>504</v>
      </c>
      <c r="Q1836" s="237" t="s">
        <v>504</v>
      </c>
      <c r="R1836" s="237" t="s">
        <v>504</v>
      </c>
      <c r="S1836" s="256"/>
      <c r="T1836" s="256"/>
      <c r="U1836" s="361" t="s">
        <v>1055</v>
      </c>
      <c r="V1836" s="99"/>
    </row>
    <row r="1837" spans="2:22" x14ac:dyDescent="0.3">
      <c r="B1837" s="249">
        <v>386</v>
      </c>
      <c r="C1837" s="135" t="s">
        <v>1461</v>
      </c>
      <c r="D1837" s="250" t="s">
        <v>1006</v>
      </c>
      <c r="E1837" s="258" t="s">
        <v>119</v>
      </c>
      <c r="F1837" s="259">
        <v>41908</v>
      </c>
      <c r="G1837" s="250"/>
      <c r="H1837" s="254" t="s">
        <v>504</v>
      </c>
      <c r="I1837" s="237" t="s">
        <v>1006</v>
      </c>
      <c r="J1837" s="237" t="s">
        <v>1006</v>
      </c>
      <c r="K1837" s="254" t="s">
        <v>1008</v>
      </c>
      <c r="L1837" s="237" t="s">
        <v>1006</v>
      </c>
      <c r="M1837" s="237" t="s">
        <v>1006</v>
      </c>
      <c r="N1837" s="237" t="s">
        <v>504</v>
      </c>
      <c r="O1837" s="237" t="s">
        <v>504</v>
      </c>
      <c r="P1837" s="237" t="s">
        <v>504</v>
      </c>
      <c r="Q1837" s="237" t="s">
        <v>504</v>
      </c>
      <c r="R1837" s="237" t="s">
        <v>504</v>
      </c>
      <c r="S1837" s="256"/>
      <c r="T1837" s="256"/>
      <c r="U1837" s="361"/>
      <c r="V1837" s="99"/>
    </row>
    <row r="1838" spans="2:22" x14ac:dyDescent="0.3">
      <c r="B1838" s="249">
        <v>386</v>
      </c>
      <c r="C1838" s="135" t="s">
        <v>1461</v>
      </c>
      <c r="D1838" s="250" t="s">
        <v>1006</v>
      </c>
      <c r="E1838" s="258" t="s">
        <v>105</v>
      </c>
      <c r="F1838" s="259">
        <v>41922</v>
      </c>
      <c r="G1838" s="250"/>
      <c r="H1838" s="254" t="s">
        <v>504</v>
      </c>
      <c r="I1838" s="237" t="s">
        <v>1006</v>
      </c>
      <c r="J1838" s="237" t="s">
        <v>1006</v>
      </c>
      <c r="K1838" s="254" t="s">
        <v>1046</v>
      </c>
      <c r="L1838" s="237" t="s">
        <v>1006</v>
      </c>
      <c r="M1838" s="237" t="s">
        <v>1006</v>
      </c>
      <c r="N1838" s="237" t="s">
        <v>504</v>
      </c>
      <c r="O1838" s="237" t="s">
        <v>504</v>
      </c>
      <c r="P1838" s="237" t="s">
        <v>504</v>
      </c>
      <c r="Q1838" s="237" t="s">
        <v>504</v>
      </c>
      <c r="R1838" s="237" t="s">
        <v>504</v>
      </c>
      <c r="S1838" s="256"/>
      <c r="T1838" s="256"/>
      <c r="U1838" s="361"/>
      <c r="V1838" s="99"/>
    </row>
    <row r="1839" spans="2:22" x14ac:dyDescent="0.3">
      <c r="B1839" s="268">
        <v>386</v>
      </c>
      <c r="C1839" s="135" t="s">
        <v>1461</v>
      </c>
      <c r="D1839" s="209" t="s">
        <v>1006</v>
      </c>
      <c r="E1839" s="211" t="s">
        <v>95</v>
      </c>
      <c r="F1839" s="210">
        <v>41943</v>
      </c>
      <c r="G1839" s="209"/>
      <c r="H1839" s="254" t="s">
        <v>504</v>
      </c>
      <c r="I1839" s="237" t="s">
        <v>1006</v>
      </c>
      <c r="J1839" s="237" t="s">
        <v>1006</v>
      </c>
      <c r="K1839" s="254" t="s">
        <v>1008</v>
      </c>
      <c r="L1839" s="237" t="s">
        <v>1006</v>
      </c>
      <c r="M1839" s="237" t="s">
        <v>1006</v>
      </c>
      <c r="N1839" s="254" t="s">
        <v>1006</v>
      </c>
      <c r="O1839" s="237" t="s">
        <v>504</v>
      </c>
      <c r="P1839" s="237" t="s">
        <v>504</v>
      </c>
      <c r="Q1839" s="237" t="s">
        <v>504</v>
      </c>
      <c r="R1839" s="237" t="s">
        <v>504</v>
      </c>
      <c r="S1839" s="256"/>
      <c r="T1839" s="256"/>
      <c r="U1839" s="361"/>
      <c r="V1839" s="99"/>
    </row>
    <row r="1840" spans="2:22" x14ac:dyDescent="0.3">
      <c r="B1840" s="235">
        <v>386</v>
      </c>
      <c r="C1840" s="135" t="s">
        <v>1461</v>
      </c>
      <c r="D1840" s="209" t="s">
        <v>1006</v>
      </c>
      <c r="E1840" s="236" t="s">
        <v>77</v>
      </c>
      <c r="F1840" s="210">
        <v>41985</v>
      </c>
      <c r="G1840" s="209"/>
      <c r="H1840" s="254" t="s">
        <v>504</v>
      </c>
      <c r="I1840" s="237" t="s">
        <v>1006</v>
      </c>
      <c r="J1840" s="237" t="s">
        <v>1006</v>
      </c>
      <c r="K1840" s="237" t="s">
        <v>1006</v>
      </c>
      <c r="L1840" s="254" t="s">
        <v>697</v>
      </c>
      <c r="M1840" s="254" t="s">
        <v>697</v>
      </c>
      <c r="N1840" s="237" t="s">
        <v>1006</v>
      </c>
      <c r="O1840" s="237" t="s">
        <v>504</v>
      </c>
      <c r="P1840" s="237" t="s">
        <v>504</v>
      </c>
      <c r="Q1840" s="237" t="s">
        <v>504</v>
      </c>
      <c r="R1840" s="237" t="s">
        <v>504</v>
      </c>
      <c r="S1840" s="225"/>
      <c r="T1840" s="225"/>
      <c r="U1840" s="364" t="s">
        <v>1029</v>
      </c>
      <c r="V1840" s="99"/>
    </row>
    <row r="1841" spans="2:22" x14ac:dyDescent="0.3">
      <c r="B1841" s="249">
        <v>348</v>
      </c>
      <c r="C1841" s="135" t="s">
        <v>1057</v>
      </c>
      <c r="D1841" s="250" t="s">
        <v>1006</v>
      </c>
      <c r="E1841" s="258" t="s">
        <v>1010</v>
      </c>
      <c r="F1841" s="259">
        <v>41885</v>
      </c>
      <c r="G1841" s="250"/>
      <c r="H1841" s="254" t="s">
        <v>1058</v>
      </c>
      <c r="I1841" s="237" t="s">
        <v>1058</v>
      </c>
      <c r="J1841" s="237" t="s">
        <v>1058</v>
      </c>
      <c r="K1841" s="237" t="s">
        <v>1006</v>
      </c>
      <c r="L1841" s="237" t="s">
        <v>1006</v>
      </c>
      <c r="M1841" s="237" t="s">
        <v>1006</v>
      </c>
      <c r="N1841" s="237" t="s">
        <v>1006</v>
      </c>
      <c r="O1841" s="237" t="s">
        <v>504</v>
      </c>
      <c r="P1841" s="237" t="s">
        <v>504</v>
      </c>
      <c r="Q1841" s="237" t="s">
        <v>504</v>
      </c>
      <c r="R1841" s="237" t="s">
        <v>504</v>
      </c>
      <c r="S1841" s="251"/>
      <c r="T1841" s="251"/>
      <c r="U1841" s="365" t="s">
        <v>1059</v>
      </c>
      <c r="V1841" s="99"/>
    </row>
    <row r="1842" spans="2:22" x14ac:dyDescent="0.3">
      <c r="B1842" s="249">
        <v>348</v>
      </c>
      <c r="C1842" s="135" t="s">
        <v>1057</v>
      </c>
      <c r="D1842" s="250" t="s">
        <v>1006</v>
      </c>
      <c r="E1842" s="258" t="s">
        <v>119</v>
      </c>
      <c r="F1842" s="259">
        <v>41892</v>
      </c>
      <c r="G1842" s="250"/>
      <c r="H1842" s="254" t="s">
        <v>504</v>
      </c>
      <c r="I1842" s="254" t="s">
        <v>1008</v>
      </c>
      <c r="J1842" s="254" t="s">
        <v>1008</v>
      </c>
      <c r="K1842" s="254" t="s">
        <v>1008</v>
      </c>
      <c r="L1842" s="237" t="s">
        <v>1006</v>
      </c>
      <c r="M1842" s="237" t="s">
        <v>1006</v>
      </c>
      <c r="N1842" s="237" t="s">
        <v>504</v>
      </c>
      <c r="O1842" s="237" t="s">
        <v>504</v>
      </c>
      <c r="P1842" s="237" t="s">
        <v>504</v>
      </c>
      <c r="Q1842" s="237" t="s">
        <v>504</v>
      </c>
      <c r="R1842" s="237" t="s">
        <v>504</v>
      </c>
      <c r="S1842" s="256"/>
      <c r="T1842" s="256"/>
      <c r="U1842" s="362"/>
      <c r="V1842" s="99"/>
    </row>
    <row r="1843" spans="2:22" x14ac:dyDescent="0.3">
      <c r="B1843" s="249">
        <v>348</v>
      </c>
      <c r="C1843" s="135" t="s">
        <v>1057</v>
      </c>
      <c r="D1843" s="250" t="s">
        <v>1006</v>
      </c>
      <c r="E1843" s="258" t="s">
        <v>105</v>
      </c>
      <c r="F1843" s="259">
        <v>41906</v>
      </c>
      <c r="G1843" s="250"/>
      <c r="H1843" s="254" t="s">
        <v>504</v>
      </c>
      <c r="I1843" s="237" t="s">
        <v>1006</v>
      </c>
      <c r="J1843" s="237" t="s">
        <v>1006</v>
      </c>
      <c r="K1843" s="254" t="s">
        <v>1008</v>
      </c>
      <c r="L1843" s="237" t="s">
        <v>1006</v>
      </c>
      <c r="M1843" s="237" t="s">
        <v>1006</v>
      </c>
      <c r="N1843" s="237" t="s">
        <v>504</v>
      </c>
      <c r="O1843" s="237" t="s">
        <v>504</v>
      </c>
      <c r="P1843" s="237" t="s">
        <v>504</v>
      </c>
      <c r="Q1843" s="237" t="s">
        <v>504</v>
      </c>
      <c r="R1843" s="237" t="s">
        <v>504</v>
      </c>
      <c r="S1843" s="256"/>
      <c r="T1843" s="256"/>
      <c r="U1843" s="361"/>
      <c r="V1843" s="99"/>
    </row>
    <row r="1844" spans="2:22" x14ac:dyDescent="0.3">
      <c r="B1844" s="249">
        <v>348</v>
      </c>
      <c r="C1844" s="135" t="s">
        <v>1057</v>
      </c>
      <c r="D1844" s="250" t="s">
        <v>1006</v>
      </c>
      <c r="E1844" s="258" t="s">
        <v>95</v>
      </c>
      <c r="F1844" s="259">
        <v>41927</v>
      </c>
      <c r="G1844" s="250"/>
      <c r="H1844" s="254" t="s">
        <v>504</v>
      </c>
      <c r="I1844" s="237" t="s">
        <v>1006</v>
      </c>
      <c r="J1844" s="237" t="s">
        <v>1006</v>
      </c>
      <c r="K1844" s="237" t="s">
        <v>1006</v>
      </c>
      <c r="L1844" s="237" t="s">
        <v>1006</v>
      </c>
      <c r="M1844" s="237" t="s">
        <v>1006</v>
      </c>
      <c r="N1844" s="254" t="s">
        <v>1006</v>
      </c>
      <c r="O1844" s="237" t="s">
        <v>504</v>
      </c>
      <c r="P1844" s="237" t="s">
        <v>504</v>
      </c>
      <c r="Q1844" s="237" t="s">
        <v>504</v>
      </c>
      <c r="R1844" s="237" t="s">
        <v>504</v>
      </c>
      <c r="S1844" s="256"/>
      <c r="T1844" s="256"/>
      <c r="U1844" s="361"/>
      <c r="V1844" s="99"/>
    </row>
    <row r="1845" spans="2:22" x14ac:dyDescent="0.3">
      <c r="B1845" s="249">
        <v>348</v>
      </c>
      <c r="C1845" s="135" t="s">
        <v>1057</v>
      </c>
      <c r="D1845" s="209" t="s">
        <v>1006</v>
      </c>
      <c r="E1845" s="211" t="s">
        <v>77</v>
      </c>
      <c r="F1845" s="210">
        <v>41969</v>
      </c>
      <c r="G1845" s="209"/>
      <c r="H1845" s="254" t="s">
        <v>504</v>
      </c>
      <c r="I1845" s="237" t="s">
        <v>1006</v>
      </c>
      <c r="J1845" s="237" t="s">
        <v>1006</v>
      </c>
      <c r="K1845" s="237" t="s">
        <v>1006</v>
      </c>
      <c r="L1845" s="237" t="s">
        <v>1008</v>
      </c>
      <c r="M1845" s="237" t="s">
        <v>1008</v>
      </c>
      <c r="N1845" s="237" t="s">
        <v>1006</v>
      </c>
      <c r="O1845" s="237" t="s">
        <v>504</v>
      </c>
      <c r="P1845" s="237" t="s">
        <v>504</v>
      </c>
      <c r="Q1845" s="237" t="s">
        <v>504</v>
      </c>
      <c r="R1845" s="237" t="s">
        <v>504</v>
      </c>
      <c r="S1845" s="256"/>
      <c r="T1845" s="256"/>
      <c r="U1845" s="362" t="s">
        <v>1060</v>
      </c>
      <c r="V1845" s="99"/>
    </row>
    <row r="1846" spans="2:22" x14ac:dyDescent="0.3">
      <c r="B1846" s="249" t="s">
        <v>1061</v>
      </c>
      <c r="C1846" s="135" t="s">
        <v>1062</v>
      </c>
      <c r="D1846" s="250" t="s">
        <v>697</v>
      </c>
      <c r="E1846" s="258" t="s">
        <v>105</v>
      </c>
      <c r="F1846" s="259">
        <v>41863</v>
      </c>
      <c r="G1846" s="250"/>
      <c r="H1846" s="254" t="s">
        <v>504</v>
      </c>
      <c r="I1846" s="244" t="s">
        <v>504</v>
      </c>
      <c r="J1846" s="244" t="s">
        <v>504</v>
      </c>
      <c r="K1846" s="244" t="s">
        <v>504</v>
      </c>
      <c r="L1846" s="254" t="s">
        <v>697</v>
      </c>
      <c r="M1846" s="254" t="s">
        <v>697</v>
      </c>
      <c r="N1846" s="237" t="s">
        <v>504</v>
      </c>
      <c r="O1846" s="254" t="s">
        <v>697</v>
      </c>
      <c r="P1846" s="254" t="s">
        <v>697</v>
      </c>
      <c r="Q1846" s="237" t="s">
        <v>504</v>
      </c>
      <c r="R1846" s="237" t="s">
        <v>504</v>
      </c>
      <c r="S1846" s="256"/>
      <c r="T1846" s="256"/>
      <c r="U1846" s="362"/>
      <c r="V1846" s="99"/>
    </row>
    <row r="1847" spans="2:22" x14ac:dyDescent="0.3">
      <c r="B1847" s="249">
        <v>280</v>
      </c>
      <c r="C1847" s="135" t="s">
        <v>1062</v>
      </c>
      <c r="D1847" s="250" t="s">
        <v>697</v>
      </c>
      <c r="E1847" s="258" t="s">
        <v>95</v>
      </c>
      <c r="F1847" s="259">
        <v>41884</v>
      </c>
      <c r="G1847" s="250"/>
      <c r="H1847" s="254" t="s">
        <v>504</v>
      </c>
      <c r="I1847" s="237" t="s">
        <v>504</v>
      </c>
      <c r="J1847" s="237" t="s">
        <v>504</v>
      </c>
      <c r="K1847" s="237" t="s">
        <v>504</v>
      </c>
      <c r="L1847" s="254" t="s">
        <v>697</v>
      </c>
      <c r="M1847" s="254" t="s">
        <v>697</v>
      </c>
      <c r="N1847" s="237" t="s">
        <v>504</v>
      </c>
      <c r="O1847" s="254" t="s">
        <v>697</v>
      </c>
      <c r="P1847" s="254" t="s">
        <v>697</v>
      </c>
      <c r="Q1847" s="237" t="s">
        <v>504</v>
      </c>
      <c r="R1847" s="237" t="s">
        <v>504</v>
      </c>
      <c r="S1847" s="256"/>
      <c r="T1847" s="256"/>
      <c r="U1847" s="362"/>
      <c r="V1847" s="99"/>
    </row>
    <row r="1848" spans="2:22" x14ac:dyDescent="0.3">
      <c r="B1848" s="249" t="s">
        <v>1063</v>
      </c>
      <c r="C1848" s="135" t="s">
        <v>1062</v>
      </c>
      <c r="D1848" s="250" t="s">
        <v>697</v>
      </c>
      <c r="E1848" s="258" t="s">
        <v>77</v>
      </c>
      <c r="F1848" s="259">
        <v>41926</v>
      </c>
      <c r="G1848" s="250"/>
      <c r="H1848" s="254" t="s">
        <v>504</v>
      </c>
      <c r="I1848" s="237" t="s">
        <v>504</v>
      </c>
      <c r="J1848" s="237" t="s">
        <v>504</v>
      </c>
      <c r="K1848" s="237" t="s">
        <v>504</v>
      </c>
      <c r="L1848" s="254" t="s">
        <v>697</v>
      </c>
      <c r="M1848" s="254" t="s">
        <v>697</v>
      </c>
      <c r="N1848" s="237" t="s">
        <v>504</v>
      </c>
      <c r="O1848" s="254" t="s">
        <v>697</v>
      </c>
      <c r="P1848" s="254" t="s">
        <v>697</v>
      </c>
      <c r="Q1848" s="237" t="s">
        <v>504</v>
      </c>
      <c r="R1848" s="237" t="s">
        <v>504</v>
      </c>
      <c r="S1848" s="256"/>
      <c r="T1848" s="256"/>
      <c r="U1848" s="361"/>
      <c r="V1848" s="99"/>
    </row>
    <row r="1849" spans="2:22" x14ac:dyDescent="0.3">
      <c r="B1849" s="249" t="s">
        <v>1061</v>
      </c>
      <c r="C1849" s="135" t="s">
        <v>1062</v>
      </c>
      <c r="D1849" s="250" t="s">
        <v>697</v>
      </c>
      <c r="E1849" s="258" t="s">
        <v>77</v>
      </c>
      <c r="F1849" s="259">
        <v>41926</v>
      </c>
      <c r="G1849" s="250"/>
      <c r="H1849" s="254" t="s">
        <v>504</v>
      </c>
      <c r="I1849" s="237" t="s">
        <v>504</v>
      </c>
      <c r="J1849" s="237" t="s">
        <v>504</v>
      </c>
      <c r="K1849" s="237" t="s">
        <v>504</v>
      </c>
      <c r="L1849" s="254" t="s">
        <v>697</v>
      </c>
      <c r="M1849" s="254" t="s">
        <v>697</v>
      </c>
      <c r="N1849" s="237" t="s">
        <v>504</v>
      </c>
      <c r="O1849" s="254" t="s">
        <v>697</v>
      </c>
      <c r="P1849" s="254" t="s">
        <v>697</v>
      </c>
      <c r="Q1849" s="237" t="s">
        <v>504</v>
      </c>
      <c r="R1849" s="237" t="s">
        <v>504</v>
      </c>
      <c r="S1849" s="256"/>
      <c r="T1849" s="256"/>
      <c r="U1849" s="361"/>
      <c r="V1849" s="99"/>
    </row>
    <row r="1850" spans="2:22" x14ac:dyDescent="0.3">
      <c r="B1850" s="249" t="s">
        <v>1063</v>
      </c>
      <c r="C1850" s="135" t="s">
        <v>1062</v>
      </c>
      <c r="D1850" s="250" t="s">
        <v>697</v>
      </c>
      <c r="E1850" s="258" t="s">
        <v>426</v>
      </c>
      <c r="F1850" s="259">
        <v>41645</v>
      </c>
      <c r="G1850" s="250">
        <v>4</v>
      </c>
      <c r="H1850" s="254" t="s">
        <v>504</v>
      </c>
      <c r="I1850" s="237" t="s">
        <v>504</v>
      </c>
      <c r="J1850" s="237" t="s">
        <v>504</v>
      </c>
      <c r="K1850" s="237" t="s">
        <v>504</v>
      </c>
      <c r="L1850" s="237" t="s">
        <v>697</v>
      </c>
      <c r="M1850" s="237" t="s">
        <v>697</v>
      </c>
      <c r="N1850" s="237" t="s">
        <v>504</v>
      </c>
      <c r="O1850" s="237" t="s">
        <v>697</v>
      </c>
      <c r="P1850" s="237" t="s">
        <v>697</v>
      </c>
      <c r="Q1850" s="237" t="s">
        <v>504</v>
      </c>
      <c r="R1850" s="237" t="s">
        <v>504</v>
      </c>
      <c r="S1850" s="256"/>
      <c r="T1850" s="256"/>
      <c r="U1850" s="361"/>
      <c r="V1850" s="99"/>
    </row>
    <row r="1851" spans="2:22" x14ac:dyDescent="0.3">
      <c r="B1851" s="249" t="s">
        <v>1064</v>
      </c>
      <c r="C1851" s="135" t="s">
        <v>1062</v>
      </c>
      <c r="D1851" s="250" t="s">
        <v>697</v>
      </c>
      <c r="E1851" s="258" t="s">
        <v>119</v>
      </c>
      <c r="F1851" s="259">
        <v>41849</v>
      </c>
      <c r="G1851" s="250"/>
      <c r="H1851" s="244" t="s">
        <v>504</v>
      </c>
      <c r="I1851" s="244" t="s">
        <v>504</v>
      </c>
      <c r="J1851" s="244" t="s">
        <v>504</v>
      </c>
      <c r="K1851" s="244" t="s">
        <v>504</v>
      </c>
      <c r="L1851" s="254" t="s">
        <v>1019</v>
      </c>
      <c r="M1851" s="254" t="s">
        <v>1019</v>
      </c>
      <c r="N1851" s="237" t="s">
        <v>504</v>
      </c>
      <c r="O1851" s="254" t="s">
        <v>1019</v>
      </c>
      <c r="P1851" s="254" t="s">
        <v>1019</v>
      </c>
      <c r="Q1851" s="237" t="s">
        <v>504</v>
      </c>
      <c r="R1851" s="224" t="s">
        <v>504</v>
      </c>
      <c r="S1851" s="256"/>
      <c r="T1851" s="256"/>
      <c r="U1851" s="362"/>
      <c r="V1851" s="99"/>
    </row>
    <row r="1852" spans="2:22" x14ac:dyDescent="0.3">
      <c r="B1852" s="249">
        <v>276</v>
      </c>
      <c r="C1852" s="135" t="s">
        <v>1065</v>
      </c>
      <c r="D1852" s="250" t="s">
        <v>697</v>
      </c>
      <c r="E1852" s="258" t="s">
        <v>119</v>
      </c>
      <c r="F1852" s="259">
        <v>41845</v>
      </c>
      <c r="G1852" s="250"/>
      <c r="H1852" s="244" t="s">
        <v>504</v>
      </c>
      <c r="I1852" s="237" t="s">
        <v>1019</v>
      </c>
      <c r="J1852" s="237" t="s">
        <v>1019</v>
      </c>
      <c r="K1852" s="237" t="s">
        <v>1019</v>
      </c>
      <c r="L1852" s="237" t="s">
        <v>1019</v>
      </c>
      <c r="M1852" s="237" t="s">
        <v>1019</v>
      </c>
      <c r="N1852" s="237" t="s">
        <v>504</v>
      </c>
      <c r="O1852" s="237" t="s">
        <v>504</v>
      </c>
      <c r="P1852" s="237" t="s">
        <v>504</v>
      </c>
      <c r="Q1852" s="237" t="s">
        <v>504</v>
      </c>
      <c r="R1852" s="224" t="s">
        <v>504</v>
      </c>
      <c r="S1852" s="256"/>
      <c r="T1852" s="256"/>
      <c r="U1852" s="362"/>
      <c r="V1852" s="99"/>
    </row>
    <row r="1853" spans="2:22" x14ac:dyDescent="0.3">
      <c r="B1853" s="249">
        <v>276</v>
      </c>
      <c r="C1853" s="135" t="s">
        <v>1065</v>
      </c>
      <c r="D1853" s="250" t="s">
        <v>697</v>
      </c>
      <c r="E1853" s="258" t="s">
        <v>105</v>
      </c>
      <c r="F1853" s="259">
        <v>41859</v>
      </c>
      <c r="G1853" s="250"/>
      <c r="H1853" s="244"/>
      <c r="I1853" s="237" t="s">
        <v>1019</v>
      </c>
      <c r="J1853" s="237" t="s">
        <v>1019</v>
      </c>
      <c r="K1853" s="237" t="s">
        <v>1019</v>
      </c>
      <c r="L1853" s="237" t="s">
        <v>1019</v>
      </c>
      <c r="M1853" s="237" t="s">
        <v>1019</v>
      </c>
      <c r="N1853" s="237" t="s">
        <v>504</v>
      </c>
      <c r="O1853" s="237" t="s">
        <v>504</v>
      </c>
      <c r="P1853" s="237" t="s">
        <v>504</v>
      </c>
      <c r="Q1853" s="237" t="s">
        <v>504</v>
      </c>
      <c r="R1853" s="237" t="s">
        <v>504</v>
      </c>
      <c r="S1853" s="256"/>
      <c r="T1853" s="256"/>
      <c r="U1853" s="362"/>
      <c r="V1853" s="99"/>
    </row>
    <row r="1854" spans="2:22" x14ac:dyDescent="0.3">
      <c r="B1854" s="249">
        <v>276</v>
      </c>
      <c r="C1854" s="135" t="s">
        <v>1065</v>
      </c>
      <c r="D1854" s="250" t="s">
        <v>697</v>
      </c>
      <c r="E1854" s="258" t="s">
        <v>95</v>
      </c>
      <c r="F1854" s="259">
        <v>41880</v>
      </c>
      <c r="G1854" s="250"/>
      <c r="H1854" s="254" t="s">
        <v>504</v>
      </c>
      <c r="I1854" s="237" t="s">
        <v>1019</v>
      </c>
      <c r="J1854" s="237" t="s">
        <v>1019</v>
      </c>
      <c r="K1854" s="237" t="s">
        <v>1019</v>
      </c>
      <c r="L1854" s="237" t="s">
        <v>1019</v>
      </c>
      <c r="M1854" s="237" t="s">
        <v>1019</v>
      </c>
      <c r="N1854" s="237" t="s">
        <v>1019</v>
      </c>
      <c r="O1854" s="237" t="s">
        <v>504</v>
      </c>
      <c r="P1854" s="237" t="s">
        <v>504</v>
      </c>
      <c r="Q1854" s="237" t="s">
        <v>504</v>
      </c>
      <c r="R1854" s="237" t="s">
        <v>504</v>
      </c>
      <c r="S1854" s="256"/>
      <c r="T1854" s="256"/>
      <c r="U1854" s="362"/>
      <c r="V1854" s="99"/>
    </row>
    <row r="1855" spans="2:22" x14ac:dyDescent="0.3">
      <c r="B1855" s="249">
        <v>276</v>
      </c>
      <c r="C1855" s="135" t="s">
        <v>1065</v>
      </c>
      <c r="D1855" s="250" t="s">
        <v>697</v>
      </c>
      <c r="E1855" s="258" t="s">
        <v>77</v>
      </c>
      <c r="F1855" s="259">
        <v>41922</v>
      </c>
      <c r="G1855" s="250"/>
      <c r="H1855" s="254" t="s">
        <v>504</v>
      </c>
      <c r="I1855" s="212" t="s">
        <v>697</v>
      </c>
      <c r="J1855" s="212" t="s">
        <v>697</v>
      </c>
      <c r="K1855" s="254" t="s">
        <v>1008</v>
      </c>
      <c r="L1855" s="237" t="s">
        <v>1006</v>
      </c>
      <c r="M1855" s="237" t="s">
        <v>1006</v>
      </c>
      <c r="N1855" s="212" t="s">
        <v>697</v>
      </c>
      <c r="O1855" s="237" t="s">
        <v>504</v>
      </c>
      <c r="P1855" s="237" t="s">
        <v>504</v>
      </c>
      <c r="Q1855" s="237" t="s">
        <v>504</v>
      </c>
      <c r="R1855" s="237" t="s">
        <v>504</v>
      </c>
      <c r="S1855" s="256"/>
      <c r="T1855" s="256"/>
      <c r="U1855" s="361"/>
      <c r="V1855" s="99"/>
    </row>
    <row r="1856" spans="2:22" x14ac:dyDescent="0.3">
      <c r="B1856" s="249">
        <v>267</v>
      </c>
      <c r="C1856" s="135" t="s">
        <v>1462</v>
      </c>
      <c r="D1856" s="250" t="s">
        <v>697</v>
      </c>
      <c r="E1856" s="258" t="s">
        <v>1010</v>
      </c>
      <c r="F1856" s="259">
        <v>41835</v>
      </c>
      <c r="G1856" s="250"/>
      <c r="H1856" s="244" t="s">
        <v>1019</v>
      </c>
      <c r="I1856" s="237" t="s">
        <v>1019</v>
      </c>
      <c r="J1856" s="237" t="s">
        <v>1019</v>
      </c>
      <c r="K1856" s="237" t="s">
        <v>1019</v>
      </c>
      <c r="L1856" s="237" t="s">
        <v>1019</v>
      </c>
      <c r="M1856" s="237" t="s">
        <v>1019</v>
      </c>
      <c r="N1856" s="237" t="s">
        <v>1019</v>
      </c>
      <c r="O1856" s="237"/>
      <c r="P1856" s="237"/>
      <c r="Q1856" s="237"/>
      <c r="R1856" s="224"/>
      <c r="S1856" s="256"/>
      <c r="T1856" s="256"/>
      <c r="U1856" s="362" t="s">
        <v>1066</v>
      </c>
      <c r="V1856" s="99"/>
    </row>
    <row r="1857" spans="2:22" x14ac:dyDescent="0.3">
      <c r="B1857" s="249">
        <v>267</v>
      </c>
      <c r="C1857" s="135" t="s">
        <v>1462</v>
      </c>
      <c r="D1857" s="250" t="s">
        <v>697</v>
      </c>
      <c r="E1857" s="258" t="s">
        <v>119</v>
      </c>
      <c r="F1857" s="259">
        <v>41842</v>
      </c>
      <c r="G1857" s="250"/>
      <c r="H1857" s="244" t="s">
        <v>504</v>
      </c>
      <c r="I1857" s="254" t="s">
        <v>1019</v>
      </c>
      <c r="J1857" s="254" t="s">
        <v>1019</v>
      </c>
      <c r="K1857" s="254" t="s">
        <v>1019</v>
      </c>
      <c r="L1857" s="254" t="s">
        <v>1019</v>
      </c>
      <c r="M1857" s="254" t="s">
        <v>1019</v>
      </c>
      <c r="N1857" s="237" t="s">
        <v>504</v>
      </c>
      <c r="O1857" s="237" t="s">
        <v>504</v>
      </c>
      <c r="P1857" s="237" t="s">
        <v>504</v>
      </c>
      <c r="Q1857" s="237" t="s">
        <v>504</v>
      </c>
      <c r="R1857" s="224" t="s">
        <v>504</v>
      </c>
      <c r="S1857" s="256"/>
      <c r="T1857" s="256"/>
      <c r="U1857" s="362"/>
      <c r="V1857" s="99"/>
    </row>
    <row r="1858" spans="2:22" x14ac:dyDescent="0.3">
      <c r="B1858" s="249">
        <v>267</v>
      </c>
      <c r="C1858" s="135" t="s">
        <v>1462</v>
      </c>
      <c r="D1858" s="250" t="s">
        <v>697</v>
      </c>
      <c r="E1858" s="258" t="s">
        <v>105</v>
      </c>
      <c r="F1858" s="259">
        <v>41856</v>
      </c>
      <c r="G1858" s="250"/>
      <c r="H1858" s="244" t="s">
        <v>504</v>
      </c>
      <c r="I1858" s="237" t="s">
        <v>1019</v>
      </c>
      <c r="J1858" s="237" t="s">
        <v>1019</v>
      </c>
      <c r="K1858" s="237" t="s">
        <v>1019</v>
      </c>
      <c r="L1858" s="237" t="s">
        <v>1019</v>
      </c>
      <c r="M1858" s="237" t="s">
        <v>1019</v>
      </c>
      <c r="N1858" s="237" t="s">
        <v>504</v>
      </c>
      <c r="O1858" s="237" t="s">
        <v>504</v>
      </c>
      <c r="P1858" s="224" t="s">
        <v>504</v>
      </c>
      <c r="Q1858" s="237" t="s">
        <v>504</v>
      </c>
      <c r="R1858" s="224" t="s">
        <v>504</v>
      </c>
      <c r="S1858" s="256"/>
      <c r="T1858" s="256"/>
      <c r="U1858" s="362"/>
      <c r="V1858" s="99"/>
    </row>
    <row r="1859" spans="2:22" x14ac:dyDescent="0.3">
      <c r="B1859" s="249">
        <v>267</v>
      </c>
      <c r="C1859" s="135" t="s">
        <v>1462</v>
      </c>
      <c r="D1859" s="250" t="s">
        <v>697</v>
      </c>
      <c r="E1859" s="258" t="s">
        <v>95</v>
      </c>
      <c r="F1859" s="259">
        <v>41877</v>
      </c>
      <c r="G1859" s="250"/>
      <c r="H1859" s="254" t="s">
        <v>504</v>
      </c>
      <c r="I1859" s="237" t="s">
        <v>1019</v>
      </c>
      <c r="J1859" s="237" t="s">
        <v>1019</v>
      </c>
      <c r="K1859" s="237" t="s">
        <v>1019</v>
      </c>
      <c r="L1859" s="237" t="s">
        <v>1019</v>
      </c>
      <c r="M1859" s="237" t="s">
        <v>1019</v>
      </c>
      <c r="N1859" s="237" t="s">
        <v>1019</v>
      </c>
      <c r="O1859" s="237" t="s">
        <v>504</v>
      </c>
      <c r="P1859" s="237" t="s">
        <v>504</v>
      </c>
      <c r="Q1859" s="237" t="s">
        <v>504</v>
      </c>
      <c r="R1859" s="237" t="s">
        <v>504</v>
      </c>
      <c r="S1859" s="256"/>
      <c r="T1859" s="256"/>
      <c r="U1859" s="362"/>
      <c r="V1859" s="99"/>
    </row>
    <row r="1860" spans="2:22" x14ac:dyDescent="0.3">
      <c r="B1860" s="249">
        <v>267</v>
      </c>
      <c r="C1860" s="135" t="s">
        <v>1462</v>
      </c>
      <c r="D1860" s="250" t="s">
        <v>697</v>
      </c>
      <c r="E1860" s="258" t="s">
        <v>77</v>
      </c>
      <c r="F1860" s="259">
        <v>41919</v>
      </c>
      <c r="G1860" s="250"/>
      <c r="H1860" s="254" t="s">
        <v>504</v>
      </c>
      <c r="I1860" s="212" t="s">
        <v>697</v>
      </c>
      <c r="J1860" s="212" t="s">
        <v>697</v>
      </c>
      <c r="K1860" s="212" t="s">
        <v>697</v>
      </c>
      <c r="L1860" s="212" t="s">
        <v>697</v>
      </c>
      <c r="M1860" s="212" t="s">
        <v>697</v>
      </c>
      <c r="N1860" s="212" t="s">
        <v>697</v>
      </c>
      <c r="O1860" s="237" t="s">
        <v>504</v>
      </c>
      <c r="P1860" s="237" t="s">
        <v>504</v>
      </c>
      <c r="Q1860" s="237" t="s">
        <v>504</v>
      </c>
      <c r="R1860" s="237" t="s">
        <v>504</v>
      </c>
      <c r="S1860" s="256"/>
      <c r="T1860" s="256"/>
      <c r="U1860" s="361"/>
      <c r="V1860" s="99"/>
    </row>
    <row r="1861" spans="2:22" x14ac:dyDescent="0.3">
      <c r="B1861" s="249">
        <v>250</v>
      </c>
      <c r="C1861" s="135" t="s">
        <v>1067</v>
      </c>
      <c r="D1861" s="250" t="s">
        <v>697</v>
      </c>
      <c r="E1861" s="258" t="s">
        <v>119</v>
      </c>
      <c r="F1861" s="259">
        <v>41827</v>
      </c>
      <c r="G1861" s="250"/>
      <c r="H1861" s="244" t="s">
        <v>504</v>
      </c>
      <c r="I1861" s="237" t="s">
        <v>504</v>
      </c>
      <c r="J1861" s="237" t="s">
        <v>504</v>
      </c>
      <c r="K1861" s="237" t="s">
        <v>504</v>
      </c>
      <c r="L1861" s="237" t="s">
        <v>1019</v>
      </c>
      <c r="M1861" s="237" t="s">
        <v>1019</v>
      </c>
      <c r="N1861" s="237" t="s">
        <v>504</v>
      </c>
      <c r="O1861" s="237" t="s">
        <v>1019</v>
      </c>
      <c r="P1861" s="237" t="s">
        <v>1019</v>
      </c>
      <c r="Q1861" s="237" t="s">
        <v>504</v>
      </c>
      <c r="R1861" s="224" t="s">
        <v>504</v>
      </c>
      <c r="S1861" s="256"/>
      <c r="T1861" s="256"/>
      <c r="U1861" s="362"/>
      <c r="V1861" s="99"/>
    </row>
    <row r="1862" spans="2:22" x14ac:dyDescent="0.3">
      <c r="B1862" s="249">
        <v>250</v>
      </c>
      <c r="C1862" s="135" t="s">
        <v>1067</v>
      </c>
      <c r="D1862" s="250" t="s">
        <v>697</v>
      </c>
      <c r="E1862" s="258" t="s">
        <v>105</v>
      </c>
      <c r="F1862" s="259">
        <v>41841</v>
      </c>
      <c r="G1862" s="250"/>
      <c r="H1862" s="244" t="s">
        <v>504</v>
      </c>
      <c r="I1862" s="237" t="s">
        <v>504</v>
      </c>
      <c r="J1862" s="237" t="s">
        <v>504</v>
      </c>
      <c r="K1862" s="237" t="s">
        <v>504</v>
      </c>
      <c r="L1862" s="237" t="s">
        <v>1019</v>
      </c>
      <c r="M1862" s="237" t="s">
        <v>1019</v>
      </c>
      <c r="N1862" s="237" t="s">
        <v>504</v>
      </c>
      <c r="O1862" s="237" t="s">
        <v>1019</v>
      </c>
      <c r="P1862" s="237" t="s">
        <v>1019</v>
      </c>
      <c r="Q1862" s="237" t="s">
        <v>504</v>
      </c>
      <c r="R1862" s="224" t="s">
        <v>504</v>
      </c>
      <c r="S1862" s="256"/>
      <c r="T1862" s="256"/>
      <c r="U1862" s="362" t="s">
        <v>1068</v>
      </c>
      <c r="V1862" s="99"/>
    </row>
    <row r="1863" spans="2:22" x14ac:dyDescent="0.3">
      <c r="B1863" s="249" t="s">
        <v>1069</v>
      </c>
      <c r="C1863" s="135" t="s">
        <v>1067</v>
      </c>
      <c r="D1863" s="250" t="s">
        <v>697</v>
      </c>
      <c r="E1863" s="258" t="s">
        <v>95</v>
      </c>
      <c r="F1863" s="259">
        <v>41862</v>
      </c>
      <c r="G1863" s="250"/>
      <c r="H1863" s="254" t="s">
        <v>504</v>
      </c>
      <c r="I1863" s="244" t="s">
        <v>504</v>
      </c>
      <c r="J1863" s="244" t="s">
        <v>504</v>
      </c>
      <c r="K1863" s="244" t="s">
        <v>504</v>
      </c>
      <c r="L1863" s="237" t="s">
        <v>1019</v>
      </c>
      <c r="M1863" s="237" t="s">
        <v>1019</v>
      </c>
      <c r="N1863" s="237" t="s">
        <v>504</v>
      </c>
      <c r="O1863" s="237" t="s">
        <v>1019</v>
      </c>
      <c r="P1863" s="237" t="s">
        <v>1019</v>
      </c>
      <c r="Q1863" s="237" t="s">
        <v>504</v>
      </c>
      <c r="R1863" s="237" t="s">
        <v>504</v>
      </c>
      <c r="S1863" s="256"/>
      <c r="T1863" s="256"/>
      <c r="U1863" s="362"/>
      <c r="V1863" s="99"/>
    </row>
    <row r="1864" spans="2:22" x14ac:dyDescent="0.3">
      <c r="B1864" s="249" t="s">
        <v>1070</v>
      </c>
      <c r="C1864" s="135" t="s">
        <v>1067</v>
      </c>
      <c r="D1864" s="250" t="s">
        <v>697</v>
      </c>
      <c r="E1864" s="258" t="s">
        <v>95</v>
      </c>
      <c r="F1864" s="259">
        <v>41862</v>
      </c>
      <c r="G1864" s="250"/>
      <c r="H1864" s="254" t="s">
        <v>504</v>
      </c>
      <c r="I1864" s="244" t="s">
        <v>504</v>
      </c>
      <c r="J1864" s="244" t="s">
        <v>504</v>
      </c>
      <c r="K1864" s="244" t="s">
        <v>504</v>
      </c>
      <c r="L1864" s="237" t="s">
        <v>1019</v>
      </c>
      <c r="M1864" s="237" t="s">
        <v>1019</v>
      </c>
      <c r="N1864" s="237" t="s">
        <v>504</v>
      </c>
      <c r="O1864" s="237" t="s">
        <v>1019</v>
      </c>
      <c r="P1864" s="237" t="s">
        <v>1019</v>
      </c>
      <c r="Q1864" s="237" t="s">
        <v>504</v>
      </c>
      <c r="R1864" s="237" t="s">
        <v>504</v>
      </c>
      <c r="S1864" s="256"/>
      <c r="T1864" s="256"/>
      <c r="U1864" s="362"/>
      <c r="V1864" s="99"/>
    </row>
    <row r="1865" spans="2:22" x14ac:dyDescent="0.3">
      <c r="B1865" s="269" t="s">
        <v>1069</v>
      </c>
      <c r="C1865" s="135" t="s">
        <v>1067</v>
      </c>
      <c r="D1865" s="250" t="s">
        <v>697</v>
      </c>
      <c r="E1865" s="258" t="s">
        <v>77</v>
      </c>
      <c r="F1865" s="259">
        <v>41904</v>
      </c>
      <c r="G1865" s="250"/>
      <c r="H1865" s="244" t="s">
        <v>504</v>
      </c>
      <c r="I1865" s="238" t="s">
        <v>504</v>
      </c>
      <c r="J1865" s="238" t="s">
        <v>504</v>
      </c>
      <c r="K1865" s="238" t="s">
        <v>504</v>
      </c>
      <c r="L1865" s="257" t="s">
        <v>697</v>
      </c>
      <c r="M1865" s="244" t="s">
        <v>697</v>
      </c>
      <c r="N1865" s="238" t="s">
        <v>504</v>
      </c>
      <c r="O1865" s="244" t="s">
        <v>697</v>
      </c>
      <c r="P1865" s="244" t="s">
        <v>697</v>
      </c>
      <c r="Q1865" s="238" t="s">
        <v>504</v>
      </c>
      <c r="R1865" s="238" t="s">
        <v>504</v>
      </c>
      <c r="S1865" s="251"/>
      <c r="T1865" s="251"/>
      <c r="U1865" s="366"/>
      <c r="V1865" s="99"/>
    </row>
    <row r="1866" spans="2:22" x14ac:dyDescent="0.3">
      <c r="B1866" s="249" t="s">
        <v>1070</v>
      </c>
      <c r="C1866" s="135" t="s">
        <v>1067</v>
      </c>
      <c r="D1866" s="250" t="s">
        <v>697</v>
      </c>
      <c r="E1866" s="258" t="s">
        <v>77</v>
      </c>
      <c r="F1866" s="259">
        <v>41904</v>
      </c>
      <c r="G1866" s="250"/>
      <c r="H1866" s="254" t="s">
        <v>504</v>
      </c>
      <c r="I1866" s="237" t="s">
        <v>504</v>
      </c>
      <c r="J1866" s="237" t="s">
        <v>504</v>
      </c>
      <c r="K1866" s="237" t="s">
        <v>504</v>
      </c>
      <c r="L1866" s="212" t="s">
        <v>697</v>
      </c>
      <c r="M1866" s="254" t="s">
        <v>697</v>
      </c>
      <c r="N1866" s="237" t="s">
        <v>504</v>
      </c>
      <c r="O1866" s="254" t="s">
        <v>697</v>
      </c>
      <c r="P1866" s="254" t="s">
        <v>697</v>
      </c>
      <c r="Q1866" s="237" t="s">
        <v>504</v>
      </c>
      <c r="R1866" s="237" t="s">
        <v>504</v>
      </c>
      <c r="S1866" s="256"/>
      <c r="T1866" s="256"/>
      <c r="U1866" s="361"/>
      <c r="V1866" s="99"/>
    </row>
    <row r="1867" spans="2:22" x14ac:dyDescent="0.3">
      <c r="B1867" s="249" t="s">
        <v>1069</v>
      </c>
      <c r="C1867" s="135" t="s">
        <v>1067</v>
      </c>
      <c r="D1867" s="250" t="s">
        <v>697</v>
      </c>
      <c r="E1867" s="258" t="s">
        <v>426</v>
      </c>
      <c r="F1867" s="259">
        <v>41988</v>
      </c>
      <c r="G1867" s="250"/>
      <c r="H1867" s="254" t="s">
        <v>504</v>
      </c>
      <c r="I1867" s="237" t="s">
        <v>504</v>
      </c>
      <c r="J1867" s="237" t="s">
        <v>504</v>
      </c>
      <c r="K1867" s="237" t="s">
        <v>504</v>
      </c>
      <c r="L1867" s="237" t="s">
        <v>697</v>
      </c>
      <c r="M1867" s="237" t="s">
        <v>697</v>
      </c>
      <c r="N1867" s="237" t="s">
        <v>504</v>
      </c>
      <c r="O1867" s="237" t="s">
        <v>697</v>
      </c>
      <c r="P1867" s="237" t="s">
        <v>697</v>
      </c>
      <c r="Q1867" s="237" t="s">
        <v>504</v>
      </c>
      <c r="R1867" s="237" t="s">
        <v>504</v>
      </c>
      <c r="S1867" s="256"/>
      <c r="T1867" s="256"/>
      <c r="U1867" s="361"/>
      <c r="V1867" s="99"/>
    </row>
    <row r="1868" spans="2:22" x14ac:dyDescent="0.3">
      <c r="B1868" s="249">
        <v>249</v>
      </c>
      <c r="C1868" s="135" t="s">
        <v>1071</v>
      </c>
      <c r="D1868" s="250" t="s">
        <v>1006</v>
      </c>
      <c r="E1868" s="258" t="s">
        <v>95</v>
      </c>
      <c r="F1868" s="259">
        <v>41859</v>
      </c>
      <c r="G1868" s="250"/>
      <c r="H1868" s="244" t="s">
        <v>504</v>
      </c>
      <c r="I1868" s="237" t="s">
        <v>1019</v>
      </c>
      <c r="J1868" s="237" t="s">
        <v>1019</v>
      </c>
      <c r="K1868" s="237" t="s">
        <v>1019</v>
      </c>
      <c r="L1868" s="237" t="s">
        <v>1019</v>
      </c>
      <c r="M1868" s="237" t="s">
        <v>1019</v>
      </c>
      <c r="N1868" s="237" t="s">
        <v>1019</v>
      </c>
      <c r="O1868" s="237" t="s">
        <v>504</v>
      </c>
      <c r="P1868" s="224" t="s">
        <v>504</v>
      </c>
      <c r="Q1868" s="237" t="s">
        <v>504</v>
      </c>
      <c r="R1868" s="224" t="s">
        <v>504</v>
      </c>
      <c r="S1868" s="256"/>
      <c r="T1868" s="256"/>
      <c r="U1868" s="362"/>
      <c r="V1868" s="99"/>
    </row>
    <row r="1869" spans="2:22" x14ac:dyDescent="0.3">
      <c r="B1869" s="249">
        <v>249</v>
      </c>
      <c r="C1869" s="135" t="s">
        <v>1071</v>
      </c>
      <c r="D1869" s="250" t="s">
        <v>1006</v>
      </c>
      <c r="E1869" s="258" t="s">
        <v>105</v>
      </c>
      <c r="F1869" s="259">
        <v>41838</v>
      </c>
      <c r="G1869" s="250"/>
      <c r="H1869" s="244" t="s">
        <v>504</v>
      </c>
      <c r="I1869" s="244" t="s">
        <v>1019</v>
      </c>
      <c r="J1869" s="244" t="s">
        <v>1019</v>
      </c>
      <c r="K1869" s="244" t="s">
        <v>1019</v>
      </c>
      <c r="L1869" s="254" t="s">
        <v>1019</v>
      </c>
      <c r="M1869" s="254" t="s">
        <v>1019</v>
      </c>
      <c r="N1869" s="237" t="s">
        <v>504</v>
      </c>
      <c r="O1869" s="254" t="s">
        <v>504</v>
      </c>
      <c r="P1869" s="254" t="s">
        <v>504</v>
      </c>
      <c r="Q1869" s="237" t="s">
        <v>504</v>
      </c>
      <c r="R1869" s="224" t="s">
        <v>504</v>
      </c>
      <c r="S1869" s="256"/>
      <c r="T1869" s="256"/>
      <c r="U1869" s="362"/>
      <c r="V1869" s="99"/>
    </row>
    <row r="1870" spans="2:22" x14ac:dyDescent="0.3">
      <c r="B1870" s="249">
        <v>249</v>
      </c>
      <c r="C1870" s="135" t="s">
        <v>1071</v>
      </c>
      <c r="D1870" s="250" t="s">
        <v>1006</v>
      </c>
      <c r="E1870" s="258" t="s">
        <v>1010</v>
      </c>
      <c r="F1870" s="259">
        <v>41817</v>
      </c>
      <c r="G1870" s="250"/>
      <c r="H1870" s="244" t="s">
        <v>1019</v>
      </c>
      <c r="I1870" s="237" t="s">
        <v>1019</v>
      </c>
      <c r="J1870" s="237" t="s">
        <v>1019</v>
      </c>
      <c r="K1870" s="237" t="s">
        <v>1019</v>
      </c>
      <c r="L1870" s="237" t="s">
        <v>1019</v>
      </c>
      <c r="M1870" s="237" t="s">
        <v>1019</v>
      </c>
      <c r="N1870" s="237" t="s">
        <v>1019</v>
      </c>
      <c r="O1870" s="237" t="s">
        <v>504</v>
      </c>
      <c r="P1870" s="237" t="s">
        <v>504</v>
      </c>
      <c r="Q1870" s="237" t="s">
        <v>504</v>
      </c>
      <c r="R1870" s="224" t="s">
        <v>504</v>
      </c>
      <c r="S1870" s="256"/>
      <c r="T1870" s="256"/>
      <c r="U1870" s="362"/>
      <c r="V1870" s="99"/>
    </row>
    <row r="1871" spans="2:22" x14ac:dyDescent="0.3">
      <c r="B1871" s="249">
        <v>249</v>
      </c>
      <c r="C1871" s="135" t="s">
        <v>1071</v>
      </c>
      <c r="D1871" s="250" t="s">
        <v>1006</v>
      </c>
      <c r="E1871" s="258" t="s">
        <v>119</v>
      </c>
      <c r="F1871" s="259">
        <v>41824</v>
      </c>
      <c r="G1871" s="250"/>
      <c r="H1871" s="244" t="s">
        <v>504</v>
      </c>
      <c r="I1871" s="237" t="s">
        <v>1019</v>
      </c>
      <c r="J1871" s="237" t="s">
        <v>1019</v>
      </c>
      <c r="K1871" s="237" t="s">
        <v>1019</v>
      </c>
      <c r="L1871" s="237" t="s">
        <v>1019</v>
      </c>
      <c r="M1871" s="237" t="s">
        <v>1019</v>
      </c>
      <c r="N1871" s="237" t="s">
        <v>504</v>
      </c>
      <c r="O1871" s="237" t="s">
        <v>504</v>
      </c>
      <c r="P1871" s="237" t="s">
        <v>504</v>
      </c>
      <c r="Q1871" s="237" t="s">
        <v>504</v>
      </c>
      <c r="R1871" s="224" t="s">
        <v>504</v>
      </c>
      <c r="S1871" s="256"/>
      <c r="T1871" s="256"/>
      <c r="U1871" s="362"/>
      <c r="V1871" s="99"/>
    </row>
    <row r="1872" spans="2:22" x14ac:dyDescent="0.3">
      <c r="B1872" s="249">
        <v>249</v>
      </c>
      <c r="C1872" s="135" t="s">
        <v>1071</v>
      </c>
      <c r="D1872" s="250" t="s">
        <v>1006</v>
      </c>
      <c r="E1872" s="258" t="s">
        <v>77</v>
      </c>
      <c r="F1872" s="259">
        <v>41901</v>
      </c>
      <c r="G1872" s="250"/>
      <c r="H1872" s="254" t="s">
        <v>504</v>
      </c>
      <c r="I1872" s="237" t="s">
        <v>1006</v>
      </c>
      <c r="J1872" s="237" t="s">
        <v>1006</v>
      </c>
      <c r="K1872" s="254" t="s">
        <v>1008</v>
      </c>
      <c r="L1872" s="237" t="s">
        <v>1006</v>
      </c>
      <c r="M1872" s="237" t="s">
        <v>1006</v>
      </c>
      <c r="N1872" s="237" t="s">
        <v>1006</v>
      </c>
      <c r="O1872" s="237" t="s">
        <v>504</v>
      </c>
      <c r="P1872" s="237" t="s">
        <v>504</v>
      </c>
      <c r="Q1872" s="237" t="s">
        <v>504</v>
      </c>
      <c r="R1872" s="237" t="s">
        <v>504</v>
      </c>
      <c r="S1872" s="256"/>
      <c r="T1872" s="256"/>
      <c r="U1872" s="362"/>
      <c r="V1872" s="99"/>
    </row>
    <row r="1873" spans="2:22" x14ac:dyDescent="0.3">
      <c r="B1873" s="249">
        <v>248</v>
      </c>
      <c r="C1873" s="135" t="s">
        <v>1463</v>
      </c>
      <c r="D1873" s="250"/>
      <c r="E1873" s="258" t="s">
        <v>95</v>
      </c>
      <c r="F1873" s="259">
        <v>41859</v>
      </c>
      <c r="G1873" s="250"/>
      <c r="H1873" s="244" t="s">
        <v>504</v>
      </c>
      <c r="I1873" s="244" t="s">
        <v>1019</v>
      </c>
      <c r="J1873" s="244" t="s">
        <v>1019</v>
      </c>
      <c r="K1873" s="244" t="s">
        <v>1019</v>
      </c>
      <c r="L1873" s="254" t="s">
        <v>1019</v>
      </c>
      <c r="M1873" s="254" t="s">
        <v>1019</v>
      </c>
      <c r="N1873" s="237" t="s">
        <v>1019</v>
      </c>
      <c r="O1873" s="254" t="s">
        <v>504</v>
      </c>
      <c r="P1873" s="254" t="s">
        <v>504</v>
      </c>
      <c r="Q1873" s="237" t="s">
        <v>504</v>
      </c>
      <c r="R1873" s="224" t="s">
        <v>504</v>
      </c>
      <c r="S1873" s="256"/>
      <c r="T1873" s="256"/>
      <c r="U1873" s="362"/>
      <c r="V1873" s="99"/>
    </row>
    <row r="1874" spans="2:22" x14ac:dyDescent="0.3">
      <c r="B1874" s="249">
        <v>248</v>
      </c>
      <c r="C1874" s="135" t="s">
        <v>1463</v>
      </c>
      <c r="D1874" s="250"/>
      <c r="E1874" s="258" t="s">
        <v>119</v>
      </c>
      <c r="F1874" s="259">
        <v>41824</v>
      </c>
      <c r="G1874" s="250"/>
      <c r="H1874" s="244" t="s">
        <v>504</v>
      </c>
      <c r="I1874" s="237" t="s">
        <v>1019</v>
      </c>
      <c r="J1874" s="237" t="s">
        <v>1019</v>
      </c>
      <c r="K1874" s="237" t="s">
        <v>1019</v>
      </c>
      <c r="L1874" s="237" t="s">
        <v>1019</v>
      </c>
      <c r="M1874" s="237" t="s">
        <v>1019</v>
      </c>
      <c r="N1874" s="237" t="s">
        <v>504</v>
      </c>
      <c r="O1874" s="237" t="s">
        <v>504</v>
      </c>
      <c r="P1874" s="237" t="s">
        <v>504</v>
      </c>
      <c r="Q1874" s="237" t="s">
        <v>504</v>
      </c>
      <c r="R1874" s="224" t="s">
        <v>504</v>
      </c>
      <c r="S1874" s="256"/>
      <c r="T1874" s="256"/>
      <c r="U1874" s="362"/>
      <c r="V1874" s="99"/>
    </row>
    <row r="1875" spans="2:22" x14ac:dyDescent="0.3">
      <c r="B1875" s="230">
        <v>248</v>
      </c>
      <c r="C1875" s="135" t="s">
        <v>1463</v>
      </c>
      <c r="D1875" s="250"/>
      <c r="E1875" s="258" t="s">
        <v>105</v>
      </c>
      <c r="F1875" s="259">
        <v>41838</v>
      </c>
      <c r="G1875" s="250"/>
      <c r="H1875" s="244" t="s">
        <v>504</v>
      </c>
      <c r="I1875" s="254" t="s">
        <v>1019</v>
      </c>
      <c r="J1875" s="254" t="s">
        <v>1019</v>
      </c>
      <c r="K1875" s="254" t="s">
        <v>1019</v>
      </c>
      <c r="L1875" s="254" t="s">
        <v>1019</v>
      </c>
      <c r="M1875" s="254" t="s">
        <v>1019</v>
      </c>
      <c r="N1875" s="237" t="s">
        <v>504</v>
      </c>
      <c r="O1875" s="237" t="s">
        <v>504</v>
      </c>
      <c r="P1875" s="237" t="s">
        <v>504</v>
      </c>
      <c r="Q1875" s="237" t="s">
        <v>504</v>
      </c>
      <c r="R1875" s="224" t="s">
        <v>504</v>
      </c>
      <c r="S1875" s="256"/>
      <c r="T1875" s="256"/>
      <c r="U1875" s="362"/>
      <c r="V1875" s="99"/>
    </row>
    <row r="1876" spans="2:22" x14ac:dyDescent="0.3">
      <c r="B1876" s="249">
        <v>248</v>
      </c>
      <c r="C1876" s="135" t="s">
        <v>1463</v>
      </c>
      <c r="D1876" s="250"/>
      <c r="E1876" s="258" t="s">
        <v>77</v>
      </c>
      <c r="F1876" s="259">
        <v>41901</v>
      </c>
      <c r="G1876" s="250"/>
      <c r="H1876" s="254" t="s">
        <v>504</v>
      </c>
      <c r="I1876" s="237" t="s">
        <v>1006</v>
      </c>
      <c r="J1876" s="237" t="s">
        <v>1006</v>
      </c>
      <c r="K1876" s="254" t="s">
        <v>1008</v>
      </c>
      <c r="L1876" s="254" t="s">
        <v>1008</v>
      </c>
      <c r="M1876" s="254" t="s">
        <v>1008</v>
      </c>
      <c r="N1876" s="237" t="s">
        <v>1006</v>
      </c>
      <c r="O1876" s="237" t="s">
        <v>504</v>
      </c>
      <c r="P1876" s="237" t="s">
        <v>504</v>
      </c>
      <c r="Q1876" s="237" t="s">
        <v>504</v>
      </c>
      <c r="R1876" s="237" t="s">
        <v>504</v>
      </c>
      <c r="S1876" s="256"/>
      <c r="T1876" s="256"/>
      <c r="U1876" s="362"/>
      <c r="V1876" s="99"/>
    </row>
    <row r="1877" spans="2:22" x14ac:dyDescent="0.3">
      <c r="B1877" s="230">
        <v>230</v>
      </c>
      <c r="C1877" s="135" t="s">
        <v>1072</v>
      </c>
      <c r="D1877" s="250" t="s">
        <v>1006</v>
      </c>
      <c r="E1877" s="258" t="s">
        <v>1010</v>
      </c>
      <c r="F1877" s="259">
        <v>41802</v>
      </c>
      <c r="G1877" s="250"/>
      <c r="H1877" s="254" t="s">
        <v>1019</v>
      </c>
      <c r="I1877" s="254" t="s">
        <v>1019</v>
      </c>
      <c r="J1877" s="254" t="s">
        <v>1019</v>
      </c>
      <c r="K1877" s="254" t="s">
        <v>1019</v>
      </c>
      <c r="L1877" s="254" t="s">
        <v>1019</v>
      </c>
      <c r="M1877" s="254" t="s">
        <v>1019</v>
      </c>
      <c r="N1877" s="254" t="s">
        <v>1019</v>
      </c>
      <c r="O1877" s="237" t="s">
        <v>504</v>
      </c>
      <c r="P1877" s="237" t="s">
        <v>504</v>
      </c>
      <c r="Q1877" s="237" t="s">
        <v>504</v>
      </c>
      <c r="R1877" s="224" t="s">
        <v>504</v>
      </c>
      <c r="S1877" s="256"/>
      <c r="T1877" s="256"/>
      <c r="U1877" s="362" t="s">
        <v>1073</v>
      </c>
      <c r="V1877" s="99"/>
    </row>
    <row r="1878" spans="2:22" x14ac:dyDescent="0.3">
      <c r="B1878" s="249">
        <v>230</v>
      </c>
      <c r="C1878" s="135" t="s">
        <v>1072</v>
      </c>
      <c r="D1878" s="250" t="s">
        <v>1006</v>
      </c>
      <c r="E1878" s="258" t="s">
        <v>119</v>
      </c>
      <c r="F1878" s="259">
        <v>41813</v>
      </c>
      <c r="G1878" s="250"/>
      <c r="H1878" s="244" t="s">
        <v>504</v>
      </c>
      <c r="I1878" s="237" t="s">
        <v>1019</v>
      </c>
      <c r="J1878" s="237" t="s">
        <v>1019</v>
      </c>
      <c r="K1878" s="237" t="s">
        <v>1019</v>
      </c>
      <c r="L1878" s="237" t="s">
        <v>1019</v>
      </c>
      <c r="M1878" s="237" t="s">
        <v>1019</v>
      </c>
      <c r="N1878" s="237" t="s">
        <v>504</v>
      </c>
      <c r="O1878" s="237" t="s">
        <v>504</v>
      </c>
      <c r="P1878" s="237" t="s">
        <v>504</v>
      </c>
      <c r="Q1878" s="237" t="s">
        <v>504</v>
      </c>
      <c r="R1878" s="224" t="s">
        <v>504</v>
      </c>
      <c r="S1878" s="256"/>
      <c r="T1878" s="256"/>
      <c r="U1878" s="362"/>
      <c r="V1878" s="99"/>
    </row>
    <row r="1879" spans="2:22" x14ac:dyDescent="0.3">
      <c r="B1879" s="249">
        <v>230</v>
      </c>
      <c r="C1879" s="135" t="s">
        <v>1072</v>
      </c>
      <c r="D1879" s="250" t="s">
        <v>1006</v>
      </c>
      <c r="E1879" s="258" t="s">
        <v>105</v>
      </c>
      <c r="F1879" s="259">
        <v>41823</v>
      </c>
      <c r="G1879" s="250"/>
      <c r="H1879" s="244" t="s">
        <v>504</v>
      </c>
      <c r="I1879" s="237" t="s">
        <v>1019</v>
      </c>
      <c r="J1879" s="237" t="s">
        <v>1019</v>
      </c>
      <c r="K1879" s="237" t="s">
        <v>1019</v>
      </c>
      <c r="L1879" s="237" t="s">
        <v>1019</v>
      </c>
      <c r="M1879" s="237" t="s">
        <v>1019</v>
      </c>
      <c r="N1879" s="237" t="s">
        <v>504</v>
      </c>
      <c r="O1879" s="237" t="s">
        <v>504</v>
      </c>
      <c r="P1879" s="237" t="s">
        <v>504</v>
      </c>
      <c r="Q1879" s="237" t="s">
        <v>504</v>
      </c>
      <c r="R1879" s="224" t="s">
        <v>504</v>
      </c>
      <c r="S1879" s="251"/>
      <c r="T1879" s="251"/>
      <c r="U1879" s="367"/>
      <c r="V1879" s="99"/>
    </row>
    <row r="1880" spans="2:22" x14ac:dyDescent="0.3">
      <c r="B1880" s="230">
        <v>230</v>
      </c>
      <c r="C1880" s="135" t="s">
        <v>1072</v>
      </c>
      <c r="D1880" s="250" t="s">
        <v>1006</v>
      </c>
      <c r="E1880" s="258" t="s">
        <v>95</v>
      </c>
      <c r="F1880" s="259">
        <v>41844</v>
      </c>
      <c r="G1880" s="250"/>
      <c r="H1880" s="244" t="s">
        <v>504</v>
      </c>
      <c r="I1880" s="254" t="s">
        <v>1019</v>
      </c>
      <c r="J1880" s="254" t="s">
        <v>1019</v>
      </c>
      <c r="K1880" s="254" t="s">
        <v>1019</v>
      </c>
      <c r="L1880" s="254" t="s">
        <v>1019</v>
      </c>
      <c r="M1880" s="254" t="s">
        <v>1019</v>
      </c>
      <c r="N1880" s="254" t="s">
        <v>1019</v>
      </c>
      <c r="O1880" s="237" t="s">
        <v>504</v>
      </c>
      <c r="P1880" s="237" t="s">
        <v>504</v>
      </c>
      <c r="Q1880" s="237" t="s">
        <v>504</v>
      </c>
      <c r="R1880" s="224" t="s">
        <v>504</v>
      </c>
      <c r="S1880" s="256"/>
      <c r="T1880" s="256"/>
      <c r="U1880" s="362"/>
      <c r="V1880" s="99"/>
    </row>
    <row r="1881" spans="2:22" x14ac:dyDescent="0.3">
      <c r="B1881" s="230">
        <v>230</v>
      </c>
      <c r="C1881" s="135" t="s">
        <v>1072</v>
      </c>
      <c r="D1881" s="250" t="s">
        <v>1006</v>
      </c>
      <c r="E1881" s="258" t="s">
        <v>77</v>
      </c>
      <c r="F1881" s="259">
        <v>41886</v>
      </c>
      <c r="G1881" s="250"/>
      <c r="H1881" s="254" t="s">
        <v>504</v>
      </c>
      <c r="I1881" s="254" t="s">
        <v>1006</v>
      </c>
      <c r="J1881" s="254" t="s">
        <v>1006</v>
      </c>
      <c r="K1881" s="254" t="s">
        <v>1006</v>
      </c>
      <c r="L1881" s="237" t="s">
        <v>1006</v>
      </c>
      <c r="M1881" s="237" t="s">
        <v>1006</v>
      </c>
      <c r="N1881" s="237" t="s">
        <v>1006</v>
      </c>
      <c r="O1881" s="237" t="s">
        <v>504</v>
      </c>
      <c r="P1881" s="237" t="s">
        <v>504</v>
      </c>
      <c r="Q1881" s="237" t="s">
        <v>504</v>
      </c>
      <c r="R1881" s="237" t="s">
        <v>504</v>
      </c>
      <c r="S1881" s="256"/>
      <c r="T1881" s="256"/>
      <c r="U1881" s="362"/>
      <c r="V1881" s="99"/>
    </row>
    <row r="1882" spans="2:22" x14ac:dyDescent="0.3">
      <c r="B1882" s="249">
        <v>226</v>
      </c>
      <c r="C1882" s="135" t="s">
        <v>1074</v>
      </c>
      <c r="D1882" s="250"/>
      <c r="E1882" s="258" t="s">
        <v>1010</v>
      </c>
      <c r="F1882" s="259">
        <v>41799</v>
      </c>
      <c r="G1882" s="250"/>
      <c r="H1882" s="244" t="s">
        <v>504</v>
      </c>
      <c r="I1882" s="237" t="s">
        <v>1019</v>
      </c>
      <c r="J1882" s="237" t="s">
        <v>504</v>
      </c>
      <c r="K1882" s="237" t="s">
        <v>504</v>
      </c>
      <c r="L1882" s="237" t="s">
        <v>504</v>
      </c>
      <c r="M1882" s="237" t="s">
        <v>504</v>
      </c>
      <c r="N1882" s="237" t="s">
        <v>504</v>
      </c>
      <c r="O1882" s="237" t="s">
        <v>504</v>
      </c>
      <c r="P1882" s="237" t="s">
        <v>504</v>
      </c>
      <c r="Q1882" s="237" t="s">
        <v>504</v>
      </c>
      <c r="R1882" s="224" t="s">
        <v>504</v>
      </c>
      <c r="S1882" s="256"/>
      <c r="T1882" s="256"/>
      <c r="U1882" s="362"/>
      <c r="V1882" s="99"/>
    </row>
    <row r="1883" spans="2:22" x14ac:dyDescent="0.3">
      <c r="B1883" s="249">
        <v>226</v>
      </c>
      <c r="C1883" s="135" t="s">
        <v>1074</v>
      </c>
      <c r="D1883" s="250"/>
      <c r="E1883" s="258" t="s">
        <v>77</v>
      </c>
      <c r="F1883" s="259">
        <v>41883</v>
      </c>
      <c r="G1883" s="250"/>
      <c r="H1883" s="244" t="s">
        <v>504</v>
      </c>
      <c r="I1883" s="237" t="s">
        <v>1019</v>
      </c>
      <c r="J1883" s="237" t="s">
        <v>504</v>
      </c>
      <c r="K1883" s="237" t="s">
        <v>504</v>
      </c>
      <c r="L1883" s="237" t="s">
        <v>504</v>
      </c>
      <c r="M1883" s="237" t="s">
        <v>504</v>
      </c>
      <c r="N1883" s="237" t="s">
        <v>504</v>
      </c>
      <c r="O1883" s="237" t="s">
        <v>504</v>
      </c>
      <c r="P1883" s="237" t="s">
        <v>504</v>
      </c>
      <c r="Q1883" s="237" t="s">
        <v>504</v>
      </c>
      <c r="R1883" s="237" t="s">
        <v>504</v>
      </c>
      <c r="S1883" s="256"/>
      <c r="T1883" s="256"/>
      <c r="U1883" s="362"/>
      <c r="V1883" s="99"/>
    </row>
    <row r="1884" spans="2:22" x14ac:dyDescent="0.3">
      <c r="B1884" s="249" t="s">
        <v>1075</v>
      </c>
      <c r="C1884" s="135" t="s">
        <v>1076</v>
      </c>
      <c r="D1884" s="250"/>
      <c r="E1884" s="258" t="s">
        <v>77</v>
      </c>
      <c r="F1884" s="259">
        <v>41858</v>
      </c>
      <c r="G1884" s="250"/>
      <c r="H1884" s="254" t="s">
        <v>504</v>
      </c>
      <c r="I1884" s="244" t="s">
        <v>504</v>
      </c>
      <c r="J1884" s="244" t="s">
        <v>504</v>
      </c>
      <c r="K1884" s="244" t="s">
        <v>504</v>
      </c>
      <c r="L1884" s="237" t="s">
        <v>1019</v>
      </c>
      <c r="M1884" s="237" t="s">
        <v>1019</v>
      </c>
      <c r="N1884" s="237" t="s">
        <v>504</v>
      </c>
      <c r="O1884" s="237" t="s">
        <v>1019</v>
      </c>
      <c r="P1884" s="237" t="s">
        <v>1019</v>
      </c>
      <c r="Q1884" s="237" t="s">
        <v>504</v>
      </c>
      <c r="R1884" s="237" t="s">
        <v>504</v>
      </c>
      <c r="S1884" s="256"/>
      <c r="T1884" s="256"/>
      <c r="U1884" s="362"/>
      <c r="V1884" s="99"/>
    </row>
    <row r="1885" spans="2:22" x14ac:dyDescent="0.3">
      <c r="B1885" s="249" t="s">
        <v>1077</v>
      </c>
      <c r="C1885" s="135" t="s">
        <v>1076</v>
      </c>
      <c r="D1885" s="250"/>
      <c r="E1885" s="258" t="s">
        <v>77</v>
      </c>
      <c r="F1885" s="259">
        <v>41858</v>
      </c>
      <c r="G1885" s="250"/>
      <c r="H1885" s="254" t="s">
        <v>504</v>
      </c>
      <c r="I1885" s="244" t="s">
        <v>504</v>
      </c>
      <c r="J1885" s="244" t="s">
        <v>504</v>
      </c>
      <c r="K1885" s="244" t="s">
        <v>504</v>
      </c>
      <c r="L1885" s="237" t="s">
        <v>1019</v>
      </c>
      <c r="M1885" s="237" t="s">
        <v>1019</v>
      </c>
      <c r="N1885" s="237" t="s">
        <v>504</v>
      </c>
      <c r="O1885" s="237" t="s">
        <v>1019</v>
      </c>
      <c r="P1885" s="237" t="s">
        <v>1019</v>
      </c>
      <c r="Q1885" s="237" t="s">
        <v>504</v>
      </c>
      <c r="R1885" s="237" t="s">
        <v>504</v>
      </c>
      <c r="S1885" s="256"/>
      <c r="T1885" s="256"/>
      <c r="U1885" s="362"/>
      <c r="V1885" s="99"/>
    </row>
    <row r="1886" spans="2:22" x14ac:dyDescent="0.3">
      <c r="B1886" s="249" t="s">
        <v>1075</v>
      </c>
      <c r="C1886" s="135" t="s">
        <v>1067</v>
      </c>
      <c r="D1886" s="209"/>
      <c r="E1886" s="211" t="s">
        <v>426</v>
      </c>
      <c r="F1886" s="210">
        <v>41942</v>
      </c>
      <c r="G1886" s="209"/>
      <c r="H1886" s="254" t="s">
        <v>504</v>
      </c>
      <c r="I1886" s="237" t="s">
        <v>504</v>
      </c>
      <c r="J1886" s="237" t="s">
        <v>504</v>
      </c>
      <c r="K1886" s="237" t="s">
        <v>504</v>
      </c>
      <c r="L1886" s="254" t="s">
        <v>697</v>
      </c>
      <c r="M1886" s="254" t="s">
        <v>697</v>
      </c>
      <c r="N1886" s="237" t="s">
        <v>504</v>
      </c>
      <c r="O1886" s="254" t="s">
        <v>697</v>
      </c>
      <c r="P1886" s="254" t="s">
        <v>697</v>
      </c>
      <c r="Q1886" s="237" t="s">
        <v>504</v>
      </c>
      <c r="R1886" s="237" t="s">
        <v>504</v>
      </c>
      <c r="S1886" s="256"/>
      <c r="T1886" s="256"/>
      <c r="U1886" s="361"/>
      <c r="V1886" s="88"/>
    </row>
    <row r="1887" spans="2:22" x14ac:dyDescent="0.3">
      <c r="B1887" s="269" t="s">
        <v>1078</v>
      </c>
      <c r="C1887" s="135" t="s">
        <v>1067</v>
      </c>
      <c r="D1887" s="250"/>
      <c r="E1887" s="211" t="s">
        <v>426</v>
      </c>
      <c r="F1887" s="210">
        <v>41942</v>
      </c>
      <c r="G1887" s="209"/>
      <c r="H1887" s="254" t="s">
        <v>504</v>
      </c>
      <c r="I1887" s="237" t="s">
        <v>504</v>
      </c>
      <c r="J1887" s="237" t="s">
        <v>504</v>
      </c>
      <c r="K1887" s="237" t="s">
        <v>504</v>
      </c>
      <c r="L1887" s="254" t="s">
        <v>697</v>
      </c>
      <c r="M1887" s="254" t="s">
        <v>697</v>
      </c>
      <c r="N1887" s="237" t="s">
        <v>504</v>
      </c>
      <c r="O1887" s="254" t="s">
        <v>697</v>
      </c>
      <c r="P1887" s="254" t="s">
        <v>697</v>
      </c>
      <c r="Q1887" s="237" t="s">
        <v>504</v>
      </c>
      <c r="R1887" s="237" t="s">
        <v>504</v>
      </c>
      <c r="S1887" s="256"/>
      <c r="T1887" s="256"/>
      <c r="U1887" s="361"/>
      <c r="V1887" s="88"/>
    </row>
    <row r="1888" spans="2:22" x14ac:dyDescent="0.3">
      <c r="B1888" s="249" t="s">
        <v>1078</v>
      </c>
      <c r="C1888" s="135" t="s">
        <v>1079</v>
      </c>
      <c r="D1888" s="250"/>
      <c r="E1888" s="258" t="s">
        <v>77</v>
      </c>
      <c r="F1888" s="259">
        <v>41858</v>
      </c>
      <c r="G1888" s="250"/>
      <c r="H1888" s="254" t="s">
        <v>504</v>
      </c>
      <c r="I1888" s="244" t="s">
        <v>504</v>
      </c>
      <c r="J1888" s="244" t="s">
        <v>504</v>
      </c>
      <c r="K1888" s="244" t="s">
        <v>504</v>
      </c>
      <c r="L1888" s="237" t="s">
        <v>1019</v>
      </c>
      <c r="M1888" s="237" t="s">
        <v>1019</v>
      </c>
      <c r="N1888" s="237" t="s">
        <v>504</v>
      </c>
      <c r="O1888" s="237" t="s">
        <v>1019</v>
      </c>
      <c r="P1888" s="237" t="s">
        <v>1019</v>
      </c>
      <c r="Q1888" s="237" t="s">
        <v>504</v>
      </c>
      <c r="R1888" s="237" t="s">
        <v>504</v>
      </c>
      <c r="S1888" s="256"/>
      <c r="T1888" s="256"/>
      <c r="U1888" s="362"/>
      <c r="V1888" s="88"/>
    </row>
    <row r="1889" spans="2:22" x14ac:dyDescent="0.3">
      <c r="B1889" s="249" t="s">
        <v>1080</v>
      </c>
      <c r="C1889" s="135" t="s">
        <v>1079</v>
      </c>
      <c r="D1889" s="250"/>
      <c r="E1889" s="258" t="s">
        <v>77</v>
      </c>
      <c r="F1889" s="259">
        <v>41858</v>
      </c>
      <c r="G1889" s="250"/>
      <c r="H1889" s="254" t="s">
        <v>504</v>
      </c>
      <c r="I1889" s="244" t="s">
        <v>504</v>
      </c>
      <c r="J1889" s="244" t="s">
        <v>504</v>
      </c>
      <c r="K1889" s="244" t="s">
        <v>504</v>
      </c>
      <c r="L1889" s="237" t="s">
        <v>1019</v>
      </c>
      <c r="M1889" s="237" t="s">
        <v>1019</v>
      </c>
      <c r="N1889" s="237" t="s">
        <v>504</v>
      </c>
      <c r="O1889" s="237" t="s">
        <v>1019</v>
      </c>
      <c r="P1889" s="237" t="s">
        <v>1019</v>
      </c>
      <c r="Q1889" s="237" t="s">
        <v>504</v>
      </c>
      <c r="R1889" s="237" t="s">
        <v>504</v>
      </c>
      <c r="S1889" s="256"/>
      <c r="T1889" s="256"/>
      <c r="U1889" s="362"/>
      <c r="V1889" s="88"/>
    </row>
    <row r="1890" spans="2:22" x14ac:dyDescent="0.3">
      <c r="B1890" s="249">
        <v>182</v>
      </c>
      <c r="C1890" s="135" t="s">
        <v>1464</v>
      </c>
      <c r="D1890" s="250"/>
      <c r="E1890" s="258" t="s">
        <v>1010</v>
      </c>
      <c r="F1890" s="259">
        <v>41759</v>
      </c>
      <c r="G1890" s="250"/>
      <c r="H1890" s="244" t="s">
        <v>1019</v>
      </c>
      <c r="I1890" s="237" t="s">
        <v>1019</v>
      </c>
      <c r="J1890" s="237" t="s">
        <v>1019</v>
      </c>
      <c r="K1890" s="237" t="s">
        <v>1019</v>
      </c>
      <c r="L1890" s="237" t="s">
        <v>1019</v>
      </c>
      <c r="M1890" s="237" t="s">
        <v>1019</v>
      </c>
      <c r="N1890" s="237" t="s">
        <v>1019</v>
      </c>
      <c r="O1890" s="237" t="s">
        <v>504</v>
      </c>
      <c r="P1890" s="237" t="s">
        <v>504</v>
      </c>
      <c r="Q1890" s="237" t="s">
        <v>504</v>
      </c>
      <c r="R1890" s="224" t="s">
        <v>504</v>
      </c>
      <c r="S1890" s="256"/>
      <c r="T1890" s="256"/>
      <c r="U1890" s="362"/>
      <c r="V1890" s="88"/>
    </row>
    <row r="1891" spans="2:22" x14ac:dyDescent="0.3">
      <c r="B1891" s="249">
        <v>182</v>
      </c>
      <c r="C1891" s="135" t="s">
        <v>1464</v>
      </c>
      <c r="D1891" s="250"/>
      <c r="E1891" s="258" t="s">
        <v>119</v>
      </c>
      <c r="F1891" s="259">
        <v>41766</v>
      </c>
      <c r="G1891" s="250"/>
      <c r="H1891" s="244" t="s">
        <v>504</v>
      </c>
      <c r="I1891" s="237" t="s">
        <v>1019</v>
      </c>
      <c r="J1891" s="237" t="s">
        <v>1019</v>
      </c>
      <c r="K1891" s="237" t="s">
        <v>1019</v>
      </c>
      <c r="L1891" s="237" t="s">
        <v>1019</v>
      </c>
      <c r="M1891" s="237" t="s">
        <v>1019</v>
      </c>
      <c r="N1891" s="237" t="s">
        <v>504</v>
      </c>
      <c r="O1891" s="237" t="s">
        <v>504</v>
      </c>
      <c r="P1891" s="237" t="s">
        <v>504</v>
      </c>
      <c r="Q1891" s="237" t="s">
        <v>504</v>
      </c>
      <c r="R1891" s="224" t="s">
        <v>504</v>
      </c>
      <c r="S1891" s="256"/>
      <c r="T1891" s="256"/>
      <c r="U1891" s="362"/>
      <c r="V1891" s="88"/>
    </row>
    <row r="1892" spans="2:22" x14ac:dyDescent="0.3">
      <c r="B1892" s="249">
        <v>182</v>
      </c>
      <c r="C1892" s="135" t="s">
        <v>1464</v>
      </c>
      <c r="D1892" s="250"/>
      <c r="E1892" s="258" t="s">
        <v>105</v>
      </c>
      <c r="F1892" s="259">
        <v>41780</v>
      </c>
      <c r="G1892" s="250"/>
      <c r="H1892" s="244" t="s">
        <v>504</v>
      </c>
      <c r="I1892" s="267" t="s">
        <v>1019</v>
      </c>
      <c r="J1892" s="267" t="s">
        <v>1019</v>
      </c>
      <c r="K1892" s="254" t="s">
        <v>1019</v>
      </c>
      <c r="L1892" s="254" t="s">
        <v>1019</v>
      </c>
      <c r="M1892" s="254" t="s">
        <v>1019</v>
      </c>
      <c r="N1892" s="237" t="s">
        <v>504</v>
      </c>
      <c r="O1892" s="237" t="s">
        <v>504</v>
      </c>
      <c r="P1892" s="237" t="s">
        <v>504</v>
      </c>
      <c r="Q1892" s="237" t="s">
        <v>504</v>
      </c>
      <c r="R1892" s="224" t="s">
        <v>504</v>
      </c>
      <c r="S1892" s="256"/>
      <c r="T1892" s="256"/>
      <c r="U1892" s="362"/>
      <c r="V1892" s="88"/>
    </row>
    <row r="1893" spans="2:22" x14ac:dyDescent="0.3">
      <c r="B1893" s="230">
        <v>182</v>
      </c>
      <c r="C1893" s="135" t="s">
        <v>1464</v>
      </c>
      <c r="D1893" s="250"/>
      <c r="E1893" s="258" t="s">
        <v>95</v>
      </c>
      <c r="F1893" s="259">
        <v>41801</v>
      </c>
      <c r="G1893" s="250"/>
      <c r="H1893" s="244" t="s">
        <v>504</v>
      </c>
      <c r="I1893" s="254" t="s">
        <v>1019</v>
      </c>
      <c r="J1893" s="254" t="s">
        <v>1019</v>
      </c>
      <c r="K1893" s="254" t="s">
        <v>1019</v>
      </c>
      <c r="L1893" s="254" t="s">
        <v>1019</v>
      </c>
      <c r="M1893" s="254" t="s">
        <v>1019</v>
      </c>
      <c r="N1893" s="254" t="s">
        <v>1019</v>
      </c>
      <c r="O1893" s="237" t="s">
        <v>504</v>
      </c>
      <c r="P1893" s="237" t="s">
        <v>504</v>
      </c>
      <c r="Q1893" s="237" t="s">
        <v>504</v>
      </c>
      <c r="R1893" s="224" t="s">
        <v>504</v>
      </c>
      <c r="S1893" s="256"/>
      <c r="T1893" s="256"/>
      <c r="U1893" s="362"/>
      <c r="V1893" s="88"/>
    </row>
    <row r="1894" spans="2:22" x14ac:dyDescent="0.3">
      <c r="B1894" s="249">
        <v>182</v>
      </c>
      <c r="C1894" s="135" t="s">
        <v>1464</v>
      </c>
      <c r="D1894" s="250"/>
      <c r="E1894" s="258" t="s">
        <v>77</v>
      </c>
      <c r="F1894" s="259">
        <v>41843</v>
      </c>
      <c r="G1894" s="250"/>
      <c r="H1894" s="244" t="s">
        <v>504</v>
      </c>
      <c r="I1894" s="254" t="s">
        <v>1019</v>
      </c>
      <c r="J1894" s="254" t="s">
        <v>1019</v>
      </c>
      <c r="K1894" s="254" t="s">
        <v>1019</v>
      </c>
      <c r="L1894" s="254" t="s">
        <v>1019</v>
      </c>
      <c r="M1894" s="254" t="s">
        <v>1019</v>
      </c>
      <c r="N1894" s="254" t="s">
        <v>1019</v>
      </c>
      <c r="O1894" s="237" t="s">
        <v>504</v>
      </c>
      <c r="P1894" s="237" t="s">
        <v>504</v>
      </c>
      <c r="Q1894" s="237" t="s">
        <v>504</v>
      </c>
      <c r="R1894" s="237" t="s">
        <v>504</v>
      </c>
      <c r="S1894" s="256"/>
      <c r="T1894" s="256"/>
      <c r="U1894" s="362" t="s">
        <v>1068</v>
      </c>
      <c r="V1894" s="88"/>
    </row>
    <row r="1895" spans="2:22" x14ac:dyDescent="0.3">
      <c r="B1895" s="249">
        <v>132</v>
      </c>
      <c r="C1895" s="135" t="s">
        <v>1081</v>
      </c>
      <c r="D1895" s="209"/>
      <c r="E1895" s="211" t="s">
        <v>119</v>
      </c>
      <c r="F1895" s="210">
        <v>41737</v>
      </c>
      <c r="G1895" s="209"/>
      <c r="H1895" s="270" t="s">
        <v>504</v>
      </c>
      <c r="I1895" s="216" t="s">
        <v>504</v>
      </c>
      <c r="J1895" s="216" t="s">
        <v>504</v>
      </c>
      <c r="K1895" s="216" t="s">
        <v>504</v>
      </c>
      <c r="L1895" s="216" t="s">
        <v>1019</v>
      </c>
      <c r="M1895" s="216" t="s">
        <v>1019</v>
      </c>
      <c r="N1895" s="216" t="s">
        <v>504</v>
      </c>
      <c r="O1895" s="216" t="s">
        <v>1019</v>
      </c>
      <c r="P1895" s="216" t="s">
        <v>1019</v>
      </c>
      <c r="Q1895" s="216" t="s">
        <v>504</v>
      </c>
      <c r="R1895" s="233" t="s">
        <v>504</v>
      </c>
      <c r="S1895" s="234"/>
      <c r="T1895" s="380"/>
      <c r="U1895" s="368"/>
      <c r="V1895" s="88"/>
    </row>
    <row r="1896" spans="2:22" x14ac:dyDescent="0.3">
      <c r="B1896" s="269">
        <v>132</v>
      </c>
      <c r="C1896" s="135" t="s">
        <v>1081</v>
      </c>
      <c r="D1896" s="250"/>
      <c r="E1896" s="258" t="s">
        <v>105</v>
      </c>
      <c r="F1896" s="259">
        <v>41751</v>
      </c>
      <c r="G1896" s="250"/>
      <c r="H1896" s="244" t="s">
        <v>504</v>
      </c>
      <c r="I1896" s="238" t="s">
        <v>504</v>
      </c>
      <c r="J1896" s="238" t="s">
        <v>504</v>
      </c>
      <c r="K1896" s="238" t="s">
        <v>504</v>
      </c>
      <c r="L1896" s="238" t="s">
        <v>1019</v>
      </c>
      <c r="M1896" s="238" t="s">
        <v>1019</v>
      </c>
      <c r="N1896" s="238" t="s">
        <v>504</v>
      </c>
      <c r="O1896" s="238" t="s">
        <v>1019</v>
      </c>
      <c r="P1896" s="238" t="s">
        <v>1019</v>
      </c>
      <c r="Q1896" s="238" t="s">
        <v>504</v>
      </c>
      <c r="R1896" s="271" t="s">
        <v>504</v>
      </c>
      <c r="S1896" s="251"/>
      <c r="T1896" s="251"/>
      <c r="U1896" s="365"/>
      <c r="V1896" s="88"/>
    </row>
    <row r="1897" spans="2:22" x14ac:dyDescent="0.3">
      <c r="B1897" s="230">
        <v>132</v>
      </c>
      <c r="C1897" s="135" t="s">
        <v>1081</v>
      </c>
      <c r="D1897" s="250"/>
      <c r="E1897" s="258" t="s">
        <v>95</v>
      </c>
      <c r="F1897" s="259">
        <v>41772</v>
      </c>
      <c r="G1897" s="250"/>
      <c r="H1897" s="244" t="s">
        <v>504</v>
      </c>
      <c r="I1897" s="238" t="s">
        <v>504</v>
      </c>
      <c r="J1897" s="238" t="s">
        <v>504</v>
      </c>
      <c r="K1897" s="238" t="s">
        <v>504</v>
      </c>
      <c r="L1897" s="238" t="s">
        <v>1019</v>
      </c>
      <c r="M1897" s="238" t="s">
        <v>1019</v>
      </c>
      <c r="N1897" s="238" t="s">
        <v>504</v>
      </c>
      <c r="O1897" s="238" t="s">
        <v>1019</v>
      </c>
      <c r="P1897" s="238" t="s">
        <v>1019</v>
      </c>
      <c r="Q1897" s="238" t="s">
        <v>504</v>
      </c>
      <c r="R1897" s="271" t="s">
        <v>504</v>
      </c>
      <c r="S1897" s="251"/>
      <c r="T1897" s="251"/>
      <c r="U1897" s="362"/>
      <c r="V1897" s="88"/>
    </row>
    <row r="1898" spans="2:22" x14ac:dyDescent="0.3">
      <c r="B1898" s="249">
        <v>132</v>
      </c>
      <c r="C1898" s="135" t="s">
        <v>1082</v>
      </c>
      <c r="D1898" s="250"/>
      <c r="E1898" s="258" t="s">
        <v>77</v>
      </c>
      <c r="F1898" s="259">
        <v>41814</v>
      </c>
      <c r="G1898" s="250"/>
      <c r="H1898" s="244" t="s">
        <v>504</v>
      </c>
      <c r="I1898" s="244" t="s">
        <v>504</v>
      </c>
      <c r="J1898" s="244" t="s">
        <v>504</v>
      </c>
      <c r="K1898" s="244" t="s">
        <v>504</v>
      </c>
      <c r="L1898" s="254" t="s">
        <v>1019</v>
      </c>
      <c r="M1898" s="254" t="s">
        <v>1019</v>
      </c>
      <c r="N1898" s="237" t="s">
        <v>504</v>
      </c>
      <c r="O1898" s="254" t="s">
        <v>1019</v>
      </c>
      <c r="P1898" s="254" t="s">
        <v>1019</v>
      </c>
      <c r="Q1898" s="237" t="s">
        <v>504</v>
      </c>
      <c r="R1898" s="224" t="s">
        <v>504</v>
      </c>
      <c r="S1898" s="256"/>
      <c r="T1898" s="256"/>
      <c r="U1898" s="362" t="s">
        <v>1068</v>
      </c>
      <c r="V1898" s="88"/>
    </row>
    <row r="1899" spans="2:22" x14ac:dyDescent="0.3">
      <c r="B1899" s="249">
        <v>132</v>
      </c>
      <c r="C1899" s="135" t="s">
        <v>1082</v>
      </c>
      <c r="D1899" s="250"/>
      <c r="E1899" s="258" t="s">
        <v>77</v>
      </c>
      <c r="F1899" s="259">
        <v>41814</v>
      </c>
      <c r="G1899" s="250"/>
      <c r="H1899" s="244" t="s">
        <v>504</v>
      </c>
      <c r="I1899" s="244" t="s">
        <v>504</v>
      </c>
      <c r="J1899" s="244" t="s">
        <v>504</v>
      </c>
      <c r="K1899" s="244" t="s">
        <v>504</v>
      </c>
      <c r="L1899" s="254" t="s">
        <v>1019</v>
      </c>
      <c r="M1899" s="254" t="s">
        <v>1019</v>
      </c>
      <c r="N1899" s="237" t="s">
        <v>504</v>
      </c>
      <c r="O1899" s="254" t="s">
        <v>1019</v>
      </c>
      <c r="P1899" s="254" t="s">
        <v>1019</v>
      </c>
      <c r="Q1899" s="237" t="s">
        <v>504</v>
      </c>
      <c r="R1899" s="224" t="s">
        <v>504</v>
      </c>
      <c r="S1899" s="256"/>
      <c r="T1899" s="256"/>
      <c r="U1899" s="362" t="s">
        <v>1068</v>
      </c>
      <c r="V1899" s="88"/>
    </row>
    <row r="1900" spans="2:22" x14ac:dyDescent="0.3">
      <c r="B1900" s="249">
        <v>132</v>
      </c>
      <c r="C1900" s="135" t="s">
        <v>1081</v>
      </c>
      <c r="D1900" s="250"/>
      <c r="E1900" s="258" t="s">
        <v>426</v>
      </c>
      <c r="F1900" s="259">
        <v>41898</v>
      </c>
      <c r="G1900" s="250"/>
      <c r="H1900" s="254" t="s">
        <v>504</v>
      </c>
      <c r="I1900" s="237" t="s">
        <v>504</v>
      </c>
      <c r="J1900" s="237" t="s">
        <v>504</v>
      </c>
      <c r="K1900" s="237" t="s">
        <v>504</v>
      </c>
      <c r="L1900" s="212" t="s">
        <v>697</v>
      </c>
      <c r="M1900" s="254" t="s">
        <v>697</v>
      </c>
      <c r="N1900" s="237" t="s">
        <v>504</v>
      </c>
      <c r="O1900" s="212" t="s">
        <v>697</v>
      </c>
      <c r="P1900" s="254" t="s">
        <v>697</v>
      </c>
      <c r="Q1900" s="237" t="s">
        <v>504</v>
      </c>
      <c r="R1900" s="237" t="s">
        <v>504</v>
      </c>
      <c r="S1900" s="256"/>
      <c r="T1900" s="256"/>
      <c r="U1900" s="362"/>
      <c r="V1900" s="88"/>
    </row>
    <row r="1901" spans="2:22" x14ac:dyDescent="0.3">
      <c r="B1901" s="269">
        <v>121</v>
      </c>
      <c r="C1901" s="135" t="s">
        <v>1083</v>
      </c>
      <c r="D1901" s="250"/>
      <c r="E1901" s="258" t="s">
        <v>105</v>
      </c>
      <c r="F1901" s="259">
        <v>41745</v>
      </c>
      <c r="G1901" s="250"/>
      <c r="H1901" s="244" t="s">
        <v>504</v>
      </c>
      <c r="I1901" s="267" t="s">
        <v>1019</v>
      </c>
      <c r="J1901" s="267" t="s">
        <v>1019</v>
      </c>
      <c r="K1901" s="238" t="s">
        <v>1019</v>
      </c>
      <c r="L1901" s="238" t="s">
        <v>1019</v>
      </c>
      <c r="M1901" s="238" t="s">
        <v>1019</v>
      </c>
      <c r="N1901" s="238" t="s">
        <v>504</v>
      </c>
      <c r="O1901" s="238" t="s">
        <v>504</v>
      </c>
      <c r="P1901" s="238" t="s">
        <v>504</v>
      </c>
      <c r="Q1901" s="238" t="s">
        <v>504</v>
      </c>
      <c r="R1901" s="271" t="s">
        <v>504</v>
      </c>
      <c r="S1901" s="251"/>
      <c r="T1901" s="251"/>
      <c r="U1901" s="365"/>
      <c r="V1901" s="88"/>
    </row>
    <row r="1902" spans="2:22" ht="15" thickBot="1" x14ac:dyDescent="0.35">
      <c r="B1902" s="249">
        <v>121</v>
      </c>
      <c r="C1902" s="135" t="s">
        <v>1083</v>
      </c>
      <c r="D1902" s="250"/>
      <c r="E1902" s="258" t="s">
        <v>95</v>
      </c>
      <c r="F1902" s="259">
        <v>41766</v>
      </c>
      <c r="G1902" s="250"/>
      <c r="H1902" s="244" t="s">
        <v>504</v>
      </c>
      <c r="I1902" s="237" t="s">
        <v>1019</v>
      </c>
      <c r="J1902" s="237" t="s">
        <v>1019</v>
      </c>
      <c r="K1902" s="237" t="s">
        <v>1019</v>
      </c>
      <c r="L1902" s="237" t="s">
        <v>1019</v>
      </c>
      <c r="M1902" s="237" t="s">
        <v>1019</v>
      </c>
      <c r="N1902" s="237" t="s">
        <v>1019</v>
      </c>
      <c r="O1902" s="237" t="s">
        <v>504</v>
      </c>
      <c r="P1902" s="237" t="s">
        <v>504</v>
      </c>
      <c r="Q1902" s="237" t="s">
        <v>504</v>
      </c>
      <c r="R1902" s="224" t="s">
        <v>504</v>
      </c>
      <c r="S1902" s="256"/>
      <c r="T1902" s="256"/>
      <c r="U1902" s="362"/>
      <c r="V1902" s="272"/>
    </row>
    <row r="1903" spans="2:22" x14ac:dyDescent="0.3">
      <c r="B1903" s="249">
        <v>121</v>
      </c>
      <c r="C1903" s="135" t="s">
        <v>1083</v>
      </c>
      <c r="D1903" s="250"/>
      <c r="E1903" s="258" t="s">
        <v>77</v>
      </c>
      <c r="F1903" s="259">
        <v>41808</v>
      </c>
      <c r="G1903" s="250"/>
      <c r="H1903" s="244" t="s">
        <v>504</v>
      </c>
      <c r="I1903" s="237" t="s">
        <v>1019</v>
      </c>
      <c r="J1903" s="237" t="s">
        <v>1019</v>
      </c>
      <c r="K1903" s="237" t="s">
        <v>1019</v>
      </c>
      <c r="L1903" s="237" t="s">
        <v>1019</v>
      </c>
      <c r="M1903" s="237" t="s">
        <v>1019</v>
      </c>
      <c r="N1903" s="237" t="s">
        <v>1019</v>
      </c>
      <c r="O1903" s="237" t="s">
        <v>504</v>
      </c>
      <c r="P1903" s="237" t="s">
        <v>504</v>
      </c>
      <c r="Q1903" s="237" t="s">
        <v>504</v>
      </c>
      <c r="R1903" s="224" t="s">
        <v>504</v>
      </c>
      <c r="S1903" s="256"/>
      <c r="T1903" s="256"/>
      <c r="U1903" s="369"/>
    </row>
    <row r="1904" spans="2:22" x14ac:dyDescent="0.3">
      <c r="B1904" s="249">
        <v>135</v>
      </c>
      <c r="C1904" s="135" t="s">
        <v>1084</v>
      </c>
      <c r="D1904" s="250"/>
      <c r="E1904" s="258" t="s">
        <v>77</v>
      </c>
      <c r="F1904" s="259">
        <v>41814</v>
      </c>
      <c r="G1904" s="250"/>
      <c r="H1904" s="244" t="s">
        <v>504</v>
      </c>
      <c r="I1904" s="237" t="s">
        <v>1019</v>
      </c>
      <c r="J1904" s="237" t="s">
        <v>1019</v>
      </c>
      <c r="K1904" s="237" t="s">
        <v>1019</v>
      </c>
      <c r="L1904" s="237" t="s">
        <v>1019</v>
      </c>
      <c r="M1904" s="237" t="s">
        <v>1019</v>
      </c>
      <c r="N1904" s="237" t="s">
        <v>1019</v>
      </c>
      <c r="O1904" s="237" t="s">
        <v>504</v>
      </c>
      <c r="P1904" s="237" t="s">
        <v>504</v>
      </c>
      <c r="Q1904" s="237" t="s">
        <v>504</v>
      </c>
      <c r="R1904" s="224" t="s">
        <v>504</v>
      </c>
      <c r="S1904" s="256"/>
      <c r="T1904" s="256"/>
      <c r="U1904" s="369"/>
    </row>
    <row r="1905" spans="2:21" x14ac:dyDescent="0.3">
      <c r="B1905" s="269">
        <v>135</v>
      </c>
      <c r="C1905" s="135" t="s">
        <v>1084</v>
      </c>
      <c r="D1905" s="250"/>
      <c r="E1905" s="258" t="s">
        <v>95</v>
      </c>
      <c r="F1905" s="259">
        <v>41772</v>
      </c>
      <c r="G1905" s="250"/>
      <c r="H1905" s="244" t="s">
        <v>504</v>
      </c>
      <c r="I1905" s="238" t="s">
        <v>1019</v>
      </c>
      <c r="J1905" s="238" t="s">
        <v>1019</v>
      </c>
      <c r="K1905" s="238" t="s">
        <v>1019</v>
      </c>
      <c r="L1905" s="238" t="s">
        <v>1019</v>
      </c>
      <c r="M1905" s="238" t="s">
        <v>1019</v>
      </c>
      <c r="N1905" s="238" t="s">
        <v>504</v>
      </c>
      <c r="O1905" s="238" t="s">
        <v>504</v>
      </c>
      <c r="P1905" s="238" t="s">
        <v>504</v>
      </c>
      <c r="Q1905" s="238" t="s">
        <v>504</v>
      </c>
      <c r="R1905" s="271" t="s">
        <v>504</v>
      </c>
      <c r="S1905" s="251"/>
      <c r="T1905" s="251"/>
      <c r="U1905" s="370"/>
    </row>
    <row r="1906" spans="2:21" x14ac:dyDescent="0.3">
      <c r="B1906" s="269">
        <v>136</v>
      </c>
      <c r="C1906" s="135" t="s">
        <v>1372</v>
      </c>
      <c r="D1906" s="250"/>
      <c r="E1906" s="258" t="s">
        <v>95</v>
      </c>
      <c r="F1906" s="259">
        <v>41772</v>
      </c>
      <c r="G1906" s="250"/>
      <c r="H1906" s="244" t="s">
        <v>504</v>
      </c>
      <c r="I1906" s="238" t="s">
        <v>1019</v>
      </c>
      <c r="J1906" s="238" t="s">
        <v>1019</v>
      </c>
      <c r="K1906" s="238" t="s">
        <v>1019</v>
      </c>
      <c r="L1906" s="238" t="s">
        <v>1019</v>
      </c>
      <c r="M1906" s="238" t="s">
        <v>1019</v>
      </c>
      <c r="N1906" s="238" t="s">
        <v>504</v>
      </c>
      <c r="O1906" s="238" t="s">
        <v>504</v>
      </c>
      <c r="P1906" s="238" t="s">
        <v>504</v>
      </c>
      <c r="Q1906" s="238" t="s">
        <v>504</v>
      </c>
      <c r="R1906" s="271" t="s">
        <v>504</v>
      </c>
      <c r="S1906" s="251"/>
      <c r="T1906" s="251"/>
      <c r="U1906" s="370"/>
    </row>
    <row r="1907" spans="2:21" x14ac:dyDescent="0.3">
      <c r="B1907" s="249">
        <v>136</v>
      </c>
      <c r="C1907" s="135" t="s">
        <v>1372</v>
      </c>
      <c r="D1907" s="250"/>
      <c r="E1907" s="258" t="s">
        <v>77</v>
      </c>
      <c r="F1907" s="259">
        <v>41814</v>
      </c>
      <c r="G1907" s="250"/>
      <c r="H1907" s="244" t="s">
        <v>504</v>
      </c>
      <c r="I1907" s="237" t="s">
        <v>1019</v>
      </c>
      <c r="J1907" s="237" t="s">
        <v>1019</v>
      </c>
      <c r="K1907" s="237" t="s">
        <v>1019</v>
      </c>
      <c r="L1907" s="237" t="s">
        <v>1019</v>
      </c>
      <c r="M1907" s="237" t="s">
        <v>1019</v>
      </c>
      <c r="N1907" s="237" t="s">
        <v>1019</v>
      </c>
      <c r="O1907" s="237" t="s">
        <v>504</v>
      </c>
      <c r="P1907" s="237" t="s">
        <v>504</v>
      </c>
      <c r="Q1907" s="237" t="s">
        <v>504</v>
      </c>
      <c r="R1907" s="224" t="s">
        <v>504</v>
      </c>
      <c r="S1907" s="256"/>
      <c r="T1907" s="256"/>
      <c r="U1907" s="369"/>
    </row>
    <row r="1908" spans="2:21" x14ac:dyDescent="0.3">
      <c r="B1908" s="249">
        <v>302</v>
      </c>
      <c r="C1908" s="135" t="s">
        <v>1445</v>
      </c>
      <c r="D1908" s="250"/>
      <c r="E1908" s="258" t="s">
        <v>95</v>
      </c>
      <c r="F1908" s="259">
        <v>41899</v>
      </c>
      <c r="G1908" s="250"/>
      <c r="H1908" s="254" t="s">
        <v>504</v>
      </c>
      <c r="I1908" s="237" t="s">
        <v>504</v>
      </c>
      <c r="J1908" s="237" t="s">
        <v>504</v>
      </c>
      <c r="K1908" s="237" t="s">
        <v>504</v>
      </c>
      <c r="L1908" s="237" t="s">
        <v>504</v>
      </c>
      <c r="M1908" s="237" t="s">
        <v>1006</v>
      </c>
      <c r="N1908" s="237" t="s">
        <v>504</v>
      </c>
      <c r="O1908" s="237" t="s">
        <v>504</v>
      </c>
      <c r="P1908" s="237" t="s">
        <v>504</v>
      </c>
      <c r="Q1908" s="237" t="s">
        <v>504</v>
      </c>
      <c r="R1908" s="237" t="s">
        <v>504</v>
      </c>
      <c r="S1908" s="256"/>
      <c r="T1908" s="256"/>
      <c r="U1908" s="369"/>
    </row>
    <row r="1909" spans="2:21" x14ac:dyDescent="0.3">
      <c r="B1909" s="249">
        <v>302</v>
      </c>
      <c r="C1909" s="135" t="s">
        <v>1445</v>
      </c>
      <c r="D1909" s="250"/>
      <c r="E1909" s="258" t="s">
        <v>77</v>
      </c>
      <c r="F1909" s="259">
        <v>41941</v>
      </c>
      <c r="G1909" s="250"/>
      <c r="H1909" s="254" t="s">
        <v>504</v>
      </c>
      <c r="I1909" s="237" t="s">
        <v>504</v>
      </c>
      <c r="J1909" s="237" t="s">
        <v>504</v>
      </c>
      <c r="K1909" s="237" t="s">
        <v>504</v>
      </c>
      <c r="L1909" s="237" t="s">
        <v>504</v>
      </c>
      <c r="M1909" s="237" t="s">
        <v>1006</v>
      </c>
      <c r="N1909" s="237" t="s">
        <v>504</v>
      </c>
      <c r="O1909" s="237" t="s">
        <v>504</v>
      </c>
      <c r="P1909" s="237" t="s">
        <v>504</v>
      </c>
      <c r="Q1909" s="237" t="s">
        <v>504</v>
      </c>
      <c r="R1909" s="237" t="s">
        <v>504</v>
      </c>
      <c r="S1909" s="256"/>
      <c r="T1909" s="256"/>
      <c r="U1909" s="371"/>
    </row>
    <row r="1910" spans="2:21" x14ac:dyDescent="0.3">
      <c r="B1910" s="249">
        <v>261</v>
      </c>
      <c r="C1910" s="135" t="s">
        <v>1330</v>
      </c>
      <c r="D1910" s="250"/>
      <c r="E1910" s="258" t="s">
        <v>77</v>
      </c>
      <c r="F1910" s="259">
        <v>41913</v>
      </c>
      <c r="G1910" s="250"/>
      <c r="H1910" s="254" t="s">
        <v>504</v>
      </c>
      <c r="I1910" s="237" t="s">
        <v>504</v>
      </c>
      <c r="J1910" s="237" t="s">
        <v>504</v>
      </c>
      <c r="K1910" s="237" t="s">
        <v>504</v>
      </c>
      <c r="L1910" s="237" t="s">
        <v>504</v>
      </c>
      <c r="M1910" s="237" t="s">
        <v>1006</v>
      </c>
      <c r="N1910" s="237" t="s">
        <v>504</v>
      </c>
      <c r="O1910" s="237" t="s">
        <v>504</v>
      </c>
      <c r="P1910" s="237" t="s">
        <v>504</v>
      </c>
      <c r="Q1910" s="237" t="s">
        <v>504</v>
      </c>
      <c r="R1910" s="237" t="s">
        <v>504</v>
      </c>
      <c r="S1910" s="256"/>
      <c r="T1910" s="256"/>
      <c r="U1910" s="371"/>
    </row>
    <row r="1911" spans="2:21" x14ac:dyDescent="0.3">
      <c r="B1911" s="249" t="s">
        <v>1085</v>
      </c>
      <c r="C1911" s="135" t="s">
        <v>1554</v>
      </c>
      <c r="D1911" s="250"/>
      <c r="E1911" s="258" t="s">
        <v>77</v>
      </c>
      <c r="F1911" s="259">
        <v>41820</v>
      </c>
      <c r="G1911" s="250"/>
      <c r="H1911" s="244" t="s">
        <v>504</v>
      </c>
      <c r="I1911" s="237" t="s">
        <v>1019</v>
      </c>
      <c r="J1911" s="237" t="s">
        <v>1019</v>
      </c>
      <c r="K1911" s="237" t="s">
        <v>1019</v>
      </c>
      <c r="L1911" s="237" t="s">
        <v>1019</v>
      </c>
      <c r="M1911" s="237" t="s">
        <v>1019</v>
      </c>
      <c r="N1911" s="237" t="s">
        <v>1019</v>
      </c>
      <c r="O1911" s="237" t="s">
        <v>504</v>
      </c>
      <c r="P1911" s="237" t="s">
        <v>504</v>
      </c>
      <c r="Q1911" s="237" t="s">
        <v>504</v>
      </c>
      <c r="R1911" s="224" t="s">
        <v>504</v>
      </c>
      <c r="S1911" s="256"/>
      <c r="T1911" s="256"/>
      <c r="U1911" s="369"/>
    </row>
    <row r="1912" spans="2:21" x14ac:dyDescent="0.3">
      <c r="B1912" s="249" t="s">
        <v>1085</v>
      </c>
      <c r="C1912" s="135" t="s">
        <v>1554</v>
      </c>
      <c r="D1912" s="209"/>
      <c r="E1912" s="211" t="s">
        <v>1010</v>
      </c>
      <c r="F1912" s="210">
        <v>41736</v>
      </c>
      <c r="G1912" s="209"/>
      <c r="H1912" s="254" t="s">
        <v>1019</v>
      </c>
      <c r="I1912" s="237" t="s">
        <v>1019</v>
      </c>
      <c r="J1912" s="237" t="s">
        <v>1019</v>
      </c>
      <c r="K1912" s="237" t="s">
        <v>1019</v>
      </c>
      <c r="L1912" s="237" t="s">
        <v>1019</v>
      </c>
      <c r="M1912" s="237" t="s">
        <v>1019</v>
      </c>
      <c r="N1912" s="254" t="s">
        <v>1019</v>
      </c>
      <c r="O1912" s="237" t="s">
        <v>504</v>
      </c>
      <c r="P1912" s="237" t="s">
        <v>504</v>
      </c>
      <c r="Q1912" s="237" t="s">
        <v>504</v>
      </c>
      <c r="R1912" s="224" t="s">
        <v>504</v>
      </c>
      <c r="S1912" s="256"/>
      <c r="T1912" s="256"/>
      <c r="U1912" s="369"/>
    </row>
    <row r="1913" spans="2:21" x14ac:dyDescent="0.3">
      <c r="B1913" s="249" t="s">
        <v>1085</v>
      </c>
      <c r="C1913" s="135" t="s">
        <v>1554</v>
      </c>
      <c r="D1913" s="209"/>
      <c r="E1913" s="211" t="s">
        <v>119</v>
      </c>
      <c r="F1913" s="210">
        <v>41743</v>
      </c>
      <c r="G1913" s="209"/>
      <c r="H1913" s="254" t="s">
        <v>504</v>
      </c>
      <c r="I1913" s="237" t="s">
        <v>1019</v>
      </c>
      <c r="J1913" s="237" t="s">
        <v>1019</v>
      </c>
      <c r="K1913" s="237" t="s">
        <v>1019</v>
      </c>
      <c r="L1913" s="237" t="s">
        <v>1019</v>
      </c>
      <c r="M1913" s="237" t="s">
        <v>1019</v>
      </c>
      <c r="N1913" s="254" t="s">
        <v>504</v>
      </c>
      <c r="O1913" s="237" t="s">
        <v>504</v>
      </c>
      <c r="P1913" s="237" t="s">
        <v>504</v>
      </c>
      <c r="Q1913" s="237" t="s">
        <v>504</v>
      </c>
      <c r="R1913" s="224" t="s">
        <v>504</v>
      </c>
      <c r="S1913" s="256"/>
      <c r="T1913" s="256"/>
      <c r="U1913" s="369"/>
    </row>
    <row r="1914" spans="2:21" x14ac:dyDescent="0.3">
      <c r="B1914" s="230" t="s">
        <v>1085</v>
      </c>
      <c r="C1914" s="135" t="s">
        <v>1554</v>
      </c>
      <c r="D1914" s="209"/>
      <c r="E1914" s="211" t="s">
        <v>105</v>
      </c>
      <c r="F1914" s="259">
        <v>41757</v>
      </c>
      <c r="G1914" s="250"/>
      <c r="H1914" s="244" t="s">
        <v>504</v>
      </c>
      <c r="I1914" s="267" t="s">
        <v>1019</v>
      </c>
      <c r="J1914" s="267" t="s">
        <v>1019</v>
      </c>
      <c r="K1914" s="237" t="s">
        <v>1019</v>
      </c>
      <c r="L1914" s="254" t="s">
        <v>1019</v>
      </c>
      <c r="M1914" s="254" t="s">
        <v>1019</v>
      </c>
      <c r="N1914" s="237" t="s">
        <v>504</v>
      </c>
      <c r="O1914" s="237" t="s">
        <v>504</v>
      </c>
      <c r="P1914" s="237" t="s">
        <v>504</v>
      </c>
      <c r="Q1914" s="237" t="s">
        <v>504</v>
      </c>
      <c r="R1914" s="224" t="s">
        <v>504</v>
      </c>
      <c r="S1914" s="256"/>
      <c r="T1914" s="256"/>
      <c r="U1914" s="369"/>
    </row>
    <row r="1915" spans="2:21" x14ac:dyDescent="0.3">
      <c r="B1915" s="230" t="s">
        <v>1085</v>
      </c>
      <c r="C1915" s="135" t="s">
        <v>1554</v>
      </c>
      <c r="D1915" s="250"/>
      <c r="E1915" s="258" t="s">
        <v>95</v>
      </c>
      <c r="F1915" s="259">
        <v>41778</v>
      </c>
      <c r="G1915" s="250"/>
      <c r="H1915" s="254" t="s">
        <v>504</v>
      </c>
      <c r="I1915" s="254" t="s">
        <v>1019</v>
      </c>
      <c r="J1915" s="254" t="s">
        <v>1019</v>
      </c>
      <c r="K1915" s="254" t="s">
        <v>1019</v>
      </c>
      <c r="L1915" s="254" t="s">
        <v>1019</v>
      </c>
      <c r="M1915" s="254" t="s">
        <v>1019</v>
      </c>
      <c r="N1915" s="237" t="s">
        <v>1019</v>
      </c>
      <c r="O1915" s="237" t="s">
        <v>504</v>
      </c>
      <c r="P1915" s="237" t="s">
        <v>504</v>
      </c>
      <c r="Q1915" s="237" t="s">
        <v>504</v>
      </c>
      <c r="R1915" s="224" t="s">
        <v>504</v>
      </c>
      <c r="S1915" s="256"/>
      <c r="T1915" s="256"/>
      <c r="U1915" s="369"/>
    </row>
    <row r="1916" spans="2:21" x14ac:dyDescent="0.3">
      <c r="B1916" s="249" t="s">
        <v>1086</v>
      </c>
      <c r="C1916" s="135" t="s">
        <v>1087</v>
      </c>
      <c r="D1916" s="250"/>
      <c r="E1916" s="258" t="s">
        <v>1010</v>
      </c>
      <c r="F1916" s="259">
        <v>41733</v>
      </c>
      <c r="G1916" s="250"/>
      <c r="H1916" s="244" t="s">
        <v>1019</v>
      </c>
      <c r="I1916" s="237" t="s">
        <v>1019</v>
      </c>
      <c r="J1916" s="237" t="s">
        <v>1019</v>
      </c>
      <c r="K1916" s="237" t="s">
        <v>1019</v>
      </c>
      <c r="L1916" s="237" t="s">
        <v>1019</v>
      </c>
      <c r="M1916" s="237" t="s">
        <v>1019</v>
      </c>
      <c r="N1916" s="237" t="s">
        <v>1019</v>
      </c>
      <c r="O1916" s="237" t="s">
        <v>504</v>
      </c>
      <c r="P1916" s="237" t="s">
        <v>504</v>
      </c>
      <c r="Q1916" s="237" t="s">
        <v>504</v>
      </c>
      <c r="R1916" s="224" t="s">
        <v>504</v>
      </c>
      <c r="S1916" s="256"/>
      <c r="T1916" s="256"/>
      <c r="U1916" s="369" t="s">
        <v>1073</v>
      </c>
    </row>
    <row r="1917" spans="2:21" x14ac:dyDescent="0.3">
      <c r="B1917" s="249" t="s">
        <v>1086</v>
      </c>
      <c r="C1917" s="135" t="s">
        <v>1087</v>
      </c>
      <c r="D1917" s="250"/>
      <c r="E1917" s="258" t="s">
        <v>119</v>
      </c>
      <c r="F1917" s="259">
        <v>41740</v>
      </c>
      <c r="G1917" s="250"/>
      <c r="H1917" s="244" t="s">
        <v>504</v>
      </c>
      <c r="I1917" s="237" t="s">
        <v>1019</v>
      </c>
      <c r="J1917" s="237" t="s">
        <v>1019</v>
      </c>
      <c r="K1917" s="237" t="s">
        <v>1019</v>
      </c>
      <c r="L1917" s="237" t="s">
        <v>1019</v>
      </c>
      <c r="M1917" s="237" t="s">
        <v>1019</v>
      </c>
      <c r="N1917" s="237" t="s">
        <v>504</v>
      </c>
      <c r="O1917" s="237" t="s">
        <v>504</v>
      </c>
      <c r="P1917" s="237" t="s">
        <v>504</v>
      </c>
      <c r="Q1917" s="237" t="s">
        <v>504</v>
      </c>
      <c r="R1917" s="224" t="s">
        <v>504</v>
      </c>
      <c r="S1917" s="256"/>
      <c r="T1917" s="256"/>
      <c r="U1917" s="369"/>
    </row>
    <row r="1918" spans="2:21" x14ac:dyDescent="0.3">
      <c r="B1918" s="249" t="s">
        <v>1086</v>
      </c>
      <c r="C1918" s="135" t="s">
        <v>1087</v>
      </c>
      <c r="D1918" s="250"/>
      <c r="E1918" s="258" t="s">
        <v>77</v>
      </c>
      <c r="F1918" s="259">
        <v>41817</v>
      </c>
      <c r="G1918" s="250"/>
      <c r="H1918" s="244" t="s">
        <v>504</v>
      </c>
      <c r="I1918" s="237" t="s">
        <v>1019</v>
      </c>
      <c r="J1918" s="237" t="s">
        <v>1019</v>
      </c>
      <c r="K1918" s="237" t="s">
        <v>1019</v>
      </c>
      <c r="L1918" s="237" t="s">
        <v>1019</v>
      </c>
      <c r="M1918" s="237" t="s">
        <v>1019</v>
      </c>
      <c r="N1918" s="237" t="s">
        <v>1019</v>
      </c>
      <c r="O1918" s="237" t="s">
        <v>504</v>
      </c>
      <c r="P1918" s="237" t="s">
        <v>504</v>
      </c>
      <c r="Q1918" s="237" t="s">
        <v>504</v>
      </c>
      <c r="R1918" s="224" t="s">
        <v>504</v>
      </c>
      <c r="S1918" s="251"/>
      <c r="T1918" s="251"/>
      <c r="U1918" s="372" t="s">
        <v>1088</v>
      </c>
    </row>
    <row r="1919" spans="2:21" x14ac:dyDescent="0.3">
      <c r="B1919" s="230" t="s">
        <v>1086</v>
      </c>
      <c r="C1919" s="135" t="s">
        <v>1087</v>
      </c>
      <c r="D1919" s="250"/>
      <c r="E1919" s="258" t="s">
        <v>105</v>
      </c>
      <c r="F1919" s="259">
        <v>41754</v>
      </c>
      <c r="G1919" s="250"/>
      <c r="H1919" s="254" t="s">
        <v>504</v>
      </c>
      <c r="I1919" s="267" t="s">
        <v>1019</v>
      </c>
      <c r="J1919" s="267" t="s">
        <v>1019</v>
      </c>
      <c r="K1919" s="254" t="s">
        <v>1019</v>
      </c>
      <c r="L1919" s="254" t="s">
        <v>1019</v>
      </c>
      <c r="M1919" s="254" t="s">
        <v>1019</v>
      </c>
      <c r="N1919" s="237" t="s">
        <v>504</v>
      </c>
      <c r="O1919" s="237" t="s">
        <v>504</v>
      </c>
      <c r="P1919" s="237" t="s">
        <v>504</v>
      </c>
      <c r="Q1919" s="237" t="s">
        <v>504</v>
      </c>
      <c r="R1919" s="224" t="s">
        <v>504</v>
      </c>
      <c r="S1919" s="256"/>
      <c r="T1919" s="256"/>
      <c r="U1919" s="369"/>
    </row>
    <row r="1920" spans="2:21" x14ac:dyDescent="0.3">
      <c r="B1920" s="249" t="s">
        <v>1086</v>
      </c>
      <c r="C1920" s="135" t="s">
        <v>1087</v>
      </c>
      <c r="D1920" s="209"/>
      <c r="E1920" s="211" t="s">
        <v>95</v>
      </c>
      <c r="F1920" s="210">
        <v>41775</v>
      </c>
      <c r="G1920" s="209"/>
      <c r="H1920" s="254" t="s">
        <v>504</v>
      </c>
      <c r="I1920" s="254" t="s">
        <v>1019</v>
      </c>
      <c r="J1920" s="254" t="s">
        <v>1019</v>
      </c>
      <c r="K1920" s="254" t="s">
        <v>1019</v>
      </c>
      <c r="L1920" s="237" t="s">
        <v>1019</v>
      </c>
      <c r="M1920" s="237" t="s">
        <v>1019</v>
      </c>
      <c r="N1920" s="254" t="s">
        <v>1019</v>
      </c>
      <c r="O1920" s="237" t="s">
        <v>504</v>
      </c>
      <c r="P1920" s="237" t="s">
        <v>504</v>
      </c>
      <c r="Q1920" s="237" t="s">
        <v>504</v>
      </c>
      <c r="R1920" s="224" t="s">
        <v>504</v>
      </c>
      <c r="S1920" s="256"/>
      <c r="T1920" s="256"/>
      <c r="U1920" s="369"/>
    </row>
    <row r="1921" spans="2:21" x14ac:dyDescent="0.3">
      <c r="B1921" s="249" t="s">
        <v>1089</v>
      </c>
      <c r="C1921" s="135" t="s">
        <v>1090</v>
      </c>
      <c r="D1921" s="209"/>
      <c r="E1921" s="211" t="s">
        <v>1010</v>
      </c>
      <c r="F1921" s="210">
        <v>41740</v>
      </c>
      <c r="G1921" s="209"/>
      <c r="H1921" s="254" t="s">
        <v>1019</v>
      </c>
      <c r="I1921" s="254" t="s">
        <v>1019</v>
      </c>
      <c r="J1921" s="254" t="s">
        <v>1019</v>
      </c>
      <c r="K1921" s="254" t="s">
        <v>1019</v>
      </c>
      <c r="L1921" s="254" t="s">
        <v>1019</v>
      </c>
      <c r="M1921" s="254" t="s">
        <v>1019</v>
      </c>
      <c r="N1921" s="254" t="s">
        <v>1019</v>
      </c>
      <c r="O1921" s="237" t="s">
        <v>504</v>
      </c>
      <c r="P1921" s="237" t="s">
        <v>504</v>
      </c>
      <c r="Q1921" s="237" t="s">
        <v>504</v>
      </c>
      <c r="R1921" s="224" t="s">
        <v>504</v>
      </c>
      <c r="S1921" s="256"/>
      <c r="T1921" s="256"/>
      <c r="U1921" s="369" t="s">
        <v>1073</v>
      </c>
    </row>
    <row r="1922" spans="2:21" x14ac:dyDescent="0.3">
      <c r="B1922" s="230" t="s">
        <v>1089</v>
      </c>
      <c r="C1922" s="135" t="s">
        <v>1090</v>
      </c>
      <c r="D1922" s="250"/>
      <c r="E1922" s="258" t="s">
        <v>119</v>
      </c>
      <c r="F1922" s="259">
        <v>41747</v>
      </c>
      <c r="G1922" s="250"/>
      <c r="H1922" s="244" t="s">
        <v>504</v>
      </c>
      <c r="I1922" s="254" t="s">
        <v>1019</v>
      </c>
      <c r="J1922" s="254" t="s">
        <v>1019</v>
      </c>
      <c r="K1922" s="254" t="s">
        <v>1019</v>
      </c>
      <c r="L1922" s="254" t="s">
        <v>1019</v>
      </c>
      <c r="M1922" s="254" t="s">
        <v>1019</v>
      </c>
      <c r="N1922" s="237" t="s">
        <v>504</v>
      </c>
      <c r="O1922" s="237" t="s">
        <v>504</v>
      </c>
      <c r="P1922" s="237" t="s">
        <v>504</v>
      </c>
      <c r="Q1922" s="237" t="s">
        <v>504</v>
      </c>
      <c r="R1922" s="224" t="s">
        <v>504</v>
      </c>
      <c r="S1922" s="256"/>
      <c r="T1922" s="256"/>
      <c r="U1922" s="369"/>
    </row>
    <row r="1923" spans="2:21" x14ac:dyDescent="0.3">
      <c r="B1923" s="230" t="s">
        <v>1089</v>
      </c>
      <c r="C1923" s="135" t="s">
        <v>1090</v>
      </c>
      <c r="D1923" s="250"/>
      <c r="E1923" s="258" t="s">
        <v>105</v>
      </c>
      <c r="F1923" s="259">
        <v>41761</v>
      </c>
      <c r="G1923" s="250"/>
      <c r="H1923" s="254" t="s">
        <v>504</v>
      </c>
      <c r="I1923" s="273" t="s">
        <v>1019</v>
      </c>
      <c r="J1923" s="273" t="s">
        <v>1019</v>
      </c>
      <c r="K1923" s="238" t="s">
        <v>1019</v>
      </c>
      <c r="L1923" s="237" t="s">
        <v>1019</v>
      </c>
      <c r="M1923" s="237" t="s">
        <v>1019</v>
      </c>
      <c r="N1923" s="238" t="s">
        <v>504</v>
      </c>
      <c r="O1923" s="238" t="s">
        <v>504</v>
      </c>
      <c r="P1923" s="238" t="s">
        <v>504</v>
      </c>
      <c r="Q1923" s="238" t="s">
        <v>504</v>
      </c>
      <c r="R1923" s="271" t="s">
        <v>504</v>
      </c>
      <c r="S1923" s="251"/>
      <c r="T1923" s="251"/>
      <c r="U1923" s="369"/>
    </row>
    <row r="1924" spans="2:21" x14ac:dyDescent="0.3">
      <c r="B1924" s="249" t="s">
        <v>1089</v>
      </c>
      <c r="C1924" s="135" t="s">
        <v>1090</v>
      </c>
      <c r="D1924" s="250"/>
      <c r="E1924" s="258" t="s">
        <v>95</v>
      </c>
      <c r="F1924" s="259">
        <v>41782</v>
      </c>
      <c r="G1924" s="250"/>
      <c r="H1924" s="244" t="s">
        <v>504</v>
      </c>
      <c r="I1924" s="237" t="s">
        <v>1019</v>
      </c>
      <c r="J1924" s="237" t="s">
        <v>1019</v>
      </c>
      <c r="K1924" s="237" t="s">
        <v>1019</v>
      </c>
      <c r="L1924" s="237" t="s">
        <v>1019</v>
      </c>
      <c r="M1924" s="237" t="s">
        <v>1019</v>
      </c>
      <c r="N1924" s="237" t="s">
        <v>1019</v>
      </c>
      <c r="O1924" s="237" t="s">
        <v>504</v>
      </c>
      <c r="P1924" s="237" t="s">
        <v>504</v>
      </c>
      <c r="Q1924" s="237" t="s">
        <v>504</v>
      </c>
      <c r="R1924" s="224" t="s">
        <v>504</v>
      </c>
      <c r="S1924" s="256"/>
      <c r="T1924" s="256"/>
      <c r="U1924" s="369"/>
    </row>
    <row r="1925" spans="2:21" x14ac:dyDescent="0.3">
      <c r="B1925" s="230" t="s">
        <v>1089</v>
      </c>
      <c r="C1925" s="135" t="s">
        <v>1090</v>
      </c>
      <c r="D1925" s="250"/>
      <c r="E1925" s="258" t="s">
        <v>77</v>
      </c>
      <c r="F1925" s="259">
        <v>41824</v>
      </c>
      <c r="G1925" s="250"/>
      <c r="H1925" s="244" t="s">
        <v>504</v>
      </c>
      <c r="I1925" s="254" t="s">
        <v>1019</v>
      </c>
      <c r="J1925" s="254" t="s">
        <v>1019</v>
      </c>
      <c r="K1925" s="254" t="s">
        <v>1019</v>
      </c>
      <c r="L1925" s="254" t="s">
        <v>1019</v>
      </c>
      <c r="M1925" s="254" t="s">
        <v>1019</v>
      </c>
      <c r="N1925" s="254" t="s">
        <v>1019</v>
      </c>
      <c r="O1925" s="237" t="s">
        <v>504</v>
      </c>
      <c r="P1925" s="237" t="s">
        <v>504</v>
      </c>
      <c r="Q1925" s="237" t="s">
        <v>504</v>
      </c>
      <c r="R1925" s="224" t="s">
        <v>504</v>
      </c>
      <c r="S1925" s="256"/>
      <c r="T1925" s="256"/>
      <c r="U1925" s="369" t="s">
        <v>1088</v>
      </c>
    </row>
    <row r="1926" spans="2:21" x14ac:dyDescent="0.3">
      <c r="B1926" s="249" t="s">
        <v>1091</v>
      </c>
      <c r="C1926" s="135" t="s">
        <v>1373</v>
      </c>
      <c r="D1926" s="209"/>
      <c r="E1926" s="211" t="s">
        <v>1010</v>
      </c>
      <c r="F1926" s="210">
        <v>41740</v>
      </c>
      <c r="G1926" s="209"/>
      <c r="H1926" s="254" t="s">
        <v>1019</v>
      </c>
      <c r="I1926" s="254" t="s">
        <v>1019</v>
      </c>
      <c r="J1926" s="254" t="s">
        <v>1019</v>
      </c>
      <c r="K1926" s="254" t="s">
        <v>1019</v>
      </c>
      <c r="L1926" s="254" t="s">
        <v>1019</v>
      </c>
      <c r="M1926" s="254" t="s">
        <v>1019</v>
      </c>
      <c r="N1926" s="254" t="s">
        <v>1019</v>
      </c>
      <c r="O1926" s="237" t="s">
        <v>504</v>
      </c>
      <c r="P1926" s="237" t="s">
        <v>504</v>
      </c>
      <c r="Q1926" s="237" t="s">
        <v>504</v>
      </c>
      <c r="R1926" s="224" t="s">
        <v>504</v>
      </c>
      <c r="S1926" s="256"/>
      <c r="T1926" s="256"/>
      <c r="U1926" s="369" t="s">
        <v>1073</v>
      </c>
    </row>
    <row r="1927" spans="2:21" x14ac:dyDescent="0.3">
      <c r="B1927" s="269" t="s">
        <v>1091</v>
      </c>
      <c r="C1927" s="135" t="s">
        <v>1373</v>
      </c>
      <c r="D1927" s="250"/>
      <c r="E1927" s="258" t="s">
        <v>119</v>
      </c>
      <c r="F1927" s="259">
        <v>41751</v>
      </c>
      <c r="G1927" s="250"/>
      <c r="H1927" s="244" t="s">
        <v>504</v>
      </c>
      <c r="I1927" s="238" t="s">
        <v>1019</v>
      </c>
      <c r="J1927" s="238" t="s">
        <v>1019</v>
      </c>
      <c r="K1927" s="238" t="s">
        <v>1019</v>
      </c>
      <c r="L1927" s="238" t="s">
        <v>1019</v>
      </c>
      <c r="M1927" s="238" t="s">
        <v>1019</v>
      </c>
      <c r="N1927" s="238" t="s">
        <v>504</v>
      </c>
      <c r="O1927" s="238" t="s">
        <v>504</v>
      </c>
      <c r="P1927" s="238" t="s">
        <v>504</v>
      </c>
      <c r="Q1927" s="238" t="s">
        <v>504</v>
      </c>
      <c r="R1927" s="271" t="s">
        <v>504</v>
      </c>
      <c r="S1927" s="251"/>
      <c r="T1927" s="251"/>
      <c r="U1927" s="370"/>
    </row>
    <row r="1928" spans="2:21" x14ac:dyDescent="0.3">
      <c r="B1928" s="230" t="s">
        <v>1091</v>
      </c>
      <c r="C1928" s="135" t="s">
        <v>1373</v>
      </c>
      <c r="D1928" s="250"/>
      <c r="E1928" s="258" t="s">
        <v>105</v>
      </c>
      <c r="F1928" s="259">
        <v>41765</v>
      </c>
      <c r="G1928" s="250"/>
      <c r="H1928" s="254" t="s">
        <v>504</v>
      </c>
      <c r="I1928" s="273" t="s">
        <v>1019</v>
      </c>
      <c r="J1928" s="273" t="s">
        <v>1019</v>
      </c>
      <c r="K1928" s="238" t="s">
        <v>1019</v>
      </c>
      <c r="L1928" s="237" t="s">
        <v>1019</v>
      </c>
      <c r="M1928" s="237" t="s">
        <v>1019</v>
      </c>
      <c r="N1928" s="238" t="s">
        <v>504</v>
      </c>
      <c r="O1928" s="238" t="s">
        <v>504</v>
      </c>
      <c r="P1928" s="238" t="s">
        <v>504</v>
      </c>
      <c r="Q1928" s="238" t="s">
        <v>504</v>
      </c>
      <c r="R1928" s="271" t="s">
        <v>504</v>
      </c>
      <c r="S1928" s="251"/>
      <c r="T1928" s="251"/>
      <c r="U1928" s="369"/>
    </row>
    <row r="1929" spans="2:21" x14ac:dyDescent="0.3">
      <c r="B1929" s="249" t="s">
        <v>1091</v>
      </c>
      <c r="C1929" s="135" t="s">
        <v>1373</v>
      </c>
      <c r="D1929" s="250"/>
      <c r="E1929" s="258" t="s">
        <v>95</v>
      </c>
      <c r="F1929" s="259">
        <v>41786</v>
      </c>
      <c r="G1929" s="250"/>
      <c r="H1929" s="244" t="s">
        <v>504</v>
      </c>
      <c r="I1929" s="237" t="s">
        <v>1019</v>
      </c>
      <c r="J1929" s="237" t="s">
        <v>1019</v>
      </c>
      <c r="K1929" s="237" t="s">
        <v>1019</v>
      </c>
      <c r="L1929" s="237" t="s">
        <v>1019</v>
      </c>
      <c r="M1929" s="237" t="s">
        <v>1019</v>
      </c>
      <c r="N1929" s="237" t="s">
        <v>1019</v>
      </c>
      <c r="O1929" s="237" t="s">
        <v>504</v>
      </c>
      <c r="P1929" s="237" t="s">
        <v>504</v>
      </c>
      <c r="Q1929" s="237" t="s">
        <v>504</v>
      </c>
      <c r="R1929" s="224" t="s">
        <v>504</v>
      </c>
      <c r="S1929" s="256"/>
      <c r="T1929" s="256"/>
      <c r="U1929" s="369"/>
    </row>
    <row r="1930" spans="2:21" x14ac:dyDescent="0.3">
      <c r="B1930" s="249" t="s">
        <v>1091</v>
      </c>
      <c r="C1930" s="135" t="s">
        <v>1373</v>
      </c>
      <c r="D1930" s="250"/>
      <c r="E1930" s="258" t="s">
        <v>77</v>
      </c>
      <c r="F1930" s="259">
        <v>41828</v>
      </c>
      <c r="G1930" s="250"/>
      <c r="H1930" s="244" t="s">
        <v>504</v>
      </c>
      <c r="I1930" s="254" t="s">
        <v>1019</v>
      </c>
      <c r="J1930" s="254" t="s">
        <v>1019</v>
      </c>
      <c r="K1930" s="254" t="s">
        <v>1019</v>
      </c>
      <c r="L1930" s="254" t="s">
        <v>1019</v>
      </c>
      <c r="M1930" s="254" t="s">
        <v>1019</v>
      </c>
      <c r="N1930" s="254" t="s">
        <v>1019</v>
      </c>
      <c r="O1930" s="237" t="s">
        <v>504</v>
      </c>
      <c r="P1930" s="237" t="s">
        <v>504</v>
      </c>
      <c r="Q1930" s="237" t="s">
        <v>504</v>
      </c>
      <c r="R1930" s="224" t="s">
        <v>504</v>
      </c>
      <c r="S1930" s="256"/>
      <c r="T1930" s="256"/>
      <c r="U1930" s="369" t="s">
        <v>1088</v>
      </c>
    </row>
    <row r="1931" spans="2:21" x14ac:dyDescent="0.3">
      <c r="B1931" s="249" t="s">
        <v>1092</v>
      </c>
      <c r="C1931" s="135" t="s">
        <v>1093</v>
      </c>
      <c r="D1931" s="250"/>
      <c r="E1931" s="258" t="s">
        <v>1010</v>
      </c>
      <c r="F1931" s="259">
        <v>41807</v>
      </c>
      <c r="G1931" s="250"/>
      <c r="H1931" s="244" t="s">
        <v>1019</v>
      </c>
      <c r="I1931" s="237" t="s">
        <v>1019</v>
      </c>
      <c r="J1931" s="237" t="s">
        <v>1019</v>
      </c>
      <c r="K1931" s="237" t="s">
        <v>1019</v>
      </c>
      <c r="L1931" s="237" t="s">
        <v>1019</v>
      </c>
      <c r="M1931" s="237" t="s">
        <v>1019</v>
      </c>
      <c r="N1931" s="237" t="s">
        <v>1019</v>
      </c>
      <c r="O1931" s="237" t="s">
        <v>504</v>
      </c>
      <c r="P1931" s="237" t="s">
        <v>504</v>
      </c>
      <c r="Q1931" s="237" t="s">
        <v>504</v>
      </c>
      <c r="R1931" s="224" t="s">
        <v>504</v>
      </c>
      <c r="S1931" s="256"/>
      <c r="T1931" s="256"/>
      <c r="U1931" s="369" t="s">
        <v>1073</v>
      </c>
    </row>
    <row r="1932" spans="2:21" x14ac:dyDescent="0.3">
      <c r="B1932" s="249" t="s">
        <v>1092</v>
      </c>
      <c r="C1932" s="135" t="s">
        <v>1093</v>
      </c>
      <c r="D1932" s="250"/>
      <c r="E1932" s="258" t="s">
        <v>119</v>
      </c>
      <c r="F1932" s="259">
        <v>41814</v>
      </c>
      <c r="G1932" s="250"/>
      <c r="H1932" s="244" t="s">
        <v>504</v>
      </c>
      <c r="I1932" s="237" t="s">
        <v>1019</v>
      </c>
      <c r="J1932" s="237" t="s">
        <v>1019</v>
      </c>
      <c r="K1932" s="237" t="s">
        <v>1019</v>
      </c>
      <c r="L1932" s="237" t="s">
        <v>1019</v>
      </c>
      <c r="M1932" s="237" t="s">
        <v>1019</v>
      </c>
      <c r="N1932" s="237" t="s">
        <v>504</v>
      </c>
      <c r="O1932" s="237" t="s">
        <v>504</v>
      </c>
      <c r="P1932" s="237" t="s">
        <v>504</v>
      </c>
      <c r="Q1932" s="237" t="s">
        <v>504</v>
      </c>
      <c r="R1932" s="224" t="s">
        <v>504</v>
      </c>
      <c r="S1932" s="251"/>
      <c r="T1932" s="251"/>
      <c r="U1932" s="372"/>
    </row>
    <row r="1933" spans="2:21" x14ac:dyDescent="0.3">
      <c r="B1933" s="230" t="s">
        <v>1092</v>
      </c>
      <c r="C1933" s="135" t="s">
        <v>1094</v>
      </c>
      <c r="D1933" s="250"/>
      <c r="E1933" s="258" t="s">
        <v>105</v>
      </c>
      <c r="F1933" s="259">
        <v>41828</v>
      </c>
      <c r="G1933" s="250"/>
      <c r="H1933" s="244" t="s">
        <v>504</v>
      </c>
      <c r="I1933" s="254" t="s">
        <v>1019</v>
      </c>
      <c r="J1933" s="254" t="s">
        <v>1019</v>
      </c>
      <c r="K1933" s="254" t="s">
        <v>1019</v>
      </c>
      <c r="L1933" s="254" t="s">
        <v>1019</v>
      </c>
      <c r="M1933" s="254" t="s">
        <v>1019</v>
      </c>
      <c r="N1933" s="254" t="s">
        <v>504</v>
      </c>
      <c r="O1933" s="237" t="s">
        <v>504</v>
      </c>
      <c r="P1933" s="237" t="s">
        <v>504</v>
      </c>
      <c r="Q1933" s="237" t="s">
        <v>504</v>
      </c>
      <c r="R1933" s="224" t="s">
        <v>504</v>
      </c>
      <c r="S1933" s="256"/>
      <c r="T1933" s="256"/>
      <c r="U1933" s="369" t="s">
        <v>1095</v>
      </c>
    </row>
    <row r="1934" spans="2:21" x14ac:dyDescent="0.3">
      <c r="B1934" s="249" t="s">
        <v>1092</v>
      </c>
      <c r="C1934" s="135" t="s">
        <v>1094</v>
      </c>
      <c r="D1934" s="250"/>
      <c r="E1934" s="258" t="s">
        <v>95</v>
      </c>
      <c r="F1934" s="259">
        <v>41849</v>
      </c>
      <c r="G1934" s="250"/>
      <c r="H1934" s="244" t="s">
        <v>504</v>
      </c>
      <c r="I1934" s="237" t="s">
        <v>1019</v>
      </c>
      <c r="J1934" s="237" t="s">
        <v>1019</v>
      </c>
      <c r="K1934" s="237" t="s">
        <v>1019</v>
      </c>
      <c r="L1934" s="237" t="s">
        <v>1019</v>
      </c>
      <c r="M1934" s="237" t="s">
        <v>1019</v>
      </c>
      <c r="N1934" s="237" t="s">
        <v>1019</v>
      </c>
      <c r="O1934" s="237" t="s">
        <v>504</v>
      </c>
      <c r="P1934" s="224" t="s">
        <v>504</v>
      </c>
      <c r="Q1934" s="237" t="s">
        <v>504</v>
      </c>
      <c r="R1934" s="224" t="s">
        <v>504</v>
      </c>
      <c r="S1934" s="256"/>
      <c r="T1934" s="256"/>
      <c r="U1934" s="369" t="s">
        <v>1095</v>
      </c>
    </row>
    <row r="1935" spans="2:21" x14ac:dyDescent="0.3">
      <c r="B1935" s="249" t="s">
        <v>1092</v>
      </c>
      <c r="C1935" s="135" t="s">
        <v>1094</v>
      </c>
      <c r="D1935" s="250"/>
      <c r="E1935" s="258" t="s">
        <v>77</v>
      </c>
      <c r="F1935" s="259">
        <v>41891</v>
      </c>
      <c r="G1935" s="250"/>
      <c r="H1935" s="254" t="s">
        <v>504</v>
      </c>
      <c r="I1935" s="237" t="s">
        <v>1006</v>
      </c>
      <c r="J1935" s="237" t="s">
        <v>1006</v>
      </c>
      <c r="K1935" s="254" t="s">
        <v>1096</v>
      </c>
      <c r="L1935" s="254" t="s">
        <v>1008</v>
      </c>
      <c r="M1935" s="254" t="s">
        <v>1008</v>
      </c>
      <c r="N1935" s="237" t="s">
        <v>1006</v>
      </c>
      <c r="O1935" s="237" t="s">
        <v>504</v>
      </c>
      <c r="P1935" s="237" t="s">
        <v>504</v>
      </c>
      <c r="Q1935" s="237" t="s">
        <v>504</v>
      </c>
      <c r="R1935" s="237" t="s">
        <v>504</v>
      </c>
      <c r="S1935" s="256"/>
      <c r="T1935" s="256"/>
      <c r="U1935" s="369" t="s">
        <v>1097</v>
      </c>
    </row>
    <row r="1936" spans="2:21" x14ac:dyDescent="0.3">
      <c r="B1936" s="249">
        <v>160</v>
      </c>
      <c r="C1936" s="135" t="s">
        <v>1098</v>
      </c>
      <c r="D1936" s="250"/>
      <c r="E1936" s="258" t="s">
        <v>1010</v>
      </c>
      <c r="F1936" s="259">
        <v>41747</v>
      </c>
      <c r="G1936" s="250"/>
      <c r="H1936" s="254" t="s">
        <v>1019</v>
      </c>
      <c r="I1936" s="254" t="s">
        <v>1019</v>
      </c>
      <c r="J1936" s="254" t="s">
        <v>1019</v>
      </c>
      <c r="K1936" s="254" t="s">
        <v>1019</v>
      </c>
      <c r="L1936" s="212" t="s">
        <v>1019</v>
      </c>
      <c r="M1936" s="212" t="s">
        <v>1019</v>
      </c>
      <c r="N1936" s="254" t="s">
        <v>1019</v>
      </c>
      <c r="O1936" s="237" t="s">
        <v>504</v>
      </c>
      <c r="P1936" s="237" t="s">
        <v>504</v>
      </c>
      <c r="Q1936" s="237" t="s">
        <v>504</v>
      </c>
      <c r="R1936" s="224" t="s">
        <v>504</v>
      </c>
      <c r="S1936" s="256"/>
      <c r="T1936" s="256"/>
      <c r="U1936" s="369"/>
    </row>
    <row r="1937" spans="2:21" x14ac:dyDescent="0.3">
      <c r="B1937" s="230">
        <v>160</v>
      </c>
      <c r="C1937" s="135" t="s">
        <v>1098</v>
      </c>
      <c r="D1937" s="250"/>
      <c r="E1937" s="258" t="s">
        <v>119</v>
      </c>
      <c r="F1937" s="259">
        <v>41754</v>
      </c>
      <c r="G1937" s="250"/>
      <c r="H1937" s="244" t="s">
        <v>504</v>
      </c>
      <c r="I1937" s="238" t="s">
        <v>1019</v>
      </c>
      <c r="J1937" s="238" t="s">
        <v>1019</v>
      </c>
      <c r="K1937" s="254" t="s">
        <v>1019</v>
      </c>
      <c r="L1937" s="254" t="s">
        <v>1019</v>
      </c>
      <c r="M1937" s="254" t="s">
        <v>1019</v>
      </c>
      <c r="N1937" s="237" t="s">
        <v>504</v>
      </c>
      <c r="O1937" s="237" t="s">
        <v>504</v>
      </c>
      <c r="P1937" s="237" t="s">
        <v>504</v>
      </c>
      <c r="Q1937" s="237" t="s">
        <v>504</v>
      </c>
      <c r="R1937" s="224" t="s">
        <v>504</v>
      </c>
      <c r="S1937" s="256"/>
      <c r="T1937" s="256"/>
      <c r="U1937" s="369"/>
    </row>
    <row r="1938" spans="2:21" x14ac:dyDescent="0.3">
      <c r="B1938" s="249">
        <v>160</v>
      </c>
      <c r="C1938" s="135" t="s">
        <v>1098</v>
      </c>
      <c r="D1938" s="250"/>
      <c r="E1938" s="258" t="s">
        <v>95</v>
      </c>
      <c r="F1938" s="259">
        <v>41789</v>
      </c>
      <c r="G1938" s="250"/>
      <c r="H1938" s="244" t="s">
        <v>504</v>
      </c>
      <c r="I1938" s="254" t="s">
        <v>1019</v>
      </c>
      <c r="J1938" s="254" t="s">
        <v>1019</v>
      </c>
      <c r="K1938" s="254" t="s">
        <v>1019</v>
      </c>
      <c r="L1938" s="254" t="s">
        <v>1019</v>
      </c>
      <c r="M1938" s="254" t="s">
        <v>1019</v>
      </c>
      <c r="N1938" s="254" t="s">
        <v>1019</v>
      </c>
      <c r="O1938" s="237" t="s">
        <v>504</v>
      </c>
      <c r="P1938" s="237" t="s">
        <v>504</v>
      </c>
      <c r="Q1938" s="237" t="s">
        <v>504</v>
      </c>
      <c r="R1938" s="224" t="s">
        <v>504</v>
      </c>
      <c r="S1938" s="256"/>
      <c r="T1938" s="256"/>
      <c r="U1938" s="369"/>
    </row>
    <row r="1939" spans="2:21" x14ac:dyDescent="0.3">
      <c r="B1939" s="230">
        <v>160</v>
      </c>
      <c r="C1939" s="135" t="s">
        <v>1098</v>
      </c>
      <c r="D1939" s="250"/>
      <c r="E1939" s="258" t="s">
        <v>105</v>
      </c>
      <c r="F1939" s="259">
        <v>41768</v>
      </c>
      <c r="G1939" s="250"/>
      <c r="H1939" s="244" t="s">
        <v>504</v>
      </c>
      <c r="I1939" s="254" t="s">
        <v>1019</v>
      </c>
      <c r="J1939" s="254" t="s">
        <v>1019</v>
      </c>
      <c r="K1939" s="254" t="s">
        <v>1019</v>
      </c>
      <c r="L1939" s="254" t="s">
        <v>1019</v>
      </c>
      <c r="M1939" s="254" t="s">
        <v>1019</v>
      </c>
      <c r="N1939" s="237" t="s">
        <v>504</v>
      </c>
      <c r="O1939" s="237" t="s">
        <v>504</v>
      </c>
      <c r="P1939" s="237" t="s">
        <v>504</v>
      </c>
      <c r="Q1939" s="237" t="s">
        <v>504</v>
      </c>
      <c r="R1939" s="224" t="s">
        <v>504</v>
      </c>
      <c r="S1939" s="256"/>
      <c r="T1939" s="256"/>
      <c r="U1939" s="369"/>
    </row>
    <row r="1940" spans="2:21" x14ac:dyDescent="0.3">
      <c r="B1940" s="249">
        <v>161</v>
      </c>
      <c r="C1940" s="135" t="s">
        <v>1465</v>
      </c>
      <c r="D1940" s="250"/>
      <c r="E1940" s="258" t="s">
        <v>1010</v>
      </c>
      <c r="F1940" s="259">
        <v>41747</v>
      </c>
      <c r="G1940" s="250"/>
      <c r="H1940" s="254" t="s">
        <v>1019</v>
      </c>
      <c r="I1940" s="254" t="s">
        <v>1019</v>
      </c>
      <c r="J1940" s="254" t="s">
        <v>1019</v>
      </c>
      <c r="K1940" s="254" t="s">
        <v>1019</v>
      </c>
      <c r="L1940" s="212" t="s">
        <v>1019</v>
      </c>
      <c r="M1940" s="212" t="s">
        <v>1019</v>
      </c>
      <c r="N1940" s="254" t="s">
        <v>1019</v>
      </c>
      <c r="O1940" s="237" t="s">
        <v>504</v>
      </c>
      <c r="P1940" s="237" t="s">
        <v>504</v>
      </c>
      <c r="Q1940" s="237" t="s">
        <v>504</v>
      </c>
      <c r="R1940" s="224" t="s">
        <v>504</v>
      </c>
      <c r="S1940" s="256"/>
      <c r="T1940" s="256"/>
      <c r="U1940" s="369" t="s">
        <v>1073</v>
      </c>
    </row>
    <row r="1941" spans="2:21" x14ac:dyDescent="0.3">
      <c r="B1941" s="230">
        <v>161</v>
      </c>
      <c r="C1941" s="135" t="s">
        <v>1465</v>
      </c>
      <c r="D1941" s="250"/>
      <c r="E1941" s="258" t="s">
        <v>119</v>
      </c>
      <c r="F1941" s="259">
        <v>41754</v>
      </c>
      <c r="G1941" s="250"/>
      <c r="H1941" s="244" t="s">
        <v>504</v>
      </c>
      <c r="I1941" s="238" t="s">
        <v>1019</v>
      </c>
      <c r="J1941" s="238" t="s">
        <v>1019</v>
      </c>
      <c r="K1941" s="254" t="s">
        <v>1019</v>
      </c>
      <c r="L1941" s="254" t="s">
        <v>1019</v>
      </c>
      <c r="M1941" s="254" t="s">
        <v>1019</v>
      </c>
      <c r="N1941" s="237" t="s">
        <v>504</v>
      </c>
      <c r="O1941" s="237" t="s">
        <v>504</v>
      </c>
      <c r="P1941" s="237" t="s">
        <v>504</v>
      </c>
      <c r="Q1941" s="237" t="s">
        <v>504</v>
      </c>
      <c r="R1941" s="224" t="s">
        <v>504</v>
      </c>
      <c r="S1941" s="256"/>
      <c r="T1941" s="256"/>
      <c r="U1941" s="369"/>
    </row>
    <row r="1942" spans="2:21" x14ac:dyDescent="0.3">
      <c r="B1942" s="230">
        <v>161</v>
      </c>
      <c r="C1942" s="135" t="s">
        <v>1465</v>
      </c>
      <c r="D1942" s="250"/>
      <c r="E1942" s="258" t="s">
        <v>105</v>
      </c>
      <c r="F1942" s="259">
        <v>41768</v>
      </c>
      <c r="G1942" s="250"/>
      <c r="H1942" s="244" t="s">
        <v>504</v>
      </c>
      <c r="I1942" s="267" t="s">
        <v>1019</v>
      </c>
      <c r="J1942" s="267" t="s">
        <v>1019</v>
      </c>
      <c r="K1942" s="254" t="s">
        <v>1019</v>
      </c>
      <c r="L1942" s="254" t="s">
        <v>1019</v>
      </c>
      <c r="M1942" s="254" t="s">
        <v>1019</v>
      </c>
      <c r="N1942" s="237" t="s">
        <v>504</v>
      </c>
      <c r="O1942" s="237" t="s">
        <v>504</v>
      </c>
      <c r="P1942" s="237" t="s">
        <v>504</v>
      </c>
      <c r="Q1942" s="237" t="s">
        <v>504</v>
      </c>
      <c r="R1942" s="224" t="s">
        <v>504</v>
      </c>
      <c r="S1942" s="256"/>
      <c r="T1942" s="256"/>
      <c r="U1942" s="369"/>
    </row>
    <row r="1943" spans="2:21" x14ac:dyDescent="0.3">
      <c r="B1943" s="230">
        <v>161</v>
      </c>
      <c r="C1943" s="135" t="s">
        <v>1465</v>
      </c>
      <c r="D1943" s="250"/>
      <c r="E1943" s="258" t="s">
        <v>95</v>
      </c>
      <c r="F1943" s="259">
        <v>41789</v>
      </c>
      <c r="G1943" s="250"/>
      <c r="H1943" s="244" t="s">
        <v>504</v>
      </c>
      <c r="I1943" s="254" t="s">
        <v>1019</v>
      </c>
      <c r="J1943" s="254" t="s">
        <v>1019</v>
      </c>
      <c r="K1943" s="254" t="s">
        <v>1019</v>
      </c>
      <c r="L1943" s="254" t="s">
        <v>1019</v>
      </c>
      <c r="M1943" s="254" t="s">
        <v>1019</v>
      </c>
      <c r="N1943" s="254" t="s">
        <v>1019</v>
      </c>
      <c r="O1943" s="237" t="s">
        <v>504</v>
      </c>
      <c r="P1943" s="237" t="s">
        <v>504</v>
      </c>
      <c r="Q1943" s="237" t="s">
        <v>504</v>
      </c>
      <c r="R1943" s="224" t="s">
        <v>504</v>
      </c>
      <c r="S1943" s="256"/>
      <c r="T1943" s="256"/>
      <c r="U1943" s="369"/>
    </row>
    <row r="1944" spans="2:21" x14ac:dyDescent="0.3">
      <c r="B1944" s="249">
        <v>161</v>
      </c>
      <c r="C1944" s="135" t="s">
        <v>1465</v>
      </c>
      <c r="D1944" s="250"/>
      <c r="E1944" s="258" t="s">
        <v>77</v>
      </c>
      <c r="F1944" s="259">
        <v>41831</v>
      </c>
      <c r="G1944" s="250"/>
      <c r="H1944" s="244" t="s">
        <v>504</v>
      </c>
      <c r="I1944" s="254" t="s">
        <v>1019</v>
      </c>
      <c r="J1944" s="254" t="s">
        <v>1019</v>
      </c>
      <c r="K1944" s="254" t="s">
        <v>1019</v>
      </c>
      <c r="L1944" s="254" t="s">
        <v>1019</v>
      </c>
      <c r="M1944" s="254" t="s">
        <v>1019</v>
      </c>
      <c r="N1944" s="237" t="s">
        <v>1019</v>
      </c>
      <c r="O1944" s="237" t="s">
        <v>504</v>
      </c>
      <c r="P1944" s="237" t="s">
        <v>504</v>
      </c>
      <c r="Q1944" s="237" t="s">
        <v>504</v>
      </c>
      <c r="R1944" s="224" t="s">
        <v>504</v>
      </c>
      <c r="S1944" s="256"/>
      <c r="T1944" s="256"/>
      <c r="U1944" s="369"/>
    </row>
    <row r="1945" spans="2:21" x14ac:dyDescent="0.3">
      <c r="B1945" s="230">
        <v>106</v>
      </c>
      <c r="C1945" s="135" t="s">
        <v>1099</v>
      </c>
      <c r="D1945" s="250"/>
      <c r="E1945" s="258" t="s">
        <v>95</v>
      </c>
      <c r="F1945" s="259">
        <v>41753</v>
      </c>
      <c r="G1945" s="250"/>
      <c r="H1945" s="244" t="s">
        <v>504</v>
      </c>
      <c r="I1945" s="254" t="s">
        <v>1019</v>
      </c>
      <c r="J1945" s="254" t="s">
        <v>1019</v>
      </c>
      <c r="K1945" s="254" t="s">
        <v>1019</v>
      </c>
      <c r="L1945" s="254" t="s">
        <v>1019</v>
      </c>
      <c r="M1945" s="254" t="s">
        <v>1019</v>
      </c>
      <c r="N1945" s="254" t="s">
        <v>1019</v>
      </c>
      <c r="O1945" s="237" t="s">
        <v>504</v>
      </c>
      <c r="P1945" s="237" t="s">
        <v>504</v>
      </c>
      <c r="Q1945" s="237" t="s">
        <v>504</v>
      </c>
      <c r="R1945" s="224" t="s">
        <v>504</v>
      </c>
      <c r="S1945" s="256"/>
      <c r="T1945" s="256"/>
      <c r="U1945" s="369"/>
    </row>
    <row r="1946" spans="2:21" x14ac:dyDescent="0.3">
      <c r="B1946" s="230">
        <v>106</v>
      </c>
      <c r="C1946" s="135" t="s">
        <v>1099</v>
      </c>
      <c r="D1946" s="250"/>
      <c r="E1946" s="258" t="s">
        <v>77</v>
      </c>
      <c r="F1946" s="259">
        <v>41795</v>
      </c>
      <c r="G1946" s="250"/>
      <c r="H1946" s="244" t="s">
        <v>504</v>
      </c>
      <c r="I1946" s="254" t="s">
        <v>1019</v>
      </c>
      <c r="J1946" s="254" t="s">
        <v>1019</v>
      </c>
      <c r="K1946" s="254" t="s">
        <v>1019</v>
      </c>
      <c r="L1946" s="254" t="s">
        <v>1019</v>
      </c>
      <c r="M1946" s="254" t="s">
        <v>1019</v>
      </c>
      <c r="N1946" s="237" t="s">
        <v>1019</v>
      </c>
      <c r="O1946" s="237" t="s">
        <v>504</v>
      </c>
      <c r="P1946" s="237" t="s">
        <v>504</v>
      </c>
      <c r="Q1946" s="237" t="s">
        <v>504</v>
      </c>
      <c r="R1946" s="224" t="s">
        <v>504</v>
      </c>
      <c r="S1946" s="256"/>
      <c r="T1946" s="256"/>
      <c r="U1946" s="369"/>
    </row>
    <row r="1947" spans="2:21" x14ac:dyDescent="0.3">
      <c r="B1947" s="249" t="s">
        <v>1100</v>
      </c>
      <c r="C1947" s="135" t="s">
        <v>1466</v>
      </c>
      <c r="D1947" s="250"/>
      <c r="E1947" s="258" t="s">
        <v>77</v>
      </c>
      <c r="F1947" s="259">
        <v>41808</v>
      </c>
      <c r="G1947" s="250"/>
      <c r="H1947" s="244" t="s">
        <v>1019</v>
      </c>
      <c r="I1947" s="237" t="s">
        <v>1019</v>
      </c>
      <c r="J1947" s="237" t="s">
        <v>1019</v>
      </c>
      <c r="K1947" s="237" t="s">
        <v>504</v>
      </c>
      <c r="L1947" s="237" t="s">
        <v>504</v>
      </c>
      <c r="M1947" s="237" t="s">
        <v>1019</v>
      </c>
      <c r="N1947" s="237" t="s">
        <v>1019</v>
      </c>
      <c r="O1947" s="237" t="s">
        <v>504</v>
      </c>
      <c r="P1947" s="237" t="s">
        <v>504</v>
      </c>
      <c r="Q1947" s="237" t="s">
        <v>504</v>
      </c>
      <c r="R1947" s="224" t="s">
        <v>1019</v>
      </c>
      <c r="S1947" s="256"/>
      <c r="T1947" s="256"/>
      <c r="U1947" s="369"/>
    </row>
    <row r="1948" spans="2:21" x14ac:dyDescent="0.3">
      <c r="B1948" s="230" t="s">
        <v>1100</v>
      </c>
      <c r="C1948" s="135" t="s">
        <v>1466</v>
      </c>
      <c r="D1948" s="250"/>
      <c r="E1948" s="258" t="s">
        <v>95</v>
      </c>
      <c r="F1948" s="259">
        <v>41766</v>
      </c>
      <c r="G1948" s="250"/>
      <c r="H1948" s="254" t="s">
        <v>1019</v>
      </c>
      <c r="I1948" s="238" t="s">
        <v>1019</v>
      </c>
      <c r="J1948" s="238" t="s">
        <v>1019</v>
      </c>
      <c r="K1948" s="237" t="s">
        <v>504</v>
      </c>
      <c r="L1948" s="237" t="s">
        <v>504</v>
      </c>
      <c r="M1948" s="238" t="s">
        <v>1019</v>
      </c>
      <c r="N1948" s="237" t="s">
        <v>1019</v>
      </c>
      <c r="O1948" s="238" t="s">
        <v>504</v>
      </c>
      <c r="P1948" s="238" t="s">
        <v>504</v>
      </c>
      <c r="Q1948" s="238" t="s">
        <v>504</v>
      </c>
      <c r="R1948" s="271" t="s">
        <v>1019</v>
      </c>
      <c r="S1948" s="251"/>
      <c r="T1948" s="251"/>
      <c r="U1948" s="369"/>
    </row>
    <row r="1949" spans="2:21" x14ac:dyDescent="0.3">
      <c r="B1949" s="230">
        <v>53</v>
      </c>
      <c r="C1949" s="135" t="s">
        <v>1286</v>
      </c>
      <c r="D1949" s="250"/>
      <c r="E1949" s="258" t="s">
        <v>77</v>
      </c>
      <c r="F1949" s="259">
        <v>41761</v>
      </c>
      <c r="G1949" s="250"/>
      <c r="H1949" s="254" t="s">
        <v>1019</v>
      </c>
      <c r="I1949" s="238" t="s">
        <v>1019</v>
      </c>
      <c r="J1949" s="238" t="s">
        <v>1019</v>
      </c>
      <c r="K1949" s="237" t="s">
        <v>504</v>
      </c>
      <c r="L1949" s="237" t="s">
        <v>504</v>
      </c>
      <c r="M1949" s="238" t="s">
        <v>1019</v>
      </c>
      <c r="N1949" s="238" t="s">
        <v>504</v>
      </c>
      <c r="O1949" s="238" t="s">
        <v>504</v>
      </c>
      <c r="P1949" s="238" t="s">
        <v>504</v>
      </c>
      <c r="Q1949" s="238" t="s">
        <v>504</v>
      </c>
      <c r="R1949" s="271" t="s">
        <v>1019</v>
      </c>
      <c r="S1949" s="251"/>
      <c r="T1949" s="251"/>
      <c r="U1949" s="369"/>
    </row>
    <row r="1950" spans="2:21" x14ac:dyDescent="0.3">
      <c r="B1950" s="269">
        <v>30</v>
      </c>
      <c r="C1950" s="135" t="s">
        <v>1467</v>
      </c>
      <c r="D1950" s="250"/>
      <c r="E1950" s="258" t="s">
        <v>77</v>
      </c>
      <c r="F1950" s="259">
        <v>41747</v>
      </c>
      <c r="G1950" s="250"/>
      <c r="H1950" s="244" t="s">
        <v>504</v>
      </c>
      <c r="I1950" s="238" t="s">
        <v>1019</v>
      </c>
      <c r="J1950" s="238" t="s">
        <v>1019</v>
      </c>
      <c r="K1950" s="238" t="s">
        <v>1019</v>
      </c>
      <c r="L1950" s="238" t="s">
        <v>1019</v>
      </c>
      <c r="M1950" s="238" t="s">
        <v>1019</v>
      </c>
      <c r="N1950" s="238" t="s">
        <v>1019</v>
      </c>
      <c r="O1950" s="238" t="s">
        <v>504</v>
      </c>
      <c r="P1950" s="238" t="s">
        <v>504</v>
      </c>
      <c r="Q1950" s="238" t="s">
        <v>504</v>
      </c>
      <c r="R1950" s="271" t="s">
        <v>504</v>
      </c>
      <c r="S1950" s="251"/>
      <c r="T1950" s="251"/>
      <c r="U1950" s="370"/>
    </row>
    <row r="1951" spans="2:21" x14ac:dyDescent="0.3">
      <c r="B1951" s="249">
        <v>626</v>
      </c>
      <c r="C1951" s="135" t="s">
        <v>1101</v>
      </c>
      <c r="D1951" s="250"/>
      <c r="E1951" s="258" t="s">
        <v>426</v>
      </c>
      <c r="F1951" s="259">
        <v>41785</v>
      </c>
      <c r="G1951" s="250"/>
      <c r="H1951" s="244" t="s">
        <v>504</v>
      </c>
      <c r="I1951" s="238" t="s">
        <v>504</v>
      </c>
      <c r="J1951" s="238" t="s">
        <v>504</v>
      </c>
      <c r="K1951" s="238" t="s">
        <v>504</v>
      </c>
      <c r="L1951" s="254" t="s">
        <v>1019</v>
      </c>
      <c r="M1951" s="254" t="s">
        <v>1019</v>
      </c>
      <c r="N1951" s="238" t="s">
        <v>504</v>
      </c>
      <c r="O1951" s="238" t="s">
        <v>1019</v>
      </c>
      <c r="P1951" s="238" t="s">
        <v>1019</v>
      </c>
      <c r="Q1951" s="238" t="s">
        <v>504</v>
      </c>
      <c r="R1951" s="271" t="s">
        <v>504</v>
      </c>
      <c r="S1951" s="251"/>
      <c r="T1951" s="251"/>
      <c r="U1951" s="369"/>
    </row>
    <row r="1952" spans="2:21" x14ac:dyDescent="0.3">
      <c r="B1952" s="269" t="s">
        <v>1184</v>
      </c>
      <c r="C1952" s="135" t="s">
        <v>1185</v>
      </c>
      <c r="D1952" s="250"/>
      <c r="E1952" s="258"/>
      <c r="F1952" s="259"/>
      <c r="G1952" s="250"/>
      <c r="H1952" s="244" t="s">
        <v>504</v>
      </c>
      <c r="I1952" s="238" t="s">
        <v>504</v>
      </c>
      <c r="J1952" s="238" t="s">
        <v>1019</v>
      </c>
      <c r="K1952" s="238" t="s">
        <v>504</v>
      </c>
      <c r="L1952" s="238" t="s">
        <v>504</v>
      </c>
      <c r="M1952" s="238" t="s">
        <v>504</v>
      </c>
      <c r="N1952" s="238" t="s">
        <v>504</v>
      </c>
      <c r="O1952" s="238" t="s">
        <v>504</v>
      </c>
      <c r="P1952" s="238" t="s">
        <v>504</v>
      </c>
      <c r="Q1952" s="238" t="s">
        <v>1019</v>
      </c>
      <c r="R1952" s="271" t="s">
        <v>504</v>
      </c>
      <c r="S1952" s="251"/>
      <c r="T1952" s="251"/>
      <c r="U1952" s="370"/>
    </row>
    <row r="1953" spans="2:21" x14ac:dyDescent="0.3">
      <c r="B1953" s="249" t="s">
        <v>1102</v>
      </c>
      <c r="C1953" s="135" t="s">
        <v>1103</v>
      </c>
      <c r="D1953" s="250"/>
      <c r="E1953" s="258"/>
      <c r="F1953" s="259"/>
      <c r="G1953" s="250"/>
      <c r="H1953" s="244" t="s">
        <v>1019</v>
      </c>
      <c r="I1953" s="237" t="s">
        <v>1019</v>
      </c>
      <c r="J1953" s="237" t="s">
        <v>504</v>
      </c>
      <c r="K1953" s="237" t="s">
        <v>504</v>
      </c>
      <c r="L1953" s="237" t="s">
        <v>504</v>
      </c>
      <c r="M1953" s="237" t="s">
        <v>504</v>
      </c>
      <c r="N1953" s="237" t="s">
        <v>504</v>
      </c>
      <c r="O1953" s="237" t="s">
        <v>504</v>
      </c>
      <c r="P1953" s="237" t="s">
        <v>504</v>
      </c>
      <c r="Q1953" s="237" t="s">
        <v>1019</v>
      </c>
      <c r="R1953" s="224" t="s">
        <v>1019</v>
      </c>
      <c r="S1953" s="256"/>
      <c r="T1953" s="256"/>
      <c r="U1953" s="369"/>
    </row>
    <row r="1954" spans="2:21" x14ac:dyDescent="0.3">
      <c r="B1954" s="249" t="s">
        <v>1104</v>
      </c>
      <c r="C1954" s="135" t="s">
        <v>1105</v>
      </c>
      <c r="D1954" s="250"/>
      <c r="E1954" s="258"/>
      <c r="F1954" s="259"/>
      <c r="G1954" s="250"/>
      <c r="H1954" s="244" t="s">
        <v>1019</v>
      </c>
      <c r="I1954" s="237" t="s">
        <v>504</v>
      </c>
      <c r="J1954" s="237" t="s">
        <v>504</v>
      </c>
      <c r="K1954" s="237" t="s">
        <v>504</v>
      </c>
      <c r="L1954" s="237" t="s">
        <v>504</v>
      </c>
      <c r="M1954" s="237" t="s">
        <v>504</v>
      </c>
      <c r="N1954" s="237" t="s">
        <v>504</v>
      </c>
      <c r="O1954" s="237" t="s">
        <v>504</v>
      </c>
      <c r="P1954" s="237" t="s">
        <v>504</v>
      </c>
      <c r="Q1954" s="237" t="s">
        <v>1019</v>
      </c>
      <c r="R1954" s="224" t="s">
        <v>1019</v>
      </c>
      <c r="S1954" s="256"/>
      <c r="T1954" s="256"/>
      <c r="U1954" s="369"/>
    </row>
    <row r="1955" spans="2:21" x14ac:dyDescent="0.3">
      <c r="B1955" s="249" t="s">
        <v>1102</v>
      </c>
      <c r="C1955" s="135" t="s">
        <v>1106</v>
      </c>
      <c r="D1955" s="250"/>
      <c r="E1955" s="258"/>
      <c r="F1955" s="259"/>
      <c r="G1955" s="250"/>
      <c r="H1955" s="244" t="s">
        <v>1019</v>
      </c>
      <c r="I1955" s="237" t="s">
        <v>1019</v>
      </c>
      <c r="J1955" s="237" t="s">
        <v>504</v>
      </c>
      <c r="K1955" s="237" t="s">
        <v>504</v>
      </c>
      <c r="L1955" s="237" t="s">
        <v>504</v>
      </c>
      <c r="M1955" s="237" t="s">
        <v>504</v>
      </c>
      <c r="N1955" s="237" t="s">
        <v>504</v>
      </c>
      <c r="O1955" s="237" t="s">
        <v>504</v>
      </c>
      <c r="P1955" s="237" t="s">
        <v>504</v>
      </c>
      <c r="Q1955" s="237" t="s">
        <v>1019</v>
      </c>
      <c r="R1955" s="224" t="s">
        <v>1019</v>
      </c>
      <c r="S1955" s="256"/>
      <c r="T1955" s="256"/>
      <c r="U1955" s="369"/>
    </row>
    <row r="1956" spans="2:21" x14ac:dyDescent="0.3">
      <c r="B1956" s="249" t="s">
        <v>1104</v>
      </c>
      <c r="C1956" s="135" t="s">
        <v>1107</v>
      </c>
      <c r="D1956" s="250"/>
      <c r="E1956" s="258"/>
      <c r="F1956" s="259"/>
      <c r="G1956" s="250"/>
      <c r="H1956" s="244" t="s">
        <v>1019</v>
      </c>
      <c r="I1956" s="237" t="s">
        <v>504</v>
      </c>
      <c r="J1956" s="237" t="s">
        <v>504</v>
      </c>
      <c r="K1956" s="237" t="s">
        <v>504</v>
      </c>
      <c r="L1956" s="237" t="s">
        <v>504</v>
      </c>
      <c r="M1956" s="237" t="s">
        <v>504</v>
      </c>
      <c r="N1956" s="237" t="s">
        <v>504</v>
      </c>
      <c r="O1956" s="237" t="s">
        <v>504</v>
      </c>
      <c r="P1956" s="237" t="s">
        <v>504</v>
      </c>
      <c r="Q1956" s="237" t="s">
        <v>1019</v>
      </c>
      <c r="R1956" s="224" t="s">
        <v>1019</v>
      </c>
      <c r="S1956" s="256"/>
      <c r="T1956" s="256"/>
      <c r="U1956" s="369"/>
    </row>
    <row r="1957" spans="2:21" x14ac:dyDescent="0.3">
      <c r="B1957" s="230" t="s">
        <v>1108</v>
      </c>
      <c r="C1957" s="135" t="s">
        <v>1109</v>
      </c>
      <c r="D1957" s="209"/>
      <c r="E1957" s="211"/>
      <c r="F1957" s="210"/>
      <c r="G1957" s="209"/>
      <c r="H1957" s="254" t="s">
        <v>1019</v>
      </c>
      <c r="I1957" s="237" t="s">
        <v>1019</v>
      </c>
      <c r="J1957" s="237" t="s">
        <v>504</v>
      </c>
      <c r="K1957" s="237" t="s">
        <v>504</v>
      </c>
      <c r="L1957" s="237" t="s">
        <v>504</v>
      </c>
      <c r="M1957" s="237" t="s">
        <v>504</v>
      </c>
      <c r="N1957" s="237" t="s">
        <v>504</v>
      </c>
      <c r="O1957" s="237" t="s">
        <v>504</v>
      </c>
      <c r="P1957" s="237" t="s">
        <v>504</v>
      </c>
      <c r="Q1957" s="237" t="s">
        <v>1019</v>
      </c>
      <c r="R1957" s="224" t="s">
        <v>1019</v>
      </c>
      <c r="S1957" s="256"/>
      <c r="T1957" s="256"/>
      <c r="U1957" s="369"/>
    </row>
    <row r="1958" spans="2:21" x14ac:dyDescent="0.3">
      <c r="B1958" s="230" t="s">
        <v>1110</v>
      </c>
      <c r="C1958" s="135" t="s">
        <v>1109</v>
      </c>
      <c r="D1958" s="209"/>
      <c r="E1958" s="211"/>
      <c r="F1958" s="210"/>
      <c r="G1958" s="209"/>
      <c r="H1958" s="254" t="s">
        <v>1019</v>
      </c>
      <c r="I1958" s="237" t="s">
        <v>504</v>
      </c>
      <c r="J1958" s="237" t="s">
        <v>504</v>
      </c>
      <c r="K1958" s="237" t="s">
        <v>504</v>
      </c>
      <c r="L1958" s="237" t="s">
        <v>504</v>
      </c>
      <c r="M1958" s="237" t="s">
        <v>504</v>
      </c>
      <c r="N1958" s="237" t="s">
        <v>504</v>
      </c>
      <c r="O1958" s="237" t="s">
        <v>504</v>
      </c>
      <c r="P1958" s="237" t="s">
        <v>504</v>
      </c>
      <c r="Q1958" s="237" t="s">
        <v>1019</v>
      </c>
      <c r="R1958" s="224" t="s">
        <v>1019</v>
      </c>
      <c r="S1958" s="256"/>
      <c r="T1958" s="256"/>
      <c r="U1958" s="369"/>
    </row>
    <row r="1959" spans="2:21" x14ac:dyDescent="0.3">
      <c r="B1959" s="230" t="s">
        <v>1108</v>
      </c>
      <c r="C1959" s="135" t="s">
        <v>1111</v>
      </c>
      <c r="D1959" s="250"/>
      <c r="E1959" s="258"/>
      <c r="F1959" s="259"/>
      <c r="G1959" s="250"/>
      <c r="H1959" s="254" t="s">
        <v>1019</v>
      </c>
      <c r="I1959" s="237" t="s">
        <v>1019</v>
      </c>
      <c r="J1959" s="237" t="s">
        <v>504</v>
      </c>
      <c r="K1959" s="237" t="s">
        <v>504</v>
      </c>
      <c r="L1959" s="237" t="s">
        <v>504</v>
      </c>
      <c r="M1959" s="237" t="s">
        <v>504</v>
      </c>
      <c r="N1959" s="237" t="s">
        <v>504</v>
      </c>
      <c r="O1959" s="237" t="s">
        <v>504</v>
      </c>
      <c r="P1959" s="237" t="s">
        <v>504</v>
      </c>
      <c r="Q1959" s="237" t="s">
        <v>1019</v>
      </c>
      <c r="R1959" s="224" t="s">
        <v>1019</v>
      </c>
      <c r="S1959" s="256"/>
      <c r="T1959" s="256"/>
      <c r="U1959" s="369"/>
    </row>
    <row r="1960" spans="2:21" x14ac:dyDescent="0.3">
      <c r="B1960" s="230" t="s">
        <v>1110</v>
      </c>
      <c r="C1960" s="135" t="s">
        <v>1111</v>
      </c>
      <c r="D1960" s="250"/>
      <c r="E1960" s="258"/>
      <c r="F1960" s="259"/>
      <c r="G1960" s="250"/>
      <c r="H1960" s="254" t="s">
        <v>1019</v>
      </c>
      <c r="I1960" s="237" t="s">
        <v>504</v>
      </c>
      <c r="J1960" s="237" t="s">
        <v>504</v>
      </c>
      <c r="K1960" s="237" t="s">
        <v>504</v>
      </c>
      <c r="L1960" s="237" t="s">
        <v>504</v>
      </c>
      <c r="M1960" s="237" t="s">
        <v>504</v>
      </c>
      <c r="N1960" s="237" t="s">
        <v>504</v>
      </c>
      <c r="O1960" s="237" t="s">
        <v>504</v>
      </c>
      <c r="P1960" s="237" t="s">
        <v>504</v>
      </c>
      <c r="Q1960" s="237" t="s">
        <v>1019</v>
      </c>
      <c r="R1960" s="224" t="s">
        <v>1019</v>
      </c>
      <c r="S1960" s="256"/>
      <c r="T1960" s="256"/>
      <c r="U1960" s="369"/>
    </row>
    <row r="1961" spans="2:21" x14ac:dyDescent="0.3">
      <c r="B1961" s="230" t="s">
        <v>1108</v>
      </c>
      <c r="C1961" s="135" t="s">
        <v>1112</v>
      </c>
      <c r="D1961" s="250"/>
      <c r="E1961" s="258"/>
      <c r="F1961" s="259"/>
      <c r="G1961" s="250"/>
      <c r="H1961" s="254" t="s">
        <v>1019</v>
      </c>
      <c r="I1961" s="237" t="s">
        <v>1019</v>
      </c>
      <c r="J1961" s="237" t="s">
        <v>504</v>
      </c>
      <c r="K1961" s="237" t="s">
        <v>504</v>
      </c>
      <c r="L1961" s="237" t="s">
        <v>504</v>
      </c>
      <c r="M1961" s="237" t="s">
        <v>504</v>
      </c>
      <c r="N1961" s="237" t="s">
        <v>504</v>
      </c>
      <c r="O1961" s="237" t="s">
        <v>504</v>
      </c>
      <c r="P1961" s="237" t="s">
        <v>504</v>
      </c>
      <c r="Q1961" s="237" t="s">
        <v>1019</v>
      </c>
      <c r="R1961" s="224" t="s">
        <v>1019</v>
      </c>
      <c r="S1961" s="256"/>
      <c r="T1961" s="256"/>
      <c r="U1961" s="369"/>
    </row>
    <row r="1962" spans="2:21" x14ac:dyDescent="0.3">
      <c r="B1962" s="230" t="s">
        <v>1110</v>
      </c>
      <c r="C1962" s="135" t="s">
        <v>1112</v>
      </c>
      <c r="D1962" s="250"/>
      <c r="E1962" s="258"/>
      <c r="F1962" s="259"/>
      <c r="G1962" s="250"/>
      <c r="H1962" s="254" t="s">
        <v>1019</v>
      </c>
      <c r="I1962" s="237" t="s">
        <v>504</v>
      </c>
      <c r="J1962" s="237" t="s">
        <v>504</v>
      </c>
      <c r="K1962" s="237" t="s">
        <v>504</v>
      </c>
      <c r="L1962" s="237" t="s">
        <v>504</v>
      </c>
      <c r="M1962" s="237" t="s">
        <v>504</v>
      </c>
      <c r="N1962" s="237" t="s">
        <v>504</v>
      </c>
      <c r="O1962" s="237" t="s">
        <v>504</v>
      </c>
      <c r="P1962" s="237" t="s">
        <v>504</v>
      </c>
      <c r="Q1962" s="237" t="s">
        <v>1019</v>
      </c>
      <c r="R1962" s="224" t="s">
        <v>1019</v>
      </c>
      <c r="S1962" s="256"/>
      <c r="T1962" s="256"/>
      <c r="U1962" s="369"/>
    </row>
    <row r="1963" spans="2:21" x14ac:dyDescent="0.3">
      <c r="B1963" s="230" t="s">
        <v>1113</v>
      </c>
      <c r="C1963" s="135" t="s">
        <v>1114</v>
      </c>
      <c r="D1963" s="209"/>
      <c r="E1963" s="211"/>
      <c r="F1963" s="210"/>
      <c r="G1963" s="209"/>
      <c r="H1963" s="254" t="s">
        <v>1019</v>
      </c>
      <c r="I1963" s="237" t="s">
        <v>1019</v>
      </c>
      <c r="J1963" s="237" t="s">
        <v>504</v>
      </c>
      <c r="K1963" s="237" t="s">
        <v>504</v>
      </c>
      <c r="L1963" s="237" t="s">
        <v>504</v>
      </c>
      <c r="M1963" s="237" t="s">
        <v>504</v>
      </c>
      <c r="N1963" s="237" t="s">
        <v>504</v>
      </c>
      <c r="O1963" s="237" t="s">
        <v>504</v>
      </c>
      <c r="P1963" s="237" t="s">
        <v>504</v>
      </c>
      <c r="Q1963" s="237" t="s">
        <v>1019</v>
      </c>
      <c r="R1963" s="224" t="s">
        <v>1019</v>
      </c>
      <c r="S1963" s="256"/>
      <c r="T1963" s="256"/>
      <c r="U1963" s="369"/>
    </row>
    <row r="1964" spans="2:21" x14ac:dyDescent="0.3">
      <c r="B1964" s="230" t="s">
        <v>1115</v>
      </c>
      <c r="C1964" s="135" t="s">
        <v>1114</v>
      </c>
      <c r="D1964" s="209"/>
      <c r="E1964" s="211"/>
      <c r="F1964" s="210"/>
      <c r="G1964" s="209"/>
      <c r="H1964" s="254" t="s">
        <v>1019</v>
      </c>
      <c r="I1964" s="237" t="s">
        <v>504</v>
      </c>
      <c r="J1964" s="237" t="s">
        <v>504</v>
      </c>
      <c r="K1964" s="237" t="s">
        <v>504</v>
      </c>
      <c r="L1964" s="237" t="s">
        <v>504</v>
      </c>
      <c r="M1964" s="237" t="s">
        <v>504</v>
      </c>
      <c r="N1964" s="237" t="s">
        <v>504</v>
      </c>
      <c r="O1964" s="237" t="s">
        <v>504</v>
      </c>
      <c r="P1964" s="237" t="s">
        <v>504</v>
      </c>
      <c r="Q1964" s="237" t="s">
        <v>1019</v>
      </c>
      <c r="R1964" s="224" t="s">
        <v>1019</v>
      </c>
      <c r="S1964" s="256"/>
      <c r="T1964" s="256"/>
      <c r="U1964" s="369"/>
    </row>
    <row r="1965" spans="2:21" x14ac:dyDescent="0.3">
      <c r="B1965" s="230" t="s">
        <v>1113</v>
      </c>
      <c r="C1965" s="135" t="s">
        <v>1116</v>
      </c>
      <c r="D1965" s="209"/>
      <c r="E1965" s="211"/>
      <c r="F1965" s="210"/>
      <c r="G1965" s="209"/>
      <c r="H1965" s="254" t="s">
        <v>1019</v>
      </c>
      <c r="I1965" s="237" t="s">
        <v>1019</v>
      </c>
      <c r="J1965" s="237" t="s">
        <v>504</v>
      </c>
      <c r="K1965" s="237" t="s">
        <v>504</v>
      </c>
      <c r="L1965" s="237" t="s">
        <v>504</v>
      </c>
      <c r="M1965" s="237" t="s">
        <v>504</v>
      </c>
      <c r="N1965" s="237" t="s">
        <v>504</v>
      </c>
      <c r="O1965" s="237" t="s">
        <v>504</v>
      </c>
      <c r="P1965" s="237" t="s">
        <v>504</v>
      </c>
      <c r="Q1965" s="237" t="s">
        <v>1019</v>
      </c>
      <c r="R1965" s="224" t="s">
        <v>1019</v>
      </c>
      <c r="S1965" s="256"/>
      <c r="T1965" s="256"/>
      <c r="U1965" s="369"/>
    </row>
    <row r="1966" spans="2:21" x14ac:dyDescent="0.3">
      <c r="B1966" s="230" t="s">
        <v>1115</v>
      </c>
      <c r="C1966" s="135" t="s">
        <v>1116</v>
      </c>
      <c r="D1966" s="209"/>
      <c r="E1966" s="211"/>
      <c r="F1966" s="210"/>
      <c r="G1966" s="209"/>
      <c r="H1966" s="254" t="s">
        <v>1019</v>
      </c>
      <c r="I1966" s="237" t="s">
        <v>504</v>
      </c>
      <c r="J1966" s="237" t="s">
        <v>504</v>
      </c>
      <c r="K1966" s="237" t="s">
        <v>504</v>
      </c>
      <c r="L1966" s="237" t="s">
        <v>504</v>
      </c>
      <c r="M1966" s="237" t="s">
        <v>504</v>
      </c>
      <c r="N1966" s="237" t="s">
        <v>504</v>
      </c>
      <c r="O1966" s="237" t="s">
        <v>504</v>
      </c>
      <c r="P1966" s="237" t="s">
        <v>504</v>
      </c>
      <c r="Q1966" s="237" t="s">
        <v>1019</v>
      </c>
      <c r="R1966" s="224" t="s">
        <v>1019</v>
      </c>
      <c r="S1966" s="256"/>
      <c r="T1966" s="256"/>
      <c r="U1966" s="369"/>
    </row>
    <row r="1967" spans="2:21" x14ac:dyDescent="0.3">
      <c r="B1967" s="230" t="s">
        <v>1113</v>
      </c>
      <c r="C1967" s="135" t="s">
        <v>1117</v>
      </c>
      <c r="D1967" s="209"/>
      <c r="E1967" s="211"/>
      <c r="F1967" s="210"/>
      <c r="G1967" s="209"/>
      <c r="H1967" s="254" t="s">
        <v>1019</v>
      </c>
      <c r="I1967" s="237" t="s">
        <v>1019</v>
      </c>
      <c r="J1967" s="237" t="s">
        <v>504</v>
      </c>
      <c r="K1967" s="237" t="s">
        <v>504</v>
      </c>
      <c r="L1967" s="237" t="s">
        <v>504</v>
      </c>
      <c r="M1967" s="237" t="s">
        <v>504</v>
      </c>
      <c r="N1967" s="237" t="s">
        <v>504</v>
      </c>
      <c r="O1967" s="237" t="s">
        <v>504</v>
      </c>
      <c r="P1967" s="237" t="s">
        <v>504</v>
      </c>
      <c r="Q1967" s="237" t="s">
        <v>1019</v>
      </c>
      <c r="R1967" s="224" t="s">
        <v>1019</v>
      </c>
      <c r="S1967" s="256"/>
      <c r="T1967" s="256"/>
      <c r="U1967" s="369"/>
    </row>
    <row r="1968" spans="2:21" x14ac:dyDescent="0.3">
      <c r="B1968" s="218" t="s">
        <v>1115</v>
      </c>
      <c r="C1968" s="135" t="s">
        <v>1117</v>
      </c>
      <c r="D1968" s="219"/>
      <c r="E1968" s="236"/>
      <c r="F1968" s="220"/>
      <c r="G1968" s="219"/>
      <c r="H1968" s="266" t="s">
        <v>1019</v>
      </c>
      <c r="I1968" s="264" t="s">
        <v>504</v>
      </c>
      <c r="J1968" s="264" t="s">
        <v>504</v>
      </c>
      <c r="K1968" s="264" t="s">
        <v>504</v>
      </c>
      <c r="L1968" s="264" t="s">
        <v>504</v>
      </c>
      <c r="M1968" s="264" t="s">
        <v>504</v>
      </c>
      <c r="N1968" s="264" t="s">
        <v>504</v>
      </c>
      <c r="O1968" s="264" t="s">
        <v>504</v>
      </c>
      <c r="P1968" s="264" t="s">
        <v>504</v>
      </c>
      <c r="Q1968" s="264" t="s">
        <v>1019</v>
      </c>
      <c r="R1968" s="274" t="s">
        <v>1019</v>
      </c>
      <c r="S1968" s="225"/>
      <c r="T1968" s="225"/>
      <c r="U1968" s="373"/>
    </row>
    <row r="1969" spans="2:21" x14ac:dyDescent="0.3">
      <c r="B1969" s="249" t="s">
        <v>1374</v>
      </c>
      <c r="C1969" s="135" t="s">
        <v>1114</v>
      </c>
      <c r="D1969" s="209"/>
      <c r="E1969" s="211"/>
      <c r="F1969" s="210"/>
      <c r="G1969" s="209"/>
      <c r="H1969" s="254" t="s">
        <v>1019</v>
      </c>
      <c r="I1969" s="237" t="s">
        <v>1019</v>
      </c>
      <c r="J1969" s="237" t="s">
        <v>504</v>
      </c>
      <c r="K1969" s="237" t="s">
        <v>504</v>
      </c>
      <c r="L1969" s="237" t="s">
        <v>504</v>
      </c>
      <c r="M1969" s="237" t="s">
        <v>504</v>
      </c>
      <c r="N1969" s="237" t="s">
        <v>504</v>
      </c>
      <c r="O1969" s="237" t="s">
        <v>504</v>
      </c>
      <c r="P1969" s="237" t="s">
        <v>504</v>
      </c>
      <c r="Q1969" s="237" t="s">
        <v>1019</v>
      </c>
      <c r="R1969" s="224" t="s">
        <v>1019</v>
      </c>
      <c r="S1969" s="256"/>
      <c r="T1969" s="256"/>
      <c r="U1969" s="369"/>
    </row>
    <row r="1970" spans="2:21" x14ac:dyDescent="0.3">
      <c r="B1970" s="249" t="s">
        <v>1375</v>
      </c>
      <c r="C1970" s="135" t="s">
        <v>1114</v>
      </c>
      <c r="D1970" s="209"/>
      <c r="E1970" s="211"/>
      <c r="F1970" s="210"/>
      <c r="G1970" s="209"/>
      <c r="H1970" s="254" t="s">
        <v>1019</v>
      </c>
      <c r="I1970" s="237" t="s">
        <v>504</v>
      </c>
      <c r="J1970" s="237" t="s">
        <v>504</v>
      </c>
      <c r="K1970" s="237" t="s">
        <v>504</v>
      </c>
      <c r="L1970" s="237" t="s">
        <v>504</v>
      </c>
      <c r="M1970" s="237" t="s">
        <v>504</v>
      </c>
      <c r="N1970" s="237" t="s">
        <v>504</v>
      </c>
      <c r="O1970" s="237" t="s">
        <v>504</v>
      </c>
      <c r="P1970" s="237" t="s">
        <v>504</v>
      </c>
      <c r="Q1970" s="237" t="s">
        <v>1019</v>
      </c>
      <c r="R1970" s="224" t="s">
        <v>1019</v>
      </c>
      <c r="S1970" s="256"/>
      <c r="T1970" s="256"/>
      <c r="U1970" s="369"/>
    </row>
    <row r="1971" spans="2:21" x14ac:dyDescent="0.3">
      <c r="B1971" s="249" t="s">
        <v>1374</v>
      </c>
      <c r="C1971" s="135" t="s">
        <v>1116</v>
      </c>
      <c r="D1971" s="209"/>
      <c r="E1971" s="211"/>
      <c r="F1971" s="210"/>
      <c r="G1971" s="209"/>
      <c r="H1971" s="254" t="s">
        <v>1019</v>
      </c>
      <c r="I1971" s="237" t="s">
        <v>1019</v>
      </c>
      <c r="J1971" s="237" t="s">
        <v>504</v>
      </c>
      <c r="K1971" s="237" t="s">
        <v>504</v>
      </c>
      <c r="L1971" s="237" t="s">
        <v>504</v>
      </c>
      <c r="M1971" s="237" t="s">
        <v>504</v>
      </c>
      <c r="N1971" s="237" t="s">
        <v>504</v>
      </c>
      <c r="O1971" s="237" t="s">
        <v>504</v>
      </c>
      <c r="P1971" s="237" t="s">
        <v>504</v>
      </c>
      <c r="Q1971" s="237" t="s">
        <v>1019</v>
      </c>
      <c r="R1971" s="224" t="s">
        <v>1019</v>
      </c>
      <c r="S1971" s="256"/>
      <c r="T1971" s="256"/>
      <c r="U1971" s="369"/>
    </row>
    <row r="1972" spans="2:21" x14ac:dyDescent="0.3">
      <c r="B1972" s="249" t="s">
        <v>1375</v>
      </c>
      <c r="C1972" s="135" t="s">
        <v>1116</v>
      </c>
      <c r="D1972" s="209"/>
      <c r="E1972" s="211"/>
      <c r="F1972" s="210"/>
      <c r="G1972" s="209"/>
      <c r="H1972" s="254" t="s">
        <v>1019</v>
      </c>
      <c r="I1972" s="237" t="s">
        <v>504</v>
      </c>
      <c r="J1972" s="237" t="s">
        <v>504</v>
      </c>
      <c r="K1972" s="237" t="s">
        <v>504</v>
      </c>
      <c r="L1972" s="237" t="s">
        <v>504</v>
      </c>
      <c r="M1972" s="237" t="s">
        <v>504</v>
      </c>
      <c r="N1972" s="237" t="s">
        <v>504</v>
      </c>
      <c r="O1972" s="237" t="s">
        <v>504</v>
      </c>
      <c r="P1972" s="237" t="s">
        <v>504</v>
      </c>
      <c r="Q1972" s="237" t="s">
        <v>1019</v>
      </c>
      <c r="R1972" s="224" t="s">
        <v>1019</v>
      </c>
      <c r="S1972" s="256"/>
      <c r="T1972" s="256"/>
      <c r="U1972" s="369"/>
    </row>
    <row r="1973" spans="2:21" x14ac:dyDescent="0.3">
      <c r="B1973" s="249" t="s">
        <v>1374</v>
      </c>
      <c r="C1973" s="135" t="s">
        <v>1117</v>
      </c>
      <c r="D1973" s="209"/>
      <c r="E1973" s="211"/>
      <c r="F1973" s="210"/>
      <c r="G1973" s="209"/>
      <c r="H1973" s="254" t="s">
        <v>1019</v>
      </c>
      <c r="I1973" s="237" t="s">
        <v>1019</v>
      </c>
      <c r="J1973" s="237" t="s">
        <v>504</v>
      </c>
      <c r="K1973" s="237" t="s">
        <v>504</v>
      </c>
      <c r="L1973" s="237" t="s">
        <v>504</v>
      </c>
      <c r="M1973" s="237" t="s">
        <v>504</v>
      </c>
      <c r="N1973" s="237" t="s">
        <v>504</v>
      </c>
      <c r="O1973" s="237" t="s">
        <v>504</v>
      </c>
      <c r="P1973" s="237" t="s">
        <v>504</v>
      </c>
      <c r="Q1973" s="237" t="s">
        <v>1019</v>
      </c>
      <c r="R1973" s="224" t="s">
        <v>1019</v>
      </c>
      <c r="S1973" s="256"/>
      <c r="T1973" s="256"/>
      <c r="U1973" s="369"/>
    </row>
    <row r="1974" spans="2:21" ht="15" thickBot="1" x14ac:dyDescent="0.35">
      <c r="B1974" s="275" t="s">
        <v>1375</v>
      </c>
      <c r="C1974" s="135" t="s">
        <v>1117</v>
      </c>
      <c r="D1974" s="276"/>
      <c r="E1974" s="277"/>
      <c r="F1974" s="278"/>
      <c r="G1974" s="276"/>
      <c r="H1974" s="279" t="s">
        <v>1019</v>
      </c>
      <c r="I1974" s="280" t="s">
        <v>504</v>
      </c>
      <c r="J1974" s="280" t="s">
        <v>504</v>
      </c>
      <c r="K1974" s="280" t="s">
        <v>504</v>
      </c>
      <c r="L1974" s="280" t="s">
        <v>504</v>
      </c>
      <c r="M1974" s="280" t="s">
        <v>504</v>
      </c>
      <c r="N1974" s="280" t="s">
        <v>504</v>
      </c>
      <c r="O1974" s="280" t="s">
        <v>504</v>
      </c>
      <c r="P1974" s="280" t="s">
        <v>504</v>
      </c>
      <c r="Q1974" s="280" t="s">
        <v>1019</v>
      </c>
      <c r="R1974" s="281" t="s">
        <v>1019</v>
      </c>
      <c r="S1974" s="282"/>
      <c r="T1974" s="282"/>
      <c r="U1974" s="374"/>
    </row>
  </sheetData>
  <mergeCells count="11">
    <mergeCell ref="H1569:M1569"/>
    <mergeCell ref="B2:F2"/>
    <mergeCell ref="V2:AF2"/>
    <mergeCell ref="H1521:U1521"/>
    <mergeCell ref="H1548:T1549"/>
    <mergeCell ref="H1568:M1568"/>
    <mergeCell ref="H1637:R1637"/>
    <mergeCell ref="H1643:R1643"/>
    <mergeCell ref="H1663:M1663"/>
    <mergeCell ref="H1677:R1677"/>
    <mergeCell ref="H1678:R1678"/>
  </mergeCells>
  <phoneticPr fontId="17" type="noConversion"/>
  <conditionalFormatting sqref="V4:AF789">
    <cfRule type="containsText" dxfId="63" priority="4" stopIfTrue="1" operator="containsText" text="x">
      <formula>NOT(ISERROR(SEARCH("x",V4)))</formula>
    </cfRule>
    <cfRule type="containsText" priority="5" stopIfTrue="1" operator="containsText" text="u">
      <formula>NOT(ISERROR(SEARCH("u",V4)))</formula>
    </cfRule>
    <cfRule type="cellIs" dxfId="62" priority="6" operator="greaterThan">
      <formula>90</formula>
    </cfRule>
  </conditionalFormatting>
  <conditionalFormatting sqref="U304">
    <cfRule type="containsText" dxfId="61" priority="1" stopIfTrue="1" operator="containsText" text="x">
      <formula>NOT(ISERROR(SEARCH("x",U304)))</formula>
    </cfRule>
    <cfRule type="containsText" priority="2" stopIfTrue="1" operator="containsText" text="u">
      <formula>NOT(ISERROR(SEARCH("u",U304)))</formula>
    </cfRule>
    <cfRule type="cellIs" dxfId="60" priority="3" operator="greaterThan">
      <formula>90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>
              <from>
                <xdr:col>20</xdr:col>
                <xdr:colOff>0</xdr:colOff>
                <xdr:row>12</xdr:row>
                <xdr:rowOff>0</xdr:rowOff>
              </from>
              <to>
                <xdr:col>20</xdr:col>
                <xdr:colOff>1851660</xdr:colOff>
                <xdr:row>14</xdr:row>
                <xdr:rowOff>137160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>
              <from>
                <xdr:col>20</xdr:col>
                <xdr:colOff>0</xdr:colOff>
                <xdr:row>7</xdr:row>
                <xdr:rowOff>0</xdr:rowOff>
              </from>
              <to>
                <xdr:col>20</xdr:col>
                <xdr:colOff>1828800</xdr:colOff>
                <xdr:row>9</xdr:row>
                <xdr:rowOff>152400</xdr:rowOff>
              </to>
            </anchor>
          </controlPr>
        </control>
      </mc:Choice>
      <mc:Fallback>
        <control shapeId="9217" r:id="rId6" name="CommandButton1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15459-EC6B-4DF7-B445-91A020BF30C4}">
  <sheetPr codeName="Sheet1"/>
  <dimension ref="A1:A9"/>
  <sheetViews>
    <sheetView workbookViewId="0">
      <selection activeCell="G17" sqref="G17"/>
    </sheetView>
  </sheetViews>
  <sheetFormatPr defaultRowHeight="14.4" x14ac:dyDescent="0.3"/>
  <sheetData>
    <row r="1" spans="1:1" x14ac:dyDescent="0.3">
      <c r="A1" t="s">
        <v>1125</v>
      </c>
    </row>
    <row r="2" spans="1:1" x14ac:dyDescent="0.3">
      <c r="A2" t="s">
        <v>1126</v>
      </c>
    </row>
    <row r="3" spans="1:1" x14ac:dyDescent="0.3">
      <c r="A3" t="s">
        <v>1127</v>
      </c>
    </row>
    <row r="4" spans="1:1" x14ac:dyDescent="0.3">
      <c r="A4" t="s">
        <v>1128</v>
      </c>
    </row>
    <row r="5" spans="1:1" x14ac:dyDescent="0.3">
      <c r="A5" t="s">
        <v>1129</v>
      </c>
    </row>
    <row r="7" spans="1:1" x14ac:dyDescent="0.3">
      <c r="A7" t="s">
        <v>1130</v>
      </c>
    </row>
    <row r="9" spans="1:1" x14ac:dyDescent="0.3">
      <c r="A9" t="s">
        <v>1172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23DB8-B434-43D3-9663-0B0B305B40D1}">
  <sheetPr codeName="Sheet5"/>
  <dimension ref="A1:Q600"/>
  <sheetViews>
    <sheetView zoomScaleNormal="100" workbookViewId="0">
      <pane ySplit="2" topLeftCell="A3" activePane="bottomLeft" state="frozen"/>
      <selection activeCell="B1" sqref="B1"/>
      <selection pane="bottomLeft" activeCell="C225" sqref="C225"/>
    </sheetView>
  </sheetViews>
  <sheetFormatPr defaultRowHeight="14.4" x14ac:dyDescent="0.3"/>
  <cols>
    <col min="1" max="1" width="8.44140625" style="1" customWidth="1"/>
    <col min="2" max="2" width="13.44140625" style="1" customWidth="1"/>
    <col min="3" max="3" width="29.5546875" style="2" customWidth="1"/>
    <col min="4" max="5" width="10.5546875" style="1" bestFit="1" customWidth="1"/>
    <col min="6" max="6" width="14.5546875" style="4" bestFit="1" customWidth="1"/>
    <col min="7" max="14" width="10.21875" style="4" bestFit="1" customWidth="1"/>
    <col min="15" max="16" width="10.21875" style="4" customWidth="1"/>
    <col min="17" max="17" width="8.77734375" style="1"/>
  </cols>
  <sheetData>
    <row r="1" spans="1:17" ht="68.55" customHeight="1" x14ac:dyDescent="0.3">
      <c r="A1" s="297" t="s">
        <v>3</v>
      </c>
      <c r="B1" s="317" t="s">
        <v>1118</v>
      </c>
      <c r="C1" s="284" t="s">
        <v>1119</v>
      </c>
      <c r="D1" s="283" t="s">
        <v>1120</v>
      </c>
      <c r="E1" s="283" t="s">
        <v>1121</v>
      </c>
      <c r="F1" s="285" t="s">
        <v>1122</v>
      </c>
      <c r="G1" s="285" t="s">
        <v>23</v>
      </c>
      <c r="H1" s="285" t="s">
        <v>24</v>
      </c>
      <c r="I1" s="285" t="s">
        <v>25</v>
      </c>
      <c r="J1" s="285" t="s">
        <v>26</v>
      </c>
      <c r="K1" s="285" t="s">
        <v>27</v>
      </c>
      <c r="L1" s="285" t="s">
        <v>28</v>
      </c>
      <c r="M1" s="285" t="s">
        <v>29</v>
      </c>
      <c r="N1" s="285" t="s">
        <v>30</v>
      </c>
      <c r="O1" s="285" t="s">
        <v>31</v>
      </c>
      <c r="P1" s="285" t="s">
        <v>32</v>
      </c>
      <c r="Q1" s="286" t="s">
        <v>33</v>
      </c>
    </row>
    <row r="2" spans="1:17" hidden="1" x14ac:dyDescent="0.3">
      <c r="A2" s="288">
        <v>1</v>
      </c>
      <c r="B2" s="289" t="str">
        <f ca="1">IF(COUNTIF(Priorities!$B$4:OFFSET(Priorities!$B$3,Table1[[#This Row],[ID]],0),OFFSET(Priorities!$B$3,Table1[[#This Row],[ID]],0))=1,OFFSET(Priorities!$B$3,Table1[[#This Row],[ID]],0),"")</f>
        <v>TEST techniczny</v>
      </c>
      <c r="C2" s="290" t="str">
        <f ca="1">IF(COUNTIF(Priorities!$B$4:OFFSET(Priorities!$B$3,Table1[[#This Row],[ID]],0),OFFSET(Priorities!$B$3,Table1[[#This Row],[ID]],0))=1,OFFSET(Priorities!$C$3,Table1[[#This Row],[ID]],0),"")</f>
        <v>Nie uwać</v>
      </c>
      <c r="D2" s="289" t="str">
        <f ca="1">IFERROR(IF(VLOOKUP(E2,'Leader-Assistant'!$B$1:$B$25,1,FALSE)&lt;&gt;"",'Leader-Assistant'!$B$1,""),"") &amp; IFERROR(IF(VLOOKUP(E2,'Leader-Assistant'!$C$1:$C$25,1,FALSE)&lt;&gt;"",'Leader-Assistant'!$C$1,""),"")  &amp; IFERROR(IF(VLOOKUP(E2,'Leader-Assistant'!$D$1:$D$25,1,FALSE)&lt;&gt;"",'Leader-Assistant'!$D$1,""),"") &amp; IFERROR(IF(VLOOKUP(E2,'Leader-Assistant'!$E$1:$E$25,1,FALSE)&lt;&gt;"",'Leader-Assistant'!$E$1,""),"") &amp; IFERROR(IF(VLOOKUP(E2,'Leader-Assistant'!$F$1:$F$25,1,FALSE)&lt;&gt;"",'Leader-Assistant'!$F$1,""),"") &amp; IFERROR(IF(VLOOKUP(E2,'Leader-Assistant'!$G$1:$G$25,1,FALSE)&lt;&gt;"",'Leader-Assistant'!$G$1,""),"") &amp; IFERROR(IF(VLOOKUP(E2,'Leader-Assistant'!$H$1:$H$25,1,FALSE)&lt;&gt;"",'Leader-Assistant'!$H$1,""),"") &amp; IFERROR(IF(VLOOKUP(E2,'Leader-Assistant'!$I$1:$I$25,1,FALSE)&lt;&gt;"",'Leader-Assistant'!$I$1,""),"")</f>
        <v>PKL</v>
      </c>
      <c r="E2" s="289" t="str">
        <f ca="1">IF(COUNTIF(Priorities!$B$4:OFFSET(Priorities!$B$3,Table1[[#This Row],[ID]],0),OFFSET(Priorities!$B$3,Table1[[#This Row],[ID]],0))=1,OFFSET(Priorities!$D$3,Table1[[#This Row],[ID]],0),"")</f>
        <v>PAT</v>
      </c>
      <c r="F2" s="291" cm="1">
        <f t="array" aca="1" ref="F2" ca="1">_xlfn.IFNA(INDEX(OFFSET(Priorities!$F$3:$F$2283,Table1[[#This Row],[ID]],0),MATCH(1,(B2=OFFSET(Priorities!$B$3:$B$2283,Table1[[#This Row],[ID]],0))*("Initial"=OFFSET(Priorities!$E$3:$E$2283,Table1[[#This Row],[ID]],0)),0)),"")</f>
        <v>109774</v>
      </c>
      <c r="G2" s="292" t="str" cm="1">
        <f t="array" aca="1" ref="G2" ca="1">_xlfn.IFNA(TODAY()-(INDEX(OFFSET(Priorities!$F$3:$F$2283,Table1[[#This Row],[ID]],0),MATCH(1,(B2=OFFSET(Priorities!$B$3:$B$2283,Table1[[#This Row],[ID]],0))*("1W"=OFFSET(Priorities!$E$3:$E$2283,Table1[[#This Row],[ID]],0)),0))),"")</f>
        <v/>
      </c>
      <c r="H2" s="292" t="str" cm="1">
        <f t="array" aca="1" ref="H2" ca="1">_xlfn.IFNA(TODAY()-(INDEX(OFFSET(Priorities!$F$3:$F$2283,Table1[[#This Row],[ID]],0),MATCH(1,(B2=OFFSET(Priorities!$B$3:$B$2283,Table1[[#This Row],[ID]],0))*("3W"=OFFSET(Priorities!$E$3:$E$2283,Table1[[#This Row],[ID]],0)),0))),"")</f>
        <v/>
      </c>
      <c r="I2" s="292" t="str" cm="1">
        <f t="array" aca="1" ref="I2" ca="1">_xlfn.IFNA(TODAY()-(INDEX(OFFSET(Priorities!$F$3:$F$2283,Table1[[#This Row],[ID]],0),MATCH(1,(B2=OFFSET(Priorities!$B$3:$B$2283,Table1[[#This Row],[ID]],0))*("6W"=OFFSET(Priorities!$E$3:$E$2283,Table1[[#This Row],[ID]],0)),0))),"")</f>
        <v/>
      </c>
      <c r="J2" s="292" t="str" cm="1">
        <f t="array" aca="1" ref="J2" ca="1">_xlfn.IFNA(TODAY()-(INDEX(OFFSET(Priorities!$F$3:$F$2283,Table1[[#This Row],[ID]],0),MATCH(1,(B2=OFFSET(Priorities!$B$3:$B$2283,Table1[[#This Row],[ID]],0))*("12W"=OFFSET(Priorities!$E$3:$E$2283,Table1[[#This Row],[ID]],0)),0))),"")</f>
        <v/>
      </c>
      <c r="K2" s="292" t="str" cm="1">
        <f t="array" aca="1" ref="K2" ca="1">_xlfn.IFNA(TODAY()-(INDEX(OFFSET(Priorities!$F$3:$F$2283,Table1[[#This Row],[ID]],0),MATCH(1,(B2=OFFSET(Priorities!$B$3:$B$2283,Table1[[#This Row],[ID]],0))*("18W"=OFFSET(Priorities!$E$3:$E$2283,Table1[[#This Row],[ID]],0)),0))),"")</f>
        <v/>
      </c>
      <c r="L2" s="292" t="str" cm="1">
        <f t="array" aca="1" ref="L2" ca="1">_xlfn.IFNA(TODAY()-(INDEX(OFFSET(Priorities!$F$3:$F$2283,Table1[[#This Row],[ID]],0),MATCH(1,(B2=OFFSET(Priorities!$B$3:$B$2283,Table1[[#This Row],[ID]],0))*("26W"=OFFSET(Priorities!$E$3:$E$2283,Table1[[#This Row],[ID]],0)),0))),"")</f>
        <v/>
      </c>
      <c r="M2" s="292" t="str" cm="1">
        <f t="array" aca="1" ref="M2" ca="1">_xlfn.IFNA(TODAY()-(INDEX(OFFSET(Priorities!$F$3:$F$2283,Table1[[#This Row],[ID]],0),MATCH(1,(B2=OFFSET(Priorities!$B$3:$B$2283,Table1[[#This Row],[ID]],0))*("52W"=OFFSET(Priorities!$E$3:$E$2283,Table1[[#This Row],[ID]],0)),0))),"")</f>
        <v/>
      </c>
      <c r="N2" s="292" t="str" cm="1">
        <f t="array" aca="1" ref="N2" ca="1">_xlfn.IFNA(TODAY()-(INDEX(OFFSET(Priorities!$F$3:$F$2283,Table1[[#This Row],[ID]],0),MATCH(1,(B2=OFFSET(Priorities!$B$3:$B$2283,Table1[[#This Row],[ID]],0))*("104W"=OFFSET(Priorities!$E$3:$E$2283,Table1[[#This Row],[ID]],0)),0))),"")</f>
        <v/>
      </c>
      <c r="O2" s="292" t="str" cm="1">
        <f t="array" aca="1" ref="O2" ca="1">_xlfn.IFNA(TODAY()-(INDEX(OFFSET(Priorities!$F$3:$F$2283,Table1[[#This Row],[ID]],0),MATCH(1,(B2=OFFSET(Priorities!$B$3:$B$2283,Table1[[#This Row],[ID]],0))*("2L"=OFFSET(Priorities!$E$3:$E$2283,Table1[[#This Row],[ID]],0)),0))),"")</f>
        <v/>
      </c>
      <c r="P2" s="292" t="str" cm="1">
        <f t="array" aca="1" ref="P2" ca="1">_xlfn.IFNA(TODAY()-(INDEX(OFFSET(Priorities!$F$3:$F$2283,Table1[[#This Row],[ID]],0),MATCH(1,(B2=OFFSET(Priorities!$B$3:$B$2283,Table1[[#This Row],[ID]],0))*("156W"=OFFSET(Priorities!$E$3:$E$2283,Table1[[#This Row],[ID]],0)),0))),"")</f>
        <v/>
      </c>
      <c r="Q2" s="287" t="str" cm="1">
        <f t="array" aca="1" ref="Q2" ca="1">_xlfn.IFNA(TODAY()-(INDEX(OFFSET(Priorities!$F$3:$F$2283,Table1[[#This Row],[ID]],0),MATCH(1,(B2=OFFSET(Priorities!$B$3:$B$2283,Table1[[#This Row],[ID]],0))*("3L"=OFFSET(Priorities!$E$3:$E$2283,Table1[[#This Row],[ID]],0)),0))),"")</f>
        <v/>
      </c>
    </row>
    <row r="3" spans="1:17" x14ac:dyDescent="0.3">
      <c r="A3" s="288">
        <v>2</v>
      </c>
      <c r="B3" s="289" t="str">
        <f ca="1">IF(COUNTIF(Priorities!$B$4:OFFSET(Priorities!$B$3,Table1[[#This Row],[ID]],0),OFFSET(Priorities!$B$3,Table1[[#This Row],[ID]],0))=1,OFFSET(Priorities!$B$3,Table1[[#This Row],[ID]],0),"")</f>
        <v>ST 424-2022</v>
      </c>
      <c r="C3" s="290" t="str">
        <f ca="1">IF(COUNTIF(Priorities!$B$4:OFFSET(Priorities!$B$3,Table1[[#This Row],[ID]],0),OFFSET(Priorities!$B$3,Table1[[#This Row],[ID]],0))=1,OFFSET(Priorities!$C$3,Table1[[#This Row],[ID]],0),"")</f>
        <v>TEST1</v>
      </c>
      <c r="D3" s="289" t="str">
        <f ca="1">IFERROR(IF(VLOOKUP(E3,'Leader-Assistant'!$B$1:$B$25,1,FALSE)&lt;&gt;"",'Leader-Assistant'!$B$1,""),"") &amp; IFERROR(IF(VLOOKUP(E3,'Leader-Assistant'!$C$1:$C$25,1,FALSE)&lt;&gt;"",'Leader-Assistant'!$C$1,""),"")  &amp; IFERROR(IF(VLOOKUP(E3,'Leader-Assistant'!$D$1:$D$25,1,FALSE)&lt;&gt;"",'Leader-Assistant'!$D$1,""),"") &amp; IFERROR(IF(VLOOKUP(E3,'Leader-Assistant'!$E$1:$E$25,1,FALSE)&lt;&gt;"",'Leader-Assistant'!$E$1,""),"") &amp; IFERROR(IF(VLOOKUP(E3,'Leader-Assistant'!$F$1:$F$25,1,FALSE)&lt;&gt;"",'Leader-Assistant'!$F$1,""),"") &amp; IFERROR(IF(VLOOKUP(E3,'Leader-Assistant'!$G$1:$G$25,1,FALSE)&lt;&gt;"",'Leader-Assistant'!$G$1,""),"") &amp; IFERROR(IF(VLOOKUP(E3,'Leader-Assistant'!$H$1:$H$25,1,FALSE)&lt;&gt;"",'Leader-Assistant'!$H$1,""),"") &amp; IFERROR(IF(VLOOKUP(E3,'Leader-Assistant'!$I$1:$I$25,1,FALSE)&lt;&gt;"",'Leader-Assistant'!$I$1,""),"")</f>
        <v>KB</v>
      </c>
      <c r="E3" s="289" t="str">
        <f ca="1">IF(COUNTIF(Priorities!$B$4:OFFSET(Priorities!$B$3,Table1[[#This Row],[ID]],0),OFFSET(Priorities!$B$3,Table1[[#This Row],[ID]],0))=1,OFFSET(Priorities!$D$3,Table1[[#This Row],[ID]],0),"")</f>
        <v>ASZC</v>
      </c>
      <c r="F3" s="291" t="str" cm="1">
        <f t="array" aca="1" ref="F3" ca="1">_xlfn.IFNA(INDEX(OFFSET(Priorities!$F$3:$F$2283,Table1[[#This Row],[ID]],0),MATCH(1,(B3=OFFSET(Priorities!$B$3:$B$2283,Table1[[#This Row],[ID]],0))*("Initial"=OFFSET(Priorities!$E$3:$E$2283,Table1[[#This Row],[ID]],0)),0)),"")</f>
        <v>16.09.2022</v>
      </c>
      <c r="G3" s="292" cm="1">
        <f t="array" aca="1" ref="G3" ca="1">_xlfn.IFNA(TODAY()-(INDEX(OFFSET(Priorities!$F$3:$F$2283,Table1[[#This Row],[ID]],0),MATCH(1,(B3=OFFSET(Priorities!$B$3:$B$2283,Table1[[#This Row],[ID]],0))*("1W"=OFFSET(Priorities!$E$3:$E$2283,Table1[[#This Row],[ID]],0)),0))),"")</f>
        <v>18</v>
      </c>
      <c r="H3" s="292" cm="1">
        <f t="array" aca="1" ref="H3" ca="1">_xlfn.IFNA(TODAY()-(INDEX(OFFSET(Priorities!$F$3:$F$2283,Table1[[#This Row],[ID]],0),MATCH(1,(B3=OFFSET(Priorities!$B$3:$B$2283,Table1[[#This Row],[ID]],0))*("3W"=OFFSET(Priorities!$E$3:$E$2283,Table1[[#This Row],[ID]],0)),0))),"")</f>
        <v>4</v>
      </c>
      <c r="I3" s="292" cm="1">
        <f t="array" aca="1" ref="I3" ca="1">_xlfn.IFNA(TODAY()-(INDEX(OFFSET(Priorities!$F$3:$F$2283,Table1[[#This Row],[ID]],0),MATCH(1,(B3=OFFSET(Priorities!$B$3:$B$2283,Table1[[#This Row],[ID]],0))*("6W"=OFFSET(Priorities!$E$3:$E$2283,Table1[[#This Row],[ID]],0)),0))),"")</f>
        <v>-17</v>
      </c>
      <c r="J3" s="292" cm="1">
        <f t="array" aca="1" ref="J3" ca="1">_xlfn.IFNA(TODAY()-(INDEX(OFFSET(Priorities!$F$3:$F$2283,Table1[[#This Row],[ID]],0),MATCH(1,(B3=OFFSET(Priorities!$B$3:$B$2283,Table1[[#This Row],[ID]],0))*("12W"=OFFSET(Priorities!$E$3:$E$2283,Table1[[#This Row],[ID]],0)),0))),"")</f>
        <v>-59</v>
      </c>
      <c r="K3" s="292" t="str" cm="1">
        <f t="array" aca="1" ref="K3" ca="1">_xlfn.IFNA(TODAY()-(INDEX(OFFSET(Priorities!$F$3:$F$2283,Table1[[#This Row],[ID]],0),MATCH(1,(B3=OFFSET(Priorities!$B$3:$B$2283,Table1[[#This Row],[ID]],0))*("18W"=OFFSET(Priorities!$E$3:$E$2283,Table1[[#This Row],[ID]],0)),0))),"")</f>
        <v/>
      </c>
      <c r="L3" s="292" cm="1">
        <f t="array" aca="1" ref="L3" ca="1">_xlfn.IFNA(TODAY()-(INDEX(OFFSET(Priorities!$F$3:$F$2283,Table1[[#This Row],[ID]],0),MATCH(1,(B3=OFFSET(Priorities!$B$3:$B$2283,Table1[[#This Row],[ID]],0))*("26W"=OFFSET(Priorities!$E$3:$E$2283,Table1[[#This Row],[ID]],0)),0))),"")</f>
        <v>-157</v>
      </c>
      <c r="M3" s="292" cm="1">
        <f t="array" aca="1" ref="M3" ca="1">_xlfn.IFNA(TODAY()-(INDEX(OFFSET(Priorities!$F$3:$F$2283,Table1[[#This Row],[ID]],0),MATCH(1,(B3=OFFSET(Priorities!$B$3:$B$2283,Table1[[#This Row],[ID]],0))*("52W"=OFFSET(Priorities!$E$3:$E$2283,Table1[[#This Row],[ID]],0)),0))),"")</f>
        <v>-339</v>
      </c>
      <c r="N3" s="292" cm="1">
        <f t="array" aca="1" ref="N3" ca="1">_xlfn.IFNA(TODAY()-(INDEX(OFFSET(Priorities!$F$3:$F$2283,Table1[[#This Row],[ID]],0),MATCH(1,(B3=OFFSET(Priorities!$B$3:$B$2283,Table1[[#This Row],[ID]],0))*("104W"=OFFSET(Priorities!$E$3:$E$2283,Table1[[#This Row],[ID]],0)),0))),"")</f>
        <v>-703</v>
      </c>
      <c r="O3" s="292" t="str" cm="1">
        <f t="array" aca="1" ref="O3" ca="1">_xlfn.IFNA(TODAY()-(INDEX(OFFSET(Priorities!$F$3:$F$2283,Table1[[#This Row],[ID]],0),MATCH(1,(B3=OFFSET(Priorities!$B$3:$B$2283,Table1[[#This Row],[ID]],0))*("2L"=OFFSET(Priorities!$E$3:$E$2283,Table1[[#This Row],[ID]],0)),0))),"")</f>
        <v/>
      </c>
      <c r="P3" s="292" t="str" cm="1">
        <f t="array" aca="1" ref="P3" ca="1">_xlfn.IFNA(TODAY()-(INDEX(OFFSET(Priorities!$F$3:$F$2283,Table1[[#This Row],[ID]],0),MATCH(1,(B3=OFFSET(Priorities!$B$3:$B$2283,Table1[[#This Row],[ID]],0))*("156W"=OFFSET(Priorities!$E$3:$E$2283,Table1[[#This Row],[ID]],0)),0))),"")</f>
        <v/>
      </c>
      <c r="Q3" s="287" t="str" cm="1">
        <f t="array" aca="1" ref="Q3" ca="1">_xlfn.IFNA(TODAY()-(INDEX(OFFSET(Priorities!$F$3:$F$2283,Table1[[#This Row],[ID]],0),MATCH(1,(B3=OFFSET(Priorities!$B$3:$B$2283,Table1[[#This Row],[ID]],0))*("3L"=OFFSET(Priorities!$E$3:$E$2283,Table1[[#This Row],[ID]],0)),0))),"")</f>
        <v/>
      </c>
    </row>
    <row r="4" spans="1:17" x14ac:dyDescent="0.3">
      <c r="A4" s="288">
        <v>3</v>
      </c>
      <c r="B4" s="289" t="str">
        <f ca="1">IF(COUNTIF(Priorities!$B$4:OFFSET(Priorities!$B$3,Table1[[#This Row],[ID]],0),OFFSET(Priorities!$B$3,Table1[[#This Row],[ID]],0))=1,OFFSET(Priorities!$B$3,Table1[[#This Row],[ID]],0),"")</f>
        <v>ST 375-2022</v>
      </c>
      <c r="C4" s="290" t="str">
        <f ca="1">IF(COUNTIF(Priorities!$B$4:OFFSET(Priorities!$B$3,Table1[[#This Row],[ID]],0),OFFSET(Priorities!$B$3,Table1[[#This Row],[ID]],0))=1,OFFSET(Priorities!$C$3,Table1[[#This Row],[ID]],0),"")</f>
        <v>TEST2</v>
      </c>
      <c r="D4" s="289" t="str">
        <f ca="1">IFERROR(IF(VLOOKUP(E4,'Leader-Assistant'!$B$1:$B$25,1,FALSE)&lt;&gt;"",'Leader-Assistant'!$B$1,""),"") &amp; IFERROR(IF(VLOOKUP(E4,'Leader-Assistant'!$C$1:$C$25,1,FALSE)&lt;&gt;"",'Leader-Assistant'!$C$1,""),"")  &amp; IFERROR(IF(VLOOKUP(E4,'Leader-Assistant'!$D$1:$D$25,1,FALSE)&lt;&gt;"",'Leader-Assistant'!$D$1,""),"") &amp; IFERROR(IF(VLOOKUP(E4,'Leader-Assistant'!$E$1:$E$25,1,FALSE)&lt;&gt;"",'Leader-Assistant'!$E$1,""),"") &amp; IFERROR(IF(VLOOKUP(E4,'Leader-Assistant'!$F$1:$F$25,1,FALSE)&lt;&gt;"",'Leader-Assistant'!$F$1,""),"") &amp; IFERROR(IF(VLOOKUP(E4,'Leader-Assistant'!$G$1:$G$25,1,FALSE)&lt;&gt;"",'Leader-Assistant'!$G$1,""),"") &amp; IFERROR(IF(VLOOKUP(E4,'Leader-Assistant'!$H$1:$H$25,1,FALSE)&lt;&gt;"",'Leader-Assistant'!$H$1,""),"") &amp; IFERROR(IF(VLOOKUP(E4,'Leader-Assistant'!$I$1:$I$25,1,FALSE)&lt;&gt;"",'Leader-Assistant'!$I$1,""),"")</f>
        <v>PKL</v>
      </c>
      <c r="E4" s="289" t="str">
        <f ca="1">IF(COUNTIF(Priorities!$B$4:OFFSET(Priorities!$B$3,Table1[[#This Row],[ID]],0),OFFSET(Priorities!$B$3,Table1[[#This Row],[ID]],0))=1,OFFSET(Priorities!$D$3,Table1[[#This Row],[ID]],0),"")</f>
        <v>DBI</v>
      </c>
      <c r="F4" s="291" t="str" cm="1">
        <f t="array" aca="1" ref="F4" ca="1">_xlfn.IFNA(INDEX(OFFSET(Priorities!$F$3:$F$2283,Table1[[#This Row],[ID]],0),MATCH(1,(B4=OFFSET(Priorities!$B$3:$B$2283,Table1[[#This Row],[ID]],0))*("Initial"=OFFSET(Priorities!$E$3:$E$2283,Table1[[#This Row],[ID]],0)),0)),"")</f>
        <v>23.08.2022</v>
      </c>
      <c r="G4" s="292" cm="1">
        <f t="array" aca="1" ref="G4" ca="1">_xlfn.IFNA(TODAY()-(INDEX(OFFSET(Priorities!$F$3:$F$2283,Table1[[#This Row],[ID]],0),MATCH(1,(B4=OFFSET(Priorities!$B$3:$B$2283,Table1[[#This Row],[ID]],0))*("1W"=OFFSET(Priorities!$E$3:$E$2283,Table1[[#This Row],[ID]],0)),0))),"")</f>
        <v>42</v>
      </c>
      <c r="H4" s="292" cm="1">
        <f t="array" aca="1" ref="H4" ca="1">_xlfn.IFNA(TODAY()-(INDEX(OFFSET(Priorities!$F$3:$F$2283,Table1[[#This Row],[ID]],0),MATCH(1,(B4=OFFSET(Priorities!$B$3:$B$2283,Table1[[#This Row],[ID]],0))*("3W"=OFFSET(Priorities!$E$3:$E$2283,Table1[[#This Row],[ID]],0)),0))),"")</f>
        <v>28</v>
      </c>
      <c r="I4" s="292" cm="1">
        <f t="array" aca="1" ref="I4" ca="1">_xlfn.IFNA(TODAY()-(INDEX(OFFSET(Priorities!$F$3:$F$2283,Table1[[#This Row],[ID]],0),MATCH(1,(B4=OFFSET(Priorities!$B$3:$B$2283,Table1[[#This Row],[ID]],0))*("6W"=OFFSET(Priorities!$E$3:$E$2283,Table1[[#This Row],[ID]],0)),0))),"")</f>
        <v>7</v>
      </c>
      <c r="J4" s="292" cm="1">
        <f t="array" aca="1" ref="J4" ca="1">_xlfn.IFNA(TODAY()-(INDEX(OFFSET(Priorities!$F$3:$F$2283,Table1[[#This Row],[ID]],0),MATCH(1,(B4=OFFSET(Priorities!$B$3:$B$2283,Table1[[#This Row],[ID]],0))*("12W"=OFFSET(Priorities!$E$3:$E$2283,Table1[[#This Row],[ID]],0)),0))),"")</f>
        <v>-35</v>
      </c>
      <c r="K4" s="292" t="str" cm="1">
        <f t="array" aca="1" ref="K4" ca="1">_xlfn.IFNA(TODAY()-(INDEX(OFFSET(Priorities!$F$3:$F$2283,Table1[[#This Row],[ID]],0),MATCH(1,(B4=OFFSET(Priorities!$B$3:$B$2283,Table1[[#This Row],[ID]],0))*("18W"=OFFSET(Priorities!$E$3:$E$2283,Table1[[#This Row],[ID]],0)),0))),"")</f>
        <v/>
      </c>
      <c r="L4" s="292" t="str" cm="1">
        <f t="array" aca="1" ref="L4" ca="1">_xlfn.IFNA(TODAY()-(INDEX(OFFSET(Priorities!$F$3:$F$2283,Table1[[#This Row],[ID]],0),MATCH(1,(B4=OFFSET(Priorities!$B$3:$B$2283,Table1[[#This Row],[ID]],0))*("26W"=OFFSET(Priorities!$E$3:$E$2283,Table1[[#This Row],[ID]],0)),0))),"")</f>
        <v/>
      </c>
      <c r="M4" s="292" t="str" cm="1">
        <f t="array" aca="1" ref="M4" ca="1">_xlfn.IFNA(TODAY()-(INDEX(OFFSET(Priorities!$F$3:$F$2283,Table1[[#This Row],[ID]],0),MATCH(1,(B4=OFFSET(Priorities!$B$3:$B$2283,Table1[[#This Row],[ID]],0))*("52W"=OFFSET(Priorities!$E$3:$E$2283,Table1[[#This Row],[ID]],0)),0))),"")</f>
        <v/>
      </c>
      <c r="N4" s="292" cm="1">
        <f t="array" aca="1" ref="N4" ca="1">_xlfn.IFNA(TODAY()-(INDEX(OFFSET(Priorities!$F$3:$F$2283,Table1[[#This Row],[ID]],0),MATCH(1,(B4=OFFSET(Priorities!$B$3:$B$2283,Table1[[#This Row],[ID]],0))*("104W"=OFFSET(Priorities!$E$3:$E$2283,Table1[[#This Row],[ID]],0)),0))),"")</f>
        <v>-679</v>
      </c>
      <c r="O4" s="292" t="str" cm="1">
        <f t="array" aca="1" ref="O4" ca="1">_xlfn.IFNA(TODAY()-(INDEX(OFFSET(Priorities!$F$3:$F$2283,Table1[[#This Row],[ID]],0),MATCH(1,(B4=OFFSET(Priorities!$B$3:$B$2283,Table1[[#This Row],[ID]],0))*("2L"=OFFSET(Priorities!$E$3:$E$2283,Table1[[#This Row],[ID]],0)),0))),"")</f>
        <v/>
      </c>
      <c r="P4" s="292" t="str" cm="1">
        <f t="array" aca="1" ref="P4" ca="1">_xlfn.IFNA(TODAY()-(INDEX(OFFSET(Priorities!$F$3:$F$2283,Table1[[#This Row],[ID]],0),MATCH(1,(B4=OFFSET(Priorities!$B$3:$B$2283,Table1[[#This Row],[ID]],0))*("156W"=OFFSET(Priorities!$E$3:$E$2283,Table1[[#This Row],[ID]],0)),0))),"")</f>
        <v/>
      </c>
      <c r="Q4" s="287" t="str" cm="1">
        <f t="array" aca="1" ref="Q4" ca="1">_xlfn.IFNA(TODAY()-(INDEX(OFFSET(Priorities!$F$3:$F$2283,Table1[[#This Row],[ID]],0),MATCH(1,(B4=OFFSET(Priorities!$B$3:$B$2283,Table1[[#This Row],[ID]],0))*("3L"=OFFSET(Priorities!$E$3:$E$2283,Table1[[#This Row],[ID]],0)),0))),"")</f>
        <v/>
      </c>
    </row>
    <row r="5" spans="1:17" x14ac:dyDescent="0.3">
      <c r="A5" s="288">
        <v>4</v>
      </c>
      <c r="B5" s="289" t="str">
        <f ca="1">IF(COUNTIF(Priorities!$B$4:OFFSET(Priorities!$B$3,Table1[[#This Row],[ID]],0),OFFSET(Priorities!$B$3,Table1[[#This Row],[ID]],0))=1,OFFSET(Priorities!$B$3,Table1[[#This Row],[ID]],0),"")</f>
        <v>ST 365-2022</v>
      </c>
      <c r="C5" s="290" t="str">
        <f ca="1">IF(COUNTIF(Priorities!$B$4:OFFSET(Priorities!$B$3,Table1[[#This Row],[ID]],0),OFFSET(Priorities!$B$3,Table1[[#This Row],[ID]],0))=1,OFFSET(Priorities!$C$3,Table1[[#This Row],[ID]],0),"")</f>
        <v>TEST3</v>
      </c>
      <c r="D5" s="289" t="str">
        <f ca="1">IFERROR(IF(VLOOKUP(E5,'Leader-Assistant'!$B$1:$B$25,1,FALSE)&lt;&gt;"",'Leader-Assistant'!$B$1,""),"") &amp; IFERROR(IF(VLOOKUP(E5,'Leader-Assistant'!$C$1:$C$25,1,FALSE)&lt;&gt;"",'Leader-Assistant'!$C$1,""),"")  &amp; IFERROR(IF(VLOOKUP(E5,'Leader-Assistant'!$D$1:$D$25,1,FALSE)&lt;&gt;"",'Leader-Assistant'!$D$1,""),"") &amp; IFERROR(IF(VLOOKUP(E5,'Leader-Assistant'!$E$1:$E$25,1,FALSE)&lt;&gt;"",'Leader-Assistant'!$E$1,""),"") &amp; IFERROR(IF(VLOOKUP(E5,'Leader-Assistant'!$F$1:$F$25,1,FALSE)&lt;&gt;"",'Leader-Assistant'!$F$1,""),"") &amp; IFERROR(IF(VLOOKUP(E5,'Leader-Assistant'!$G$1:$G$25,1,FALSE)&lt;&gt;"",'Leader-Assistant'!$G$1,""),"") &amp; IFERROR(IF(VLOOKUP(E5,'Leader-Assistant'!$H$1:$H$25,1,FALSE)&lt;&gt;"",'Leader-Assistant'!$H$1,""),"") &amp; IFERROR(IF(VLOOKUP(E5,'Leader-Assistant'!$I$1:$I$25,1,FALSE)&lt;&gt;"",'Leader-Assistant'!$I$1,""),"")</f>
        <v>PKL</v>
      </c>
      <c r="E5" s="289" t="str">
        <f ca="1">IF(COUNTIF(Priorities!$B$4:OFFSET(Priorities!$B$3,Table1[[#This Row],[ID]],0),OFFSET(Priorities!$B$3,Table1[[#This Row],[ID]],0))=1,OFFSET(Priorities!$D$3,Table1[[#This Row],[ID]],0),"")</f>
        <v>PAT</v>
      </c>
      <c r="F5" s="291" t="str" cm="1">
        <f t="array" aca="1" ref="F5" ca="1">_xlfn.IFNA(INDEX(OFFSET(Priorities!$F$3:$F$2283,Table1[[#This Row],[ID]],0),MATCH(1,(B5=OFFSET(Priorities!$B$3:$B$2283,Table1[[#This Row],[ID]],0))*("Initial"=OFFSET(Priorities!$E$3:$E$2283,Table1[[#This Row],[ID]],0)),0)),"")</f>
        <v>09.08.2022</v>
      </c>
      <c r="G5" s="292" cm="1">
        <f t="array" aca="1" ref="G5" ca="1">_xlfn.IFNA(TODAY()-(INDEX(OFFSET(Priorities!$F$3:$F$2283,Table1[[#This Row],[ID]],0),MATCH(1,(B5=OFFSET(Priorities!$B$3:$B$2283,Table1[[#This Row],[ID]],0))*("1W"=OFFSET(Priorities!$E$3:$E$2283,Table1[[#This Row],[ID]],0)),0))),"")</f>
        <v>56</v>
      </c>
      <c r="H5" s="292" cm="1">
        <f t="array" aca="1" ref="H5" ca="1">_xlfn.IFNA(TODAY()-(INDEX(OFFSET(Priorities!$F$3:$F$2283,Table1[[#This Row],[ID]],0),MATCH(1,(B5=OFFSET(Priorities!$B$3:$B$2283,Table1[[#This Row],[ID]],0))*("3W"=OFFSET(Priorities!$E$3:$E$2283,Table1[[#This Row],[ID]],0)),0))),"")</f>
        <v>42</v>
      </c>
      <c r="I5" s="292" cm="1">
        <f t="array" aca="1" ref="I5" ca="1">_xlfn.IFNA(TODAY()-(INDEX(OFFSET(Priorities!$F$3:$F$2283,Table1[[#This Row],[ID]],0),MATCH(1,(B5=OFFSET(Priorities!$B$3:$B$2283,Table1[[#This Row],[ID]],0))*("6W"=OFFSET(Priorities!$E$3:$E$2283,Table1[[#This Row],[ID]],0)),0))),"")</f>
        <v>21</v>
      </c>
      <c r="J5" s="292" cm="1">
        <f t="array" aca="1" ref="J5" ca="1">_xlfn.IFNA(TODAY()-(INDEX(OFFSET(Priorities!$F$3:$F$2283,Table1[[#This Row],[ID]],0),MATCH(1,(B5=OFFSET(Priorities!$B$3:$B$2283,Table1[[#This Row],[ID]],0))*("12W"=OFFSET(Priorities!$E$3:$E$2283,Table1[[#This Row],[ID]],0)),0))),"")</f>
        <v>-21</v>
      </c>
      <c r="K5" s="292" cm="1">
        <f t="array" aca="1" ref="K5" ca="1">_xlfn.IFNA(TODAY()-(INDEX(OFFSET(Priorities!$F$3:$F$2283,Table1[[#This Row],[ID]],0),MATCH(1,(B5=OFFSET(Priorities!$B$3:$B$2283,Table1[[#This Row],[ID]],0))*("18W"=OFFSET(Priorities!$E$3:$E$2283,Table1[[#This Row],[ID]],0)),0))),"")</f>
        <v>-63</v>
      </c>
      <c r="L5" s="292" cm="1">
        <f t="array" aca="1" ref="L5" ca="1">_xlfn.IFNA(TODAY()-(INDEX(OFFSET(Priorities!$F$3:$F$2283,Table1[[#This Row],[ID]],0),MATCH(1,(B5=OFFSET(Priorities!$B$3:$B$2283,Table1[[#This Row],[ID]],0))*("26W"=OFFSET(Priorities!$E$3:$E$2283,Table1[[#This Row],[ID]],0)),0))),"")</f>
        <v>-119</v>
      </c>
      <c r="M5" s="292" t="str" cm="1">
        <f t="array" aca="1" ref="M5" ca="1">_xlfn.IFNA(TODAY()-(INDEX(OFFSET(Priorities!$F$3:$F$2283,Table1[[#This Row],[ID]],0),MATCH(1,(B5=OFFSET(Priorities!$B$3:$B$2283,Table1[[#This Row],[ID]],0))*("52W"=OFFSET(Priorities!$E$3:$E$2283,Table1[[#This Row],[ID]],0)),0))),"")</f>
        <v/>
      </c>
      <c r="N5" s="292" cm="1">
        <f t="array" aca="1" ref="N5" ca="1">_xlfn.IFNA(TODAY()-(INDEX(OFFSET(Priorities!$F$3:$F$2283,Table1[[#This Row],[ID]],0),MATCH(1,(B5=OFFSET(Priorities!$B$3:$B$2283,Table1[[#This Row],[ID]],0))*("104W"=OFFSET(Priorities!$E$3:$E$2283,Table1[[#This Row],[ID]],0)),0))),"")</f>
        <v>-665</v>
      </c>
      <c r="O5" s="292" t="str" cm="1">
        <f t="array" aca="1" ref="O5" ca="1">_xlfn.IFNA(TODAY()-(INDEX(OFFSET(Priorities!$F$3:$F$2283,Table1[[#This Row],[ID]],0),MATCH(1,(B5=OFFSET(Priorities!$B$3:$B$2283,Table1[[#This Row],[ID]],0))*("2L"=OFFSET(Priorities!$E$3:$E$2283,Table1[[#This Row],[ID]],0)),0))),"")</f>
        <v/>
      </c>
      <c r="P5" s="292" t="str" cm="1">
        <f t="array" aca="1" ref="P5" ca="1">_xlfn.IFNA(TODAY()-(INDEX(OFFSET(Priorities!$F$3:$F$2283,Table1[[#This Row],[ID]],0),MATCH(1,(B5=OFFSET(Priorities!$B$3:$B$2283,Table1[[#This Row],[ID]],0))*("156W"=OFFSET(Priorities!$E$3:$E$2283,Table1[[#This Row],[ID]],0)),0))),"")</f>
        <v/>
      </c>
      <c r="Q5" s="287" t="str" cm="1">
        <f t="array" aca="1" ref="Q5" ca="1">_xlfn.IFNA(TODAY()-(INDEX(OFFSET(Priorities!$F$3:$F$2283,Table1[[#This Row],[ID]],0),MATCH(1,(B5=OFFSET(Priorities!$B$3:$B$2283,Table1[[#This Row],[ID]],0))*("3L"=OFFSET(Priorities!$E$3:$E$2283,Table1[[#This Row],[ID]],0)),0))),"")</f>
        <v/>
      </c>
    </row>
    <row r="6" spans="1:17" x14ac:dyDescent="0.3">
      <c r="A6" s="288">
        <v>5</v>
      </c>
      <c r="B6" s="289" t="str">
        <f ca="1">IF(COUNTIF(Priorities!$B$4:OFFSET(Priorities!$B$3,Table1[[#This Row],[ID]],0),OFFSET(Priorities!$B$3,Table1[[#This Row],[ID]],0))=1,OFFSET(Priorities!$B$3,Table1[[#This Row],[ID]],0),"")</f>
        <v>ST 364-2022</v>
      </c>
      <c r="C6" s="290" t="str">
        <f ca="1">IF(COUNTIF(Priorities!$B$4:OFFSET(Priorities!$B$3,Table1[[#This Row],[ID]],0),OFFSET(Priorities!$B$3,Table1[[#This Row],[ID]],0))=1,OFFSET(Priorities!$C$3,Table1[[#This Row],[ID]],0),"")</f>
        <v>TEST4</v>
      </c>
      <c r="D6" s="289" t="str">
        <f ca="1">IFERROR(IF(VLOOKUP(E6,'Leader-Assistant'!$B$1:$B$25,1,FALSE)&lt;&gt;"",'Leader-Assistant'!$B$1,""),"") &amp; IFERROR(IF(VLOOKUP(E6,'Leader-Assistant'!$C$1:$C$25,1,FALSE)&lt;&gt;"",'Leader-Assistant'!$C$1,""),"")  &amp; IFERROR(IF(VLOOKUP(E6,'Leader-Assistant'!$D$1:$D$25,1,FALSE)&lt;&gt;"",'Leader-Assistant'!$D$1,""),"") &amp; IFERROR(IF(VLOOKUP(E6,'Leader-Assistant'!$E$1:$E$25,1,FALSE)&lt;&gt;"",'Leader-Assistant'!$E$1,""),"") &amp; IFERROR(IF(VLOOKUP(E6,'Leader-Assistant'!$F$1:$F$25,1,FALSE)&lt;&gt;"",'Leader-Assistant'!$F$1,""),"") &amp; IFERROR(IF(VLOOKUP(E6,'Leader-Assistant'!$G$1:$G$25,1,FALSE)&lt;&gt;"",'Leader-Assistant'!$G$1,""),"") &amp; IFERROR(IF(VLOOKUP(E6,'Leader-Assistant'!$H$1:$H$25,1,FALSE)&lt;&gt;"",'Leader-Assistant'!$H$1,""),"") &amp; IFERROR(IF(VLOOKUP(E6,'Leader-Assistant'!$I$1:$I$25,1,FALSE)&lt;&gt;"",'Leader-Assistant'!$I$1,""),"")</f>
        <v>PKL</v>
      </c>
      <c r="E6" s="289" t="str">
        <f ca="1">IF(COUNTIF(Priorities!$B$4:OFFSET(Priorities!$B$3,Table1[[#This Row],[ID]],0),OFFSET(Priorities!$B$3,Table1[[#This Row],[ID]],0))=1,OFFSET(Priorities!$D$3,Table1[[#This Row],[ID]],0),"")</f>
        <v>DBI</v>
      </c>
      <c r="F6" s="291" t="str" cm="1">
        <f t="array" aca="1" ref="F6" ca="1">_xlfn.IFNA(INDEX(OFFSET(Priorities!$F$3:$F$2283,Table1[[#This Row],[ID]],0),MATCH(1,(B6=OFFSET(Priorities!$B$3:$B$2283,Table1[[#This Row],[ID]],0))*("Initial"=OFFSET(Priorities!$E$3:$E$2283,Table1[[#This Row],[ID]],0)),0)),"")</f>
        <v>09.08.2022</v>
      </c>
      <c r="G6" s="292" cm="1">
        <f t="array" aca="1" ref="G6" ca="1">_xlfn.IFNA(TODAY()-(INDEX(OFFSET(Priorities!$F$3:$F$2283,Table1[[#This Row],[ID]],0),MATCH(1,(B6=OFFSET(Priorities!$B$3:$B$2283,Table1[[#This Row],[ID]],0))*("1W"=OFFSET(Priorities!$E$3:$E$2283,Table1[[#This Row],[ID]],0)),0))),"")</f>
        <v>56</v>
      </c>
      <c r="H6" s="292" cm="1">
        <f t="array" aca="1" ref="H6" ca="1">_xlfn.IFNA(TODAY()-(INDEX(OFFSET(Priorities!$F$3:$F$2283,Table1[[#This Row],[ID]],0),MATCH(1,(B6=OFFSET(Priorities!$B$3:$B$2283,Table1[[#This Row],[ID]],0))*("3W"=OFFSET(Priorities!$E$3:$E$2283,Table1[[#This Row],[ID]],0)),0))),"")</f>
        <v>42</v>
      </c>
      <c r="I6" s="292" cm="1">
        <f t="array" aca="1" ref="I6" ca="1">_xlfn.IFNA(TODAY()-(INDEX(OFFSET(Priorities!$F$3:$F$2283,Table1[[#This Row],[ID]],0),MATCH(1,(B6=OFFSET(Priorities!$B$3:$B$2283,Table1[[#This Row],[ID]],0))*("6W"=OFFSET(Priorities!$E$3:$E$2283,Table1[[#This Row],[ID]],0)),0))),"")</f>
        <v>21</v>
      </c>
      <c r="J6" s="292" cm="1">
        <f t="array" aca="1" ref="J6" ca="1">_xlfn.IFNA(TODAY()-(INDEX(OFFSET(Priorities!$F$3:$F$2283,Table1[[#This Row],[ID]],0),MATCH(1,(B6=OFFSET(Priorities!$B$3:$B$2283,Table1[[#This Row],[ID]],0))*("12W"=OFFSET(Priorities!$E$3:$E$2283,Table1[[#This Row],[ID]],0)),0))),"")</f>
        <v>-21</v>
      </c>
      <c r="K6" s="292" t="str" cm="1">
        <f t="array" aca="1" ref="K6" ca="1">_xlfn.IFNA(TODAY()-(INDEX(OFFSET(Priorities!$F$3:$F$2283,Table1[[#This Row],[ID]],0),MATCH(1,(B6=OFFSET(Priorities!$B$3:$B$2283,Table1[[#This Row],[ID]],0))*("18W"=OFFSET(Priorities!$E$3:$E$2283,Table1[[#This Row],[ID]],0)),0))),"")</f>
        <v/>
      </c>
      <c r="L6" s="292" t="str" cm="1">
        <f t="array" aca="1" ref="L6" ca="1">_xlfn.IFNA(TODAY()-(INDEX(OFFSET(Priorities!$F$3:$F$2283,Table1[[#This Row],[ID]],0),MATCH(1,(B6=OFFSET(Priorities!$B$3:$B$2283,Table1[[#This Row],[ID]],0))*("26W"=OFFSET(Priorities!$E$3:$E$2283,Table1[[#This Row],[ID]],0)),0))),"")</f>
        <v/>
      </c>
      <c r="M6" s="292" t="str" cm="1">
        <f t="array" aca="1" ref="M6" ca="1">_xlfn.IFNA(TODAY()-(INDEX(OFFSET(Priorities!$F$3:$F$2283,Table1[[#This Row],[ID]],0),MATCH(1,(B6=OFFSET(Priorities!$B$3:$B$2283,Table1[[#This Row],[ID]],0))*("52W"=OFFSET(Priorities!$E$3:$E$2283,Table1[[#This Row],[ID]],0)),0))),"")</f>
        <v/>
      </c>
      <c r="N6" s="292" cm="1">
        <f t="array" aca="1" ref="N6" ca="1">_xlfn.IFNA(TODAY()-(INDEX(OFFSET(Priorities!$F$3:$F$2283,Table1[[#This Row],[ID]],0),MATCH(1,(B6=OFFSET(Priorities!$B$3:$B$2283,Table1[[#This Row],[ID]],0))*("104W"=OFFSET(Priorities!$E$3:$E$2283,Table1[[#This Row],[ID]],0)),0))),"")</f>
        <v>-665</v>
      </c>
      <c r="O6" s="292" t="str" cm="1">
        <f t="array" aca="1" ref="O6" ca="1">_xlfn.IFNA(TODAY()-(INDEX(OFFSET(Priorities!$F$3:$F$2283,Table1[[#This Row],[ID]],0),MATCH(1,(B6=OFFSET(Priorities!$B$3:$B$2283,Table1[[#This Row],[ID]],0))*("2L"=OFFSET(Priorities!$E$3:$E$2283,Table1[[#This Row],[ID]],0)),0))),"")</f>
        <v/>
      </c>
      <c r="P6" s="292" t="str" cm="1">
        <f t="array" aca="1" ref="P6" ca="1">_xlfn.IFNA(TODAY()-(INDEX(OFFSET(Priorities!$F$3:$F$2283,Table1[[#This Row],[ID]],0),MATCH(1,(B6=OFFSET(Priorities!$B$3:$B$2283,Table1[[#This Row],[ID]],0))*("156W"=OFFSET(Priorities!$E$3:$E$2283,Table1[[#This Row],[ID]],0)),0))),"")</f>
        <v/>
      </c>
      <c r="Q6" s="287" t="str" cm="1">
        <f t="array" aca="1" ref="Q6" ca="1">_xlfn.IFNA(TODAY()-(INDEX(OFFSET(Priorities!$F$3:$F$2283,Table1[[#This Row],[ID]],0),MATCH(1,(B6=OFFSET(Priorities!$B$3:$B$2283,Table1[[#This Row],[ID]],0))*("3L"=OFFSET(Priorities!$E$3:$E$2283,Table1[[#This Row],[ID]],0)),0))),"")</f>
        <v/>
      </c>
    </row>
    <row r="7" spans="1:17" x14ac:dyDescent="0.3">
      <c r="A7" s="288">
        <v>6</v>
      </c>
      <c r="B7" s="289" t="str">
        <f ca="1">IF(COUNTIF(Priorities!$B$4:OFFSET(Priorities!$B$3,Table1[[#This Row],[ID]],0),OFFSET(Priorities!$B$3,Table1[[#This Row],[ID]],0))=1,OFFSET(Priorities!$B$3,Table1[[#This Row],[ID]],0),"")</f>
        <v>ST 363-2022</v>
      </c>
      <c r="C7" s="290" t="str">
        <f ca="1">IF(COUNTIF(Priorities!$B$4:OFFSET(Priorities!$B$3,Table1[[#This Row],[ID]],0),OFFSET(Priorities!$B$3,Table1[[#This Row],[ID]],0))=1,OFFSET(Priorities!$C$3,Table1[[#This Row],[ID]],0),"")</f>
        <v>TEST5</v>
      </c>
      <c r="D7" s="289" t="str">
        <f ca="1">IFERROR(IF(VLOOKUP(E7,'Leader-Assistant'!$B$1:$B$25,1,FALSE)&lt;&gt;"",'Leader-Assistant'!$B$1,""),"") &amp; IFERROR(IF(VLOOKUP(E7,'Leader-Assistant'!$C$1:$C$25,1,FALSE)&lt;&gt;"",'Leader-Assistant'!$C$1,""),"")  &amp; IFERROR(IF(VLOOKUP(E7,'Leader-Assistant'!$D$1:$D$25,1,FALSE)&lt;&gt;"",'Leader-Assistant'!$D$1,""),"") &amp; IFERROR(IF(VLOOKUP(E7,'Leader-Assistant'!$E$1:$E$25,1,FALSE)&lt;&gt;"",'Leader-Assistant'!$E$1,""),"") &amp; IFERROR(IF(VLOOKUP(E7,'Leader-Assistant'!$F$1:$F$25,1,FALSE)&lt;&gt;"",'Leader-Assistant'!$F$1,""),"") &amp; IFERROR(IF(VLOOKUP(E7,'Leader-Assistant'!$G$1:$G$25,1,FALSE)&lt;&gt;"",'Leader-Assistant'!$G$1,""),"") &amp; IFERROR(IF(VLOOKUP(E7,'Leader-Assistant'!$H$1:$H$25,1,FALSE)&lt;&gt;"",'Leader-Assistant'!$H$1,""),"") &amp; IFERROR(IF(VLOOKUP(E7,'Leader-Assistant'!$I$1:$I$25,1,FALSE)&lt;&gt;"",'Leader-Assistant'!$I$1,""),"")</f>
        <v>PKL</v>
      </c>
      <c r="E7" s="289" t="str">
        <f ca="1">IF(COUNTIF(Priorities!$B$4:OFFSET(Priorities!$B$3,Table1[[#This Row],[ID]],0),OFFSET(Priorities!$B$3,Table1[[#This Row],[ID]],0))=1,OFFSET(Priorities!$D$3,Table1[[#This Row],[ID]],0),"")</f>
        <v>DBI</v>
      </c>
      <c r="F7" s="291" t="str" cm="1">
        <f t="array" aca="1" ref="F7" ca="1">_xlfn.IFNA(INDEX(OFFSET(Priorities!$F$3:$F$2283,Table1[[#This Row],[ID]],0),MATCH(1,(B7=OFFSET(Priorities!$B$3:$B$2283,Table1[[#This Row],[ID]],0))*("Initial"=OFFSET(Priorities!$E$3:$E$2283,Table1[[#This Row],[ID]],0)),0)),"")</f>
        <v>09.08.2022</v>
      </c>
      <c r="G7" s="292" cm="1">
        <f t="array" aca="1" ref="G7" ca="1">_xlfn.IFNA(TODAY()-(INDEX(OFFSET(Priorities!$F$3:$F$2283,Table1[[#This Row],[ID]],0),MATCH(1,(B7=OFFSET(Priorities!$B$3:$B$2283,Table1[[#This Row],[ID]],0))*("1W"=OFFSET(Priorities!$E$3:$E$2283,Table1[[#This Row],[ID]],0)),0))),"")</f>
        <v>56</v>
      </c>
      <c r="H7" s="292" cm="1">
        <f t="array" aca="1" ref="H7" ca="1">_xlfn.IFNA(TODAY()-(INDEX(OFFSET(Priorities!$F$3:$F$2283,Table1[[#This Row],[ID]],0),MATCH(1,(B7=OFFSET(Priorities!$B$3:$B$2283,Table1[[#This Row],[ID]],0))*("3W"=OFFSET(Priorities!$E$3:$E$2283,Table1[[#This Row],[ID]],0)),0))),"")</f>
        <v>42</v>
      </c>
      <c r="I7" s="292" cm="1">
        <f t="array" aca="1" ref="I7" ca="1">_xlfn.IFNA(TODAY()-(INDEX(OFFSET(Priorities!$F$3:$F$2283,Table1[[#This Row],[ID]],0),MATCH(1,(B7=OFFSET(Priorities!$B$3:$B$2283,Table1[[#This Row],[ID]],0))*("6W"=OFFSET(Priorities!$E$3:$E$2283,Table1[[#This Row],[ID]],0)),0))),"")</f>
        <v>21</v>
      </c>
      <c r="J7" s="292" cm="1">
        <f t="array" aca="1" ref="J7" ca="1">_xlfn.IFNA(TODAY()-(INDEX(OFFSET(Priorities!$F$3:$F$2283,Table1[[#This Row],[ID]],0),MATCH(1,(B7=OFFSET(Priorities!$B$3:$B$2283,Table1[[#This Row],[ID]],0))*("12W"=OFFSET(Priorities!$E$3:$E$2283,Table1[[#This Row],[ID]],0)),0))),"")</f>
        <v>-21</v>
      </c>
      <c r="K7" s="292" t="str" cm="1">
        <f t="array" aca="1" ref="K7" ca="1">_xlfn.IFNA(TODAY()-(INDEX(OFFSET(Priorities!$F$3:$F$2283,Table1[[#This Row],[ID]],0),MATCH(1,(B7=OFFSET(Priorities!$B$3:$B$2283,Table1[[#This Row],[ID]],0))*("18W"=OFFSET(Priorities!$E$3:$E$2283,Table1[[#This Row],[ID]],0)),0))),"")</f>
        <v/>
      </c>
      <c r="L7" s="292" t="str" cm="1">
        <f t="array" aca="1" ref="L7" ca="1">_xlfn.IFNA(TODAY()-(INDEX(OFFSET(Priorities!$F$3:$F$2283,Table1[[#This Row],[ID]],0),MATCH(1,(B7=OFFSET(Priorities!$B$3:$B$2283,Table1[[#This Row],[ID]],0))*("26W"=OFFSET(Priorities!$E$3:$E$2283,Table1[[#This Row],[ID]],0)),0))),"")</f>
        <v/>
      </c>
      <c r="M7" s="292" t="str" cm="1">
        <f t="array" aca="1" ref="M7" ca="1">_xlfn.IFNA(TODAY()-(INDEX(OFFSET(Priorities!$F$3:$F$2283,Table1[[#This Row],[ID]],0),MATCH(1,(B7=OFFSET(Priorities!$B$3:$B$2283,Table1[[#This Row],[ID]],0))*("52W"=OFFSET(Priorities!$E$3:$E$2283,Table1[[#This Row],[ID]],0)),0))),"")</f>
        <v/>
      </c>
      <c r="N7" s="292" cm="1">
        <f t="array" aca="1" ref="N7" ca="1">_xlfn.IFNA(TODAY()-(INDEX(OFFSET(Priorities!$F$3:$F$2283,Table1[[#This Row],[ID]],0),MATCH(1,(B7=OFFSET(Priorities!$B$3:$B$2283,Table1[[#This Row],[ID]],0))*("104W"=OFFSET(Priorities!$E$3:$E$2283,Table1[[#This Row],[ID]],0)),0))),"")</f>
        <v>-665</v>
      </c>
      <c r="O7" s="292" t="str" cm="1">
        <f t="array" aca="1" ref="O7" ca="1">_xlfn.IFNA(TODAY()-(INDEX(OFFSET(Priorities!$F$3:$F$2283,Table1[[#This Row],[ID]],0),MATCH(1,(B7=OFFSET(Priorities!$B$3:$B$2283,Table1[[#This Row],[ID]],0))*("2L"=OFFSET(Priorities!$E$3:$E$2283,Table1[[#This Row],[ID]],0)),0))),"")</f>
        <v/>
      </c>
      <c r="P7" s="292" t="str" cm="1">
        <f t="array" aca="1" ref="P7" ca="1">_xlfn.IFNA(TODAY()-(INDEX(OFFSET(Priorities!$F$3:$F$2283,Table1[[#This Row],[ID]],0),MATCH(1,(B7=OFFSET(Priorities!$B$3:$B$2283,Table1[[#This Row],[ID]],0))*("156W"=OFFSET(Priorities!$E$3:$E$2283,Table1[[#This Row],[ID]],0)),0))),"")</f>
        <v/>
      </c>
      <c r="Q7" s="287" t="str" cm="1">
        <f t="array" aca="1" ref="Q7" ca="1">_xlfn.IFNA(TODAY()-(INDEX(OFFSET(Priorities!$F$3:$F$2283,Table1[[#This Row],[ID]],0),MATCH(1,(B7=OFFSET(Priorities!$B$3:$B$2283,Table1[[#This Row],[ID]],0))*("3L"=OFFSET(Priorities!$E$3:$E$2283,Table1[[#This Row],[ID]],0)),0))),"")</f>
        <v/>
      </c>
    </row>
    <row r="8" spans="1:17" x14ac:dyDescent="0.3">
      <c r="A8" s="288">
        <v>7</v>
      </c>
      <c r="B8" s="289" t="str">
        <f ca="1">IF(COUNTIF(Priorities!$B$4:OFFSET(Priorities!$B$3,Table1[[#This Row],[ID]],0),OFFSET(Priorities!$B$3,Table1[[#This Row],[ID]],0))=1,OFFSET(Priorities!$B$3,Table1[[#This Row],[ID]],0),"")</f>
        <v>ST 208-2022</v>
      </c>
      <c r="C8" s="290" t="str">
        <f ca="1">IF(COUNTIF(Priorities!$B$4:OFFSET(Priorities!$B$3,Table1[[#This Row],[ID]],0),OFFSET(Priorities!$B$3,Table1[[#This Row],[ID]],0))=1,OFFSET(Priorities!$C$3,Table1[[#This Row],[ID]],0),"")</f>
        <v>TEST6</v>
      </c>
      <c r="D8" s="289" t="str">
        <f ca="1">IFERROR(IF(VLOOKUP(E8,'Leader-Assistant'!$B$1:$B$25,1,FALSE)&lt;&gt;"",'Leader-Assistant'!$B$1,""),"") &amp; IFERROR(IF(VLOOKUP(E8,'Leader-Assistant'!$C$1:$C$25,1,FALSE)&lt;&gt;"",'Leader-Assistant'!$C$1,""),"")  &amp; IFERROR(IF(VLOOKUP(E8,'Leader-Assistant'!$D$1:$D$25,1,FALSE)&lt;&gt;"",'Leader-Assistant'!$D$1,""),"") &amp; IFERROR(IF(VLOOKUP(E8,'Leader-Assistant'!$E$1:$E$25,1,FALSE)&lt;&gt;"",'Leader-Assistant'!$E$1,""),"") &amp; IFERROR(IF(VLOOKUP(E8,'Leader-Assistant'!$F$1:$F$25,1,FALSE)&lt;&gt;"",'Leader-Assistant'!$F$1,""),"") &amp; IFERROR(IF(VLOOKUP(E8,'Leader-Assistant'!$G$1:$G$25,1,FALSE)&lt;&gt;"",'Leader-Assistant'!$G$1,""),"") &amp; IFERROR(IF(VLOOKUP(E8,'Leader-Assistant'!$H$1:$H$25,1,FALSE)&lt;&gt;"",'Leader-Assistant'!$H$1,""),"") &amp; IFERROR(IF(VLOOKUP(E8,'Leader-Assistant'!$I$1:$I$25,1,FALSE)&lt;&gt;"",'Leader-Assistant'!$I$1,""),"")</f>
        <v>PKL</v>
      </c>
      <c r="E8" s="289" t="str">
        <f ca="1">IF(COUNTIF(Priorities!$B$4:OFFSET(Priorities!$B$3,Table1[[#This Row],[ID]],0),OFFSET(Priorities!$B$3,Table1[[#This Row],[ID]],0))=1,OFFSET(Priorities!$D$3,Table1[[#This Row],[ID]],0),"")</f>
        <v>DBI</v>
      </c>
      <c r="F8" s="291" t="str" cm="1">
        <f t="array" aca="1" ref="F8" ca="1">_xlfn.IFNA(INDEX(OFFSET(Priorities!$F$3:$F$2283,Table1[[#This Row],[ID]],0),MATCH(1,(B8=OFFSET(Priorities!$B$3:$B$2283,Table1[[#This Row],[ID]],0))*("Initial"=OFFSET(Priorities!$E$3:$E$2283,Table1[[#This Row],[ID]],0)),0)),"")</f>
        <v>20.05.2022</v>
      </c>
      <c r="G8" s="292" cm="1">
        <f t="array" aca="1" ref="G8" ca="1">_xlfn.IFNA(TODAY()-(INDEX(OFFSET(Priorities!$F$3:$F$2283,Table1[[#This Row],[ID]],0),MATCH(1,(B8=OFFSET(Priorities!$B$3:$B$2283,Table1[[#This Row],[ID]],0))*("1W"=OFFSET(Priorities!$E$3:$E$2283,Table1[[#This Row],[ID]],0)),0))),"")</f>
        <v>137</v>
      </c>
      <c r="H8" s="292" cm="1">
        <f t="array" aca="1" ref="H8" ca="1">_xlfn.IFNA(TODAY()-(INDEX(OFFSET(Priorities!$F$3:$F$2283,Table1[[#This Row],[ID]],0),MATCH(1,(B8=OFFSET(Priorities!$B$3:$B$2283,Table1[[#This Row],[ID]],0))*("3W"=OFFSET(Priorities!$E$3:$E$2283,Table1[[#This Row],[ID]],0)),0))),"")</f>
        <v>123</v>
      </c>
      <c r="I8" s="292" cm="1">
        <f t="array" aca="1" ref="I8" ca="1">_xlfn.IFNA(TODAY()-(INDEX(OFFSET(Priorities!$F$3:$F$2283,Table1[[#This Row],[ID]],0),MATCH(1,(B8=OFFSET(Priorities!$B$3:$B$2283,Table1[[#This Row],[ID]],0))*("6W"=OFFSET(Priorities!$E$3:$E$2283,Table1[[#This Row],[ID]],0)),0))),"")</f>
        <v>102</v>
      </c>
      <c r="J8" s="292" cm="1">
        <f t="array" aca="1" ref="J8" ca="1">_xlfn.IFNA(TODAY()-(INDEX(OFFSET(Priorities!$F$3:$F$2283,Table1[[#This Row],[ID]],0),MATCH(1,(B8=OFFSET(Priorities!$B$3:$B$2283,Table1[[#This Row],[ID]],0))*("12W"=OFFSET(Priorities!$E$3:$E$2283,Table1[[#This Row],[ID]],0)),0))),"")</f>
        <v>60</v>
      </c>
      <c r="K8" s="292" cm="1">
        <f t="array" aca="1" ref="K8" ca="1">_xlfn.IFNA(TODAY()-(INDEX(OFFSET(Priorities!$F$3:$F$2283,Table1[[#This Row],[ID]],0),MATCH(1,(B8=OFFSET(Priorities!$B$3:$B$2283,Table1[[#This Row],[ID]],0))*("18W"=OFFSET(Priorities!$E$3:$E$2283,Table1[[#This Row],[ID]],0)),0))),"")</f>
        <v>18</v>
      </c>
      <c r="L8" s="292" cm="1">
        <f t="array" aca="1" ref="L8" ca="1">_xlfn.IFNA(TODAY()-(INDEX(OFFSET(Priorities!$F$3:$F$2283,Table1[[#This Row],[ID]],0),MATCH(1,(B8=OFFSET(Priorities!$B$3:$B$2283,Table1[[#This Row],[ID]],0))*("26W"=OFFSET(Priorities!$E$3:$E$2283,Table1[[#This Row],[ID]],0)),0))),"")</f>
        <v>-38</v>
      </c>
      <c r="M8" s="292" t="str" cm="1">
        <f t="array" aca="1" ref="M8" ca="1">_xlfn.IFNA(TODAY()-(INDEX(OFFSET(Priorities!$F$3:$F$2283,Table1[[#This Row],[ID]],0),MATCH(1,(B8=OFFSET(Priorities!$B$3:$B$2283,Table1[[#This Row],[ID]],0))*("52W"=OFFSET(Priorities!$E$3:$E$2283,Table1[[#This Row],[ID]],0)),0))),"")</f>
        <v/>
      </c>
      <c r="N8" s="292" cm="1">
        <f t="array" aca="1" ref="N8" ca="1">_xlfn.IFNA(TODAY()-(INDEX(OFFSET(Priorities!$F$3:$F$2283,Table1[[#This Row],[ID]],0),MATCH(1,(B8=OFFSET(Priorities!$B$3:$B$2283,Table1[[#This Row],[ID]],0))*("104W"=OFFSET(Priorities!$E$3:$E$2283,Table1[[#This Row],[ID]],0)),0))),"")</f>
        <v>-584</v>
      </c>
      <c r="O8" s="292" t="str" cm="1">
        <f t="array" aca="1" ref="O8" ca="1">_xlfn.IFNA(TODAY()-(INDEX(OFFSET(Priorities!$F$3:$F$2283,Table1[[#This Row],[ID]],0),MATCH(1,(B8=OFFSET(Priorities!$B$3:$B$2283,Table1[[#This Row],[ID]],0))*("2L"=OFFSET(Priorities!$E$3:$E$2283,Table1[[#This Row],[ID]],0)),0))),"")</f>
        <v/>
      </c>
      <c r="P8" s="292" t="str" cm="1">
        <f t="array" aca="1" ref="P8" ca="1">_xlfn.IFNA(TODAY()-(INDEX(OFFSET(Priorities!$F$3:$F$2283,Table1[[#This Row],[ID]],0),MATCH(1,(B8=OFFSET(Priorities!$B$3:$B$2283,Table1[[#This Row],[ID]],0))*("156W"=OFFSET(Priorities!$E$3:$E$2283,Table1[[#This Row],[ID]],0)),0))),"")</f>
        <v/>
      </c>
      <c r="Q8" s="287" t="str" cm="1">
        <f t="array" aca="1" ref="Q8" ca="1">_xlfn.IFNA(TODAY()-(INDEX(OFFSET(Priorities!$F$3:$F$2283,Table1[[#This Row],[ID]],0),MATCH(1,(B8=OFFSET(Priorities!$B$3:$B$2283,Table1[[#This Row],[ID]],0))*("3L"=OFFSET(Priorities!$E$3:$E$2283,Table1[[#This Row],[ID]],0)),0))),"")</f>
        <v/>
      </c>
    </row>
    <row r="9" spans="1:17" x14ac:dyDescent="0.3">
      <c r="A9" s="288">
        <v>8</v>
      </c>
      <c r="B9" s="289" t="str">
        <f ca="1">IF(COUNTIF(Priorities!$B$4:OFFSET(Priorities!$B$3,Table1[[#This Row],[ID]],0),OFFSET(Priorities!$B$3,Table1[[#This Row],[ID]],0))=1,OFFSET(Priorities!$B$3,Table1[[#This Row],[ID]],0),"")</f>
        <v>ST 196-2022</v>
      </c>
      <c r="C9" s="290" t="str">
        <f ca="1">IF(COUNTIF(Priorities!$B$4:OFFSET(Priorities!$B$3,Table1[[#This Row],[ID]],0),OFFSET(Priorities!$B$3,Table1[[#This Row],[ID]],0))=1,OFFSET(Priorities!$C$3,Table1[[#This Row],[ID]],0),"")</f>
        <v>TEST7</v>
      </c>
      <c r="D9" s="289" t="str">
        <f ca="1">IFERROR(IF(VLOOKUP(E9,'Leader-Assistant'!$B$1:$B$25,1,FALSE)&lt;&gt;"",'Leader-Assistant'!$B$1,""),"") &amp; IFERROR(IF(VLOOKUP(E9,'Leader-Assistant'!$C$1:$C$25,1,FALSE)&lt;&gt;"",'Leader-Assistant'!$C$1,""),"")  &amp; IFERROR(IF(VLOOKUP(E9,'Leader-Assistant'!$D$1:$D$25,1,FALSE)&lt;&gt;"",'Leader-Assistant'!$D$1,""),"") &amp; IFERROR(IF(VLOOKUP(E9,'Leader-Assistant'!$E$1:$E$25,1,FALSE)&lt;&gt;"",'Leader-Assistant'!$E$1,""),"") &amp; IFERROR(IF(VLOOKUP(E9,'Leader-Assistant'!$F$1:$F$25,1,FALSE)&lt;&gt;"",'Leader-Assistant'!$F$1,""),"") &amp; IFERROR(IF(VLOOKUP(E9,'Leader-Assistant'!$G$1:$G$25,1,FALSE)&lt;&gt;"",'Leader-Assistant'!$G$1,""),"") &amp; IFERROR(IF(VLOOKUP(E9,'Leader-Assistant'!$H$1:$H$25,1,FALSE)&lt;&gt;"",'Leader-Assistant'!$H$1,""),"") &amp; IFERROR(IF(VLOOKUP(E9,'Leader-Assistant'!$I$1:$I$25,1,FALSE)&lt;&gt;"",'Leader-Assistant'!$I$1,""),"")</f>
        <v>PKL</v>
      </c>
      <c r="E9" s="289" t="str">
        <f ca="1">IF(COUNTIF(Priorities!$B$4:OFFSET(Priorities!$B$3,Table1[[#This Row],[ID]],0),OFFSET(Priorities!$B$3,Table1[[#This Row],[ID]],0))=1,OFFSET(Priorities!$D$3,Table1[[#This Row],[ID]],0),"")</f>
        <v>DBI</v>
      </c>
      <c r="F9" s="291" t="str" cm="1">
        <f t="array" aca="1" ref="F9" ca="1">_xlfn.IFNA(INDEX(OFFSET(Priorities!$F$3:$F$2283,Table1[[#This Row],[ID]],0),MATCH(1,(B9=OFFSET(Priorities!$B$3:$B$2283,Table1[[#This Row],[ID]],0))*("Initial"=OFFSET(Priorities!$E$3:$E$2283,Table1[[#This Row],[ID]],0)),0)),"")</f>
        <v>11.05.2022</v>
      </c>
      <c r="G9" s="292" cm="1">
        <f t="array" aca="1" ref="G9" ca="1">_xlfn.IFNA(TODAY()-(INDEX(OFFSET(Priorities!$F$3:$F$2283,Table1[[#This Row],[ID]],0),MATCH(1,(B9=OFFSET(Priorities!$B$3:$B$2283,Table1[[#This Row],[ID]],0))*("1W"=OFFSET(Priorities!$E$3:$E$2283,Table1[[#This Row],[ID]],0)),0))),"")</f>
        <v>146</v>
      </c>
      <c r="H9" s="292" cm="1">
        <f t="array" aca="1" ref="H9" ca="1">_xlfn.IFNA(TODAY()-(INDEX(OFFSET(Priorities!$F$3:$F$2283,Table1[[#This Row],[ID]],0),MATCH(1,(B9=OFFSET(Priorities!$B$3:$B$2283,Table1[[#This Row],[ID]],0))*("3W"=OFFSET(Priorities!$E$3:$E$2283,Table1[[#This Row],[ID]],0)),0))),"")</f>
        <v>132</v>
      </c>
      <c r="I9" s="292" cm="1">
        <f t="array" aca="1" ref="I9" ca="1">_xlfn.IFNA(TODAY()-(INDEX(OFFSET(Priorities!$F$3:$F$2283,Table1[[#This Row],[ID]],0),MATCH(1,(B9=OFFSET(Priorities!$B$3:$B$2283,Table1[[#This Row],[ID]],0))*("6W"=OFFSET(Priorities!$E$3:$E$2283,Table1[[#This Row],[ID]],0)),0))),"")</f>
        <v>111</v>
      </c>
      <c r="J9" s="292" cm="1">
        <f t="array" aca="1" ref="J9" ca="1">_xlfn.IFNA(TODAY()-(INDEX(OFFSET(Priorities!$F$3:$F$2283,Table1[[#This Row],[ID]],0),MATCH(1,(B9=OFFSET(Priorities!$B$3:$B$2283,Table1[[#This Row],[ID]],0))*("12W"=OFFSET(Priorities!$E$3:$E$2283,Table1[[#This Row],[ID]],0)),0))),"")</f>
        <v>69</v>
      </c>
      <c r="K9" s="292" cm="1">
        <f t="array" aca="1" ref="K9" ca="1">_xlfn.IFNA(TODAY()-(INDEX(OFFSET(Priorities!$F$3:$F$2283,Table1[[#This Row],[ID]],0),MATCH(1,(B9=OFFSET(Priorities!$B$3:$B$2283,Table1[[#This Row],[ID]],0))*("18W"=OFFSET(Priorities!$E$3:$E$2283,Table1[[#This Row],[ID]],0)),0))),"")</f>
        <v>27</v>
      </c>
      <c r="L9" s="292" cm="1">
        <f t="array" aca="1" ref="L9" ca="1">_xlfn.IFNA(TODAY()-(INDEX(OFFSET(Priorities!$F$3:$F$2283,Table1[[#This Row],[ID]],0),MATCH(1,(B9=OFFSET(Priorities!$B$3:$B$2283,Table1[[#This Row],[ID]],0))*("26W"=OFFSET(Priorities!$E$3:$E$2283,Table1[[#This Row],[ID]],0)),0))),"")</f>
        <v>-29</v>
      </c>
      <c r="M9" s="292" t="str" cm="1">
        <f t="array" aca="1" ref="M9" ca="1">_xlfn.IFNA(TODAY()-(INDEX(OFFSET(Priorities!$F$3:$F$2283,Table1[[#This Row],[ID]],0),MATCH(1,(B9=OFFSET(Priorities!$B$3:$B$2283,Table1[[#This Row],[ID]],0))*("52W"=OFFSET(Priorities!$E$3:$E$2283,Table1[[#This Row],[ID]],0)),0))),"")</f>
        <v/>
      </c>
      <c r="N9" s="292" cm="1">
        <f t="array" aca="1" ref="N9" ca="1">_xlfn.IFNA(TODAY()-(INDEX(OFFSET(Priorities!$F$3:$F$2283,Table1[[#This Row],[ID]],0),MATCH(1,(B9=OFFSET(Priorities!$B$3:$B$2283,Table1[[#This Row],[ID]],0))*("104W"=OFFSET(Priorities!$E$3:$E$2283,Table1[[#This Row],[ID]],0)),0))),"")</f>
        <v>-575</v>
      </c>
      <c r="O9" s="292" t="str" cm="1">
        <f t="array" aca="1" ref="O9" ca="1">_xlfn.IFNA(TODAY()-(INDEX(OFFSET(Priorities!$F$3:$F$2283,Table1[[#This Row],[ID]],0),MATCH(1,(B9=OFFSET(Priorities!$B$3:$B$2283,Table1[[#This Row],[ID]],0))*("2L"=OFFSET(Priorities!$E$3:$E$2283,Table1[[#This Row],[ID]],0)),0))),"")</f>
        <v/>
      </c>
      <c r="P9" s="292" t="str" cm="1">
        <f t="array" aca="1" ref="P9" ca="1">_xlfn.IFNA(TODAY()-(INDEX(OFFSET(Priorities!$F$3:$F$2283,Table1[[#This Row],[ID]],0),MATCH(1,(B9=OFFSET(Priorities!$B$3:$B$2283,Table1[[#This Row],[ID]],0))*("156W"=OFFSET(Priorities!$E$3:$E$2283,Table1[[#This Row],[ID]],0)),0))),"")</f>
        <v/>
      </c>
      <c r="Q9" s="287" t="str" cm="1">
        <f t="array" aca="1" ref="Q9" ca="1">_xlfn.IFNA(TODAY()-(INDEX(OFFSET(Priorities!$F$3:$F$2283,Table1[[#This Row],[ID]],0),MATCH(1,(B9=OFFSET(Priorities!$B$3:$B$2283,Table1[[#This Row],[ID]],0))*("3L"=OFFSET(Priorities!$E$3:$E$2283,Table1[[#This Row],[ID]],0)),0))),"")</f>
        <v/>
      </c>
    </row>
    <row r="10" spans="1:17" ht="28.8" x14ac:dyDescent="0.3">
      <c r="A10" s="288">
        <v>9</v>
      </c>
      <c r="B10" s="289" t="str">
        <f ca="1">IF(COUNTIF(Priorities!$B$4:OFFSET(Priorities!$B$3,Table1[[#This Row],[ID]],0),OFFSET(Priorities!$B$3,Table1[[#This Row],[ID]],0))=1,OFFSET(Priorities!$B$3,Table1[[#This Row],[ID]],0),"")</f>
        <v>ST 195-2022</v>
      </c>
      <c r="C10" s="290" t="str">
        <f ca="1">IF(COUNTIF(Priorities!$B$4:OFFSET(Priorities!$B$3,Table1[[#This Row],[ID]],0),OFFSET(Priorities!$B$3,Table1[[#This Row],[ID]],0))=1,OFFSET(Priorities!$C$3,Table1[[#This Row],[ID]],0),"")</f>
        <v>TEST8</v>
      </c>
      <c r="D10" s="289" t="str">
        <f ca="1">IFERROR(IF(VLOOKUP(E10,'Leader-Assistant'!$B$1:$B$25,1,FALSE)&lt;&gt;"",'Leader-Assistant'!$B$1,""),"") &amp; IFERROR(IF(VLOOKUP(E10,'Leader-Assistant'!$C$1:$C$25,1,FALSE)&lt;&gt;"",'Leader-Assistant'!$C$1,""),"")  &amp; IFERROR(IF(VLOOKUP(E10,'Leader-Assistant'!$D$1:$D$25,1,FALSE)&lt;&gt;"",'Leader-Assistant'!$D$1,""),"") &amp; IFERROR(IF(VLOOKUP(E10,'Leader-Assistant'!$E$1:$E$25,1,FALSE)&lt;&gt;"",'Leader-Assistant'!$E$1,""),"") &amp; IFERROR(IF(VLOOKUP(E10,'Leader-Assistant'!$F$1:$F$25,1,FALSE)&lt;&gt;"",'Leader-Assistant'!$F$1,""),"") &amp; IFERROR(IF(VLOOKUP(E10,'Leader-Assistant'!$G$1:$G$25,1,FALSE)&lt;&gt;"",'Leader-Assistant'!$G$1,""),"") &amp; IFERROR(IF(VLOOKUP(E10,'Leader-Assistant'!$H$1:$H$25,1,FALSE)&lt;&gt;"",'Leader-Assistant'!$H$1,""),"") &amp; IFERROR(IF(VLOOKUP(E10,'Leader-Assistant'!$I$1:$I$25,1,FALSE)&lt;&gt;"",'Leader-Assistant'!$I$1,""),"")</f>
        <v>MU</v>
      </c>
      <c r="E10" s="289" t="str">
        <f ca="1">IF(COUNTIF(Priorities!$B$4:OFFSET(Priorities!$B$3,Table1[[#This Row],[ID]],0),OFFSET(Priorities!$B$3,Table1[[#This Row],[ID]],0))=1,OFFSET(Priorities!$D$3,Table1[[#This Row],[ID]],0),"")</f>
        <v>AWO</v>
      </c>
      <c r="F10" s="291" t="str" cm="1">
        <f t="array" aca="1" ref="F10" ca="1">_xlfn.IFNA(INDEX(OFFSET(Priorities!$F$3:$F$2283,Table1[[#This Row],[ID]],0),MATCH(1,(B10=OFFSET(Priorities!$B$3:$B$2283,Table1[[#This Row],[ID]],0))*("Initial"=OFFSET(Priorities!$E$3:$E$2283,Table1[[#This Row],[ID]],0)),0)),"")</f>
        <v>11.05.2022</v>
      </c>
      <c r="G10" s="292" cm="1">
        <f t="array" aca="1" ref="G10" ca="1">_xlfn.IFNA(TODAY()-(INDEX(OFFSET(Priorities!$F$3:$F$2283,Table1[[#This Row],[ID]],0),MATCH(1,(B10=OFFSET(Priorities!$B$3:$B$2283,Table1[[#This Row],[ID]],0))*("1W"=OFFSET(Priorities!$E$3:$E$2283,Table1[[#This Row],[ID]],0)),0))),"")</f>
        <v>146</v>
      </c>
      <c r="H10" s="292" cm="1">
        <f t="array" aca="1" ref="H10" ca="1">_xlfn.IFNA(TODAY()-(INDEX(OFFSET(Priorities!$F$3:$F$2283,Table1[[#This Row],[ID]],0),MATCH(1,(B10=OFFSET(Priorities!$B$3:$B$2283,Table1[[#This Row],[ID]],0))*("3W"=OFFSET(Priorities!$E$3:$E$2283,Table1[[#This Row],[ID]],0)),0))),"")</f>
        <v>132</v>
      </c>
      <c r="I10" s="292" cm="1">
        <f t="array" aca="1" ref="I10" ca="1">_xlfn.IFNA(TODAY()-(INDEX(OFFSET(Priorities!$F$3:$F$2283,Table1[[#This Row],[ID]],0),MATCH(1,(B10=OFFSET(Priorities!$B$3:$B$2283,Table1[[#This Row],[ID]],0))*("6W"=OFFSET(Priorities!$E$3:$E$2283,Table1[[#This Row],[ID]],0)),0))),"")</f>
        <v>111</v>
      </c>
      <c r="J10" s="292" cm="1">
        <f t="array" aca="1" ref="J10" ca="1">_xlfn.IFNA(TODAY()-(INDEX(OFFSET(Priorities!$F$3:$F$2283,Table1[[#This Row],[ID]],0),MATCH(1,(B10=OFFSET(Priorities!$B$3:$B$2283,Table1[[#This Row],[ID]],0))*("12W"=OFFSET(Priorities!$E$3:$E$2283,Table1[[#This Row],[ID]],0)),0))),"")</f>
        <v>69</v>
      </c>
      <c r="K10" s="292" t="str" cm="1">
        <f t="array" aca="1" ref="K10" ca="1">_xlfn.IFNA(TODAY()-(INDEX(OFFSET(Priorities!$F$3:$F$2283,Table1[[#This Row],[ID]],0),MATCH(1,(B10=OFFSET(Priorities!$B$3:$B$2283,Table1[[#This Row],[ID]],0))*("18W"=OFFSET(Priorities!$E$3:$E$2283,Table1[[#This Row],[ID]],0)),0))),"")</f>
        <v/>
      </c>
      <c r="L10" s="292" t="str" cm="1">
        <f t="array" aca="1" ref="L10" ca="1">_xlfn.IFNA(TODAY()-(INDEX(OFFSET(Priorities!$F$3:$F$2283,Table1[[#This Row],[ID]],0),MATCH(1,(B10=OFFSET(Priorities!$B$3:$B$2283,Table1[[#This Row],[ID]],0))*("26W"=OFFSET(Priorities!$E$3:$E$2283,Table1[[#This Row],[ID]],0)),0))),"")</f>
        <v/>
      </c>
      <c r="M10" s="292" t="str" cm="1">
        <f t="array" aca="1" ref="M10" ca="1">_xlfn.IFNA(TODAY()-(INDEX(OFFSET(Priorities!$F$3:$F$2283,Table1[[#This Row],[ID]],0),MATCH(1,(B10=OFFSET(Priorities!$B$3:$B$2283,Table1[[#This Row],[ID]],0))*("52W"=OFFSET(Priorities!$E$3:$E$2283,Table1[[#This Row],[ID]],0)),0))),"")</f>
        <v/>
      </c>
      <c r="N10" s="292" cm="1">
        <f t="array" aca="1" ref="N10" ca="1">_xlfn.IFNA(TODAY()-(INDEX(OFFSET(Priorities!$F$3:$F$2283,Table1[[#This Row],[ID]],0),MATCH(1,(B10=OFFSET(Priorities!$B$3:$B$2283,Table1[[#This Row],[ID]],0))*("104W"=OFFSET(Priorities!$E$3:$E$2283,Table1[[#This Row],[ID]],0)),0))),"")</f>
        <v>-575</v>
      </c>
      <c r="O10" s="292" t="str" cm="1">
        <f t="array" aca="1" ref="O10" ca="1">_xlfn.IFNA(TODAY()-(INDEX(OFFSET(Priorities!$F$3:$F$2283,Table1[[#This Row],[ID]],0),MATCH(1,(B10=OFFSET(Priorities!$B$3:$B$2283,Table1[[#This Row],[ID]],0))*("2L"=OFFSET(Priorities!$E$3:$E$2283,Table1[[#This Row],[ID]],0)),0))),"")</f>
        <v/>
      </c>
      <c r="P10" s="292" t="str" cm="1">
        <f t="array" aca="1" ref="P10" ca="1">_xlfn.IFNA(TODAY()-(INDEX(OFFSET(Priorities!$F$3:$F$2283,Table1[[#This Row],[ID]],0),MATCH(1,(B10=OFFSET(Priorities!$B$3:$B$2283,Table1[[#This Row],[ID]],0))*("156W"=OFFSET(Priorities!$E$3:$E$2283,Table1[[#This Row],[ID]],0)),0))),"")</f>
        <v/>
      </c>
      <c r="Q10" s="287" t="str" cm="1">
        <f t="array" aca="1" ref="Q10" ca="1">_xlfn.IFNA(TODAY()-(INDEX(OFFSET(Priorities!$F$3:$F$2283,Table1[[#This Row],[ID]],0),MATCH(1,(B10=OFFSET(Priorities!$B$3:$B$2283,Table1[[#This Row],[ID]],0))*("3L"=OFFSET(Priorities!$E$3:$E$2283,Table1[[#This Row],[ID]],0)),0))),"")</f>
        <v/>
      </c>
    </row>
    <row r="11" spans="1:17" x14ac:dyDescent="0.3">
      <c r="A11" s="288">
        <v>10</v>
      </c>
      <c r="B11" s="289" t="str">
        <f ca="1">IF(COUNTIF(Priorities!$B$4:OFFSET(Priorities!$B$3,Table1[[#This Row],[ID]],0),OFFSET(Priorities!$B$3,Table1[[#This Row],[ID]],0))=1,OFFSET(Priorities!$B$3,Table1[[#This Row],[ID]],0),"")</f>
        <v>ST 174-2022</v>
      </c>
      <c r="C11" s="290" t="str">
        <f ca="1">IF(COUNTIF(Priorities!$B$4:OFFSET(Priorities!$B$3,Table1[[#This Row],[ID]],0),OFFSET(Priorities!$B$3,Table1[[#This Row],[ID]],0))=1,OFFSET(Priorities!$C$3,Table1[[#This Row],[ID]],0),"")</f>
        <v>TEST9</v>
      </c>
      <c r="D11" s="289" t="str">
        <f ca="1">IFERROR(IF(VLOOKUP(E11,'Leader-Assistant'!$B$1:$B$25,1,FALSE)&lt;&gt;"",'Leader-Assistant'!$B$1,""),"") &amp; IFERROR(IF(VLOOKUP(E11,'Leader-Assistant'!$C$1:$C$25,1,FALSE)&lt;&gt;"",'Leader-Assistant'!$C$1,""),"")  &amp; IFERROR(IF(VLOOKUP(E11,'Leader-Assistant'!$D$1:$D$25,1,FALSE)&lt;&gt;"",'Leader-Assistant'!$D$1,""),"") &amp; IFERROR(IF(VLOOKUP(E11,'Leader-Assistant'!$E$1:$E$25,1,FALSE)&lt;&gt;"",'Leader-Assistant'!$E$1,""),"") &amp; IFERROR(IF(VLOOKUP(E11,'Leader-Assistant'!$F$1:$F$25,1,FALSE)&lt;&gt;"",'Leader-Assistant'!$F$1,""),"") &amp; IFERROR(IF(VLOOKUP(E11,'Leader-Assistant'!$G$1:$G$25,1,FALSE)&lt;&gt;"",'Leader-Assistant'!$G$1,""),"") &amp; IFERROR(IF(VLOOKUP(E11,'Leader-Assistant'!$H$1:$H$25,1,FALSE)&lt;&gt;"",'Leader-Assistant'!$H$1,""),"") &amp; IFERROR(IF(VLOOKUP(E11,'Leader-Assistant'!$I$1:$I$25,1,FALSE)&lt;&gt;"",'Leader-Assistant'!$I$1,""),"")</f>
        <v>PKL</v>
      </c>
      <c r="E11" s="289" t="str">
        <f ca="1">IF(COUNTIF(Priorities!$B$4:OFFSET(Priorities!$B$3,Table1[[#This Row],[ID]],0),OFFSET(Priorities!$B$3,Table1[[#This Row],[ID]],0))=1,OFFSET(Priorities!$D$3,Table1[[#This Row],[ID]],0),"")</f>
        <v>PAT</v>
      </c>
      <c r="F11" s="291" t="str" cm="1">
        <f t="array" aca="1" ref="F11" ca="1">_xlfn.IFNA(INDEX(OFFSET(Priorities!$F$3:$F$2283,Table1[[#This Row],[ID]],0),MATCH(1,(B11=OFFSET(Priorities!$B$3:$B$2283,Table1[[#This Row],[ID]],0))*("Initial"=OFFSET(Priorities!$E$3:$E$2283,Table1[[#This Row],[ID]],0)),0)),"")</f>
        <v>27.04.2022</v>
      </c>
      <c r="G11" s="292" cm="1">
        <f t="array" aca="1" ref="G11" ca="1">_xlfn.IFNA(TODAY()-(INDEX(OFFSET(Priorities!$F$3:$F$2283,Table1[[#This Row],[ID]],0),MATCH(1,(B11=OFFSET(Priorities!$B$3:$B$2283,Table1[[#This Row],[ID]],0))*("1W"=OFFSET(Priorities!$E$3:$E$2283,Table1[[#This Row],[ID]],0)),0))),"")</f>
        <v>160</v>
      </c>
      <c r="H11" s="292" cm="1">
        <f t="array" aca="1" ref="H11" ca="1">_xlfn.IFNA(TODAY()-(INDEX(OFFSET(Priorities!$F$3:$F$2283,Table1[[#This Row],[ID]],0),MATCH(1,(B11=OFFSET(Priorities!$B$3:$B$2283,Table1[[#This Row],[ID]],0))*("3W"=OFFSET(Priorities!$E$3:$E$2283,Table1[[#This Row],[ID]],0)),0))),"")</f>
        <v>146</v>
      </c>
      <c r="I11" s="292" cm="1">
        <f t="array" aca="1" ref="I11" ca="1">_xlfn.IFNA(TODAY()-(INDEX(OFFSET(Priorities!$F$3:$F$2283,Table1[[#This Row],[ID]],0),MATCH(1,(B11=OFFSET(Priorities!$B$3:$B$2283,Table1[[#This Row],[ID]],0))*("6W"=OFFSET(Priorities!$E$3:$E$2283,Table1[[#This Row],[ID]],0)),0))),"")</f>
        <v>125</v>
      </c>
      <c r="J11" s="292" cm="1">
        <f t="array" aca="1" ref="J11" ca="1">_xlfn.IFNA(TODAY()-(INDEX(OFFSET(Priorities!$F$3:$F$2283,Table1[[#This Row],[ID]],0),MATCH(1,(B11=OFFSET(Priorities!$B$3:$B$2283,Table1[[#This Row],[ID]],0))*("12W"=OFFSET(Priorities!$E$3:$E$2283,Table1[[#This Row],[ID]],0)),0))),"")</f>
        <v>83</v>
      </c>
      <c r="K11" s="292" t="str" cm="1">
        <f t="array" aca="1" ref="K11" ca="1">_xlfn.IFNA(TODAY()-(INDEX(OFFSET(Priorities!$F$3:$F$2283,Table1[[#This Row],[ID]],0),MATCH(1,(B11=OFFSET(Priorities!$B$3:$B$2283,Table1[[#This Row],[ID]],0))*("18W"=OFFSET(Priorities!$E$3:$E$2283,Table1[[#This Row],[ID]],0)),0))),"")</f>
        <v/>
      </c>
      <c r="L11" s="292" t="str" cm="1">
        <f t="array" aca="1" ref="L11" ca="1">_xlfn.IFNA(TODAY()-(INDEX(OFFSET(Priorities!$F$3:$F$2283,Table1[[#This Row],[ID]],0),MATCH(1,(B11=OFFSET(Priorities!$B$3:$B$2283,Table1[[#This Row],[ID]],0))*("26W"=OFFSET(Priorities!$E$3:$E$2283,Table1[[#This Row],[ID]],0)),0))),"")</f>
        <v/>
      </c>
      <c r="M11" s="292" t="str" cm="1">
        <f t="array" aca="1" ref="M11" ca="1">_xlfn.IFNA(TODAY()-(INDEX(OFFSET(Priorities!$F$3:$F$2283,Table1[[#This Row],[ID]],0),MATCH(1,(B11=OFFSET(Priorities!$B$3:$B$2283,Table1[[#This Row],[ID]],0))*("52W"=OFFSET(Priorities!$E$3:$E$2283,Table1[[#This Row],[ID]],0)),0))),"")</f>
        <v/>
      </c>
      <c r="N11" s="292" cm="1">
        <f t="array" aca="1" ref="N11" ca="1">_xlfn.IFNA(TODAY()-(INDEX(OFFSET(Priorities!$F$3:$F$2283,Table1[[#This Row],[ID]],0),MATCH(1,(B11=OFFSET(Priorities!$B$3:$B$2283,Table1[[#This Row],[ID]],0))*("104W"=OFFSET(Priorities!$E$3:$E$2283,Table1[[#This Row],[ID]],0)),0))),"")</f>
        <v>-561</v>
      </c>
      <c r="O11" s="292" t="str" cm="1">
        <f t="array" aca="1" ref="O11" ca="1">_xlfn.IFNA(TODAY()-(INDEX(OFFSET(Priorities!$F$3:$F$2283,Table1[[#This Row],[ID]],0),MATCH(1,(B11=OFFSET(Priorities!$B$3:$B$2283,Table1[[#This Row],[ID]],0))*("2L"=OFFSET(Priorities!$E$3:$E$2283,Table1[[#This Row],[ID]],0)),0))),"")</f>
        <v/>
      </c>
      <c r="P11" s="292" t="str" cm="1">
        <f t="array" aca="1" ref="P11" ca="1">_xlfn.IFNA(TODAY()-(INDEX(OFFSET(Priorities!$F$3:$F$2283,Table1[[#This Row],[ID]],0),MATCH(1,(B11=OFFSET(Priorities!$B$3:$B$2283,Table1[[#This Row],[ID]],0))*("156W"=OFFSET(Priorities!$E$3:$E$2283,Table1[[#This Row],[ID]],0)),0))),"")</f>
        <v/>
      </c>
      <c r="Q11" s="287" t="str" cm="1">
        <f t="array" aca="1" ref="Q11" ca="1">_xlfn.IFNA(TODAY()-(INDEX(OFFSET(Priorities!$F$3:$F$2283,Table1[[#This Row],[ID]],0),MATCH(1,(B11=OFFSET(Priorities!$B$3:$B$2283,Table1[[#This Row],[ID]],0))*("3L"=OFFSET(Priorities!$E$3:$E$2283,Table1[[#This Row],[ID]],0)),0))),"")</f>
        <v/>
      </c>
    </row>
    <row r="12" spans="1:17" x14ac:dyDescent="0.3">
      <c r="A12" s="288">
        <v>11</v>
      </c>
      <c r="B12" s="289" t="str">
        <f ca="1">IF(COUNTIF(Priorities!$B$4:OFFSET(Priorities!$B$3,Table1[[#This Row],[ID]],0),OFFSET(Priorities!$B$3,Table1[[#This Row],[ID]],0))=1,OFFSET(Priorities!$B$3,Table1[[#This Row],[ID]],0),"")</f>
        <v>ST 169-2022</v>
      </c>
      <c r="C12" s="290" t="str">
        <f ca="1">IF(COUNTIF(Priorities!$B$4:OFFSET(Priorities!$B$3,Table1[[#This Row],[ID]],0),OFFSET(Priorities!$B$3,Table1[[#This Row],[ID]],0))=1,OFFSET(Priorities!$C$3,Table1[[#This Row],[ID]],0),"")</f>
        <v>TEST10</v>
      </c>
      <c r="D12" s="289" t="str">
        <f ca="1">IFERROR(IF(VLOOKUP(E12,'Leader-Assistant'!$B$1:$B$25,1,FALSE)&lt;&gt;"",'Leader-Assistant'!$B$1,""),"") &amp; IFERROR(IF(VLOOKUP(E12,'Leader-Assistant'!$C$1:$C$25,1,FALSE)&lt;&gt;"",'Leader-Assistant'!$C$1,""),"")  &amp; IFERROR(IF(VLOOKUP(E12,'Leader-Assistant'!$D$1:$D$25,1,FALSE)&lt;&gt;"",'Leader-Assistant'!$D$1,""),"") &amp; IFERROR(IF(VLOOKUP(E12,'Leader-Assistant'!$E$1:$E$25,1,FALSE)&lt;&gt;"",'Leader-Assistant'!$E$1,""),"") &amp; IFERROR(IF(VLOOKUP(E12,'Leader-Assistant'!$F$1:$F$25,1,FALSE)&lt;&gt;"",'Leader-Assistant'!$F$1,""),"") &amp; IFERROR(IF(VLOOKUP(E12,'Leader-Assistant'!$G$1:$G$25,1,FALSE)&lt;&gt;"",'Leader-Assistant'!$G$1,""),"") &amp; IFERROR(IF(VLOOKUP(E12,'Leader-Assistant'!$H$1:$H$25,1,FALSE)&lt;&gt;"",'Leader-Assistant'!$H$1,""),"") &amp; IFERROR(IF(VLOOKUP(E12,'Leader-Assistant'!$I$1:$I$25,1,FALSE)&lt;&gt;"",'Leader-Assistant'!$I$1,""),"")</f>
        <v>PKL</v>
      </c>
      <c r="E12" s="289" t="str">
        <f ca="1">IF(COUNTIF(Priorities!$B$4:OFFSET(Priorities!$B$3,Table1[[#This Row],[ID]],0),OFFSET(Priorities!$B$3,Table1[[#This Row],[ID]],0))=1,OFFSET(Priorities!$D$3,Table1[[#This Row],[ID]],0),"")</f>
        <v>PAT</v>
      </c>
      <c r="F12" s="291" t="str" cm="1">
        <f t="array" aca="1" ref="F12" ca="1">_xlfn.IFNA(INDEX(OFFSET(Priorities!$F$3:$F$2283,Table1[[#This Row],[ID]],0),MATCH(1,(B12=OFFSET(Priorities!$B$3:$B$2283,Table1[[#This Row],[ID]],0))*("Initial"=OFFSET(Priorities!$E$3:$E$2283,Table1[[#This Row],[ID]],0)),0)),"")</f>
        <v>22.04.2022</v>
      </c>
      <c r="G12" s="292" cm="1">
        <f t="array" aca="1" ref="G12" ca="1">_xlfn.IFNA(TODAY()-(INDEX(OFFSET(Priorities!$F$3:$F$2283,Table1[[#This Row],[ID]],0),MATCH(1,(B12=OFFSET(Priorities!$B$3:$B$2283,Table1[[#This Row],[ID]],0))*("1W"=OFFSET(Priorities!$E$3:$E$2283,Table1[[#This Row],[ID]],0)),0))),"")</f>
        <v>165</v>
      </c>
      <c r="H12" s="292" cm="1">
        <f t="array" aca="1" ref="H12" ca="1">_xlfn.IFNA(TODAY()-(INDEX(OFFSET(Priorities!$F$3:$F$2283,Table1[[#This Row],[ID]],0),MATCH(1,(B12=OFFSET(Priorities!$B$3:$B$2283,Table1[[#This Row],[ID]],0))*("3W"=OFFSET(Priorities!$E$3:$E$2283,Table1[[#This Row],[ID]],0)),0))),"")</f>
        <v>151</v>
      </c>
      <c r="I12" s="292" cm="1">
        <f t="array" aca="1" ref="I12" ca="1">_xlfn.IFNA(TODAY()-(INDEX(OFFSET(Priorities!$F$3:$F$2283,Table1[[#This Row],[ID]],0),MATCH(1,(B12=OFFSET(Priorities!$B$3:$B$2283,Table1[[#This Row],[ID]],0))*("6W"=OFFSET(Priorities!$E$3:$E$2283,Table1[[#This Row],[ID]],0)),0))),"")</f>
        <v>130</v>
      </c>
      <c r="J12" s="292" cm="1">
        <f t="array" aca="1" ref="J12" ca="1">_xlfn.IFNA(TODAY()-(INDEX(OFFSET(Priorities!$F$3:$F$2283,Table1[[#This Row],[ID]],0),MATCH(1,(B12=OFFSET(Priorities!$B$3:$B$2283,Table1[[#This Row],[ID]],0))*("12W"=OFFSET(Priorities!$E$3:$E$2283,Table1[[#This Row],[ID]],0)),0))),"")</f>
        <v>88</v>
      </c>
      <c r="K12" s="292" t="str" cm="1">
        <f t="array" aca="1" ref="K12" ca="1">_xlfn.IFNA(TODAY()-(INDEX(OFFSET(Priorities!$F$3:$F$2283,Table1[[#This Row],[ID]],0),MATCH(1,(B12=OFFSET(Priorities!$B$3:$B$2283,Table1[[#This Row],[ID]],0))*("18W"=OFFSET(Priorities!$E$3:$E$2283,Table1[[#This Row],[ID]],0)),0))),"")</f>
        <v/>
      </c>
      <c r="L12" s="292" t="str" cm="1">
        <f t="array" aca="1" ref="L12" ca="1">_xlfn.IFNA(TODAY()-(INDEX(OFFSET(Priorities!$F$3:$F$2283,Table1[[#This Row],[ID]],0),MATCH(1,(B12=OFFSET(Priorities!$B$3:$B$2283,Table1[[#This Row],[ID]],0))*("26W"=OFFSET(Priorities!$E$3:$E$2283,Table1[[#This Row],[ID]],0)),0))),"")</f>
        <v/>
      </c>
      <c r="M12" s="292" t="str" cm="1">
        <f t="array" aca="1" ref="M12" ca="1">_xlfn.IFNA(TODAY()-(INDEX(OFFSET(Priorities!$F$3:$F$2283,Table1[[#This Row],[ID]],0),MATCH(1,(B12=OFFSET(Priorities!$B$3:$B$2283,Table1[[#This Row],[ID]],0))*("52W"=OFFSET(Priorities!$E$3:$E$2283,Table1[[#This Row],[ID]],0)),0))),"")</f>
        <v/>
      </c>
      <c r="N12" s="292" cm="1">
        <f t="array" aca="1" ref="N12" ca="1">_xlfn.IFNA(TODAY()-(INDEX(OFFSET(Priorities!$F$3:$F$2283,Table1[[#This Row],[ID]],0),MATCH(1,(B12=OFFSET(Priorities!$B$3:$B$2283,Table1[[#This Row],[ID]],0))*("104W"=OFFSET(Priorities!$E$3:$E$2283,Table1[[#This Row],[ID]],0)),0))),"")</f>
        <v>-556</v>
      </c>
      <c r="O12" s="292" t="str" cm="1">
        <f t="array" aca="1" ref="O12" ca="1">_xlfn.IFNA(TODAY()-(INDEX(OFFSET(Priorities!$F$3:$F$2283,Table1[[#This Row],[ID]],0),MATCH(1,(B12=OFFSET(Priorities!$B$3:$B$2283,Table1[[#This Row],[ID]],0))*("2L"=OFFSET(Priorities!$E$3:$E$2283,Table1[[#This Row],[ID]],0)),0))),"")</f>
        <v/>
      </c>
      <c r="P12" s="292" t="str" cm="1">
        <f t="array" aca="1" ref="P12" ca="1">_xlfn.IFNA(TODAY()-(INDEX(OFFSET(Priorities!$F$3:$F$2283,Table1[[#This Row],[ID]],0),MATCH(1,(B12=OFFSET(Priorities!$B$3:$B$2283,Table1[[#This Row],[ID]],0))*("156W"=OFFSET(Priorities!$E$3:$E$2283,Table1[[#This Row],[ID]],0)),0))),"")</f>
        <v/>
      </c>
      <c r="Q12" s="287" t="str" cm="1">
        <f t="array" aca="1" ref="Q12" ca="1">_xlfn.IFNA(TODAY()-(INDEX(OFFSET(Priorities!$F$3:$F$2283,Table1[[#This Row],[ID]],0),MATCH(1,(B12=OFFSET(Priorities!$B$3:$B$2283,Table1[[#This Row],[ID]],0))*("3L"=OFFSET(Priorities!$E$3:$E$2283,Table1[[#This Row],[ID]],0)),0))),"")</f>
        <v/>
      </c>
    </row>
    <row r="13" spans="1:17" hidden="1" x14ac:dyDescent="0.3">
      <c r="A13" s="288">
        <v>12</v>
      </c>
      <c r="B13" s="289" t="str">
        <f ca="1">IF(COUNTIF(Priorities!$B$4:OFFSET(Priorities!$B$3,Table1[[#This Row],[ID]],0),OFFSET(Priorities!$B$3,Table1[[#This Row],[ID]],0))=1,OFFSET(Priorities!$B$3,Table1[[#This Row],[ID]],0),"")</f>
        <v/>
      </c>
      <c r="C13" s="290" t="str">
        <f ca="1">IF(COUNTIF(Priorities!$B$4:OFFSET(Priorities!$B$3,Table1[[#This Row],[ID]],0),OFFSET(Priorities!$B$3,Table1[[#This Row],[ID]],0))=1,OFFSET(Priorities!$C$3,Table1[[#This Row],[ID]],0),"")</f>
        <v/>
      </c>
      <c r="D13" s="289" t="str">
        <f ca="1">IFERROR(IF(VLOOKUP(E13,'Leader-Assistant'!$B$1:$B$25,1,FALSE)&lt;&gt;"",'Leader-Assistant'!$B$1,""),"") &amp; IFERROR(IF(VLOOKUP(E13,'Leader-Assistant'!$C$1:$C$25,1,FALSE)&lt;&gt;"",'Leader-Assistant'!$C$1,""),"")  &amp; IFERROR(IF(VLOOKUP(E13,'Leader-Assistant'!$D$1:$D$25,1,FALSE)&lt;&gt;"",'Leader-Assistant'!$D$1,""),"") &amp; IFERROR(IF(VLOOKUP(E13,'Leader-Assistant'!$E$1:$E$25,1,FALSE)&lt;&gt;"",'Leader-Assistant'!$E$1,""),"") &amp; IFERROR(IF(VLOOKUP(E13,'Leader-Assistant'!$F$1:$F$25,1,FALSE)&lt;&gt;"",'Leader-Assistant'!$F$1,""),"") &amp; IFERROR(IF(VLOOKUP(E13,'Leader-Assistant'!$G$1:$G$25,1,FALSE)&lt;&gt;"",'Leader-Assistant'!$G$1,""),"") &amp; IFERROR(IF(VLOOKUP(E13,'Leader-Assistant'!$H$1:$H$25,1,FALSE)&lt;&gt;"",'Leader-Assistant'!$H$1,""),"") &amp; IFERROR(IF(VLOOKUP(E13,'Leader-Assistant'!$I$1:$I$25,1,FALSE)&lt;&gt;"",'Leader-Assistant'!$I$1,""),"")</f>
        <v/>
      </c>
      <c r="E13" s="289" t="str">
        <f ca="1">IF(COUNTIF(Priorities!$B$4:OFFSET(Priorities!$B$3,Table1[[#This Row],[ID]],0),OFFSET(Priorities!$B$3,Table1[[#This Row],[ID]],0))=1,OFFSET(Priorities!$D$3,Table1[[#This Row],[ID]],0),"")</f>
        <v/>
      </c>
      <c r="F13" s="291" t="str" cm="1">
        <f t="array" aca="1" ref="F13" ca="1">_xlfn.IFNA(INDEX(OFFSET(Priorities!$F$3:$F$2283,Table1[[#This Row],[ID]],0),MATCH(1,(B13=OFFSET(Priorities!$B$3:$B$2283,Table1[[#This Row],[ID]],0))*("Initial"=OFFSET(Priorities!$E$3:$E$2283,Table1[[#This Row],[ID]],0)),0)),"")</f>
        <v/>
      </c>
      <c r="G13" s="292" t="str" cm="1">
        <f t="array" aca="1" ref="G13" ca="1">_xlfn.IFNA(TODAY()-(INDEX(OFFSET(Priorities!$F$3:$F$2283,Table1[[#This Row],[ID]],0),MATCH(1,(B13=OFFSET(Priorities!$B$3:$B$2283,Table1[[#This Row],[ID]],0))*("1W"=OFFSET(Priorities!$E$3:$E$2283,Table1[[#This Row],[ID]],0)),0))),"")</f>
        <v/>
      </c>
      <c r="H13" s="292" t="str" cm="1">
        <f t="array" aca="1" ref="H13" ca="1">_xlfn.IFNA(TODAY()-(INDEX(OFFSET(Priorities!$F$3:$F$2283,Table1[[#This Row],[ID]],0),MATCH(1,(B13=OFFSET(Priorities!$B$3:$B$2283,Table1[[#This Row],[ID]],0))*("3W"=OFFSET(Priorities!$E$3:$E$2283,Table1[[#This Row],[ID]],0)),0))),"")</f>
        <v/>
      </c>
      <c r="I13" s="292" t="str" cm="1">
        <f t="array" aca="1" ref="I13" ca="1">_xlfn.IFNA(TODAY()-(INDEX(OFFSET(Priorities!$F$3:$F$2283,Table1[[#This Row],[ID]],0),MATCH(1,(B13=OFFSET(Priorities!$B$3:$B$2283,Table1[[#This Row],[ID]],0))*("6W"=OFFSET(Priorities!$E$3:$E$2283,Table1[[#This Row],[ID]],0)),0))),"")</f>
        <v/>
      </c>
      <c r="J13" s="292" t="str" cm="1">
        <f t="array" aca="1" ref="J13" ca="1">_xlfn.IFNA(TODAY()-(INDEX(OFFSET(Priorities!$F$3:$F$2283,Table1[[#This Row],[ID]],0),MATCH(1,(B13=OFFSET(Priorities!$B$3:$B$2283,Table1[[#This Row],[ID]],0))*("12W"=OFFSET(Priorities!$E$3:$E$2283,Table1[[#This Row],[ID]],0)),0))),"")</f>
        <v/>
      </c>
      <c r="K13" s="292" t="str" cm="1">
        <f t="array" aca="1" ref="K13" ca="1">_xlfn.IFNA(TODAY()-(INDEX(OFFSET(Priorities!$F$3:$F$2283,Table1[[#This Row],[ID]],0),MATCH(1,(B13=OFFSET(Priorities!$B$3:$B$2283,Table1[[#This Row],[ID]],0))*("18W"=OFFSET(Priorities!$E$3:$E$2283,Table1[[#This Row],[ID]],0)),0))),"")</f>
        <v/>
      </c>
      <c r="L13" s="292" t="str" cm="1">
        <f t="array" aca="1" ref="L13" ca="1">_xlfn.IFNA(TODAY()-(INDEX(OFFSET(Priorities!$F$3:$F$2283,Table1[[#This Row],[ID]],0),MATCH(1,(B13=OFFSET(Priorities!$B$3:$B$2283,Table1[[#This Row],[ID]],0))*("26W"=OFFSET(Priorities!$E$3:$E$2283,Table1[[#This Row],[ID]],0)),0))),"")</f>
        <v/>
      </c>
      <c r="M13" s="292" t="str" cm="1">
        <f t="array" aca="1" ref="M13" ca="1">_xlfn.IFNA(TODAY()-(INDEX(OFFSET(Priorities!$F$3:$F$2283,Table1[[#This Row],[ID]],0),MATCH(1,(B13=OFFSET(Priorities!$B$3:$B$2283,Table1[[#This Row],[ID]],0))*("52W"=OFFSET(Priorities!$E$3:$E$2283,Table1[[#This Row],[ID]],0)),0))),"")</f>
        <v/>
      </c>
      <c r="N13" s="292" t="str" cm="1">
        <f t="array" aca="1" ref="N13" ca="1">_xlfn.IFNA(TODAY()-(INDEX(OFFSET(Priorities!$F$3:$F$2283,Table1[[#This Row],[ID]],0),MATCH(1,(B13=OFFSET(Priorities!$B$3:$B$2283,Table1[[#This Row],[ID]],0))*("104W"=OFFSET(Priorities!$E$3:$E$2283,Table1[[#This Row],[ID]],0)),0))),"")</f>
        <v/>
      </c>
      <c r="O13" s="292" t="str" cm="1">
        <f t="array" aca="1" ref="O13" ca="1">_xlfn.IFNA(TODAY()-(INDEX(OFFSET(Priorities!$F$3:$F$2283,Table1[[#This Row],[ID]],0),MATCH(1,(B13=OFFSET(Priorities!$B$3:$B$2283,Table1[[#This Row],[ID]],0))*("2L"=OFFSET(Priorities!$E$3:$E$2283,Table1[[#This Row],[ID]],0)),0))),"")</f>
        <v/>
      </c>
      <c r="P13" s="292" t="str" cm="1">
        <f t="array" aca="1" ref="P13" ca="1">_xlfn.IFNA(TODAY()-(INDEX(OFFSET(Priorities!$F$3:$F$2283,Table1[[#This Row],[ID]],0),MATCH(1,(B13=OFFSET(Priorities!$B$3:$B$2283,Table1[[#This Row],[ID]],0))*("156W"=OFFSET(Priorities!$E$3:$E$2283,Table1[[#This Row],[ID]],0)),0))),"")</f>
        <v/>
      </c>
      <c r="Q13" s="287" t="str" cm="1">
        <f t="array" aca="1" ref="Q13" ca="1">_xlfn.IFNA(TODAY()-(INDEX(OFFSET(Priorities!$F$3:$F$2283,Table1[[#This Row],[ID]],0),MATCH(1,(B13=OFFSET(Priorities!$B$3:$B$2283,Table1[[#This Row],[ID]],0))*("3L"=OFFSET(Priorities!$E$3:$E$2283,Table1[[#This Row],[ID]],0)),0))),"")</f>
        <v/>
      </c>
    </row>
    <row r="14" spans="1:17" x14ac:dyDescent="0.3">
      <c r="A14" s="288">
        <v>13</v>
      </c>
      <c r="B14" s="289" t="str">
        <f ca="1">IF(COUNTIF(Priorities!$B$4:OFFSET(Priorities!$B$3,Table1[[#This Row],[ID]],0),OFFSET(Priorities!$B$3,Table1[[#This Row],[ID]],0))=1,OFFSET(Priorities!$B$3,Table1[[#This Row],[ID]],0),"")</f>
        <v>ST 339/2021</v>
      </c>
      <c r="C14" s="290" t="str">
        <f ca="1">IF(COUNTIF(Priorities!$B$4:OFFSET(Priorities!$B$3,Table1[[#This Row],[ID]],0),OFFSET(Priorities!$B$3,Table1[[#This Row],[ID]],0))=1,OFFSET(Priorities!$C$3,Table1[[#This Row],[ID]],0),"")</f>
        <v>TEST11</v>
      </c>
      <c r="D14" s="289" t="str">
        <f ca="1">IFERROR(IF(VLOOKUP(E14,'Leader-Assistant'!$B$1:$B$25,1,FALSE)&lt;&gt;"",'Leader-Assistant'!$B$1,""),"") &amp; IFERROR(IF(VLOOKUP(E14,'Leader-Assistant'!$C$1:$C$25,1,FALSE)&lt;&gt;"",'Leader-Assistant'!$C$1,""),"")  &amp; IFERROR(IF(VLOOKUP(E14,'Leader-Assistant'!$D$1:$D$25,1,FALSE)&lt;&gt;"",'Leader-Assistant'!$D$1,""),"") &amp; IFERROR(IF(VLOOKUP(E14,'Leader-Assistant'!$E$1:$E$25,1,FALSE)&lt;&gt;"",'Leader-Assistant'!$E$1,""),"") &amp; IFERROR(IF(VLOOKUP(E14,'Leader-Assistant'!$F$1:$F$25,1,FALSE)&lt;&gt;"",'Leader-Assistant'!$F$1,""),"") &amp; IFERROR(IF(VLOOKUP(E14,'Leader-Assistant'!$G$1:$G$25,1,FALSE)&lt;&gt;"",'Leader-Assistant'!$G$1,""),"") &amp; IFERROR(IF(VLOOKUP(E14,'Leader-Assistant'!$H$1:$H$25,1,FALSE)&lt;&gt;"",'Leader-Assistant'!$H$1,""),"") &amp; IFERROR(IF(VLOOKUP(E14,'Leader-Assistant'!$I$1:$I$25,1,FALSE)&lt;&gt;"",'Leader-Assistant'!$I$1,""),"")</f>
        <v>PKL</v>
      </c>
      <c r="E14" s="289" t="str">
        <f ca="1">IF(COUNTIF(Priorities!$B$4:OFFSET(Priorities!$B$3,Table1[[#This Row],[ID]],0),OFFSET(Priorities!$B$3,Table1[[#This Row],[ID]],0))=1,OFFSET(Priorities!$D$3,Table1[[#This Row],[ID]],0),"")</f>
        <v>MSO</v>
      </c>
      <c r="F14" s="291" t="str" cm="1">
        <f t="array" aca="1" ref="F14" ca="1">_xlfn.IFNA(INDEX(OFFSET(Priorities!$F$3:$F$2283,Table1[[#This Row],[ID]],0),MATCH(1,(B14=OFFSET(Priorities!$B$3:$B$2283,Table1[[#This Row],[ID]],0))*("Initial"=OFFSET(Priorities!$E$3:$E$2283,Table1[[#This Row],[ID]],0)),0)),"")</f>
        <v>20.07.2021</v>
      </c>
      <c r="G14" s="292" cm="1">
        <f t="array" aca="1" ref="G14" ca="1">_xlfn.IFNA(TODAY()-(INDEX(OFFSET(Priorities!$F$3:$F$2283,Table1[[#This Row],[ID]],0),MATCH(1,(B14=OFFSET(Priorities!$B$3:$B$2283,Table1[[#This Row],[ID]],0))*("1W"=OFFSET(Priorities!$E$3:$E$2283,Table1[[#This Row],[ID]],0)),0))),"")</f>
        <v>441</v>
      </c>
      <c r="H14" s="292" cm="1">
        <f t="array" aca="1" ref="H14" ca="1">_xlfn.IFNA(TODAY()-(INDEX(OFFSET(Priorities!$F$3:$F$2283,Table1[[#This Row],[ID]],0),MATCH(1,(B14=OFFSET(Priorities!$B$3:$B$2283,Table1[[#This Row],[ID]],0))*("3W"=OFFSET(Priorities!$E$3:$E$2283,Table1[[#This Row],[ID]],0)),0))),"")</f>
        <v>427</v>
      </c>
      <c r="I14" s="292" cm="1">
        <f t="array" aca="1" ref="I14" ca="1">_xlfn.IFNA(TODAY()-(INDEX(OFFSET(Priorities!$F$3:$F$2283,Table1[[#This Row],[ID]],0),MATCH(1,(B14=OFFSET(Priorities!$B$3:$B$2283,Table1[[#This Row],[ID]],0))*("6W"=OFFSET(Priorities!$E$3:$E$2283,Table1[[#This Row],[ID]],0)),0))),"")</f>
        <v>406</v>
      </c>
      <c r="J14" s="292" cm="1">
        <f t="array" aca="1" ref="J14" ca="1">_xlfn.IFNA(TODAY()-(INDEX(OFFSET(Priorities!$F$3:$F$2283,Table1[[#This Row],[ID]],0),MATCH(1,(B14=OFFSET(Priorities!$B$3:$B$2283,Table1[[#This Row],[ID]],0))*("12W"=OFFSET(Priorities!$E$3:$E$2283,Table1[[#This Row],[ID]],0)),0))),"")</f>
        <v>364</v>
      </c>
      <c r="K14" s="292" t="str" cm="1">
        <f t="array" aca="1" ref="K14" ca="1">_xlfn.IFNA(TODAY()-(INDEX(OFFSET(Priorities!$F$3:$F$2283,Table1[[#This Row],[ID]],0),MATCH(1,(B14=OFFSET(Priorities!$B$3:$B$2283,Table1[[#This Row],[ID]],0))*("18W"=OFFSET(Priorities!$E$3:$E$2283,Table1[[#This Row],[ID]],0)),0))),"")</f>
        <v/>
      </c>
      <c r="L14" s="292" cm="1">
        <f t="array" aca="1" ref="L14" ca="1">_xlfn.IFNA(TODAY()-(INDEX(OFFSET(Priorities!$F$3:$F$2283,Table1[[#This Row],[ID]],0),MATCH(1,(B14=OFFSET(Priorities!$B$3:$B$2283,Table1[[#This Row],[ID]],0))*("26W"=OFFSET(Priorities!$E$3:$E$2283,Table1[[#This Row],[ID]],0)),0))),"")</f>
        <v>266</v>
      </c>
      <c r="M14" s="292" t="str" cm="1">
        <f t="array" aca="1" ref="M14" ca="1">_xlfn.IFNA(TODAY()-(INDEX(OFFSET(Priorities!$F$3:$F$2283,Table1[[#This Row],[ID]],0),MATCH(1,(B14=OFFSET(Priorities!$B$3:$B$2283,Table1[[#This Row],[ID]],0))*("52W"=OFFSET(Priorities!$E$3:$E$2283,Table1[[#This Row],[ID]],0)),0))),"")</f>
        <v/>
      </c>
      <c r="N14" s="292" cm="1">
        <f t="array" aca="1" ref="N14" ca="1">_xlfn.IFNA(TODAY()-(INDEX(OFFSET(Priorities!$F$3:$F$2283,Table1[[#This Row],[ID]],0),MATCH(1,(B14=OFFSET(Priorities!$B$3:$B$2283,Table1[[#This Row],[ID]],0))*("104W"=OFFSET(Priorities!$E$3:$E$2283,Table1[[#This Row],[ID]],0)),0))),"")</f>
        <v>-280</v>
      </c>
      <c r="O14" s="292" t="str" cm="1">
        <f t="array" aca="1" ref="O14" ca="1">_xlfn.IFNA(TODAY()-(INDEX(OFFSET(Priorities!$F$3:$F$2283,Table1[[#This Row],[ID]],0),MATCH(1,(B14=OFFSET(Priorities!$B$3:$B$2283,Table1[[#This Row],[ID]],0))*("2L"=OFFSET(Priorities!$E$3:$E$2283,Table1[[#This Row],[ID]],0)),0))),"")</f>
        <v/>
      </c>
      <c r="P14" s="292" t="str" cm="1">
        <f t="array" aca="1" ref="P14" ca="1">_xlfn.IFNA(TODAY()-(INDEX(OFFSET(Priorities!$F$3:$F$2283,Table1[[#This Row],[ID]],0),MATCH(1,(B14=OFFSET(Priorities!$B$3:$B$2283,Table1[[#This Row],[ID]],0))*("156W"=OFFSET(Priorities!$E$3:$E$2283,Table1[[#This Row],[ID]],0)),0))),"")</f>
        <v/>
      </c>
      <c r="Q14" s="287" t="str" cm="1">
        <f t="array" aca="1" ref="Q14" ca="1">_xlfn.IFNA(TODAY()-(INDEX(OFFSET(Priorities!$F$3:$F$2283,Table1[[#This Row],[ID]],0),MATCH(1,(B14=OFFSET(Priorities!$B$3:$B$2283,Table1[[#This Row],[ID]],0))*("3L"=OFFSET(Priorities!$E$3:$E$2283,Table1[[#This Row],[ID]],0)),0))),"")</f>
        <v/>
      </c>
    </row>
    <row r="15" spans="1:17" ht="28.8" x14ac:dyDescent="0.3">
      <c r="A15" s="288">
        <v>14</v>
      </c>
      <c r="B15" s="289" t="str">
        <f ca="1">IF(COUNTIF(Priorities!$B$4:OFFSET(Priorities!$B$3,Table1[[#This Row],[ID]],0),OFFSET(Priorities!$B$3,Table1[[#This Row],[ID]],0))=1,OFFSET(Priorities!$B$3,Table1[[#This Row],[ID]],0),"")</f>
        <v>ST 273/2021</v>
      </c>
      <c r="C15" s="290" t="str">
        <f ca="1">IF(COUNTIF(Priorities!$B$4:OFFSET(Priorities!$B$3,Table1[[#This Row],[ID]],0),OFFSET(Priorities!$B$3,Table1[[#This Row],[ID]],0))=1,OFFSET(Priorities!$C$3,Table1[[#This Row],[ID]],0),"")</f>
        <v>TEST12</v>
      </c>
      <c r="D15" s="289" t="str">
        <f ca="1">IFERROR(IF(VLOOKUP(E15,'Leader-Assistant'!$B$1:$B$25,1,FALSE)&lt;&gt;"",'Leader-Assistant'!$B$1,""),"") &amp; IFERROR(IF(VLOOKUP(E15,'Leader-Assistant'!$C$1:$C$25,1,FALSE)&lt;&gt;"",'Leader-Assistant'!$C$1,""),"")  &amp; IFERROR(IF(VLOOKUP(E15,'Leader-Assistant'!$D$1:$D$25,1,FALSE)&lt;&gt;"",'Leader-Assistant'!$D$1,""),"") &amp; IFERROR(IF(VLOOKUP(E15,'Leader-Assistant'!$E$1:$E$25,1,FALSE)&lt;&gt;"",'Leader-Assistant'!$E$1,""),"") &amp; IFERROR(IF(VLOOKUP(E15,'Leader-Assistant'!$F$1:$F$25,1,FALSE)&lt;&gt;"",'Leader-Assistant'!$F$1,""),"") &amp; IFERROR(IF(VLOOKUP(E15,'Leader-Assistant'!$G$1:$G$25,1,FALSE)&lt;&gt;"",'Leader-Assistant'!$G$1,""),"") &amp; IFERROR(IF(VLOOKUP(E15,'Leader-Assistant'!$H$1:$H$25,1,FALSE)&lt;&gt;"",'Leader-Assistant'!$H$1,""),"") &amp; IFERROR(IF(VLOOKUP(E15,'Leader-Assistant'!$I$1:$I$25,1,FALSE)&lt;&gt;"",'Leader-Assistant'!$I$1,""),"")</f>
        <v>PKL</v>
      </c>
      <c r="E15" s="289" t="str">
        <f ca="1">IF(COUNTIF(Priorities!$B$4:OFFSET(Priorities!$B$3,Table1[[#This Row],[ID]],0),OFFSET(Priorities!$B$3,Table1[[#This Row],[ID]],0))=1,OFFSET(Priorities!$D$3,Table1[[#This Row],[ID]],0),"")</f>
        <v>DBI</v>
      </c>
      <c r="F15" s="291" cm="1">
        <f t="array" aca="1" ref="F15" ca="1">_xlfn.IFNA(INDEX(OFFSET(Priorities!$F$3:$F$2283,Table1[[#This Row],[ID]],0),MATCH(1,(B15=OFFSET(Priorities!$B$3:$B$2283,Table1[[#This Row],[ID]],0))*("Initial"=OFFSET(Priorities!$E$3:$E$2283,Table1[[#This Row],[ID]],0)),0)),"")</f>
        <v>44355</v>
      </c>
      <c r="G15" s="292" cm="1">
        <f t="array" aca="1" ref="G15" ca="1">_xlfn.IFNA(TODAY()-(INDEX(OFFSET(Priorities!$F$3:$F$2283,Table1[[#This Row],[ID]],0),MATCH(1,(B15=OFFSET(Priorities!$B$3:$B$2283,Table1[[#This Row],[ID]],0))*("1W"=OFFSET(Priorities!$E$3:$E$2283,Table1[[#This Row],[ID]],0)),0))),"")</f>
        <v>483</v>
      </c>
      <c r="H15" s="292" cm="1">
        <f t="array" aca="1" ref="H15" ca="1">_xlfn.IFNA(TODAY()-(INDEX(OFFSET(Priorities!$F$3:$F$2283,Table1[[#This Row],[ID]],0),MATCH(1,(B15=OFFSET(Priorities!$B$3:$B$2283,Table1[[#This Row],[ID]],0))*("3W"=OFFSET(Priorities!$E$3:$E$2283,Table1[[#This Row],[ID]],0)),0))),"")</f>
        <v>469</v>
      </c>
      <c r="I15" s="292" cm="1">
        <f t="array" aca="1" ref="I15" ca="1">_xlfn.IFNA(TODAY()-(INDEX(OFFSET(Priorities!$F$3:$F$2283,Table1[[#This Row],[ID]],0),MATCH(1,(B15=OFFSET(Priorities!$B$3:$B$2283,Table1[[#This Row],[ID]],0))*("6W"=OFFSET(Priorities!$E$3:$E$2283,Table1[[#This Row],[ID]],0)),0))),"")</f>
        <v>448</v>
      </c>
      <c r="J15" s="292" cm="1">
        <f t="array" aca="1" ref="J15" ca="1">_xlfn.IFNA(TODAY()-(INDEX(OFFSET(Priorities!$F$3:$F$2283,Table1[[#This Row],[ID]],0),MATCH(1,(B15=OFFSET(Priorities!$B$3:$B$2283,Table1[[#This Row],[ID]],0))*("12W"=OFFSET(Priorities!$E$3:$E$2283,Table1[[#This Row],[ID]],0)),0))),"")</f>
        <v>406</v>
      </c>
      <c r="K15" s="292" cm="1">
        <f t="array" aca="1" ref="K15" ca="1">_xlfn.IFNA(TODAY()-(INDEX(OFFSET(Priorities!$F$3:$F$2283,Table1[[#This Row],[ID]],0),MATCH(1,(B15=OFFSET(Priorities!$B$3:$B$2283,Table1[[#This Row],[ID]],0))*("18W"=OFFSET(Priorities!$E$3:$E$2283,Table1[[#This Row],[ID]],0)),0))),"")</f>
        <v>364</v>
      </c>
      <c r="L15" s="292" cm="1">
        <f t="array" aca="1" ref="L15" ca="1">_xlfn.IFNA(TODAY()-(INDEX(OFFSET(Priorities!$F$3:$F$2283,Table1[[#This Row],[ID]],0),MATCH(1,(B15=OFFSET(Priorities!$B$3:$B$2283,Table1[[#This Row],[ID]],0))*("26W"=OFFSET(Priorities!$E$3:$E$2283,Table1[[#This Row],[ID]],0)),0))),"")</f>
        <v>308</v>
      </c>
      <c r="M15" s="292" t="str" cm="1">
        <f t="array" aca="1" ref="M15" ca="1">_xlfn.IFNA(TODAY()-(INDEX(OFFSET(Priorities!$F$3:$F$2283,Table1[[#This Row],[ID]],0),MATCH(1,(B15=OFFSET(Priorities!$B$3:$B$2283,Table1[[#This Row],[ID]],0))*("52W"=OFFSET(Priorities!$E$3:$E$2283,Table1[[#This Row],[ID]],0)),0))),"")</f>
        <v/>
      </c>
      <c r="N15" s="292" cm="1">
        <f t="array" aca="1" ref="N15" ca="1">_xlfn.IFNA(TODAY()-(INDEX(OFFSET(Priorities!$F$3:$F$2283,Table1[[#This Row],[ID]],0),MATCH(1,(B15=OFFSET(Priorities!$B$3:$B$2283,Table1[[#This Row],[ID]],0))*("104W"=OFFSET(Priorities!$E$3:$E$2283,Table1[[#This Row],[ID]],0)),0))),"")</f>
        <v>-238</v>
      </c>
      <c r="O15" s="292" t="str" cm="1">
        <f t="array" aca="1" ref="O15" ca="1">_xlfn.IFNA(TODAY()-(INDEX(OFFSET(Priorities!$F$3:$F$2283,Table1[[#This Row],[ID]],0),MATCH(1,(B15=OFFSET(Priorities!$B$3:$B$2283,Table1[[#This Row],[ID]],0))*("2L"=OFFSET(Priorities!$E$3:$E$2283,Table1[[#This Row],[ID]],0)),0))),"")</f>
        <v/>
      </c>
      <c r="P15" s="292" t="str" cm="1">
        <f t="array" aca="1" ref="P15" ca="1">_xlfn.IFNA(TODAY()-(INDEX(OFFSET(Priorities!$F$3:$F$2283,Table1[[#This Row],[ID]],0),MATCH(1,(B15=OFFSET(Priorities!$B$3:$B$2283,Table1[[#This Row],[ID]],0))*("156W"=OFFSET(Priorities!$E$3:$E$2283,Table1[[#This Row],[ID]],0)),0))),"")</f>
        <v/>
      </c>
      <c r="Q15" s="287" t="str" cm="1">
        <f t="array" aca="1" ref="Q15" ca="1">_xlfn.IFNA(TODAY()-(INDEX(OFFSET(Priorities!$F$3:$F$2283,Table1[[#This Row],[ID]],0),MATCH(1,(B15=OFFSET(Priorities!$B$3:$B$2283,Table1[[#This Row],[ID]],0))*("3L"=OFFSET(Priorities!$E$3:$E$2283,Table1[[#This Row],[ID]],0)),0))),"")</f>
        <v/>
      </c>
    </row>
    <row r="16" spans="1:17" ht="28.8" x14ac:dyDescent="0.3">
      <c r="A16" s="288">
        <v>15</v>
      </c>
      <c r="B16" s="289" t="str">
        <f ca="1">IF(COUNTIF(Priorities!$B$4:OFFSET(Priorities!$B$3,Table1[[#This Row],[ID]],0),OFFSET(Priorities!$B$3,Table1[[#This Row],[ID]],0))=1,OFFSET(Priorities!$B$3,Table1[[#This Row],[ID]],0),"")</f>
        <v>ST 272/2021</v>
      </c>
      <c r="C16" s="290" t="str">
        <f ca="1">IF(COUNTIF(Priorities!$B$4:OFFSET(Priorities!$B$3,Table1[[#This Row],[ID]],0),OFFSET(Priorities!$B$3,Table1[[#This Row],[ID]],0))=1,OFFSET(Priorities!$C$3,Table1[[#This Row],[ID]],0),"")</f>
        <v>TEST13</v>
      </c>
      <c r="D16" s="289" t="str">
        <f ca="1">IFERROR(IF(VLOOKUP(E16,'Leader-Assistant'!$B$1:$B$25,1,FALSE)&lt;&gt;"",'Leader-Assistant'!$B$1,""),"") &amp; IFERROR(IF(VLOOKUP(E16,'Leader-Assistant'!$C$1:$C$25,1,FALSE)&lt;&gt;"",'Leader-Assistant'!$C$1,""),"")  &amp; IFERROR(IF(VLOOKUP(E16,'Leader-Assistant'!$D$1:$D$25,1,FALSE)&lt;&gt;"",'Leader-Assistant'!$D$1,""),"") &amp; IFERROR(IF(VLOOKUP(E16,'Leader-Assistant'!$E$1:$E$25,1,FALSE)&lt;&gt;"",'Leader-Assistant'!$E$1,""),"") &amp; IFERROR(IF(VLOOKUP(E16,'Leader-Assistant'!$F$1:$F$25,1,FALSE)&lt;&gt;"",'Leader-Assistant'!$F$1,""),"") &amp; IFERROR(IF(VLOOKUP(E16,'Leader-Assistant'!$G$1:$G$25,1,FALSE)&lt;&gt;"",'Leader-Assistant'!$G$1,""),"") &amp; IFERROR(IF(VLOOKUP(E16,'Leader-Assistant'!$H$1:$H$25,1,FALSE)&lt;&gt;"",'Leader-Assistant'!$H$1,""),"") &amp; IFERROR(IF(VLOOKUP(E16,'Leader-Assistant'!$I$1:$I$25,1,FALSE)&lt;&gt;"",'Leader-Assistant'!$I$1,""),"")</f>
        <v>PKL</v>
      </c>
      <c r="E16" s="289" t="str">
        <f ca="1">IF(COUNTIF(Priorities!$B$4:OFFSET(Priorities!$B$3,Table1[[#This Row],[ID]],0),OFFSET(Priorities!$B$3,Table1[[#This Row],[ID]],0))=1,OFFSET(Priorities!$D$3,Table1[[#This Row],[ID]],0),"")</f>
        <v>DBI</v>
      </c>
      <c r="F16" s="291" cm="1">
        <f t="array" aca="1" ref="F16" ca="1">_xlfn.IFNA(INDEX(OFFSET(Priorities!$F$3:$F$2283,Table1[[#This Row],[ID]],0),MATCH(1,(B16=OFFSET(Priorities!$B$3:$B$2283,Table1[[#This Row],[ID]],0))*("Initial"=OFFSET(Priorities!$E$3:$E$2283,Table1[[#This Row],[ID]],0)),0)),"")</f>
        <v>44355</v>
      </c>
      <c r="G16" s="292" cm="1">
        <f t="array" aca="1" ref="G16" ca="1">_xlfn.IFNA(TODAY()-(INDEX(OFFSET(Priorities!$F$3:$F$2283,Table1[[#This Row],[ID]],0),MATCH(1,(B16=OFFSET(Priorities!$B$3:$B$2283,Table1[[#This Row],[ID]],0))*("1W"=OFFSET(Priorities!$E$3:$E$2283,Table1[[#This Row],[ID]],0)),0))),"")</f>
        <v>483</v>
      </c>
      <c r="H16" s="292" cm="1">
        <f t="array" aca="1" ref="H16" ca="1">_xlfn.IFNA(TODAY()-(INDEX(OFFSET(Priorities!$F$3:$F$2283,Table1[[#This Row],[ID]],0),MATCH(1,(B16=OFFSET(Priorities!$B$3:$B$2283,Table1[[#This Row],[ID]],0))*("3W"=OFFSET(Priorities!$E$3:$E$2283,Table1[[#This Row],[ID]],0)),0))),"")</f>
        <v>469</v>
      </c>
      <c r="I16" s="292" cm="1">
        <f t="array" aca="1" ref="I16" ca="1">_xlfn.IFNA(TODAY()-(INDEX(OFFSET(Priorities!$F$3:$F$2283,Table1[[#This Row],[ID]],0),MATCH(1,(B16=OFFSET(Priorities!$B$3:$B$2283,Table1[[#This Row],[ID]],0))*("6W"=OFFSET(Priorities!$E$3:$E$2283,Table1[[#This Row],[ID]],0)),0))),"")</f>
        <v>448</v>
      </c>
      <c r="J16" s="292" cm="1">
        <f t="array" aca="1" ref="J16" ca="1">_xlfn.IFNA(TODAY()-(INDEX(OFFSET(Priorities!$F$3:$F$2283,Table1[[#This Row],[ID]],0),MATCH(1,(B16=OFFSET(Priorities!$B$3:$B$2283,Table1[[#This Row],[ID]],0))*("12W"=OFFSET(Priorities!$E$3:$E$2283,Table1[[#This Row],[ID]],0)),0))),"")</f>
        <v>406</v>
      </c>
      <c r="K16" s="292" cm="1">
        <f t="array" aca="1" ref="K16" ca="1">_xlfn.IFNA(TODAY()-(INDEX(OFFSET(Priorities!$F$3:$F$2283,Table1[[#This Row],[ID]],0),MATCH(1,(B16=OFFSET(Priorities!$B$3:$B$2283,Table1[[#This Row],[ID]],0))*("18W"=OFFSET(Priorities!$E$3:$E$2283,Table1[[#This Row],[ID]],0)),0))),"")</f>
        <v>364</v>
      </c>
      <c r="L16" s="292" cm="1">
        <f t="array" aca="1" ref="L16" ca="1">_xlfn.IFNA(TODAY()-(INDEX(OFFSET(Priorities!$F$3:$F$2283,Table1[[#This Row],[ID]],0),MATCH(1,(B16=OFFSET(Priorities!$B$3:$B$2283,Table1[[#This Row],[ID]],0))*("26W"=OFFSET(Priorities!$E$3:$E$2283,Table1[[#This Row],[ID]],0)),0))),"")</f>
        <v>308</v>
      </c>
      <c r="M16" s="292" t="str" cm="1">
        <f t="array" aca="1" ref="M16" ca="1">_xlfn.IFNA(TODAY()-(INDEX(OFFSET(Priorities!$F$3:$F$2283,Table1[[#This Row],[ID]],0),MATCH(1,(B16=OFFSET(Priorities!$B$3:$B$2283,Table1[[#This Row],[ID]],0))*("52W"=OFFSET(Priorities!$E$3:$E$2283,Table1[[#This Row],[ID]],0)),0))),"")</f>
        <v/>
      </c>
      <c r="N16" s="292" cm="1">
        <f t="array" aca="1" ref="N16" ca="1">_xlfn.IFNA(TODAY()-(INDEX(OFFSET(Priorities!$F$3:$F$2283,Table1[[#This Row],[ID]],0),MATCH(1,(B16=OFFSET(Priorities!$B$3:$B$2283,Table1[[#This Row],[ID]],0))*("104W"=OFFSET(Priorities!$E$3:$E$2283,Table1[[#This Row],[ID]],0)),0))),"")</f>
        <v>-238</v>
      </c>
      <c r="O16" s="292" t="str" cm="1">
        <f t="array" aca="1" ref="O16" ca="1">_xlfn.IFNA(TODAY()-(INDEX(OFFSET(Priorities!$F$3:$F$2283,Table1[[#This Row],[ID]],0),MATCH(1,(B16=OFFSET(Priorities!$B$3:$B$2283,Table1[[#This Row],[ID]],0))*("2L"=OFFSET(Priorities!$E$3:$E$2283,Table1[[#This Row],[ID]],0)),0))),"")</f>
        <v/>
      </c>
      <c r="P16" s="292" t="str" cm="1">
        <f t="array" aca="1" ref="P16" ca="1">_xlfn.IFNA(TODAY()-(INDEX(OFFSET(Priorities!$F$3:$F$2283,Table1[[#This Row],[ID]],0),MATCH(1,(B16=OFFSET(Priorities!$B$3:$B$2283,Table1[[#This Row],[ID]],0))*("156W"=OFFSET(Priorities!$E$3:$E$2283,Table1[[#This Row],[ID]],0)),0))),"")</f>
        <v/>
      </c>
      <c r="Q16" s="287" t="str" cm="1">
        <f t="array" aca="1" ref="Q16" ca="1">_xlfn.IFNA(TODAY()-(INDEX(OFFSET(Priorities!$F$3:$F$2283,Table1[[#This Row],[ID]],0),MATCH(1,(B16=OFFSET(Priorities!$B$3:$B$2283,Table1[[#This Row],[ID]],0))*("3L"=OFFSET(Priorities!$E$3:$E$2283,Table1[[#This Row],[ID]],0)),0))),"")</f>
        <v/>
      </c>
    </row>
    <row r="17" spans="1:17" x14ac:dyDescent="0.3">
      <c r="A17" s="288">
        <v>16</v>
      </c>
      <c r="B17" s="289" t="str">
        <f ca="1">IF(COUNTIF(Priorities!$B$4:OFFSET(Priorities!$B$3,Table1[[#This Row],[ID]],0),OFFSET(Priorities!$B$3,Table1[[#This Row],[ID]],0))=1,OFFSET(Priorities!$B$3,Table1[[#This Row],[ID]],0),"")</f>
        <v xml:space="preserve">ST 195/2021 </v>
      </c>
      <c r="C17" s="290" t="str">
        <f ca="1">IF(COUNTIF(Priorities!$B$4:OFFSET(Priorities!$B$3,Table1[[#This Row],[ID]],0),OFFSET(Priorities!$B$3,Table1[[#This Row],[ID]],0))=1,OFFSET(Priorities!$C$3,Table1[[#This Row],[ID]],0),"")</f>
        <v>TEST14</v>
      </c>
      <c r="D17" s="289" t="str">
        <f ca="1">IFERROR(IF(VLOOKUP(E17,'Leader-Assistant'!$B$1:$B$25,1,FALSE)&lt;&gt;"",'Leader-Assistant'!$B$1,""),"") &amp; IFERROR(IF(VLOOKUP(E17,'Leader-Assistant'!$C$1:$C$25,1,FALSE)&lt;&gt;"",'Leader-Assistant'!$C$1,""),"")  &amp; IFERROR(IF(VLOOKUP(E17,'Leader-Assistant'!$D$1:$D$25,1,FALSE)&lt;&gt;"",'Leader-Assistant'!$D$1,""),"") &amp; IFERROR(IF(VLOOKUP(E17,'Leader-Assistant'!$E$1:$E$25,1,FALSE)&lt;&gt;"",'Leader-Assistant'!$E$1,""),"") &amp; IFERROR(IF(VLOOKUP(E17,'Leader-Assistant'!$F$1:$F$25,1,FALSE)&lt;&gt;"",'Leader-Assistant'!$F$1,""),"") &amp; IFERROR(IF(VLOOKUP(E17,'Leader-Assistant'!$G$1:$G$25,1,FALSE)&lt;&gt;"",'Leader-Assistant'!$G$1,""),"") &amp; IFERROR(IF(VLOOKUP(E17,'Leader-Assistant'!$H$1:$H$25,1,FALSE)&lt;&gt;"",'Leader-Assistant'!$H$1,""),"") &amp; IFERROR(IF(VLOOKUP(E17,'Leader-Assistant'!$I$1:$I$25,1,FALSE)&lt;&gt;"",'Leader-Assistant'!$I$1,""),"")</f>
        <v>PKL</v>
      </c>
      <c r="E17" s="289" t="str">
        <f ca="1">IF(COUNTIF(Priorities!$B$4:OFFSET(Priorities!$B$3,Table1[[#This Row],[ID]],0),OFFSET(Priorities!$B$3,Table1[[#This Row],[ID]],0))=1,OFFSET(Priorities!$D$3,Table1[[#This Row],[ID]],0),"")</f>
        <v>DBI</v>
      </c>
      <c r="F17" s="291" cm="1">
        <f t="array" aca="1" ref="F17" ca="1">_xlfn.IFNA(INDEX(OFFSET(Priorities!$F$3:$F$2283,Table1[[#This Row],[ID]],0),MATCH(1,(B17=OFFSET(Priorities!$B$3:$B$2283,Table1[[#This Row],[ID]],0))*("Initial"=OFFSET(Priorities!$E$3:$E$2283,Table1[[#This Row],[ID]],0)),0)),"")</f>
        <v>44307</v>
      </c>
      <c r="G17" s="292" cm="1">
        <f t="array" aca="1" ref="G17" ca="1">_xlfn.IFNA(TODAY()-(INDEX(OFFSET(Priorities!$F$3:$F$2283,Table1[[#This Row],[ID]],0),MATCH(1,(B17=OFFSET(Priorities!$B$3:$B$2283,Table1[[#This Row],[ID]],0))*("1W"=OFFSET(Priorities!$E$3:$E$2283,Table1[[#This Row],[ID]],0)),0))),"")</f>
        <v>531</v>
      </c>
      <c r="H17" s="292" cm="1">
        <f t="array" aca="1" ref="H17" ca="1">_xlfn.IFNA(TODAY()-(INDEX(OFFSET(Priorities!$F$3:$F$2283,Table1[[#This Row],[ID]],0),MATCH(1,(B17=OFFSET(Priorities!$B$3:$B$2283,Table1[[#This Row],[ID]],0))*("3W"=OFFSET(Priorities!$E$3:$E$2283,Table1[[#This Row],[ID]],0)),0))),"")</f>
        <v>517</v>
      </c>
      <c r="I17" s="292" cm="1">
        <f t="array" aca="1" ref="I17" ca="1">_xlfn.IFNA(TODAY()-(INDEX(OFFSET(Priorities!$F$3:$F$2283,Table1[[#This Row],[ID]],0),MATCH(1,(B17=OFFSET(Priorities!$B$3:$B$2283,Table1[[#This Row],[ID]],0))*("6W"=OFFSET(Priorities!$E$3:$E$2283,Table1[[#This Row],[ID]],0)),0))),"")</f>
        <v>496</v>
      </c>
      <c r="J17" s="292" cm="1">
        <f t="array" aca="1" ref="J17" ca="1">_xlfn.IFNA(TODAY()-(INDEX(OFFSET(Priorities!$F$3:$F$2283,Table1[[#This Row],[ID]],0),MATCH(1,(B17=OFFSET(Priorities!$B$3:$B$2283,Table1[[#This Row],[ID]],0))*("12W"=OFFSET(Priorities!$E$3:$E$2283,Table1[[#This Row],[ID]],0)),0))),"")</f>
        <v>454</v>
      </c>
      <c r="K17" s="292" cm="1">
        <f t="array" aca="1" ref="K17" ca="1">_xlfn.IFNA(TODAY()-(INDEX(OFFSET(Priorities!$F$3:$F$2283,Table1[[#This Row],[ID]],0),MATCH(1,(B17=OFFSET(Priorities!$B$3:$B$2283,Table1[[#This Row],[ID]],0))*("18W"=OFFSET(Priorities!$E$3:$E$2283,Table1[[#This Row],[ID]],0)),0))),"")</f>
        <v>412</v>
      </c>
      <c r="L17" s="292" cm="1">
        <f t="array" aca="1" ref="L17" ca="1">_xlfn.IFNA(TODAY()-(INDEX(OFFSET(Priorities!$F$3:$F$2283,Table1[[#This Row],[ID]],0),MATCH(1,(B17=OFFSET(Priorities!$B$3:$B$2283,Table1[[#This Row],[ID]],0))*("26W"=OFFSET(Priorities!$E$3:$E$2283,Table1[[#This Row],[ID]],0)),0))),"")</f>
        <v>356</v>
      </c>
      <c r="M17" s="292" t="str" cm="1">
        <f t="array" aca="1" ref="M17" ca="1">_xlfn.IFNA(TODAY()-(INDEX(OFFSET(Priorities!$F$3:$F$2283,Table1[[#This Row],[ID]],0),MATCH(1,(B17=OFFSET(Priorities!$B$3:$B$2283,Table1[[#This Row],[ID]],0))*("52W"=OFFSET(Priorities!$E$3:$E$2283,Table1[[#This Row],[ID]],0)),0))),"")</f>
        <v/>
      </c>
      <c r="N17" s="292" t="str" cm="1">
        <f t="array" aca="1" ref="N17" ca="1">_xlfn.IFNA(TODAY()-(INDEX(OFFSET(Priorities!$F$3:$F$2283,Table1[[#This Row],[ID]],0),MATCH(1,(B17=OFFSET(Priorities!$B$3:$B$2283,Table1[[#This Row],[ID]],0))*("104W"=OFFSET(Priorities!$E$3:$E$2283,Table1[[#This Row],[ID]],0)),0))),"")</f>
        <v/>
      </c>
      <c r="O17" s="292" t="str" cm="1">
        <f t="array" aca="1" ref="O17" ca="1">_xlfn.IFNA(TODAY()-(INDEX(OFFSET(Priorities!$F$3:$F$2283,Table1[[#This Row],[ID]],0),MATCH(1,(B17=OFFSET(Priorities!$B$3:$B$2283,Table1[[#This Row],[ID]],0))*("2L"=OFFSET(Priorities!$E$3:$E$2283,Table1[[#This Row],[ID]],0)),0))),"")</f>
        <v/>
      </c>
      <c r="P17" s="292" t="str" cm="1">
        <f t="array" aca="1" ref="P17" ca="1">_xlfn.IFNA(TODAY()-(INDEX(OFFSET(Priorities!$F$3:$F$2283,Table1[[#This Row],[ID]],0),MATCH(1,(B17=OFFSET(Priorities!$B$3:$B$2283,Table1[[#This Row],[ID]],0))*("156W"=OFFSET(Priorities!$E$3:$E$2283,Table1[[#This Row],[ID]],0)),0))),"")</f>
        <v/>
      </c>
      <c r="Q17" s="287" t="str" cm="1">
        <f t="array" aca="1" ref="Q17" ca="1">_xlfn.IFNA(TODAY()-(INDEX(OFFSET(Priorities!$F$3:$F$2283,Table1[[#This Row],[ID]],0),MATCH(1,(B17=OFFSET(Priorities!$B$3:$B$2283,Table1[[#This Row],[ID]],0))*("3L"=OFFSET(Priorities!$E$3:$E$2283,Table1[[#This Row],[ID]],0)),0))),"")</f>
        <v/>
      </c>
    </row>
    <row r="18" spans="1:17" x14ac:dyDescent="0.3">
      <c r="A18" s="288">
        <v>17</v>
      </c>
      <c r="B18" s="289" t="str">
        <f ca="1">IF(COUNTIF(Priorities!$B$4:OFFSET(Priorities!$B$3,Table1[[#This Row],[ID]],0),OFFSET(Priorities!$B$3,Table1[[#This Row],[ID]],0))=1,OFFSET(Priorities!$B$3,Table1[[#This Row],[ID]],0),"")</f>
        <v>ST 172/2021</v>
      </c>
      <c r="C18" s="290" t="str">
        <f ca="1">IF(COUNTIF(Priorities!$B$4:OFFSET(Priorities!$B$3,Table1[[#This Row],[ID]],0),OFFSET(Priorities!$B$3,Table1[[#This Row],[ID]],0))=1,OFFSET(Priorities!$C$3,Table1[[#This Row],[ID]],0),"")</f>
        <v>TEST15</v>
      </c>
      <c r="D18" s="289" t="str">
        <f ca="1">IFERROR(IF(VLOOKUP(E18,'Leader-Assistant'!$B$1:$B$25,1,FALSE)&lt;&gt;"",'Leader-Assistant'!$B$1,""),"") &amp; IFERROR(IF(VLOOKUP(E18,'Leader-Assistant'!$C$1:$C$25,1,FALSE)&lt;&gt;"",'Leader-Assistant'!$C$1,""),"")  &amp; IFERROR(IF(VLOOKUP(E18,'Leader-Assistant'!$D$1:$D$25,1,FALSE)&lt;&gt;"",'Leader-Assistant'!$D$1,""),"") &amp; IFERROR(IF(VLOOKUP(E18,'Leader-Assistant'!$E$1:$E$25,1,FALSE)&lt;&gt;"",'Leader-Assistant'!$E$1,""),"") &amp; IFERROR(IF(VLOOKUP(E18,'Leader-Assistant'!$F$1:$F$25,1,FALSE)&lt;&gt;"",'Leader-Assistant'!$F$1,""),"") &amp; IFERROR(IF(VLOOKUP(E18,'Leader-Assistant'!$G$1:$G$25,1,FALSE)&lt;&gt;"",'Leader-Assistant'!$G$1,""),"") &amp; IFERROR(IF(VLOOKUP(E18,'Leader-Assistant'!$H$1:$H$25,1,FALSE)&lt;&gt;"",'Leader-Assistant'!$H$1,""),"") &amp; IFERROR(IF(VLOOKUP(E18,'Leader-Assistant'!$I$1:$I$25,1,FALSE)&lt;&gt;"",'Leader-Assistant'!$I$1,""),"")</f>
        <v>PKL</v>
      </c>
      <c r="E18" s="289" t="str">
        <f ca="1">IF(COUNTIF(Priorities!$B$4:OFFSET(Priorities!$B$3,Table1[[#This Row],[ID]],0),OFFSET(Priorities!$B$3,Table1[[#This Row],[ID]],0))=1,OFFSET(Priorities!$D$3,Table1[[#This Row],[ID]],0),"")</f>
        <v>PAT</v>
      </c>
      <c r="F18" s="291" cm="1">
        <f t="array" aca="1" ref="F18" ca="1">_xlfn.IFNA(INDEX(OFFSET(Priorities!$F$3:$F$2283,Table1[[#This Row],[ID]],0),MATCH(1,(B18=OFFSET(Priorities!$B$3:$B$2283,Table1[[#This Row],[ID]],0))*("Initial"=OFFSET(Priorities!$E$3:$E$2283,Table1[[#This Row],[ID]],0)),0)),"")</f>
        <v>44294</v>
      </c>
      <c r="G18" s="292" cm="1">
        <f t="array" aca="1" ref="G18" ca="1">_xlfn.IFNA(TODAY()-(INDEX(OFFSET(Priorities!$F$3:$F$2283,Table1[[#This Row],[ID]],0),MATCH(1,(B18=OFFSET(Priorities!$B$3:$B$2283,Table1[[#This Row],[ID]],0))*("1W"=OFFSET(Priorities!$E$3:$E$2283,Table1[[#This Row],[ID]],0)),0))),"")</f>
        <v>544</v>
      </c>
      <c r="H18" s="292" cm="1">
        <f t="array" aca="1" ref="H18" ca="1">_xlfn.IFNA(TODAY()-(INDEX(OFFSET(Priorities!$F$3:$F$2283,Table1[[#This Row],[ID]],0),MATCH(1,(B18=OFFSET(Priorities!$B$3:$B$2283,Table1[[#This Row],[ID]],0))*("3W"=OFFSET(Priorities!$E$3:$E$2283,Table1[[#This Row],[ID]],0)),0))),"")</f>
        <v>530</v>
      </c>
      <c r="I18" s="292" cm="1">
        <f t="array" aca="1" ref="I18" ca="1">_xlfn.IFNA(TODAY()-(INDEX(OFFSET(Priorities!$F$3:$F$2283,Table1[[#This Row],[ID]],0),MATCH(1,(B18=OFFSET(Priorities!$B$3:$B$2283,Table1[[#This Row],[ID]],0))*("6W"=OFFSET(Priorities!$E$3:$E$2283,Table1[[#This Row],[ID]],0)),0))),"")</f>
        <v>509</v>
      </c>
      <c r="J18" s="292" cm="1">
        <f t="array" aca="1" ref="J18" ca="1">_xlfn.IFNA(TODAY()-(INDEX(OFFSET(Priorities!$F$3:$F$2283,Table1[[#This Row],[ID]],0),MATCH(1,(B18=OFFSET(Priorities!$B$3:$B$2283,Table1[[#This Row],[ID]],0))*("12W"=OFFSET(Priorities!$E$3:$E$2283,Table1[[#This Row],[ID]],0)),0))),"")</f>
        <v>467</v>
      </c>
      <c r="K18" s="292" cm="1">
        <f t="array" aca="1" ref="K18" ca="1">_xlfn.IFNA(TODAY()-(INDEX(OFFSET(Priorities!$F$3:$F$2283,Table1[[#This Row],[ID]],0),MATCH(1,(B18=OFFSET(Priorities!$B$3:$B$2283,Table1[[#This Row],[ID]],0))*("18W"=OFFSET(Priorities!$E$3:$E$2283,Table1[[#This Row],[ID]],0)),0))),"")</f>
        <v>425</v>
      </c>
      <c r="L18" s="292" cm="1">
        <f t="array" aca="1" ref="L18" ca="1">_xlfn.IFNA(TODAY()-(INDEX(OFFSET(Priorities!$F$3:$F$2283,Table1[[#This Row],[ID]],0),MATCH(1,(B18=OFFSET(Priorities!$B$3:$B$2283,Table1[[#This Row],[ID]],0))*("26W"=OFFSET(Priorities!$E$3:$E$2283,Table1[[#This Row],[ID]],0)),0))),"")</f>
        <v>369</v>
      </c>
      <c r="M18" s="292" t="str" cm="1">
        <f t="array" aca="1" ref="M18" ca="1">_xlfn.IFNA(TODAY()-(INDEX(OFFSET(Priorities!$F$3:$F$2283,Table1[[#This Row],[ID]],0),MATCH(1,(B18=OFFSET(Priorities!$B$3:$B$2283,Table1[[#This Row],[ID]],0))*("52W"=OFFSET(Priorities!$E$3:$E$2283,Table1[[#This Row],[ID]],0)),0))),"")</f>
        <v/>
      </c>
      <c r="N18" s="292" cm="1">
        <f t="array" aca="1" ref="N18" ca="1">_xlfn.IFNA(TODAY()-(INDEX(OFFSET(Priorities!$F$3:$F$2283,Table1[[#This Row],[ID]],0),MATCH(1,(B18=OFFSET(Priorities!$B$3:$B$2283,Table1[[#This Row],[ID]],0))*("104W"=OFFSET(Priorities!$E$3:$E$2283,Table1[[#This Row],[ID]],0)),0))),"")</f>
        <v>-177</v>
      </c>
      <c r="O18" s="292" t="str" cm="1">
        <f t="array" aca="1" ref="O18" ca="1">_xlfn.IFNA(TODAY()-(INDEX(OFFSET(Priorities!$F$3:$F$2283,Table1[[#This Row],[ID]],0),MATCH(1,(B18=OFFSET(Priorities!$B$3:$B$2283,Table1[[#This Row],[ID]],0))*("2L"=OFFSET(Priorities!$E$3:$E$2283,Table1[[#This Row],[ID]],0)),0))),"")</f>
        <v/>
      </c>
      <c r="P18" s="292" t="str" cm="1">
        <f t="array" aca="1" ref="P18" ca="1">_xlfn.IFNA(TODAY()-(INDEX(OFFSET(Priorities!$F$3:$F$2283,Table1[[#This Row],[ID]],0),MATCH(1,(B18=OFFSET(Priorities!$B$3:$B$2283,Table1[[#This Row],[ID]],0))*("156W"=OFFSET(Priorities!$E$3:$E$2283,Table1[[#This Row],[ID]],0)),0))),"")</f>
        <v/>
      </c>
      <c r="Q18" s="287" t="str" cm="1">
        <f t="array" aca="1" ref="Q18" ca="1">_xlfn.IFNA(TODAY()-(INDEX(OFFSET(Priorities!$F$3:$F$2283,Table1[[#This Row],[ID]],0),MATCH(1,(B18=OFFSET(Priorities!$B$3:$B$2283,Table1[[#This Row],[ID]],0))*("3L"=OFFSET(Priorities!$E$3:$E$2283,Table1[[#This Row],[ID]],0)),0))),"")</f>
        <v/>
      </c>
    </row>
    <row r="19" spans="1:17" hidden="1" x14ac:dyDescent="0.3">
      <c r="A19" s="288">
        <v>18</v>
      </c>
      <c r="B19" s="289" t="str">
        <f ca="1">IF(COUNTIF(Priorities!$B$4:OFFSET(Priorities!$B$3,Table1[[#This Row],[ID]],0),OFFSET(Priorities!$B$3,Table1[[#This Row],[ID]],0))=1,OFFSET(Priorities!$B$3,Table1[[#This Row],[ID]],0),"")</f>
        <v/>
      </c>
      <c r="C19" s="290" t="str">
        <f ca="1">IF(COUNTIF(Priorities!$B$4:OFFSET(Priorities!$B$3,Table1[[#This Row],[ID]],0),OFFSET(Priorities!$B$3,Table1[[#This Row],[ID]],0))=1,OFFSET(Priorities!$C$3,Table1[[#This Row],[ID]],0),"")</f>
        <v/>
      </c>
      <c r="D19" s="289" t="str">
        <f ca="1">IFERROR(IF(VLOOKUP(E19,'Leader-Assistant'!$B$1:$B$25,1,FALSE)&lt;&gt;"",'Leader-Assistant'!$B$1,""),"") &amp; IFERROR(IF(VLOOKUP(E19,'Leader-Assistant'!$C$1:$C$25,1,FALSE)&lt;&gt;"",'Leader-Assistant'!$C$1,""),"")  &amp; IFERROR(IF(VLOOKUP(E19,'Leader-Assistant'!$D$1:$D$25,1,FALSE)&lt;&gt;"",'Leader-Assistant'!$D$1,""),"") &amp; IFERROR(IF(VLOOKUP(E19,'Leader-Assistant'!$E$1:$E$25,1,FALSE)&lt;&gt;"",'Leader-Assistant'!$E$1,""),"") &amp; IFERROR(IF(VLOOKUP(E19,'Leader-Assistant'!$F$1:$F$25,1,FALSE)&lt;&gt;"",'Leader-Assistant'!$F$1,""),"") &amp; IFERROR(IF(VLOOKUP(E19,'Leader-Assistant'!$G$1:$G$25,1,FALSE)&lt;&gt;"",'Leader-Assistant'!$G$1,""),"") &amp; IFERROR(IF(VLOOKUP(E19,'Leader-Assistant'!$H$1:$H$25,1,FALSE)&lt;&gt;"",'Leader-Assistant'!$H$1,""),"") &amp; IFERROR(IF(VLOOKUP(E19,'Leader-Assistant'!$I$1:$I$25,1,FALSE)&lt;&gt;"",'Leader-Assistant'!$I$1,""),"")</f>
        <v/>
      </c>
      <c r="E19" s="289" t="str">
        <f ca="1">IF(COUNTIF(Priorities!$B$4:OFFSET(Priorities!$B$3,Table1[[#This Row],[ID]],0),OFFSET(Priorities!$B$3,Table1[[#This Row],[ID]],0))=1,OFFSET(Priorities!$D$3,Table1[[#This Row],[ID]],0),"")</f>
        <v/>
      </c>
      <c r="F19" s="291" t="str" cm="1">
        <f t="array" aca="1" ref="F19" ca="1">_xlfn.IFNA(INDEX(OFFSET(Priorities!$F$3:$F$2283,Table1[[#This Row],[ID]],0),MATCH(1,(B19=OFFSET(Priorities!$B$3:$B$2283,Table1[[#This Row],[ID]],0))*("Initial"=OFFSET(Priorities!$E$3:$E$2283,Table1[[#This Row],[ID]],0)),0)),"")</f>
        <v/>
      </c>
      <c r="G19" s="292" t="str" cm="1">
        <f t="array" aca="1" ref="G19" ca="1">_xlfn.IFNA(TODAY()-(INDEX(OFFSET(Priorities!$F$3:$F$2283,Table1[[#This Row],[ID]],0),MATCH(1,(B19=OFFSET(Priorities!$B$3:$B$2283,Table1[[#This Row],[ID]],0))*("1W"=OFFSET(Priorities!$E$3:$E$2283,Table1[[#This Row],[ID]],0)),0))),"")</f>
        <v/>
      </c>
      <c r="H19" s="292" t="str" cm="1">
        <f t="array" aca="1" ref="H19" ca="1">_xlfn.IFNA(TODAY()-(INDEX(OFFSET(Priorities!$F$3:$F$2283,Table1[[#This Row],[ID]],0),MATCH(1,(B19=OFFSET(Priorities!$B$3:$B$2283,Table1[[#This Row],[ID]],0))*("3W"=OFFSET(Priorities!$E$3:$E$2283,Table1[[#This Row],[ID]],0)),0))),"")</f>
        <v/>
      </c>
      <c r="I19" s="292" t="str" cm="1">
        <f t="array" aca="1" ref="I19" ca="1">_xlfn.IFNA(TODAY()-(INDEX(OFFSET(Priorities!$F$3:$F$2283,Table1[[#This Row],[ID]],0),MATCH(1,(B19=OFFSET(Priorities!$B$3:$B$2283,Table1[[#This Row],[ID]],0))*("6W"=OFFSET(Priorities!$E$3:$E$2283,Table1[[#This Row],[ID]],0)),0))),"")</f>
        <v/>
      </c>
      <c r="J19" s="292" t="str" cm="1">
        <f t="array" aca="1" ref="J19" ca="1">_xlfn.IFNA(TODAY()-(INDEX(OFFSET(Priorities!$F$3:$F$2283,Table1[[#This Row],[ID]],0),MATCH(1,(B19=OFFSET(Priorities!$B$3:$B$2283,Table1[[#This Row],[ID]],0))*("12W"=OFFSET(Priorities!$E$3:$E$2283,Table1[[#This Row],[ID]],0)),0))),"")</f>
        <v/>
      </c>
      <c r="K19" s="292" t="str" cm="1">
        <f t="array" aca="1" ref="K19" ca="1">_xlfn.IFNA(TODAY()-(INDEX(OFFSET(Priorities!$F$3:$F$2283,Table1[[#This Row],[ID]],0),MATCH(1,(B19=OFFSET(Priorities!$B$3:$B$2283,Table1[[#This Row],[ID]],0))*("18W"=OFFSET(Priorities!$E$3:$E$2283,Table1[[#This Row],[ID]],0)),0))),"")</f>
        <v/>
      </c>
      <c r="L19" s="292" t="str" cm="1">
        <f t="array" aca="1" ref="L19" ca="1">_xlfn.IFNA(TODAY()-(INDEX(OFFSET(Priorities!$F$3:$F$2283,Table1[[#This Row],[ID]],0),MATCH(1,(B19=OFFSET(Priorities!$B$3:$B$2283,Table1[[#This Row],[ID]],0))*("26W"=OFFSET(Priorities!$E$3:$E$2283,Table1[[#This Row],[ID]],0)),0))),"")</f>
        <v/>
      </c>
      <c r="M19" s="292" t="str" cm="1">
        <f t="array" aca="1" ref="M19" ca="1">_xlfn.IFNA(TODAY()-(INDEX(OFFSET(Priorities!$F$3:$F$2283,Table1[[#This Row],[ID]],0),MATCH(1,(B19=OFFSET(Priorities!$B$3:$B$2283,Table1[[#This Row],[ID]],0))*("52W"=OFFSET(Priorities!$E$3:$E$2283,Table1[[#This Row],[ID]],0)),0))),"")</f>
        <v/>
      </c>
      <c r="N19" s="292" t="str" cm="1">
        <f t="array" aca="1" ref="N19" ca="1">_xlfn.IFNA(TODAY()-(INDEX(OFFSET(Priorities!$F$3:$F$2283,Table1[[#This Row],[ID]],0),MATCH(1,(B19=OFFSET(Priorities!$B$3:$B$2283,Table1[[#This Row],[ID]],0))*("104W"=OFFSET(Priorities!$E$3:$E$2283,Table1[[#This Row],[ID]],0)),0))),"")</f>
        <v/>
      </c>
      <c r="O19" s="292" t="str" cm="1">
        <f t="array" aca="1" ref="O19" ca="1">_xlfn.IFNA(TODAY()-(INDEX(OFFSET(Priorities!$F$3:$F$2283,Table1[[#This Row],[ID]],0),MATCH(1,(B19=OFFSET(Priorities!$B$3:$B$2283,Table1[[#This Row],[ID]],0))*("2L"=OFFSET(Priorities!$E$3:$E$2283,Table1[[#This Row],[ID]],0)),0))),"")</f>
        <v/>
      </c>
      <c r="P19" s="292" t="str" cm="1">
        <f t="array" aca="1" ref="P19" ca="1">_xlfn.IFNA(TODAY()-(INDEX(OFFSET(Priorities!$F$3:$F$2283,Table1[[#This Row],[ID]],0),MATCH(1,(B19=OFFSET(Priorities!$B$3:$B$2283,Table1[[#This Row],[ID]],0))*("156W"=OFFSET(Priorities!$E$3:$E$2283,Table1[[#This Row],[ID]],0)),0))),"")</f>
        <v/>
      </c>
      <c r="Q19" s="287" t="str" cm="1">
        <f t="array" aca="1" ref="Q19" ca="1">_xlfn.IFNA(TODAY()-(INDEX(OFFSET(Priorities!$F$3:$F$2283,Table1[[#This Row],[ID]],0),MATCH(1,(B19=OFFSET(Priorities!$B$3:$B$2283,Table1[[#This Row],[ID]],0))*("3L"=OFFSET(Priorities!$E$3:$E$2283,Table1[[#This Row],[ID]],0)),0))),"")</f>
        <v/>
      </c>
    </row>
    <row r="20" spans="1:17" hidden="1" x14ac:dyDescent="0.3">
      <c r="A20" s="288">
        <v>19</v>
      </c>
      <c r="B20" s="289" t="str">
        <f ca="1">IF(COUNTIF(Priorities!$B$4:OFFSET(Priorities!$B$3,Table1[[#This Row],[ID]],0),OFFSET(Priorities!$B$3,Table1[[#This Row],[ID]],0))=1,OFFSET(Priorities!$B$3,Table1[[#This Row],[ID]],0),"")</f>
        <v/>
      </c>
      <c r="C20" s="290" t="str">
        <f ca="1">IF(COUNTIF(Priorities!$B$4:OFFSET(Priorities!$B$3,Table1[[#This Row],[ID]],0),OFFSET(Priorities!$B$3,Table1[[#This Row],[ID]],0))=1,OFFSET(Priorities!$C$3,Table1[[#This Row],[ID]],0),"")</f>
        <v/>
      </c>
      <c r="D20" s="289" t="str">
        <f ca="1">IFERROR(IF(VLOOKUP(E20,'Leader-Assistant'!$B$1:$B$25,1,FALSE)&lt;&gt;"",'Leader-Assistant'!$B$1,""),"") &amp; IFERROR(IF(VLOOKUP(E20,'Leader-Assistant'!$C$1:$C$25,1,FALSE)&lt;&gt;"",'Leader-Assistant'!$C$1,""),"")  &amp; IFERROR(IF(VLOOKUP(E20,'Leader-Assistant'!$D$1:$D$25,1,FALSE)&lt;&gt;"",'Leader-Assistant'!$D$1,""),"") &amp; IFERROR(IF(VLOOKUP(E20,'Leader-Assistant'!$E$1:$E$25,1,FALSE)&lt;&gt;"",'Leader-Assistant'!$E$1,""),"") &amp; IFERROR(IF(VLOOKUP(E20,'Leader-Assistant'!$F$1:$F$25,1,FALSE)&lt;&gt;"",'Leader-Assistant'!$F$1,""),"") &amp; IFERROR(IF(VLOOKUP(E20,'Leader-Assistant'!$G$1:$G$25,1,FALSE)&lt;&gt;"",'Leader-Assistant'!$G$1,""),"") &amp; IFERROR(IF(VLOOKUP(E20,'Leader-Assistant'!$H$1:$H$25,1,FALSE)&lt;&gt;"",'Leader-Assistant'!$H$1,""),"") &amp; IFERROR(IF(VLOOKUP(E20,'Leader-Assistant'!$I$1:$I$25,1,FALSE)&lt;&gt;"",'Leader-Assistant'!$I$1,""),"")</f>
        <v/>
      </c>
      <c r="E20" s="289" t="str">
        <f ca="1">IF(COUNTIF(Priorities!$B$4:OFFSET(Priorities!$B$3,Table1[[#This Row],[ID]],0),OFFSET(Priorities!$B$3,Table1[[#This Row],[ID]],0))=1,OFFSET(Priorities!$D$3,Table1[[#This Row],[ID]],0),"")</f>
        <v/>
      </c>
      <c r="F20" s="291" t="str" cm="1">
        <f t="array" aca="1" ref="F20" ca="1">_xlfn.IFNA(INDEX(OFFSET(Priorities!$F$3:$F$2283,Table1[[#This Row],[ID]],0),MATCH(1,(B20=OFFSET(Priorities!$B$3:$B$2283,Table1[[#This Row],[ID]],0))*("Initial"=OFFSET(Priorities!$E$3:$E$2283,Table1[[#This Row],[ID]],0)),0)),"")</f>
        <v/>
      </c>
      <c r="G20" s="292" t="str" cm="1">
        <f t="array" aca="1" ref="G20" ca="1">_xlfn.IFNA(TODAY()-(INDEX(OFFSET(Priorities!$F$3:$F$2283,Table1[[#This Row],[ID]],0),MATCH(1,(B20=OFFSET(Priorities!$B$3:$B$2283,Table1[[#This Row],[ID]],0))*("1W"=OFFSET(Priorities!$E$3:$E$2283,Table1[[#This Row],[ID]],0)),0))),"")</f>
        <v/>
      </c>
      <c r="H20" s="292" t="str" cm="1">
        <f t="array" aca="1" ref="H20" ca="1">_xlfn.IFNA(TODAY()-(INDEX(OFFSET(Priorities!$F$3:$F$2283,Table1[[#This Row],[ID]],0),MATCH(1,(B20=OFFSET(Priorities!$B$3:$B$2283,Table1[[#This Row],[ID]],0))*("3W"=OFFSET(Priorities!$E$3:$E$2283,Table1[[#This Row],[ID]],0)),0))),"")</f>
        <v/>
      </c>
      <c r="I20" s="292" t="str" cm="1">
        <f t="array" aca="1" ref="I20" ca="1">_xlfn.IFNA(TODAY()-(INDEX(OFFSET(Priorities!$F$3:$F$2283,Table1[[#This Row],[ID]],0),MATCH(1,(B20=OFFSET(Priorities!$B$3:$B$2283,Table1[[#This Row],[ID]],0))*("6W"=OFFSET(Priorities!$E$3:$E$2283,Table1[[#This Row],[ID]],0)),0))),"")</f>
        <v/>
      </c>
      <c r="J20" s="292" t="str" cm="1">
        <f t="array" aca="1" ref="J20" ca="1">_xlfn.IFNA(TODAY()-(INDEX(OFFSET(Priorities!$F$3:$F$2283,Table1[[#This Row],[ID]],0),MATCH(1,(B20=OFFSET(Priorities!$B$3:$B$2283,Table1[[#This Row],[ID]],0))*("12W"=OFFSET(Priorities!$E$3:$E$2283,Table1[[#This Row],[ID]],0)),0))),"")</f>
        <v/>
      </c>
      <c r="K20" s="292" t="str" cm="1">
        <f t="array" aca="1" ref="K20" ca="1">_xlfn.IFNA(TODAY()-(INDEX(OFFSET(Priorities!$F$3:$F$2283,Table1[[#This Row],[ID]],0),MATCH(1,(B20=OFFSET(Priorities!$B$3:$B$2283,Table1[[#This Row],[ID]],0))*("18W"=OFFSET(Priorities!$E$3:$E$2283,Table1[[#This Row],[ID]],0)),0))),"")</f>
        <v/>
      </c>
      <c r="L20" s="292" t="str" cm="1">
        <f t="array" aca="1" ref="L20" ca="1">_xlfn.IFNA(TODAY()-(INDEX(OFFSET(Priorities!$F$3:$F$2283,Table1[[#This Row],[ID]],0),MATCH(1,(B20=OFFSET(Priorities!$B$3:$B$2283,Table1[[#This Row],[ID]],0))*("26W"=OFFSET(Priorities!$E$3:$E$2283,Table1[[#This Row],[ID]],0)),0))),"")</f>
        <v/>
      </c>
      <c r="M20" s="292" t="str" cm="1">
        <f t="array" aca="1" ref="M20" ca="1">_xlfn.IFNA(TODAY()-(INDEX(OFFSET(Priorities!$F$3:$F$2283,Table1[[#This Row],[ID]],0),MATCH(1,(B20=OFFSET(Priorities!$B$3:$B$2283,Table1[[#This Row],[ID]],0))*("52W"=OFFSET(Priorities!$E$3:$E$2283,Table1[[#This Row],[ID]],0)),0))),"")</f>
        <v/>
      </c>
      <c r="N20" s="292" t="str" cm="1">
        <f t="array" aca="1" ref="N20" ca="1">_xlfn.IFNA(TODAY()-(INDEX(OFFSET(Priorities!$F$3:$F$2283,Table1[[#This Row],[ID]],0),MATCH(1,(B20=OFFSET(Priorities!$B$3:$B$2283,Table1[[#This Row],[ID]],0))*("104W"=OFFSET(Priorities!$E$3:$E$2283,Table1[[#This Row],[ID]],0)),0))),"")</f>
        <v/>
      </c>
      <c r="O20" s="292" t="str" cm="1">
        <f t="array" aca="1" ref="O20" ca="1">_xlfn.IFNA(TODAY()-(INDEX(OFFSET(Priorities!$F$3:$F$2283,Table1[[#This Row],[ID]],0),MATCH(1,(B20=OFFSET(Priorities!$B$3:$B$2283,Table1[[#This Row],[ID]],0))*("2L"=OFFSET(Priorities!$E$3:$E$2283,Table1[[#This Row],[ID]],0)),0))),"")</f>
        <v/>
      </c>
      <c r="P20" s="292" t="str" cm="1">
        <f t="array" aca="1" ref="P20" ca="1">_xlfn.IFNA(TODAY()-(INDEX(OFFSET(Priorities!$F$3:$F$2283,Table1[[#This Row],[ID]],0),MATCH(1,(B20=OFFSET(Priorities!$B$3:$B$2283,Table1[[#This Row],[ID]],0))*("156W"=OFFSET(Priorities!$E$3:$E$2283,Table1[[#This Row],[ID]],0)),0))),"")</f>
        <v/>
      </c>
      <c r="Q20" s="287" t="str" cm="1">
        <f t="array" aca="1" ref="Q20" ca="1">_xlfn.IFNA(TODAY()-(INDEX(OFFSET(Priorities!$F$3:$F$2283,Table1[[#This Row],[ID]],0),MATCH(1,(B20=OFFSET(Priorities!$B$3:$B$2283,Table1[[#This Row],[ID]],0))*("3L"=OFFSET(Priorities!$E$3:$E$2283,Table1[[#This Row],[ID]],0)),0))),"")</f>
        <v/>
      </c>
    </row>
    <row r="21" spans="1:17" x14ac:dyDescent="0.3">
      <c r="A21" s="288">
        <v>20</v>
      </c>
      <c r="B21" s="289" t="str">
        <f ca="1">IF(COUNTIF(Priorities!$B$4:OFFSET(Priorities!$B$3,Table1[[#This Row],[ID]],0),OFFSET(Priorities!$B$3,Table1[[#This Row],[ID]],0))=1,OFFSET(Priorities!$B$3,Table1[[#This Row],[ID]],0),"")</f>
        <v>ST 529/2020</v>
      </c>
      <c r="C21" s="290" t="str">
        <f ca="1">IF(COUNTIF(Priorities!$B$4:OFFSET(Priorities!$B$3,Table1[[#This Row],[ID]],0),OFFSET(Priorities!$B$3,Table1[[#This Row],[ID]],0))=1,OFFSET(Priorities!$C$3,Table1[[#This Row],[ID]],0),"")</f>
        <v>TEST16</v>
      </c>
      <c r="D21" s="289" t="str">
        <f ca="1">IFERROR(IF(VLOOKUP(E21,'Leader-Assistant'!$B$1:$B$25,1,FALSE)&lt;&gt;"",'Leader-Assistant'!$B$1,""),"") &amp; IFERROR(IF(VLOOKUP(E21,'Leader-Assistant'!$C$1:$C$25,1,FALSE)&lt;&gt;"",'Leader-Assistant'!$C$1,""),"")  &amp; IFERROR(IF(VLOOKUP(E21,'Leader-Assistant'!$D$1:$D$25,1,FALSE)&lt;&gt;"",'Leader-Assistant'!$D$1,""),"") &amp; IFERROR(IF(VLOOKUP(E21,'Leader-Assistant'!$E$1:$E$25,1,FALSE)&lt;&gt;"",'Leader-Assistant'!$E$1,""),"") &amp; IFERROR(IF(VLOOKUP(E21,'Leader-Assistant'!$F$1:$F$25,1,FALSE)&lt;&gt;"",'Leader-Assistant'!$F$1,""),"") &amp; IFERROR(IF(VLOOKUP(E21,'Leader-Assistant'!$G$1:$G$25,1,FALSE)&lt;&gt;"",'Leader-Assistant'!$G$1,""),"") &amp; IFERROR(IF(VLOOKUP(E21,'Leader-Assistant'!$H$1:$H$25,1,FALSE)&lt;&gt;"",'Leader-Assistant'!$H$1,""),"") &amp; IFERROR(IF(VLOOKUP(E21,'Leader-Assistant'!$I$1:$I$25,1,FALSE)&lt;&gt;"",'Leader-Assistant'!$I$1,""),"")</f>
        <v>PKL</v>
      </c>
      <c r="E21" s="289" t="str">
        <f ca="1">IF(COUNTIF(Priorities!$B$4:OFFSET(Priorities!$B$3,Table1[[#This Row],[ID]],0),OFFSET(Priorities!$B$3,Table1[[#This Row],[ID]],0))=1,OFFSET(Priorities!$D$3,Table1[[#This Row],[ID]],0),"")</f>
        <v>DBI</v>
      </c>
      <c r="F21" s="291" cm="1">
        <f t="array" aca="1" ref="F21" ca="1">_xlfn.IFNA(INDEX(OFFSET(Priorities!$F$3:$F$2283,Table1[[#This Row],[ID]],0),MATCH(1,(B21=OFFSET(Priorities!$B$3:$B$2283,Table1[[#This Row],[ID]],0))*("Initial"=OFFSET(Priorities!$E$3:$E$2283,Table1[[#This Row],[ID]],0)),0)),"")</f>
        <v>44182</v>
      </c>
      <c r="G21" s="292" cm="1">
        <f t="array" aca="1" ref="G21" ca="1">_xlfn.IFNA(TODAY()-(INDEX(OFFSET(Priorities!$F$3:$F$2283,Table1[[#This Row],[ID]],0),MATCH(1,(B21=OFFSET(Priorities!$B$3:$B$2283,Table1[[#This Row],[ID]],0))*("1W"=OFFSET(Priorities!$E$3:$E$2283,Table1[[#This Row],[ID]],0)),0))),"")</f>
        <v>656</v>
      </c>
      <c r="H21" s="292" cm="1">
        <f t="array" aca="1" ref="H21" ca="1">_xlfn.IFNA(TODAY()-(INDEX(OFFSET(Priorities!$F$3:$F$2283,Table1[[#This Row],[ID]],0),MATCH(1,(B21=OFFSET(Priorities!$B$3:$B$2283,Table1[[#This Row],[ID]],0))*("3W"=OFFSET(Priorities!$E$3:$E$2283,Table1[[#This Row],[ID]],0)),0))),"")</f>
        <v>642</v>
      </c>
      <c r="I21" s="292" cm="1">
        <f t="array" aca="1" ref="I21" ca="1">_xlfn.IFNA(TODAY()-(INDEX(OFFSET(Priorities!$F$3:$F$2283,Table1[[#This Row],[ID]],0),MATCH(1,(B21=OFFSET(Priorities!$B$3:$B$2283,Table1[[#This Row],[ID]],0))*("6W"=OFFSET(Priorities!$E$3:$E$2283,Table1[[#This Row],[ID]],0)),0))),"")</f>
        <v>621</v>
      </c>
      <c r="J21" s="292" cm="1">
        <f t="array" aca="1" ref="J21" ca="1">_xlfn.IFNA(TODAY()-(INDEX(OFFSET(Priorities!$F$3:$F$2283,Table1[[#This Row],[ID]],0),MATCH(1,(B21=OFFSET(Priorities!$B$3:$B$2283,Table1[[#This Row],[ID]],0))*("12W"=OFFSET(Priorities!$E$3:$E$2283,Table1[[#This Row],[ID]],0)),0))),"")</f>
        <v>579</v>
      </c>
      <c r="K21" s="292" cm="1">
        <f t="array" aca="1" ref="K21" ca="1">_xlfn.IFNA(TODAY()-(INDEX(OFFSET(Priorities!$F$3:$F$2283,Table1[[#This Row],[ID]],0),MATCH(1,(B21=OFFSET(Priorities!$B$3:$B$2283,Table1[[#This Row],[ID]],0))*("18W"=OFFSET(Priorities!$E$3:$E$2283,Table1[[#This Row],[ID]],0)),0))),"")</f>
        <v>537</v>
      </c>
      <c r="L21" s="292" cm="1">
        <f t="array" aca="1" ref="L21" ca="1">_xlfn.IFNA(TODAY()-(INDEX(OFFSET(Priorities!$F$3:$F$2283,Table1[[#This Row],[ID]],0),MATCH(1,(B21=OFFSET(Priorities!$B$3:$B$2283,Table1[[#This Row],[ID]],0))*("26W"=OFFSET(Priorities!$E$3:$E$2283,Table1[[#This Row],[ID]],0)),0))),"")</f>
        <v>481</v>
      </c>
      <c r="M21" s="292" cm="1">
        <f t="array" aca="1" ref="M21" ca="1">_xlfn.IFNA(TODAY()-(INDEX(OFFSET(Priorities!$F$3:$F$2283,Table1[[#This Row],[ID]],0),MATCH(1,(B21=OFFSET(Priorities!$B$3:$B$2283,Table1[[#This Row],[ID]],0))*("52W"=OFFSET(Priorities!$E$3:$E$2283,Table1[[#This Row],[ID]],0)),0))),"")</f>
        <v>299</v>
      </c>
      <c r="N21" s="292" cm="1">
        <f t="array" aca="1" ref="N21" ca="1">_xlfn.IFNA(TODAY()-(INDEX(OFFSET(Priorities!$F$3:$F$2283,Table1[[#This Row],[ID]],0),MATCH(1,(B21=OFFSET(Priorities!$B$3:$B$2283,Table1[[#This Row],[ID]],0))*("104W"=OFFSET(Priorities!$E$3:$E$2283,Table1[[#This Row],[ID]],0)),0))),"")</f>
        <v>-65</v>
      </c>
      <c r="O21" s="292" t="str" cm="1">
        <f t="array" aca="1" ref="O21" ca="1">_xlfn.IFNA(TODAY()-(INDEX(OFFSET(Priorities!$F$3:$F$2283,Table1[[#This Row],[ID]],0),MATCH(1,(B21=OFFSET(Priorities!$B$3:$B$2283,Table1[[#This Row],[ID]],0))*("2L"=OFFSET(Priorities!$E$3:$E$2283,Table1[[#This Row],[ID]],0)),0))),"")</f>
        <v/>
      </c>
      <c r="P21" s="292" t="str" cm="1">
        <f t="array" aca="1" ref="P21" ca="1">_xlfn.IFNA(TODAY()-(INDEX(OFFSET(Priorities!$F$3:$F$2283,Table1[[#This Row],[ID]],0),MATCH(1,(B21=OFFSET(Priorities!$B$3:$B$2283,Table1[[#This Row],[ID]],0))*("156W"=OFFSET(Priorities!$E$3:$E$2283,Table1[[#This Row],[ID]],0)),0))),"")</f>
        <v/>
      </c>
      <c r="Q21" s="287" t="str" cm="1">
        <f t="array" aca="1" ref="Q21" ca="1">_xlfn.IFNA(TODAY()-(INDEX(OFFSET(Priorities!$F$3:$F$2283,Table1[[#This Row],[ID]],0),MATCH(1,(B21=OFFSET(Priorities!$B$3:$B$2283,Table1[[#This Row],[ID]],0))*("3L"=OFFSET(Priorities!$E$3:$E$2283,Table1[[#This Row],[ID]],0)),0))),"")</f>
        <v/>
      </c>
    </row>
    <row r="22" spans="1:17" hidden="1" x14ac:dyDescent="0.3">
      <c r="A22" s="288">
        <v>21</v>
      </c>
      <c r="B22" s="289" t="str">
        <f ca="1">IF(COUNTIF(Priorities!$B$4:OFFSET(Priorities!$B$3,Table1[[#This Row],[ID]],0),OFFSET(Priorities!$B$3,Table1[[#This Row],[ID]],0))=1,OFFSET(Priorities!$B$3,Table1[[#This Row],[ID]],0),"")</f>
        <v/>
      </c>
      <c r="C22" s="290" t="str">
        <f ca="1">IF(COUNTIF(Priorities!$B$4:OFFSET(Priorities!$B$3,Table1[[#This Row],[ID]],0),OFFSET(Priorities!$B$3,Table1[[#This Row],[ID]],0))=1,OFFSET(Priorities!$C$3,Table1[[#This Row],[ID]],0),"")</f>
        <v/>
      </c>
      <c r="D22" s="289" t="str">
        <f ca="1">IFERROR(IF(VLOOKUP(E22,'Leader-Assistant'!$B$1:$B$25,1,FALSE)&lt;&gt;"",'Leader-Assistant'!$B$1,""),"") &amp; IFERROR(IF(VLOOKUP(E22,'Leader-Assistant'!$C$1:$C$25,1,FALSE)&lt;&gt;"",'Leader-Assistant'!$C$1,""),"")  &amp; IFERROR(IF(VLOOKUP(E22,'Leader-Assistant'!$D$1:$D$25,1,FALSE)&lt;&gt;"",'Leader-Assistant'!$D$1,""),"") &amp; IFERROR(IF(VLOOKUP(E22,'Leader-Assistant'!$E$1:$E$25,1,FALSE)&lt;&gt;"",'Leader-Assistant'!$E$1,""),"") &amp; IFERROR(IF(VLOOKUP(E22,'Leader-Assistant'!$F$1:$F$25,1,FALSE)&lt;&gt;"",'Leader-Assistant'!$F$1,""),"") &amp; IFERROR(IF(VLOOKUP(E22,'Leader-Assistant'!$G$1:$G$25,1,FALSE)&lt;&gt;"",'Leader-Assistant'!$G$1,""),"") &amp; IFERROR(IF(VLOOKUP(E22,'Leader-Assistant'!$H$1:$H$25,1,FALSE)&lt;&gt;"",'Leader-Assistant'!$H$1,""),"") &amp; IFERROR(IF(VLOOKUP(E22,'Leader-Assistant'!$I$1:$I$25,1,FALSE)&lt;&gt;"",'Leader-Assistant'!$I$1,""),"")</f>
        <v/>
      </c>
      <c r="E22" s="289" t="str">
        <f ca="1">IF(COUNTIF(Priorities!$B$4:OFFSET(Priorities!$B$3,Table1[[#This Row],[ID]],0),OFFSET(Priorities!$B$3,Table1[[#This Row],[ID]],0))=1,OFFSET(Priorities!$D$3,Table1[[#This Row],[ID]],0),"")</f>
        <v/>
      </c>
      <c r="F22" s="291" t="str" cm="1">
        <f t="array" aca="1" ref="F22" ca="1">_xlfn.IFNA(INDEX(OFFSET(Priorities!$F$3:$F$2283,Table1[[#This Row],[ID]],0),MATCH(1,(B22=OFFSET(Priorities!$B$3:$B$2283,Table1[[#This Row],[ID]],0))*("Initial"=OFFSET(Priorities!$E$3:$E$2283,Table1[[#This Row],[ID]],0)),0)),"")</f>
        <v/>
      </c>
      <c r="G22" s="292" t="str" cm="1">
        <f t="array" aca="1" ref="G22" ca="1">_xlfn.IFNA(TODAY()-(INDEX(OFFSET(Priorities!$F$3:$F$2283,Table1[[#This Row],[ID]],0),MATCH(1,(B22=OFFSET(Priorities!$B$3:$B$2283,Table1[[#This Row],[ID]],0))*("1W"=OFFSET(Priorities!$E$3:$E$2283,Table1[[#This Row],[ID]],0)),0))),"")</f>
        <v/>
      </c>
      <c r="H22" s="292" t="str" cm="1">
        <f t="array" aca="1" ref="H22" ca="1">_xlfn.IFNA(TODAY()-(INDEX(OFFSET(Priorities!$F$3:$F$2283,Table1[[#This Row],[ID]],0),MATCH(1,(B22=OFFSET(Priorities!$B$3:$B$2283,Table1[[#This Row],[ID]],0))*("3W"=OFFSET(Priorities!$E$3:$E$2283,Table1[[#This Row],[ID]],0)),0))),"")</f>
        <v/>
      </c>
      <c r="I22" s="292" t="str" cm="1">
        <f t="array" aca="1" ref="I22" ca="1">_xlfn.IFNA(TODAY()-(INDEX(OFFSET(Priorities!$F$3:$F$2283,Table1[[#This Row],[ID]],0),MATCH(1,(B22=OFFSET(Priorities!$B$3:$B$2283,Table1[[#This Row],[ID]],0))*("6W"=OFFSET(Priorities!$E$3:$E$2283,Table1[[#This Row],[ID]],0)),0))),"")</f>
        <v/>
      </c>
      <c r="J22" s="292" t="str" cm="1">
        <f t="array" aca="1" ref="J22" ca="1">_xlfn.IFNA(TODAY()-(INDEX(OFFSET(Priorities!$F$3:$F$2283,Table1[[#This Row],[ID]],0),MATCH(1,(B22=OFFSET(Priorities!$B$3:$B$2283,Table1[[#This Row],[ID]],0))*("12W"=OFFSET(Priorities!$E$3:$E$2283,Table1[[#This Row],[ID]],0)),0))),"")</f>
        <v/>
      </c>
      <c r="K22" s="292" t="str" cm="1">
        <f t="array" aca="1" ref="K22" ca="1">_xlfn.IFNA(TODAY()-(INDEX(OFFSET(Priorities!$F$3:$F$2283,Table1[[#This Row],[ID]],0),MATCH(1,(B22=OFFSET(Priorities!$B$3:$B$2283,Table1[[#This Row],[ID]],0))*("18W"=OFFSET(Priorities!$E$3:$E$2283,Table1[[#This Row],[ID]],0)),0))),"")</f>
        <v/>
      </c>
      <c r="L22" s="292" t="str" cm="1">
        <f t="array" aca="1" ref="L22" ca="1">_xlfn.IFNA(TODAY()-(INDEX(OFFSET(Priorities!$F$3:$F$2283,Table1[[#This Row],[ID]],0),MATCH(1,(B22=OFFSET(Priorities!$B$3:$B$2283,Table1[[#This Row],[ID]],0))*("26W"=OFFSET(Priorities!$E$3:$E$2283,Table1[[#This Row],[ID]],0)),0))),"")</f>
        <v/>
      </c>
      <c r="M22" s="292" t="str" cm="1">
        <f t="array" aca="1" ref="M22" ca="1">_xlfn.IFNA(TODAY()-(INDEX(OFFSET(Priorities!$F$3:$F$2283,Table1[[#This Row],[ID]],0),MATCH(1,(B22=OFFSET(Priorities!$B$3:$B$2283,Table1[[#This Row],[ID]],0))*("52W"=OFFSET(Priorities!$E$3:$E$2283,Table1[[#This Row],[ID]],0)),0))),"")</f>
        <v/>
      </c>
      <c r="N22" s="292" t="str" cm="1">
        <f t="array" aca="1" ref="N22" ca="1">_xlfn.IFNA(TODAY()-(INDEX(OFFSET(Priorities!$F$3:$F$2283,Table1[[#This Row],[ID]],0),MATCH(1,(B22=OFFSET(Priorities!$B$3:$B$2283,Table1[[#This Row],[ID]],0))*("104W"=OFFSET(Priorities!$E$3:$E$2283,Table1[[#This Row],[ID]],0)),0))),"")</f>
        <v/>
      </c>
      <c r="O22" s="292" t="str" cm="1">
        <f t="array" aca="1" ref="O22" ca="1">_xlfn.IFNA(TODAY()-(INDEX(OFFSET(Priorities!$F$3:$F$2283,Table1[[#This Row],[ID]],0),MATCH(1,(B22=OFFSET(Priorities!$B$3:$B$2283,Table1[[#This Row],[ID]],0))*("2L"=OFFSET(Priorities!$E$3:$E$2283,Table1[[#This Row],[ID]],0)),0))),"")</f>
        <v/>
      </c>
      <c r="P22" s="292" t="str" cm="1">
        <f t="array" aca="1" ref="P22" ca="1">_xlfn.IFNA(TODAY()-(INDEX(OFFSET(Priorities!$F$3:$F$2283,Table1[[#This Row],[ID]],0),MATCH(1,(B22=OFFSET(Priorities!$B$3:$B$2283,Table1[[#This Row],[ID]],0))*("156W"=OFFSET(Priorities!$E$3:$E$2283,Table1[[#This Row],[ID]],0)),0))),"")</f>
        <v/>
      </c>
      <c r="Q22" s="287" t="str" cm="1">
        <f t="array" aca="1" ref="Q22" ca="1">_xlfn.IFNA(TODAY()-(INDEX(OFFSET(Priorities!$F$3:$F$2283,Table1[[#This Row],[ID]],0),MATCH(1,(B22=OFFSET(Priorities!$B$3:$B$2283,Table1[[#This Row],[ID]],0))*("3L"=OFFSET(Priorities!$E$3:$E$2283,Table1[[#This Row],[ID]],0)),0))),"")</f>
        <v/>
      </c>
    </row>
    <row r="23" spans="1:17" x14ac:dyDescent="0.3">
      <c r="A23" s="288">
        <v>22</v>
      </c>
      <c r="B23" s="289" t="str">
        <f ca="1">IF(COUNTIF(Priorities!$B$4:OFFSET(Priorities!$B$3,Table1[[#This Row],[ID]],0),OFFSET(Priorities!$B$3,Table1[[#This Row],[ID]],0))=1,OFFSET(Priorities!$B$3,Table1[[#This Row],[ID]],0),"")</f>
        <v>ST 523/2020</v>
      </c>
      <c r="C23" s="290" t="str">
        <f ca="1">IF(COUNTIF(Priorities!$B$4:OFFSET(Priorities!$B$3,Table1[[#This Row],[ID]],0),OFFSET(Priorities!$B$3,Table1[[#This Row],[ID]],0))=1,OFFSET(Priorities!$C$3,Table1[[#This Row],[ID]],0),"")</f>
        <v>TEST17</v>
      </c>
      <c r="D23" s="289" t="str">
        <f ca="1">IFERROR(IF(VLOOKUP(E23,'Leader-Assistant'!$B$1:$B$25,1,FALSE)&lt;&gt;"",'Leader-Assistant'!$B$1,""),"") &amp; IFERROR(IF(VLOOKUP(E23,'Leader-Assistant'!$C$1:$C$25,1,FALSE)&lt;&gt;"",'Leader-Assistant'!$C$1,""),"")  &amp; IFERROR(IF(VLOOKUP(E23,'Leader-Assistant'!$D$1:$D$25,1,FALSE)&lt;&gt;"",'Leader-Assistant'!$D$1,""),"") &amp; IFERROR(IF(VLOOKUP(E23,'Leader-Assistant'!$E$1:$E$25,1,FALSE)&lt;&gt;"",'Leader-Assistant'!$E$1,""),"") &amp; IFERROR(IF(VLOOKUP(E23,'Leader-Assistant'!$F$1:$F$25,1,FALSE)&lt;&gt;"",'Leader-Assistant'!$F$1,""),"") &amp; IFERROR(IF(VLOOKUP(E23,'Leader-Assistant'!$G$1:$G$25,1,FALSE)&lt;&gt;"",'Leader-Assistant'!$G$1,""),"") &amp; IFERROR(IF(VLOOKUP(E23,'Leader-Assistant'!$H$1:$H$25,1,FALSE)&lt;&gt;"",'Leader-Assistant'!$H$1,""),"") &amp; IFERROR(IF(VLOOKUP(E23,'Leader-Assistant'!$I$1:$I$25,1,FALSE)&lt;&gt;"",'Leader-Assistant'!$I$1,""),"")</f>
        <v>PKL</v>
      </c>
      <c r="E23" s="289" t="str">
        <f ca="1">IF(COUNTIF(Priorities!$B$4:OFFSET(Priorities!$B$3,Table1[[#This Row],[ID]],0),OFFSET(Priorities!$B$3,Table1[[#This Row],[ID]],0))=1,OFFSET(Priorities!$D$3,Table1[[#This Row],[ID]],0),"")</f>
        <v>DBI</v>
      </c>
      <c r="F23" s="291" cm="1">
        <f t="array" aca="1" ref="F23" ca="1">_xlfn.IFNA(INDEX(OFFSET(Priorities!$F$3:$F$2283,Table1[[#This Row],[ID]],0),MATCH(1,(B23=OFFSET(Priorities!$B$3:$B$2283,Table1[[#This Row],[ID]],0))*("Initial"=OFFSET(Priorities!$E$3:$E$2283,Table1[[#This Row],[ID]],0)),0)),"")</f>
        <v>44179</v>
      </c>
      <c r="G23" s="292" cm="1">
        <f t="array" aca="1" ref="G23" ca="1">_xlfn.IFNA(TODAY()-(INDEX(OFFSET(Priorities!$F$3:$F$2283,Table1[[#This Row],[ID]],0),MATCH(1,(B23=OFFSET(Priorities!$B$3:$B$2283,Table1[[#This Row],[ID]],0))*("1W"=OFFSET(Priorities!$E$3:$E$2283,Table1[[#This Row],[ID]],0)),0))),"")</f>
        <v>659</v>
      </c>
      <c r="H23" s="292" cm="1">
        <f t="array" aca="1" ref="H23" ca="1">_xlfn.IFNA(TODAY()-(INDEX(OFFSET(Priorities!$F$3:$F$2283,Table1[[#This Row],[ID]],0),MATCH(1,(B23=OFFSET(Priorities!$B$3:$B$2283,Table1[[#This Row],[ID]],0))*("3W"=OFFSET(Priorities!$E$3:$E$2283,Table1[[#This Row],[ID]],0)),0))),"")</f>
        <v>645</v>
      </c>
      <c r="I23" s="292" cm="1">
        <f t="array" aca="1" ref="I23" ca="1">_xlfn.IFNA(TODAY()-(INDEX(OFFSET(Priorities!$F$3:$F$2283,Table1[[#This Row],[ID]],0),MATCH(1,(B23=OFFSET(Priorities!$B$3:$B$2283,Table1[[#This Row],[ID]],0))*("6W"=OFFSET(Priorities!$E$3:$E$2283,Table1[[#This Row],[ID]],0)),0))),"")</f>
        <v>624</v>
      </c>
      <c r="J23" s="292" cm="1">
        <f t="array" aca="1" ref="J23" ca="1">_xlfn.IFNA(TODAY()-(INDEX(OFFSET(Priorities!$F$3:$F$2283,Table1[[#This Row],[ID]],0),MATCH(1,(B23=OFFSET(Priorities!$B$3:$B$2283,Table1[[#This Row],[ID]],0))*("12W"=OFFSET(Priorities!$E$3:$E$2283,Table1[[#This Row],[ID]],0)),0))),"")</f>
        <v>582</v>
      </c>
      <c r="K23" s="292" cm="1">
        <f t="array" aca="1" ref="K23" ca="1">_xlfn.IFNA(TODAY()-(INDEX(OFFSET(Priorities!$F$3:$F$2283,Table1[[#This Row],[ID]],0),MATCH(1,(B23=OFFSET(Priorities!$B$3:$B$2283,Table1[[#This Row],[ID]],0))*("18W"=OFFSET(Priorities!$E$3:$E$2283,Table1[[#This Row],[ID]],0)),0))),"")</f>
        <v>540</v>
      </c>
      <c r="L23" s="292" cm="1">
        <f t="array" aca="1" ref="L23" ca="1">_xlfn.IFNA(TODAY()-(INDEX(OFFSET(Priorities!$F$3:$F$2283,Table1[[#This Row],[ID]],0),MATCH(1,(B23=OFFSET(Priorities!$B$3:$B$2283,Table1[[#This Row],[ID]],0))*("26W"=OFFSET(Priorities!$E$3:$E$2283,Table1[[#This Row],[ID]],0)),0))),"")</f>
        <v>484</v>
      </c>
      <c r="M23" s="292" t="str" cm="1">
        <f t="array" aca="1" ref="M23" ca="1">_xlfn.IFNA(TODAY()-(INDEX(OFFSET(Priorities!$F$3:$F$2283,Table1[[#This Row],[ID]],0),MATCH(1,(B23=OFFSET(Priorities!$B$3:$B$2283,Table1[[#This Row],[ID]],0))*("52W"=OFFSET(Priorities!$E$3:$E$2283,Table1[[#This Row],[ID]],0)),0))),"")</f>
        <v/>
      </c>
      <c r="N23" s="292" cm="1">
        <f t="array" aca="1" ref="N23" ca="1">_xlfn.IFNA(TODAY()-(INDEX(OFFSET(Priorities!$F$3:$F$2283,Table1[[#This Row],[ID]],0),MATCH(1,(B23=OFFSET(Priorities!$B$3:$B$2283,Table1[[#This Row],[ID]],0))*("104W"=OFFSET(Priorities!$E$3:$E$2283,Table1[[#This Row],[ID]],0)),0))),"")</f>
        <v>-62</v>
      </c>
      <c r="O23" s="292" t="str" cm="1">
        <f t="array" aca="1" ref="O23" ca="1">_xlfn.IFNA(TODAY()-(INDEX(OFFSET(Priorities!$F$3:$F$2283,Table1[[#This Row],[ID]],0),MATCH(1,(B23=OFFSET(Priorities!$B$3:$B$2283,Table1[[#This Row],[ID]],0))*("2L"=OFFSET(Priorities!$E$3:$E$2283,Table1[[#This Row],[ID]],0)),0))),"")</f>
        <v/>
      </c>
      <c r="P23" s="292" t="str" cm="1">
        <f t="array" aca="1" ref="P23" ca="1">_xlfn.IFNA(TODAY()-(INDEX(OFFSET(Priorities!$F$3:$F$2283,Table1[[#This Row],[ID]],0),MATCH(1,(B23=OFFSET(Priorities!$B$3:$B$2283,Table1[[#This Row],[ID]],0))*("156W"=OFFSET(Priorities!$E$3:$E$2283,Table1[[#This Row],[ID]],0)),0))),"")</f>
        <v/>
      </c>
      <c r="Q23" s="287" t="str" cm="1">
        <f t="array" aca="1" ref="Q23" ca="1">_xlfn.IFNA(TODAY()-(INDEX(OFFSET(Priorities!$F$3:$F$2283,Table1[[#This Row],[ID]],0),MATCH(1,(B23=OFFSET(Priorities!$B$3:$B$2283,Table1[[#This Row],[ID]],0))*("3L"=OFFSET(Priorities!$E$3:$E$2283,Table1[[#This Row],[ID]],0)),0))),"")</f>
        <v/>
      </c>
    </row>
    <row r="24" spans="1:17" hidden="1" x14ac:dyDescent="0.3">
      <c r="A24" s="288">
        <v>23</v>
      </c>
      <c r="B24" s="289" t="str">
        <f ca="1">IF(COUNTIF(Priorities!$B$4:OFFSET(Priorities!$B$3,Table1[[#This Row],[ID]],0),OFFSET(Priorities!$B$3,Table1[[#This Row],[ID]],0))=1,OFFSET(Priorities!$B$3,Table1[[#This Row],[ID]],0),"")</f>
        <v/>
      </c>
      <c r="C24" s="290" t="str">
        <f ca="1">IF(COUNTIF(Priorities!$B$4:OFFSET(Priorities!$B$3,Table1[[#This Row],[ID]],0),OFFSET(Priorities!$B$3,Table1[[#This Row],[ID]],0))=1,OFFSET(Priorities!$C$3,Table1[[#This Row],[ID]],0),"")</f>
        <v/>
      </c>
      <c r="D24" s="289" t="str">
        <f ca="1">IFERROR(IF(VLOOKUP(E24,'Leader-Assistant'!$B$1:$B$25,1,FALSE)&lt;&gt;"",'Leader-Assistant'!$B$1,""),"") &amp; IFERROR(IF(VLOOKUP(E24,'Leader-Assistant'!$C$1:$C$25,1,FALSE)&lt;&gt;"",'Leader-Assistant'!$C$1,""),"")  &amp; IFERROR(IF(VLOOKUP(E24,'Leader-Assistant'!$D$1:$D$25,1,FALSE)&lt;&gt;"",'Leader-Assistant'!$D$1,""),"") &amp; IFERROR(IF(VLOOKUP(E24,'Leader-Assistant'!$E$1:$E$25,1,FALSE)&lt;&gt;"",'Leader-Assistant'!$E$1,""),"") &amp; IFERROR(IF(VLOOKUP(E24,'Leader-Assistant'!$F$1:$F$25,1,FALSE)&lt;&gt;"",'Leader-Assistant'!$F$1,""),"") &amp; IFERROR(IF(VLOOKUP(E24,'Leader-Assistant'!$G$1:$G$25,1,FALSE)&lt;&gt;"",'Leader-Assistant'!$G$1,""),"") &amp; IFERROR(IF(VLOOKUP(E24,'Leader-Assistant'!$H$1:$H$25,1,FALSE)&lt;&gt;"",'Leader-Assistant'!$H$1,""),"") &amp; IFERROR(IF(VLOOKUP(E24,'Leader-Assistant'!$I$1:$I$25,1,FALSE)&lt;&gt;"",'Leader-Assistant'!$I$1,""),"")</f>
        <v/>
      </c>
      <c r="E24" s="289" t="str">
        <f ca="1">IF(COUNTIF(Priorities!$B$4:OFFSET(Priorities!$B$3,Table1[[#This Row],[ID]],0),OFFSET(Priorities!$B$3,Table1[[#This Row],[ID]],0))=1,OFFSET(Priorities!$D$3,Table1[[#This Row],[ID]],0),"")</f>
        <v/>
      </c>
      <c r="F24" s="291" t="str" cm="1">
        <f t="array" aca="1" ref="F24" ca="1">_xlfn.IFNA(INDEX(OFFSET(Priorities!$F$3:$F$2283,Table1[[#This Row],[ID]],0),MATCH(1,(B24=OFFSET(Priorities!$B$3:$B$2283,Table1[[#This Row],[ID]],0))*("Initial"=OFFSET(Priorities!$E$3:$E$2283,Table1[[#This Row],[ID]],0)),0)),"")</f>
        <v/>
      </c>
      <c r="G24" s="292" t="str" cm="1">
        <f t="array" aca="1" ref="G24" ca="1">_xlfn.IFNA(TODAY()-(INDEX(OFFSET(Priorities!$F$3:$F$2283,Table1[[#This Row],[ID]],0),MATCH(1,(B24=OFFSET(Priorities!$B$3:$B$2283,Table1[[#This Row],[ID]],0))*("1W"=OFFSET(Priorities!$E$3:$E$2283,Table1[[#This Row],[ID]],0)),0))),"")</f>
        <v/>
      </c>
      <c r="H24" s="292" t="str" cm="1">
        <f t="array" aca="1" ref="H24" ca="1">_xlfn.IFNA(TODAY()-(INDEX(OFFSET(Priorities!$F$3:$F$2283,Table1[[#This Row],[ID]],0),MATCH(1,(B24=OFFSET(Priorities!$B$3:$B$2283,Table1[[#This Row],[ID]],0))*("3W"=OFFSET(Priorities!$E$3:$E$2283,Table1[[#This Row],[ID]],0)),0))),"")</f>
        <v/>
      </c>
      <c r="I24" s="292" t="str" cm="1">
        <f t="array" aca="1" ref="I24" ca="1">_xlfn.IFNA(TODAY()-(INDEX(OFFSET(Priorities!$F$3:$F$2283,Table1[[#This Row],[ID]],0),MATCH(1,(B24=OFFSET(Priorities!$B$3:$B$2283,Table1[[#This Row],[ID]],0))*("6W"=OFFSET(Priorities!$E$3:$E$2283,Table1[[#This Row],[ID]],0)),0))),"")</f>
        <v/>
      </c>
      <c r="J24" s="292" t="str" cm="1">
        <f t="array" aca="1" ref="J24" ca="1">_xlfn.IFNA(TODAY()-(INDEX(OFFSET(Priorities!$F$3:$F$2283,Table1[[#This Row],[ID]],0),MATCH(1,(B24=OFFSET(Priorities!$B$3:$B$2283,Table1[[#This Row],[ID]],0))*("12W"=OFFSET(Priorities!$E$3:$E$2283,Table1[[#This Row],[ID]],0)),0))),"")</f>
        <v/>
      </c>
      <c r="K24" s="292" t="str" cm="1">
        <f t="array" aca="1" ref="K24" ca="1">_xlfn.IFNA(TODAY()-(INDEX(OFFSET(Priorities!$F$3:$F$2283,Table1[[#This Row],[ID]],0),MATCH(1,(B24=OFFSET(Priorities!$B$3:$B$2283,Table1[[#This Row],[ID]],0))*("18W"=OFFSET(Priorities!$E$3:$E$2283,Table1[[#This Row],[ID]],0)),0))),"")</f>
        <v/>
      </c>
      <c r="L24" s="292" t="str" cm="1">
        <f t="array" aca="1" ref="L24" ca="1">_xlfn.IFNA(TODAY()-(INDEX(OFFSET(Priorities!$F$3:$F$2283,Table1[[#This Row],[ID]],0),MATCH(1,(B24=OFFSET(Priorities!$B$3:$B$2283,Table1[[#This Row],[ID]],0))*("26W"=OFFSET(Priorities!$E$3:$E$2283,Table1[[#This Row],[ID]],0)),0))),"")</f>
        <v/>
      </c>
      <c r="M24" s="292" t="str" cm="1">
        <f t="array" aca="1" ref="M24" ca="1">_xlfn.IFNA(TODAY()-(INDEX(OFFSET(Priorities!$F$3:$F$2283,Table1[[#This Row],[ID]],0),MATCH(1,(B24=OFFSET(Priorities!$B$3:$B$2283,Table1[[#This Row],[ID]],0))*("52W"=OFFSET(Priorities!$E$3:$E$2283,Table1[[#This Row],[ID]],0)),0))),"")</f>
        <v/>
      </c>
      <c r="N24" s="292" t="str" cm="1">
        <f t="array" aca="1" ref="N24" ca="1">_xlfn.IFNA(TODAY()-(INDEX(OFFSET(Priorities!$F$3:$F$2283,Table1[[#This Row],[ID]],0),MATCH(1,(B24=OFFSET(Priorities!$B$3:$B$2283,Table1[[#This Row],[ID]],0))*("104W"=OFFSET(Priorities!$E$3:$E$2283,Table1[[#This Row],[ID]],0)),0))),"")</f>
        <v/>
      </c>
      <c r="O24" s="292" t="str" cm="1">
        <f t="array" aca="1" ref="O24" ca="1">_xlfn.IFNA(TODAY()-(INDEX(OFFSET(Priorities!$F$3:$F$2283,Table1[[#This Row],[ID]],0),MATCH(1,(B24=OFFSET(Priorities!$B$3:$B$2283,Table1[[#This Row],[ID]],0))*("2L"=OFFSET(Priorities!$E$3:$E$2283,Table1[[#This Row],[ID]],0)),0))),"")</f>
        <v/>
      </c>
      <c r="P24" s="292" t="str" cm="1">
        <f t="array" aca="1" ref="P24" ca="1">_xlfn.IFNA(TODAY()-(INDEX(OFFSET(Priorities!$F$3:$F$2283,Table1[[#This Row],[ID]],0),MATCH(1,(B24=OFFSET(Priorities!$B$3:$B$2283,Table1[[#This Row],[ID]],0))*("156W"=OFFSET(Priorities!$E$3:$E$2283,Table1[[#This Row],[ID]],0)),0))),"")</f>
        <v/>
      </c>
      <c r="Q24" s="287" t="str" cm="1">
        <f t="array" aca="1" ref="Q24" ca="1">_xlfn.IFNA(TODAY()-(INDEX(OFFSET(Priorities!$F$3:$F$2283,Table1[[#This Row],[ID]],0),MATCH(1,(B24=OFFSET(Priorities!$B$3:$B$2283,Table1[[#This Row],[ID]],0))*("3L"=OFFSET(Priorities!$E$3:$E$2283,Table1[[#This Row],[ID]],0)),0))),"")</f>
        <v/>
      </c>
    </row>
    <row r="25" spans="1:17" x14ac:dyDescent="0.3">
      <c r="A25" s="288">
        <v>24</v>
      </c>
      <c r="B25" s="289" t="str">
        <f ca="1">IF(COUNTIF(Priorities!$B$4:OFFSET(Priorities!$B$3,Table1[[#This Row],[ID]],0),OFFSET(Priorities!$B$3,Table1[[#This Row],[ID]],0))=1,OFFSET(Priorities!$B$3,Table1[[#This Row],[ID]],0),"")</f>
        <v>ST 559/2019</v>
      </c>
      <c r="C25" s="290" t="str">
        <f ca="1">IF(COUNTIF(Priorities!$B$4:OFFSET(Priorities!$B$3,Table1[[#This Row],[ID]],0),OFFSET(Priorities!$B$3,Table1[[#This Row],[ID]],0))=1,OFFSET(Priorities!$C$3,Table1[[#This Row],[ID]],0),"")</f>
        <v>TEST18</v>
      </c>
      <c r="D25" s="289" t="str">
        <f ca="1">IFERROR(IF(VLOOKUP(E25,'Leader-Assistant'!$B$1:$B$25,1,FALSE)&lt;&gt;"",'Leader-Assistant'!$B$1,""),"") &amp; IFERROR(IF(VLOOKUP(E25,'Leader-Assistant'!$C$1:$C$25,1,FALSE)&lt;&gt;"",'Leader-Assistant'!$C$1,""),"")  &amp; IFERROR(IF(VLOOKUP(E25,'Leader-Assistant'!$D$1:$D$25,1,FALSE)&lt;&gt;"",'Leader-Assistant'!$D$1,""),"") &amp; IFERROR(IF(VLOOKUP(E25,'Leader-Assistant'!$E$1:$E$25,1,FALSE)&lt;&gt;"",'Leader-Assistant'!$E$1,""),"") &amp; IFERROR(IF(VLOOKUP(E25,'Leader-Assistant'!$F$1:$F$25,1,FALSE)&lt;&gt;"",'Leader-Assistant'!$F$1,""),"") &amp; IFERROR(IF(VLOOKUP(E25,'Leader-Assistant'!$G$1:$G$25,1,FALSE)&lt;&gt;"",'Leader-Assistant'!$G$1,""),"") &amp; IFERROR(IF(VLOOKUP(E25,'Leader-Assistant'!$H$1:$H$25,1,FALSE)&lt;&gt;"",'Leader-Assistant'!$H$1,""),"") &amp; IFERROR(IF(VLOOKUP(E25,'Leader-Assistant'!$I$1:$I$25,1,FALSE)&lt;&gt;"",'Leader-Assistant'!$I$1,""),"")</f>
        <v>PKL</v>
      </c>
      <c r="E25" s="289" t="str">
        <f ca="1">IF(COUNTIF(Priorities!$B$4:OFFSET(Priorities!$B$3,Table1[[#This Row],[ID]],0),OFFSET(Priorities!$B$3,Table1[[#This Row],[ID]],0))=1,OFFSET(Priorities!$D$3,Table1[[#This Row],[ID]],0),"")</f>
        <v>JRY</v>
      </c>
      <c r="F25" s="291" cm="1">
        <f t="array" aca="1" ref="F25" ca="1">_xlfn.IFNA(INDEX(OFFSET(Priorities!$F$3:$F$2283,Table1[[#This Row],[ID]],0),MATCH(1,(B25=OFFSET(Priorities!$B$3:$B$2283,Table1[[#This Row],[ID]],0))*("Initial"=OFFSET(Priorities!$E$3:$E$2283,Table1[[#This Row],[ID]],0)),0)),"")</f>
        <v>43810</v>
      </c>
      <c r="G25" s="292" cm="1">
        <f t="array" aca="1" ref="G25" ca="1">_xlfn.IFNA(TODAY()-(INDEX(OFFSET(Priorities!$F$3:$F$2283,Table1[[#This Row],[ID]],0),MATCH(1,(B25=OFFSET(Priorities!$B$3:$B$2283,Table1[[#This Row],[ID]],0))*("1W"=OFFSET(Priorities!$E$3:$E$2283,Table1[[#This Row],[ID]],0)),0))),"")</f>
        <v>1028</v>
      </c>
      <c r="H25" s="292" cm="1">
        <f t="array" aca="1" ref="H25" ca="1">_xlfn.IFNA(TODAY()-(INDEX(OFFSET(Priorities!$F$3:$F$2283,Table1[[#This Row],[ID]],0),MATCH(1,(B25=OFFSET(Priorities!$B$3:$B$2283,Table1[[#This Row],[ID]],0))*("3W"=OFFSET(Priorities!$E$3:$E$2283,Table1[[#This Row],[ID]],0)),0))),"")</f>
        <v>1014</v>
      </c>
      <c r="I25" s="292" cm="1">
        <f t="array" aca="1" ref="I25" ca="1">_xlfn.IFNA(TODAY()-(INDEX(OFFSET(Priorities!$F$3:$F$2283,Table1[[#This Row],[ID]],0),MATCH(1,(B25=OFFSET(Priorities!$B$3:$B$2283,Table1[[#This Row],[ID]],0))*("6W"=OFFSET(Priorities!$E$3:$E$2283,Table1[[#This Row],[ID]],0)),0))),"")</f>
        <v>993</v>
      </c>
      <c r="J25" s="292" cm="1">
        <f t="array" aca="1" ref="J25" ca="1">_xlfn.IFNA(TODAY()-(INDEX(OFFSET(Priorities!$F$3:$F$2283,Table1[[#This Row],[ID]],0),MATCH(1,(B25=OFFSET(Priorities!$B$3:$B$2283,Table1[[#This Row],[ID]],0))*("12W"=OFFSET(Priorities!$E$3:$E$2283,Table1[[#This Row],[ID]],0)),0))),"")</f>
        <v>951</v>
      </c>
      <c r="K25" s="292" cm="1">
        <f t="array" aca="1" ref="K25" ca="1">_xlfn.IFNA(TODAY()-(INDEX(OFFSET(Priorities!$F$3:$F$2283,Table1[[#This Row],[ID]],0),MATCH(1,(B25=OFFSET(Priorities!$B$3:$B$2283,Table1[[#This Row],[ID]],0))*("18W"=OFFSET(Priorities!$E$3:$E$2283,Table1[[#This Row],[ID]],0)),0))),"")</f>
        <v>909</v>
      </c>
      <c r="L25" s="292" cm="1">
        <f t="array" aca="1" ref="L25" ca="1">_xlfn.IFNA(TODAY()-(INDEX(OFFSET(Priorities!$F$3:$F$2283,Table1[[#This Row],[ID]],0),MATCH(1,(B25=OFFSET(Priorities!$B$3:$B$2283,Table1[[#This Row],[ID]],0))*("26W"=OFFSET(Priorities!$E$3:$E$2283,Table1[[#This Row],[ID]],0)),0))),"")</f>
        <v>853</v>
      </c>
      <c r="M25" s="292" cm="1">
        <f t="array" aca="1" ref="M25" ca="1">_xlfn.IFNA(TODAY()-(INDEX(OFFSET(Priorities!$F$3:$F$2283,Table1[[#This Row],[ID]],0),MATCH(1,(B25=OFFSET(Priorities!$B$3:$B$2283,Table1[[#This Row],[ID]],0))*("52W"=OFFSET(Priorities!$E$3:$E$2283,Table1[[#This Row],[ID]],0)),0))),"")</f>
        <v>671</v>
      </c>
      <c r="N25" s="292" t="str" cm="1">
        <f t="array" aca="1" ref="N25" ca="1">_xlfn.IFNA(TODAY()-(INDEX(OFFSET(Priorities!$F$3:$F$2283,Table1[[#This Row],[ID]],0),MATCH(1,(B25=OFFSET(Priorities!$B$3:$B$2283,Table1[[#This Row],[ID]],0))*("104W"=OFFSET(Priorities!$E$3:$E$2283,Table1[[#This Row],[ID]],0)),0))),"")</f>
        <v/>
      </c>
      <c r="O25" s="292" cm="1">
        <f t="array" aca="1" ref="O25" ca="1">_xlfn.IFNA(TODAY()-(INDEX(OFFSET(Priorities!$F$3:$F$2283,Table1[[#This Row],[ID]],0),MATCH(1,(B25=OFFSET(Priorities!$B$3:$B$2283,Table1[[#This Row],[ID]],0))*("2L"=OFFSET(Priorities!$E$3:$E$2283,Table1[[#This Row],[ID]],0)),0))),"")</f>
        <v>307</v>
      </c>
      <c r="P25" s="292" t="str" cm="1">
        <f t="array" aca="1" ref="P25" ca="1">_xlfn.IFNA(TODAY()-(INDEX(OFFSET(Priorities!$F$3:$F$2283,Table1[[#This Row],[ID]],0),MATCH(1,(B25=OFFSET(Priorities!$B$3:$B$2283,Table1[[#This Row],[ID]],0))*("156W"=OFFSET(Priorities!$E$3:$E$2283,Table1[[#This Row],[ID]],0)),0))),"")</f>
        <v/>
      </c>
      <c r="Q25" s="287" cm="1">
        <f t="array" aca="1" ref="Q25" ca="1">_xlfn.IFNA(TODAY()-(INDEX(OFFSET(Priorities!$F$3:$F$2283,Table1[[#This Row],[ID]],0),MATCH(1,(B25=OFFSET(Priorities!$B$3:$B$2283,Table1[[#This Row],[ID]],0))*("3L"=OFFSET(Priorities!$E$3:$E$2283,Table1[[#This Row],[ID]],0)),0))),"")</f>
        <v>-57</v>
      </c>
    </row>
    <row r="26" spans="1:17" x14ac:dyDescent="0.3">
      <c r="A26" s="288">
        <v>25</v>
      </c>
      <c r="B26" s="289" t="str">
        <f ca="1">IF(COUNTIF(Priorities!$B$4:OFFSET(Priorities!$B$3,Table1[[#This Row],[ID]],0),OFFSET(Priorities!$B$3,Table1[[#This Row],[ID]],0))=1,OFFSET(Priorities!$B$3,Table1[[#This Row],[ID]],0),"")</f>
        <v>ST 386-2022</v>
      </c>
      <c r="C26" s="290" t="str">
        <f ca="1">IF(COUNTIF(Priorities!$B$4:OFFSET(Priorities!$B$3,Table1[[#This Row],[ID]],0),OFFSET(Priorities!$B$3,Table1[[#This Row],[ID]],0))=1,OFFSET(Priorities!$C$3,Table1[[#This Row],[ID]],0),"")</f>
        <v>TEST19</v>
      </c>
      <c r="D26" s="289" t="str">
        <f ca="1">IFERROR(IF(VLOOKUP(E26,'Leader-Assistant'!$B$1:$B$25,1,FALSE)&lt;&gt;"",'Leader-Assistant'!$B$1,""),"") &amp; IFERROR(IF(VLOOKUP(E26,'Leader-Assistant'!$C$1:$C$25,1,FALSE)&lt;&gt;"",'Leader-Assistant'!$C$1,""),"")  &amp; IFERROR(IF(VLOOKUP(E26,'Leader-Assistant'!$D$1:$D$25,1,FALSE)&lt;&gt;"",'Leader-Assistant'!$D$1,""),"") &amp; IFERROR(IF(VLOOKUP(E26,'Leader-Assistant'!$E$1:$E$25,1,FALSE)&lt;&gt;"",'Leader-Assistant'!$E$1,""),"") &amp; IFERROR(IF(VLOOKUP(E26,'Leader-Assistant'!$F$1:$F$25,1,FALSE)&lt;&gt;"",'Leader-Assistant'!$F$1,""),"") &amp; IFERROR(IF(VLOOKUP(E26,'Leader-Assistant'!$G$1:$G$25,1,FALSE)&lt;&gt;"",'Leader-Assistant'!$G$1,""),"") &amp; IFERROR(IF(VLOOKUP(E26,'Leader-Assistant'!$H$1:$H$25,1,FALSE)&lt;&gt;"",'Leader-Assistant'!$H$1,""),"") &amp; IFERROR(IF(VLOOKUP(E26,'Leader-Assistant'!$I$1:$I$25,1,FALSE)&lt;&gt;"",'Leader-Assistant'!$I$1,""),"")</f>
        <v>KB</v>
      </c>
      <c r="E26" s="289" t="str">
        <f ca="1">IF(COUNTIF(Priorities!$B$4:OFFSET(Priorities!$B$3,Table1[[#This Row],[ID]],0),OFFSET(Priorities!$B$3,Table1[[#This Row],[ID]],0))=1,OFFSET(Priorities!$D$3,Table1[[#This Row],[ID]],0),"")</f>
        <v>AZA</v>
      </c>
      <c r="F26" s="291" t="str" cm="1">
        <f t="array" aca="1" ref="F26" ca="1">_xlfn.IFNA(INDEX(OFFSET(Priorities!$F$3:$F$2283,Table1[[#This Row],[ID]],0),MATCH(1,(B26=OFFSET(Priorities!$B$3:$B$2283,Table1[[#This Row],[ID]],0))*("Initial"=OFFSET(Priorities!$E$3:$E$2283,Table1[[#This Row],[ID]],0)),0)),"")</f>
        <v>31.08.2022</v>
      </c>
      <c r="G26" s="292" cm="1">
        <f t="array" aca="1" ref="G26" ca="1">_xlfn.IFNA(TODAY()-(INDEX(OFFSET(Priorities!$F$3:$F$2283,Table1[[#This Row],[ID]],0),MATCH(1,(B26=OFFSET(Priorities!$B$3:$B$2283,Table1[[#This Row],[ID]],0))*("1W"=OFFSET(Priorities!$E$3:$E$2283,Table1[[#This Row],[ID]],0)),0))),"")</f>
        <v>34</v>
      </c>
      <c r="H26" s="292" cm="1">
        <f t="array" aca="1" ref="H26" ca="1">_xlfn.IFNA(TODAY()-(INDEX(OFFSET(Priorities!$F$3:$F$2283,Table1[[#This Row],[ID]],0),MATCH(1,(B26=OFFSET(Priorities!$B$3:$B$2283,Table1[[#This Row],[ID]],0))*("3W"=OFFSET(Priorities!$E$3:$E$2283,Table1[[#This Row],[ID]],0)),0))),"")</f>
        <v>20</v>
      </c>
      <c r="I26" s="292" cm="1">
        <f t="array" aca="1" ref="I26" ca="1">_xlfn.IFNA(TODAY()-(INDEX(OFFSET(Priorities!$F$3:$F$2283,Table1[[#This Row],[ID]],0),MATCH(1,(B26=OFFSET(Priorities!$B$3:$B$2283,Table1[[#This Row],[ID]],0))*("6W"=OFFSET(Priorities!$E$3:$E$2283,Table1[[#This Row],[ID]],0)),0))),"")</f>
        <v>-1</v>
      </c>
      <c r="J26" s="292" cm="1">
        <f t="array" aca="1" ref="J26" ca="1">_xlfn.IFNA(TODAY()-(INDEX(OFFSET(Priorities!$F$3:$F$2283,Table1[[#This Row],[ID]],0),MATCH(1,(B26=OFFSET(Priorities!$B$3:$B$2283,Table1[[#This Row],[ID]],0))*("12W"=OFFSET(Priorities!$E$3:$E$2283,Table1[[#This Row],[ID]],0)),0))),"")</f>
        <v>-43</v>
      </c>
      <c r="K26" s="292" t="str" cm="1">
        <f t="array" aca="1" ref="K26" ca="1">_xlfn.IFNA(TODAY()-(INDEX(OFFSET(Priorities!$F$3:$F$2283,Table1[[#This Row],[ID]],0),MATCH(1,(B26=OFFSET(Priorities!$B$3:$B$2283,Table1[[#This Row],[ID]],0))*("18W"=OFFSET(Priorities!$E$3:$E$2283,Table1[[#This Row],[ID]],0)),0))),"")</f>
        <v/>
      </c>
      <c r="L26" s="292" t="str" cm="1">
        <f t="array" aca="1" ref="L26" ca="1">_xlfn.IFNA(TODAY()-(INDEX(OFFSET(Priorities!$F$3:$F$2283,Table1[[#This Row],[ID]],0),MATCH(1,(B26=OFFSET(Priorities!$B$3:$B$2283,Table1[[#This Row],[ID]],0))*("26W"=OFFSET(Priorities!$E$3:$E$2283,Table1[[#This Row],[ID]],0)),0))),"")</f>
        <v/>
      </c>
      <c r="M26" s="292" t="str" cm="1">
        <f t="array" aca="1" ref="M26" ca="1">_xlfn.IFNA(TODAY()-(INDEX(OFFSET(Priorities!$F$3:$F$2283,Table1[[#This Row],[ID]],0),MATCH(1,(B26=OFFSET(Priorities!$B$3:$B$2283,Table1[[#This Row],[ID]],0))*("52W"=OFFSET(Priorities!$E$3:$E$2283,Table1[[#This Row],[ID]],0)),0))),"")</f>
        <v/>
      </c>
      <c r="N26" s="292" t="str" cm="1">
        <f t="array" aca="1" ref="N26" ca="1">_xlfn.IFNA(TODAY()-(INDEX(OFFSET(Priorities!$F$3:$F$2283,Table1[[#This Row],[ID]],0),MATCH(1,(B26=OFFSET(Priorities!$B$3:$B$2283,Table1[[#This Row],[ID]],0))*("104W"=OFFSET(Priorities!$E$3:$E$2283,Table1[[#This Row],[ID]],0)),0))),"")</f>
        <v/>
      </c>
      <c r="O26" s="292" t="str" cm="1">
        <f t="array" aca="1" ref="O26" ca="1">_xlfn.IFNA(TODAY()-(INDEX(OFFSET(Priorities!$F$3:$F$2283,Table1[[#This Row],[ID]],0),MATCH(1,(B26=OFFSET(Priorities!$B$3:$B$2283,Table1[[#This Row],[ID]],0))*("2L"=OFFSET(Priorities!$E$3:$E$2283,Table1[[#This Row],[ID]],0)),0))),"")</f>
        <v/>
      </c>
      <c r="P26" s="292" t="str" cm="1">
        <f t="array" aca="1" ref="P26" ca="1">_xlfn.IFNA(TODAY()-(INDEX(OFFSET(Priorities!$F$3:$F$2283,Table1[[#This Row],[ID]],0),MATCH(1,(B26=OFFSET(Priorities!$B$3:$B$2283,Table1[[#This Row],[ID]],0))*("156W"=OFFSET(Priorities!$E$3:$E$2283,Table1[[#This Row],[ID]],0)),0))),"")</f>
        <v/>
      </c>
      <c r="Q26" s="287" t="str" cm="1">
        <f t="array" aca="1" ref="Q26" ca="1">_xlfn.IFNA(TODAY()-(INDEX(OFFSET(Priorities!$F$3:$F$2283,Table1[[#This Row],[ID]],0),MATCH(1,(B26=OFFSET(Priorities!$B$3:$B$2283,Table1[[#This Row],[ID]],0))*("3L"=OFFSET(Priorities!$E$3:$E$2283,Table1[[#This Row],[ID]],0)),0))),"")</f>
        <v/>
      </c>
    </row>
    <row r="27" spans="1:17" x14ac:dyDescent="0.3">
      <c r="A27" s="288">
        <v>26</v>
      </c>
      <c r="B27" s="289" t="str">
        <f ca="1">IF(COUNTIF(Priorities!$B$4:OFFSET(Priorities!$B$3,Table1[[#This Row],[ID]],0),OFFSET(Priorities!$B$3,Table1[[#This Row],[ID]],0))=1,OFFSET(Priorities!$B$3,Table1[[#This Row],[ID]],0),"")</f>
        <v>ST 384-2022</v>
      </c>
      <c r="C27" s="290" t="str">
        <f ca="1">IF(COUNTIF(Priorities!$B$4:OFFSET(Priorities!$B$3,Table1[[#This Row],[ID]],0),OFFSET(Priorities!$B$3,Table1[[#This Row],[ID]],0))=1,OFFSET(Priorities!$C$3,Table1[[#This Row],[ID]],0),"")</f>
        <v>TEST20</v>
      </c>
      <c r="D27" s="289" t="str">
        <f ca="1">IFERROR(IF(VLOOKUP(E27,'Leader-Assistant'!$B$1:$B$25,1,FALSE)&lt;&gt;"",'Leader-Assistant'!$B$1,""),"") &amp; IFERROR(IF(VLOOKUP(E27,'Leader-Assistant'!$C$1:$C$25,1,FALSE)&lt;&gt;"",'Leader-Assistant'!$C$1,""),"")  &amp; IFERROR(IF(VLOOKUP(E27,'Leader-Assistant'!$D$1:$D$25,1,FALSE)&lt;&gt;"",'Leader-Assistant'!$D$1,""),"") &amp; IFERROR(IF(VLOOKUP(E27,'Leader-Assistant'!$E$1:$E$25,1,FALSE)&lt;&gt;"",'Leader-Assistant'!$E$1,""),"") &amp; IFERROR(IF(VLOOKUP(E27,'Leader-Assistant'!$F$1:$F$25,1,FALSE)&lt;&gt;"",'Leader-Assistant'!$F$1,""),"") &amp; IFERROR(IF(VLOOKUP(E27,'Leader-Assistant'!$G$1:$G$25,1,FALSE)&lt;&gt;"",'Leader-Assistant'!$G$1,""),"") &amp; IFERROR(IF(VLOOKUP(E27,'Leader-Assistant'!$H$1:$H$25,1,FALSE)&lt;&gt;"",'Leader-Assistant'!$H$1,""),"") &amp; IFERROR(IF(VLOOKUP(E27,'Leader-Assistant'!$I$1:$I$25,1,FALSE)&lt;&gt;"",'Leader-Assistant'!$I$1,""),"")</f>
        <v>KB</v>
      </c>
      <c r="E27" s="289" t="str">
        <f ca="1">IF(COUNTIF(Priorities!$B$4:OFFSET(Priorities!$B$3,Table1[[#This Row],[ID]],0),OFFSET(Priorities!$B$3,Table1[[#This Row],[ID]],0))=1,OFFSET(Priorities!$D$3,Table1[[#This Row],[ID]],0),"")</f>
        <v>ASZC</v>
      </c>
      <c r="F27" s="291" t="str" cm="1">
        <f t="array" aca="1" ref="F27" ca="1">_xlfn.IFNA(INDEX(OFFSET(Priorities!$F$3:$F$2283,Table1[[#This Row],[ID]],0),MATCH(1,(B27=OFFSET(Priorities!$B$3:$B$2283,Table1[[#This Row],[ID]],0))*("Initial"=OFFSET(Priorities!$E$3:$E$2283,Table1[[#This Row],[ID]],0)),0)),"")</f>
        <v>30.08.2022</v>
      </c>
      <c r="G27" s="292" cm="1">
        <f t="array" aca="1" ref="G27" ca="1">_xlfn.IFNA(TODAY()-(INDEX(OFFSET(Priorities!$F$3:$F$2283,Table1[[#This Row],[ID]],0),MATCH(1,(B27=OFFSET(Priorities!$B$3:$B$2283,Table1[[#This Row],[ID]],0))*("1W"=OFFSET(Priorities!$E$3:$E$2283,Table1[[#This Row],[ID]],0)),0))),"")</f>
        <v>35</v>
      </c>
      <c r="H27" s="292" cm="1">
        <f t="array" aca="1" ref="H27" ca="1">_xlfn.IFNA(TODAY()-(INDEX(OFFSET(Priorities!$F$3:$F$2283,Table1[[#This Row],[ID]],0),MATCH(1,(B27=OFFSET(Priorities!$B$3:$B$2283,Table1[[#This Row],[ID]],0))*("3W"=OFFSET(Priorities!$E$3:$E$2283,Table1[[#This Row],[ID]],0)),0))),"")</f>
        <v>21</v>
      </c>
      <c r="I27" s="292" cm="1">
        <f t="array" aca="1" ref="I27" ca="1">_xlfn.IFNA(TODAY()-(INDEX(OFFSET(Priorities!$F$3:$F$2283,Table1[[#This Row],[ID]],0),MATCH(1,(B27=OFFSET(Priorities!$B$3:$B$2283,Table1[[#This Row],[ID]],0))*("6W"=OFFSET(Priorities!$E$3:$E$2283,Table1[[#This Row],[ID]],0)),0))),"")</f>
        <v>0</v>
      </c>
      <c r="J27" s="292" cm="1">
        <f t="array" aca="1" ref="J27" ca="1">_xlfn.IFNA(TODAY()-(INDEX(OFFSET(Priorities!$F$3:$F$2283,Table1[[#This Row],[ID]],0),MATCH(1,(B27=OFFSET(Priorities!$B$3:$B$2283,Table1[[#This Row],[ID]],0))*("12W"=OFFSET(Priorities!$E$3:$E$2283,Table1[[#This Row],[ID]],0)),0))),"")</f>
        <v>-42</v>
      </c>
      <c r="K27" s="292" t="str" cm="1">
        <f t="array" aca="1" ref="K27" ca="1">_xlfn.IFNA(TODAY()-(INDEX(OFFSET(Priorities!$F$3:$F$2283,Table1[[#This Row],[ID]],0),MATCH(1,(B27=OFFSET(Priorities!$B$3:$B$2283,Table1[[#This Row],[ID]],0))*("18W"=OFFSET(Priorities!$E$3:$E$2283,Table1[[#This Row],[ID]],0)),0))),"")</f>
        <v/>
      </c>
      <c r="L27" s="292" t="str" cm="1">
        <f t="array" aca="1" ref="L27" ca="1">_xlfn.IFNA(TODAY()-(INDEX(OFFSET(Priorities!$F$3:$F$2283,Table1[[#This Row],[ID]],0),MATCH(1,(B27=OFFSET(Priorities!$B$3:$B$2283,Table1[[#This Row],[ID]],0))*("26W"=OFFSET(Priorities!$E$3:$E$2283,Table1[[#This Row],[ID]],0)),0))),"")</f>
        <v/>
      </c>
      <c r="M27" s="292" t="str" cm="1">
        <f t="array" aca="1" ref="M27" ca="1">_xlfn.IFNA(TODAY()-(INDEX(OFFSET(Priorities!$F$3:$F$2283,Table1[[#This Row],[ID]],0),MATCH(1,(B27=OFFSET(Priorities!$B$3:$B$2283,Table1[[#This Row],[ID]],0))*("52W"=OFFSET(Priorities!$E$3:$E$2283,Table1[[#This Row],[ID]],0)),0))),"")</f>
        <v/>
      </c>
      <c r="N27" s="292" t="str" cm="1">
        <f t="array" aca="1" ref="N27" ca="1">_xlfn.IFNA(TODAY()-(INDEX(OFFSET(Priorities!$F$3:$F$2283,Table1[[#This Row],[ID]],0),MATCH(1,(B27=OFFSET(Priorities!$B$3:$B$2283,Table1[[#This Row],[ID]],0))*("104W"=OFFSET(Priorities!$E$3:$E$2283,Table1[[#This Row],[ID]],0)),0))),"")</f>
        <v/>
      </c>
      <c r="O27" s="292" t="str" cm="1">
        <f t="array" aca="1" ref="O27" ca="1">_xlfn.IFNA(TODAY()-(INDEX(OFFSET(Priorities!$F$3:$F$2283,Table1[[#This Row],[ID]],0),MATCH(1,(B27=OFFSET(Priorities!$B$3:$B$2283,Table1[[#This Row],[ID]],0))*("2L"=OFFSET(Priorities!$E$3:$E$2283,Table1[[#This Row],[ID]],0)),0))),"")</f>
        <v/>
      </c>
      <c r="P27" s="292" t="str" cm="1">
        <f t="array" aca="1" ref="P27" ca="1">_xlfn.IFNA(TODAY()-(INDEX(OFFSET(Priorities!$F$3:$F$2283,Table1[[#This Row],[ID]],0),MATCH(1,(B27=OFFSET(Priorities!$B$3:$B$2283,Table1[[#This Row],[ID]],0))*("156W"=OFFSET(Priorities!$E$3:$E$2283,Table1[[#This Row],[ID]],0)),0))),"")</f>
        <v/>
      </c>
      <c r="Q27" s="287" t="str" cm="1">
        <f t="array" aca="1" ref="Q27" ca="1">_xlfn.IFNA(TODAY()-(INDEX(OFFSET(Priorities!$F$3:$F$2283,Table1[[#This Row],[ID]],0),MATCH(1,(B27=OFFSET(Priorities!$B$3:$B$2283,Table1[[#This Row],[ID]],0))*("3L"=OFFSET(Priorities!$E$3:$E$2283,Table1[[#This Row],[ID]],0)),0))),"")</f>
        <v/>
      </c>
    </row>
    <row r="28" spans="1:17" x14ac:dyDescent="0.3">
      <c r="A28" s="288">
        <v>27</v>
      </c>
      <c r="B28" s="289" t="str">
        <f ca="1">IF(COUNTIF(Priorities!$B$4:OFFSET(Priorities!$B$3,Table1[[#This Row],[ID]],0),OFFSET(Priorities!$B$3,Table1[[#This Row],[ID]],0))=1,OFFSET(Priorities!$B$3,Table1[[#This Row],[ID]],0),"")</f>
        <v>ST 542/2019</v>
      </c>
      <c r="C28" s="290" t="str">
        <f ca="1">IF(COUNTIF(Priorities!$B$4:OFFSET(Priorities!$B$3,Table1[[#This Row],[ID]],0),OFFSET(Priorities!$B$3,Table1[[#This Row],[ID]],0))=1,OFFSET(Priorities!$C$3,Table1[[#This Row],[ID]],0),"")</f>
        <v>TEST21</v>
      </c>
      <c r="D28" s="289" t="str">
        <f ca="1">IFERROR(IF(VLOOKUP(E28,'Leader-Assistant'!$B$1:$B$25,1,FALSE)&lt;&gt;"",'Leader-Assistant'!$B$1,""),"") &amp; IFERROR(IF(VLOOKUP(E28,'Leader-Assistant'!$C$1:$C$25,1,FALSE)&lt;&gt;"",'Leader-Assistant'!$C$1,""),"")  &amp; IFERROR(IF(VLOOKUP(E28,'Leader-Assistant'!$D$1:$D$25,1,FALSE)&lt;&gt;"",'Leader-Assistant'!$D$1,""),"") &amp; IFERROR(IF(VLOOKUP(E28,'Leader-Assistant'!$E$1:$E$25,1,FALSE)&lt;&gt;"",'Leader-Assistant'!$E$1,""),"") &amp; IFERROR(IF(VLOOKUP(E28,'Leader-Assistant'!$F$1:$F$25,1,FALSE)&lt;&gt;"",'Leader-Assistant'!$F$1,""),"") &amp; IFERROR(IF(VLOOKUP(E28,'Leader-Assistant'!$G$1:$G$25,1,FALSE)&lt;&gt;"",'Leader-Assistant'!$G$1,""),"") &amp; IFERROR(IF(VLOOKUP(E28,'Leader-Assistant'!$H$1:$H$25,1,FALSE)&lt;&gt;"",'Leader-Assistant'!$H$1,""),"") &amp; IFERROR(IF(VLOOKUP(E28,'Leader-Assistant'!$I$1:$I$25,1,FALSE)&lt;&gt;"",'Leader-Assistant'!$I$1,""),"")</f>
        <v>PKL</v>
      </c>
      <c r="E28" s="289" t="str">
        <f ca="1">IF(COUNTIF(Priorities!$B$4:OFFSET(Priorities!$B$3,Table1[[#This Row],[ID]],0),OFFSET(Priorities!$B$3,Table1[[#This Row],[ID]],0))=1,OFFSET(Priorities!$D$3,Table1[[#This Row],[ID]],0),"")</f>
        <v>JRY</v>
      </c>
      <c r="F28" s="291" t="str" cm="1">
        <f t="array" aca="1" ref="F28" ca="1">_xlfn.IFNA(INDEX(OFFSET(Priorities!$F$3:$F$2283,Table1[[#This Row],[ID]],0),MATCH(1,(B28=OFFSET(Priorities!$B$3:$B$2283,Table1[[#This Row],[ID]],0))*("Initial"=OFFSET(Priorities!$E$3:$E$2283,Table1[[#This Row],[ID]],0)),0)),"")</f>
        <v/>
      </c>
      <c r="G28" s="292" cm="1">
        <f t="array" aca="1" ref="G28" ca="1">_xlfn.IFNA(TODAY()-(INDEX(OFFSET(Priorities!$F$3:$F$2283,Table1[[#This Row],[ID]],0),MATCH(1,(B28=OFFSET(Priorities!$B$3:$B$2283,Table1[[#This Row],[ID]],0))*("1W"=OFFSET(Priorities!$E$3:$E$2283,Table1[[#This Row],[ID]],0)),0))),"")</f>
        <v>1047</v>
      </c>
      <c r="H28" s="292" cm="1">
        <f t="array" aca="1" ref="H28" ca="1">_xlfn.IFNA(TODAY()-(INDEX(OFFSET(Priorities!$F$3:$F$2283,Table1[[#This Row],[ID]],0),MATCH(1,(B28=OFFSET(Priorities!$B$3:$B$2283,Table1[[#This Row],[ID]],0))*("3W"=OFFSET(Priorities!$E$3:$E$2283,Table1[[#This Row],[ID]],0)),0))),"")</f>
        <v>1033</v>
      </c>
      <c r="I28" s="292" cm="1">
        <f t="array" aca="1" ref="I28" ca="1">_xlfn.IFNA(TODAY()-(INDEX(OFFSET(Priorities!$F$3:$F$2283,Table1[[#This Row],[ID]],0),MATCH(1,(B28=OFFSET(Priorities!$B$3:$B$2283,Table1[[#This Row],[ID]],0))*("6W"=OFFSET(Priorities!$E$3:$E$2283,Table1[[#This Row],[ID]],0)),0))),"")</f>
        <v>1012</v>
      </c>
      <c r="J28" s="292" cm="1">
        <f t="array" aca="1" ref="J28" ca="1">_xlfn.IFNA(TODAY()-(INDEX(OFFSET(Priorities!$F$3:$F$2283,Table1[[#This Row],[ID]],0),MATCH(1,(B28=OFFSET(Priorities!$B$3:$B$2283,Table1[[#This Row],[ID]],0))*("12W"=OFFSET(Priorities!$E$3:$E$2283,Table1[[#This Row],[ID]],0)),0))),"")</f>
        <v>970</v>
      </c>
      <c r="K28" s="292" cm="1">
        <f t="array" aca="1" ref="K28" ca="1">_xlfn.IFNA(TODAY()-(INDEX(OFFSET(Priorities!$F$3:$F$2283,Table1[[#This Row],[ID]],0),MATCH(1,(B28=OFFSET(Priorities!$B$3:$B$2283,Table1[[#This Row],[ID]],0))*("18W"=OFFSET(Priorities!$E$3:$E$2283,Table1[[#This Row],[ID]],0)),0))),"")</f>
        <v>928</v>
      </c>
      <c r="L28" s="292" cm="1">
        <f t="array" aca="1" ref="L28" ca="1">_xlfn.IFNA(TODAY()-(INDEX(OFFSET(Priorities!$F$3:$F$2283,Table1[[#This Row],[ID]],0),MATCH(1,(B28=OFFSET(Priorities!$B$3:$B$2283,Table1[[#This Row],[ID]],0))*("26W"=OFFSET(Priorities!$E$3:$E$2283,Table1[[#This Row],[ID]],0)),0))),"")</f>
        <v>872</v>
      </c>
      <c r="M28" s="292" cm="1">
        <f t="array" aca="1" ref="M28" ca="1">_xlfn.IFNA(TODAY()-(INDEX(OFFSET(Priorities!$F$3:$F$2283,Table1[[#This Row],[ID]],0),MATCH(1,(B28=OFFSET(Priorities!$B$3:$B$2283,Table1[[#This Row],[ID]],0))*("52W"=OFFSET(Priorities!$E$3:$E$2283,Table1[[#This Row],[ID]],0)),0))),"")</f>
        <v>690</v>
      </c>
      <c r="N28" s="292" t="str" cm="1">
        <f t="array" aca="1" ref="N28" ca="1">_xlfn.IFNA(TODAY()-(INDEX(OFFSET(Priorities!$F$3:$F$2283,Table1[[#This Row],[ID]],0),MATCH(1,(B28=OFFSET(Priorities!$B$3:$B$2283,Table1[[#This Row],[ID]],0))*("104W"=OFFSET(Priorities!$E$3:$E$2283,Table1[[#This Row],[ID]],0)),0))),"")</f>
        <v/>
      </c>
      <c r="O28" s="292" cm="1">
        <f t="array" aca="1" ref="O28" ca="1">_xlfn.IFNA(TODAY()-(INDEX(OFFSET(Priorities!$F$3:$F$2283,Table1[[#This Row],[ID]],0),MATCH(1,(B28=OFFSET(Priorities!$B$3:$B$2283,Table1[[#This Row],[ID]],0))*("2L"=OFFSET(Priorities!$E$3:$E$2283,Table1[[#This Row],[ID]],0)),0))),"")</f>
        <v>326</v>
      </c>
      <c r="P28" s="292" t="str" cm="1">
        <f t="array" aca="1" ref="P28" ca="1">_xlfn.IFNA(TODAY()-(INDEX(OFFSET(Priorities!$F$3:$F$2283,Table1[[#This Row],[ID]],0),MATCH(1,(B28=OFFSET(Priorities!$B$3:$B$2283,Table1[[#This Row],[ID]],0))*("156W"=OFFSET(Priorities!$E$3:$E$2283,Table1[[#This Row],[ID]],0)),0))),"")</f>
        <v/>
      </c>
      <c r="Q28" s="287" cm="1">
        <f t="array" aca="1" ref="Q28" ca="1">_xlfn.IFNA(TODAY()-(INDEX(OFFSET(Priorities!$F$3:$F$2283,Table1[[#This Row],[ID]],0),MATCH(1,(B28=OFFSET(Priorities!$B$3:$B$2283,Table1[[#This Row],[ID]],0))*("3L"=OFFSET(Priorities!$E$3:$E$2283,Table1[[#This Row],[ID]],0)),0))),"")</f>
        <v>-38</v>
      </c>
    </row>
    <row r="29" spans="1:17" hidden="1" x14ac:dyDescent="0.3">
      <c r="A29" s="288">
        <v>28</v>
      </c>
      <c r="B29" s="289" t="str">
        <f ca="1">IF(COUNTIF(Priorities!$B$4:OFFSET(Priorities!$B$3,Table1[[#This Row],[ID]],0),OFFSET(Priorities!$B$3,Table1[[#This Row],[ID]],0))=1,OFFSET(Priorities!$B$3,Table1[[#This Row],[ID]],0),"")</f>
        <v/>
      </c>
      <c r="C29" s="290" t="str">
        <f ca="1">IF(COUNTIF(Priorities!$B$4:OFFSET(Priorities!$B$3,Table1[[#This Row],[ID]],0),OFFSET(Priorities!$B$3,Table1[[#This Row],[ID]],0))=1,OFFSET(Priorities!$C$3,Table1[[#This Row],[ID]],0),"")</f>
        <v/>
      </c>
      <c r="D29" s="289" t="str">
        <f ca="1">IFERROR(IF(VLOOKUP(E29,'Leader-Assistant'!$B$1:$B$25,1,FALSE)&lt;&gt;"",'Leader-Assistant'!$B$1,""),"") &amp; IFERROR(IF(VLOOKUP(E29,'Leader-Assistant'!$C$1:$C$25,1,FALSE)&lt;&gt;"",'Leader-Assistant'!$C$1,""),"")  &amp; IFERROR(IF(VLOOKUP(E29,'Leader-Assistant'!$D$1:$D$25,1,FALSE)&lt;&gt;"",'Leader-Assistant'!$D$1,""),"") &amp; IFERROR(IF(VLOOKUP(E29,'Leader-Assistant'!$E$1:$E$25,1,FALSE)&lt;&gt;"",'Leader-Assistant'!$E$1,""),"") &amp; IFERROR(IF(VLOOKUP(E29,'Leader-Assistant'!$F$1:$F$25,1,FALSE)&lt;&gt;"",'Leader-Assistant'!$F$1,""),"") &amp; IFERROR(IF(VLOOKUP(E29,'Leader-Assistant'!$G$1:$G$25,1,FALSE)&lt;&gt;"",'Leader-Assistant'!$G$1,""),"") &amp; IFERROR(IF(VLOOKUP(E29,'Leader-Assistant'!$H$1:$H$25,1,FALSE)&lt;&gt;"",'Leader-Assistant'!$H$1,""),"") &amp; IFERROR(IF(VLOOKUP(E29,'Leader-Assistant'!$I$1:$I$25,1,FALSE)&lt;&gt;"",'Leader-Assistant'!$I$1,""),"")</f>
        <v/>
      </c>
      <c r="E29" s="289" t="str">
        <f ca="1">IF(COUNTIF(Priorities!$B$4:OFFSET(Priorities!$B$3,Table1[[#This Row],[ID]],0),OFFSET(Priorities!$B$3,Table1[[#This Row],[ID]],0))=1,OFFSET(Priorities!$D$3,Table1[[#This Row],[ID]],0),"")</f>
        <v/>
      </c>
      <c r="F29" s="291" t="str" cm="1">
        <f t="array" aca="1" ref="F29" ca="1">_xlfn.IFNA(INDEX(OFFSET(Priorities!$F$3:$F$2283,Table1[[#This Row],[ID]],0),MATCH(1,(B29=OFFSET(Priorities!$B$3:$B$2283,Table1[[#This Row],[ID]],0))*("Initial"=OFFSET(Priorities!$E$3:$E$2283,Table1[[#This Row],[ID]],0)),0)),"")</f>
        <v/>
      </c>
      <c r="G29" s="292" t="str" cm="1">
        <f t="array" aca="1" ref="G29" ca="1">_xlfn.IFNA(TODAY()-(INDEX(OFFSET(Priorities!$F$3:$F$2283,Table1[[#This Row],[ID]],0),MATCH(1,(B29=OFFSET(Priorities!$B$3:$B$2283,Table1[[#This Row],[ID]],0))*("1W"=OFFSET(Priorities!$E$3:$E$2283,Table1[[#This Row],[ID]],0)),0))),"")</f>
        <v/>
      </c>
      <c r="H29" s="292" t="str" cm="1">
        <f t="array" aca="1" ref="H29" ca="1">_xlfn.IFNA(TODAY()-(INDEX(OFFSET(Priorities!$F$3:$F$2283,Table1[[#This Row],[ID]],0),MATCH(1,(B29=OFFSET(Priorities!$B$3:$B$2283,Table1[[#This Row],[ID]],0))*("3W"=OFFSET(Priorities!$E$3:$E$2283,Table1[[#This Row],[ID]],0)),0))),"")</f>
        <v/>
      </c>
      <c r="I29" s="292" t="str" cm="1">
        <f t="array" aca="1" ref="I29" ca="1">_xlfn.IFNA(TODAY()-(INDEX(OFFSET(Priorities!$F$3:$F$2283,Table1[[#This Row],[ID]],0),MATCH(1,(B29=OFFSET(Priorities!$B$3:$B$2283,Table1[[#This Row],[ID]],0))*("6W"=OFFSET(Priorities!$E$3:$E$2283,Table1[[#This Row],[ID]],0)),0))),"")</f>
        <v/>
      </c>
      <c r="J29" s="292" t="str" cm="1">
        <f t="array" aca="1" ref="J29" ca="1">_xlfn.IFNA(TODAY()-(INDEX(OFFSET(Priorities!$F$3:$F$2283,Table1[[#This Row],[ID]],0),MATCH(1,(B29=OFFSET(Priorities!$B$3:$B$2283,Table1[[#This Row],[ID]],0))*("12W"=OFFSET(Priorities!$E$3:$E$2283,Table1[[#This Row],[ID]],0)),0))),"")</f>
        <v/>
      </c>
      <c r="K29" s="292" t="str" cm="1">
        <f t="array" aca="1" ref="K29" ca="1">_xlfn.IFNA(TODAY()-(INDEX(OFFSET(Priorities!$F$3:$F$2283,Table1[[#This Row],[ID]],0),MATCH(1,(B29=OFFSET(Priorities!$B$3:$B$2283,Table1[[#This Row],[ID]],0))*("18W"=OFFSET(Priorities!$E$3:$E$2283,Table1[[#This Row],[ID]],0)),0))),"")</f>
        <v/>
      </c>
      <c r="L29" s="292" t="str" cm="1">
        <f t="array" aca="1" ref="L29" ca="1">_xlfn.IFNA(TODAY()-(INDEX(OFFSET(Priorities!$F$3:$F$2283,Table1[[#This Row],[ID]],0),MATCH(1,(B29=OFFSET(Priorities!$B$3:$B$2283,Table1[[#This Row],[ID]],0))*("26W"=OFFSET(Priorities!$E$3:$E$2283,Table1[[#This Row],[ID]],0)),0))),"")</f>
        <v/>
      </c>
      <c r="M29" s="292" t="str" cm="1">
        <f t="array" aca="1" ref="M29" ca="1">_xlfn.IFNA(TODAY()-(INDEX(OFFSET(Priorities!$F$3:$F$2283,Table1[[#This Row],[ID]],0),MATCH(1,(B29=OFFSET(Priorities!$B$3:$B$2283,Table1[[#This Row],[ID]],0))*("52W"=OFFSET(Priorities!$E$3:$E$2283,Table1[[#This Row],[ID]],0)),0))),"")</f>
        <v/>
      </c>
      <c r="N29" s="292" t="str" cm="1">
        <f t="array" aca="1" ref="N29" ca="1">_xlfn.IFNA(TODAY()-(INDEX(OFFSET(Priorities!$F$3:$F$2283,Table1[[#This Row],[ID]],0),MATCH(1,(B29=OFFSET(Priorities!$B$3:$B$2283,Table1[[#This Row],[ID]],0))*("104W"=OFFSET(Priorities!$E$3:$E$2283,Table1[[#This Row],[ID]],0)),0))),"")</f>
        <v/>
      </c>
      <c r="O29" s="292" t="str" cm="1">
        <f t="array" aca="1" ref="O29" ca="1">_xlfn.IFNA(TODAY()-(INDEX(OFFSET(Priorities!$F$3:$F$2283,Table1[[#This Row],[ID]],0),MATCH(1,(B29=OFFSET(Priorities!$B$3:$B$2283,Table1[[#This Row],[ID]],0))*("2L"=OFFSET(Priorities!$E$3:$E$2283,Table1[[#This Row],[ID]],0)),0))),"")</f>
        <v/>
      </c>
      <c r="P29" s="292" t="str" cm="1">
        <f t="array" aca="1" ref="P29" ca="1">_xlfn.IFNA(TODAY()-(INDEX(OFFSET(Priorities!$F$3:$F$2283,Table1[[#This Row],[ID]],0),MATCH(1,(B29=OFFSET(Priorities!$B$3:$B$2283,Table1[[#This Row],[ID]],0))*("156W"=OFFSET(Priorities!$E$3:$E$2283,Table1[[#This Row],[ID]],0)),0))),"")</f>
        <v/>
      </c>
      <c r="Q29" s="287" t="str" cm="1">
        <f t="array" aca="1" ref="Q29" ca="1">_xlfn.IFNA(TODAY()-(INDEX(OFFSET(Priorities!$F$3:$F$2283,Table1[[#This Row],[ID]],0),MATCH(1,(B29=OFFSET(Priorities!$B$3:$B$2283,Table1[[#This Row],[ID]],0))*("3L"=OFFSET(Priorities!$E$3:$E$2283,Table1[[#This Row],[ID]],0)),0))),"")</f>
        <v/>
      </c>
    </row>
    <row r="30" spans="1:17" x14ac:dyDescent="0.3">
      <c r="A30" s="288">
        <v>29</v>
      </c>
      <c r="B30" s="289" t="str">
        <f ca="1">IF(COUNTIF(Priorities!$B$4:OFFSET(Priorities!$B$3,Table1[[#This Row],[ID]],0),OFFSET(Priorities!$B$3,Table1[[#This Row],[ID]],0))=1,OFFSET(Priorities!$B$3,Table1[[#This Row],[ID]],0),"")</f>
        <v>ST 483/2020</v>
      </c>
      <c r="C30" s="290" t="str">
        <f ca="1">IF(COUNTIF(Priorities!$B$4:OFFSET(Priorities!$B$3,Table1[[#This Row],[ID]],0),OFFSET(Priorities!$B$3,Table1[[#This Row],[ID]],0))=1,OFFSET(Priorities!$C$3,Table1[[#This Row],[ID]],0),"")</f>
        <v>TEST22</v>
      </c>
      <c r="D30" s="289" t="str">
        <f ca="1">IFERROR(IF(VLOOKUP(E30,'Leader-Assistant'!$B$1:$B$25,1,FALSE)&lt;&gt;"",'Leader-Assistant'!$B$1,""),"") &amp; IFERROR(IF(VLOOKUP(E30,'Leader-Assistant'!$C$1:$C$25,1,FALSE)&lt;&gt;"",'Leader-Assistant'!$C$1,""),"")  &amp; IFERROR(IF(VLOOKUP(E30,'Leader-Assistant'!$D$1:$D$25,1,FALSE)&lt;&gt;"",'Leader-Assistant'!$D$1,""),"") &amp; IFERROR(IF(VLOOKUP(E30,'Leader-Assistant'!$E$1:$E$25,1,FALSE)&lt;&gt;"",'Leader-Assistant'!$E$1,""),"") &amp; IFERROR(IF(VLOOKUP(E30,'Leader-Assistant'!$F$1:$F$25,1,FALSE)&lt;&gt;"",'Leader-Assistant'!$F$1,""),"") &amp; IFERROR(IF(VLOOKUP(E30,'Leader-Assistant'!$G$1:$G$25,1,FALSE)&lt;&gt;"",'Leader-Assistant'!$G$1,""),"") &amp; IFERROR(IF(VLOOKUP(E30,'Leader-Assistant'!$H$1:$H$25,1,FALSE)&lt;&gt;"",'Leader-Assistant'!$H$1,""),"") &amp; IFERROR(IF(VLOOKUP(E30,'Leader-Assistant'!$I$1:$I$25,1,FALSE)&lt;&gt;"",'Leader-Assistant'!$I$1,""),"")</f>
        <v>PKL</v>
      </c>
      <c r="E30" s="289" t="str">
        <f ca="1">IF(COUNTIF(Priorities!$B$4:OFFSET(Priorities!$B$3,Table1[[#This Row],[ID]],0),OFFSET(Priorities!$B$3,Table1[[#This Row],[ID]],0))=1,OFFSET(Priorities!$D$3,Table1[[#This Row],[ID]],0),"")</f>
        <v>DBI</v>
      </c>
      <c r="F30" s="291" cm="1">
        <f t="array" aca="1" ref="F30" ca="1">_xlfn.IFNA(INDEX(OFFSET(Priorities!$F$3:$F$2283,Table1[[#This Row],[ID]],0),MATCH(1,(B30=OFFSET(Priorities!$B$3:$B$2283,Table1[[#This Row],[ID]],0))*("Initial"=OFFSET(Priorities!$E$3:$E$2283,Table1[[#This Row],[ID]],0)),0)),"")</f>
        <v>44152</v>
      </c>
      <c r="G30" s="292" cm="1">
        <f t="array" aca="1" ref="G30" ca="1">_xlfn.IFNA(TODAY()-(INDEX(OFFSET(Priorities!$F$3:$F$2283,Table1[[#This Row],[ID]],0),MATCH(1,(B30=OFFSET(Priorities!$B$3:$B$2283,Table1[[#This Row],[ID]],0))*("1W"=OFFSET(Priorities!$E$3:$E$2283,Table1[[#This Row],[ID]],0)),0))),"")</f>
        <v>686</v>
      </c>
      <c r="H30" s="292" cm="1">
        <f t="array" aca="1" ref="H30" ca="1">_xlfn.IFNA(TODAY()-(INDEX(OFFSET(Priorities!$F$3:$F$2283,Table1[[#This Row],[ID]],0),MATCH(1,(B30=OFFSET(Priorities!$B$3:$B$2283,Table1[[#This Row],[ID]],0))*("3W"=OFFSET(Priorities!$E$3:$E$2283,Table1[[#This Row],[ID]],0)),0))),"")</f>
        <v>672</v>
      </c>
      <c r="I30" s="292" cm="1">
        <f t="array" aca="1" ref="I30" ca="1">_xlfn.IFNA(TODAY()-(INDEX(OFFSET(Priorities!$F$3:$F$2283,Table1[[#This Row],[ID]],0),MATCH(1,(B30=OFFSET(Priorities!$B$3:$B$2283,Table1[[#This Row],[ID]],0))*("6W"=OFFSET(Priorities!$E$3:$E$2283,Table1[[#This Row],[ID]],0)),0))),"")</f>
        <v>651</v>
      </c>
      <c r="J30" s="292" cm="1">
        <f t="array" aca="1" ref="J30" ca="1">_xlfn.IFNA(TODAY()-(INDEX(OFFSET(Priorities!$F$3:$F$2283,Table1[[#This Row],[ID]],0),MATCH(1,(B30=OFFSET(Priorities!$B$3:$B$2283,Table1[[#This Row],[ID]],0))*("12W"=OFFSET(Priorities!$E$3:$E$2283,Table1[[#This Row],[ID]],0)),0))),"")</f>
        <v>609</v>
      </c>
      <c r="K30" s="292" cm="1">
        <f t="array" aca="1" ref="K30" ca="1">_xlfn.IFNA(TODAY()-(INDEX(OFFSET(Priorities!$F$3:$F$2283,Table1[[#This Row],[ID]],0),MATCH(1,(B30=OFFSET(Priorities!$B$3:$B$2283,Table1[[#This Row],[ID]],0))*("18W"=OFFSET(Priorities!$E$3:$E$2283,Table1[[#This Row],[ID]],0)),0))),"")</f>
        <v>567</v>
      </c>
      <c r="L30" s="292" cm="1">
        <f t="array" aca="1" ref="L30" ca="1">_xlfn.IFNA(TODAY()-(INDEX(OFFSET(Priorities!$F$3:$F$2283,Table1[[#This Row],[ID]],0),MATCH(1,(B30=OFFSET(Priorities!$B$3:$B$2283,Table1[[#This Row],[ID]],0))*("26W"=OFFSET(Priorities!$E$3:$E$2283,Table1[[#This Row],[ID]],0)),0))),"")</f>
        <v>511</v>
      </c>
      <c r="M30" s="292" cm="1">
        <f t="array" aca="1" ref="M30" ca="1">_xlfn.IFNA(TODAY()-(INDEX(OFFSET(Priorities!$F$3:$F$2283,Table1[[#This Row],[ID]],0),MATCH(1,(B30=OFFSET(Priorities!$B$3:$B$2283,Table1[[#This Row],[ID]],0))*("52W"=OFFSET(Priorities!$E$3:$E$2283,Table1[[#This Row],[ID]],0)),0))),"")</f>
        <v>329</v>
      </c>
      <c r="N30" s="292" cm="1">
        <f t="array" aca="1" ref="N30" ca="1">_xlfn.IFNA(TODAY()-(INDEX(OFFSET(Priorities!$F$3:$F$2283,Table1[[#This Row],[ID]],0),MATCH(1,(B30=OFFSET(Priorities!$B$3:$B$2283,Table1[[#This Row],[ID]],0))*("104W"=OFFSET(Priorities!$E$3:$E$2283,Table1[[#This Row],[ID]],0)),0))),"")</f>
        <v>-35</v>
      </c>
      <c r="O30" s="292" t="str" cm="1">
        <f t="array" aca="1" ref="O30" ca="1">_xlfn.IFNA(TODAY()-(INDEX(OFFSET(Priorities!$F$3:$F$2283,Table1[[#This Row],[ID]],0),MATCH(1,(B30=OFFSET(Priorities!$B$3:$B$2283,Table1[[#This Row],[ID]],0))*("2L"=OFFSET(Priorities!$E$3:$E$2283,Table1[[#This Row],[ID]],0)),0))),"")</f>
        <v/>
      </c>
      <c r="P30" s="292" t="str" cm="1">
        <f t="array" aca="1" ref="P30" ca="1">_xlfn.IFNA(TODAY()-(INDEX(OFFSET(Priorities!$F$3:$F$2283,Table1[[#This Row],[ID]],0),MATCH(1,(B30=OFFSET(Priorities!$B$3:$B$2283,Table1[[#This Row],[ID]],0))*("156W"=OFFSET(Priorities!$E$3:$E$2283,Table1[[#This Row],[ID]],0)),0))),"")</f>
        <v/>
      </c>
      <c r="Q30" s="287" t="str" cm="1">
        <f t="array" aca="1" ref="Q30" ca="1">_xlfn.IFNA(TODAY()-(INDEX(OFFSET(Priorities!$F$3:$F$2283,Table1[[#This Row],[ID]],0),MATCH(1,(B30=OFFSET(Priorities!$B$3:$B$2283,Table1[[#This Row],[ID]],0))*("3L"=OFFSET(Priorities!$E$3:$E$2283,Table1[[#This Row],[ID]],0)),0))),"")</f>
        <v/>
      </c>
    </row>
    <row r="31" spans="1:17" hidden="1" x14ac:dyDescent="0.3">
      <c r="A31" s="288">
        <v>30</v>
      </c>
      <c r="B31" s="289" t="str">
        <f ca="1">IF(COUNTIF(Priorities!$B$4:OFFSET(Priorities!$B$3,Table1[[#This Row],[ID]],0),OFFSET(Priorities!$B$3,Table1[[#This Row],[ID]],0))=1,OFFSET(Priorities!$B$3,Table1[[#This Row],[ID]],0),"")</f>
        <v/>
      </c>
      <c r="C31" s="290" t="str">
        <f ca="1">IF(COUNTIF(Priorities!$B$4:OFFSET(Priorities!$B$3,Table1[[#This Row],[ID]],0),OFFSET(Priorities!$B$3,Table1[[#This Row],[ID]],0))=1,OFFSET(Priorities!$C$3,Table1[[#This Row],[ID]],0),"")</f>
        <v/>
      </c>
      <c r="D31" s="289" t="str">
        <f ca="1">IFERROR(IF(VLOOKUP(E31,'Leader-Assistant'!$B$1:$B$25,1,FALSE)&lt;&gt;"",'Leader-Assistant'!$B$1,""),"") &amp; IFERROR(IF(VLOOKUP(E31,'Leader-Assistant'!$C$1:$C$25,1,FALSE)&lt;&gt;"",'Leader-Assistant'!$C$1,""),"")  &amp; IFERROR(IF(VLOOKUP(E31,'Leader-Assistant'!$D$1:$D$25,1,FALSE)&lt;&gt;"",'Leader-Assistant'!$D$1,""),"") &amp; IFERROR(IF(VLOOKUP(E31,'Leader-Assistant'!$E$1:$E$25,1,FALSE)&lt;&gt;"",'Leader-Assistant'!$E$1,""),"") &amp; IFERROR(IF(VLOOKUP(E31,'Leader-Assistant'!$F$1:$F$25,1,FALSE)&lt;&gt;"",'Leader-Assistant'!$F$1,""),"") &amp; IFERROR(IF(VLOOKUP(E31,'Leader-Assistant'!$G$1:$G$25,1,FALSE)&lt;&gt;"",'Leader-Assistant'!$G$1,""),"") &amp; IFERROR(IF(VLOOKUP(E31,'Leader-Assistant'!$H$1:$H$25,1,FALSE)&lt;&gt;"",'Leader-Assistant'!$H$1,""),"") &amp; IFERROR(IF(VLOOKUP(E31,'Leader-Assistant'!$I$1:$I$25,1,FALSE)&lt;&gt;"",'Leader-Assistant'!$I$1,""),"")</f>
        <v/>
      </c>
      <c r="E31" s="289" t="str">
        <f ca="1">IF(COUNTIF(Priorities!$B$4:OFFSET(Priorities!$B$3,Table1[[#This Row],[ID]],0),OFFSET(Priorities!$B$3,Table1[[#This Row],[ID]],0))=1,OFFSET(Priorities!$D$3,Table1[[#This Row],[ID]],0),"")</f>
        <v/>
      </c>
      <c r="F31" s="291" t="str" cm="1">
        <f t="array" aca="1" ref="F31" ca="1">_xlfn.IFNA(INDEX(OFFSET(Priorities!$F$3:$F$2283,Table1[[#This Row],[ID]],0),MATCH(1,(B31=OFFSET(Priorities!$B$3:$B$2283,Table1[[#This Row],[ID]],0))*("Initial"=OFFSET(Priorities!$E$3:$E$2283,Table1[[#This Row],[ID]],0)),0)),"")</f>
        <v/>
      </c>
      <c r="G31" s="292" t="str" cm="1">
        <f t="array" aca="1" ref="G31" ca="1">_xlfn.IFNA(TODAY()-(INDEX(OFFSET(Priorities!$F$3:$F$2283,Table1[[#This Row],[ID]],0),MATCH(1,(B31=OFFSET(Priorities!$B$3:$B$2283,Table1[[#This Row],[ID]],0))*("1W"=OFFSET(Priorities!$E$3:$E$2283,Table1[[#This Row],[ID]],0)),0))),"")</f>
        <v/>
      </c>
      <c r="H31" s="292" t="str" cm="1">
        <f t="array" aca="1" ref="H31" ca="1">_xlfn.IFNA(TODAY()-(INDEX(OFFSET(Priorities!$F$3:$F$2283,Table1[[#This Row],[ID]],0),MATCH(1,(B31=OFFSET(Priorities!$B$3:$B$2283,Table1[[#This Row],[ID]],0))*("3W"=OFFSET(Priorities!$E$3:$E$2283,Table1[[#This Row],[ID]],0)),0))),"")</f>
        <v/>
      </c>
      <c r="I31" s="292" t="str" cm="1">
        <f t="array" aca="1" ref="I31" ca="1">_xlfn.IFNA(TODAY()-(INDEX(OFFSET(Priorities!$F$3:$F$2283,Table1[[#This Row],[ID]],0),MATCH(1,(B31=OFFSET(Priorities!$B$3:$B$2283,Table1[[#This Row],[ID]],0))*("6W"=OFFSET(Priorities!$E$3:$E$2283,Table1[[#This Row],[ID]],0)),0))),"")</f>
        <v/>
      </c>
      <c r="J31" s="292" t="str" cm="1">
        <f t="array" aca="1" ref="J31" ca="1">_xlfn.IFNA(TODAY()-(INDEX(OFFSET(Priorities!$F$3:$F$2283,Table1[[#This Row],[ID]],0),MATCH(1,(B31=OFFSET(Priorities!$B$3:$B$2283,Table1[[#This Row],[ID]],0))*("12W"=OFFSET(Priorities!$E$3:$E$2283,Table1[[#This Row],[ID]],0)),0))),"")</f>
        <v/>
      </c>
      <c r="K31" s="292" t="str" cm="1">
        <f t="array" aca="1" ref="K31" ca="1">_xlfn.IFNA(TODAY()-(INDEX(OFFSET(Priorities!$F$3:$F$2283,Table1[[#This Row],[ID]],0),MATCH(1,(B31=OFFSET(Priorities!$B$3:$B$2283,Table1[[#This Row],[ID]],0))*("18W"=OFFSET(Priorities!$E$3:$E$2283,Table1[[#This Row],[ID]],0)),0))),"")</f>
        <v/>
      </c>
      <c r="L31" s="292" t="str" cm="1">
        <f t="array" aca="1" ref="L31" ca="1">_xlfn.IFNA(TODAY()-(INDEX(OFFSET(Priorities!$F$3:$F$2283,Table1[[#This Row],[ID]],0),MATCH(1,(B31=OFFSET(Priorities!$B$3:$B$2283,Table1[[#This Row],[ID]],0))*("26W"=OFFSET(Priorities!$E$3:$E$2283,Table1[[#This Row],[ID]],0)),0))),"")</f>
        <v/>
      </c>
      <c r="M31" s="292" t="str" cm="1">
        <f t="array" aca="1" ref="M31" ca="1">_xlfn.IFNA(TODAY()-(INDEX(OFFSET(Priorities!$F$3:$F$2283,Table1[[#This Row],[ID]],0),MATCH(1,(B31=OFFSET(Priorities!$B$3:$B$2283,Table1[[#This Row],[ID]],0))*("52W"=OFFSET(Priorities!$E$3:$E$2283,Table1[[#This Row],[ID]],0)),0))),"")</f>
        <v/>
      </c>
      <c r="N31" s="292" t="str" cm="1">
        <f t="array" aca="1" ref="N31" ca="1">_xlfn.IFNA(TODAY()-(INDEX(OFFSET(Priorities!$F$3:$F$2283,Table1[[#This Row],[ID]],0),MATCH(1,(B31=OFFSET(Priorities!$B$3:$B$2283,Table1[[#This Row],[ID]],0))*("104W"=OFFSET(Priorities!$E$3:$E$2283,Table1[[#This Row],[ID]],0)),0))),"")</f>
        <v/>
      </c>
      <c r="O31" s="292" t="str" cm="1">
        <f t="array" aca="1" ref="O31" ca="1">_xlfn.IFNA(TODAY()-(INDEX(OFFSET(Priorities!$F$3:$F$2283,Table1[[#This Row],[ID]],0),MATCH(1,(B31=OFFSET(Priorities!$B$3:$B$2283,Table1[[#This Row],[ID]],0))*("2L"=OFFSET(Priorities!$E$3:$E$2283,Table1[[#This Row],[ID]],0)),0))),"")</f>
        <v/>
      </c>
      <c r="P31" s="292" t="str" cm="1">
        <f t="array" aca="1" ref="P31" ca="1">_xlfn.IFNA(TODAY()-(INDEX(OFFSET(Priorities!$F$3:$F$2283,Table1[[#This Row],[ID]],0),MATCH(1,(B31=OFFSET(Priorities!$B$3:$B$2283,Table1[[#This Row],[ID]],0))*("156W"=OFFSET(Priorities!$E$3:$E$2283,Table1[[#This Row],[ID]],0)),0))),"")</f>
        <v/>
      </c>
      <c r="Q31" s="287" t="str" cm="1">
        <f t="array" aca="1" ref="Q31" ca="1">_xlfn.IFNA(TODAY()-(INDEX(OFFSET(Priorities!$F$3:$F$2283,Table1[[#This Row],[ID]],0),MATCH(1,(B31=OFFSET(Priorities!$B$3:$B$2283,Table1[[#This Row],[ID]],0))*("3L"=OFFSET(Priorities!$E$3:$E$2283,Table1[[#This Row],[ID]],0)),0))),"")</f>
        <v/>
      </c>
    </row>
    <row r="32" spans="1:17" hidden="1" x14ac:dyDescent="0.3">
      <c r="A32" s="288">
        <v>31</v>
      </c>
      <c r="B32" s="289" t="str">
        <f ca="1">IF(COUNTIF(Priorities!$B$4:OFFSET(Priorities!$B$3,Table1[[#This Row],[ID]],0),OFFSET(Priorities!$B$3,Table1[[#This Row],[ID]],0))=1,OFFSET(Priorities!$B$3,Table1[[#This Row],[ID]],0),"")</f>
        <v/>
      </c>
      <c r="C32" s="290" t="str">
        <f ca="1">IF(COUNTIF(Priorities!$B$4:OFFSET(Priorities!$B$3,Table1[[#This Row],[ID]],0),OFFSET(Priorities!$B$3,Table1[[#This Row],[ID]],0))=1,OFFSET(Priorities!$C$3,Table1[[#This Row],[ID]],0),"")</f>
        <v/>
      </c>
      <c r="D32" s="289" t="str">
        <f ca="1">IFERROR(IF(VLOOKUP(E32,'Leader-Assistant'!$B$1:$B$25,1,FALSE)&lt;&gt;"",'Leader-Assistant'!$B$1,""),"") &amp; IFERROR(IF(VLOOKUP(E32,'Leader-Assistant'!$C$1:$C$25,1,FALSE)&lt;&gt;"",'Leader-Assistant'!$C$1,""),"")  &amp; IFERROR(IF(VLOOKUP(E32,'Leader-Assistant'!$D$1:$D$25,1,FALSE)&lt;&gt;"",'Leader-Assistant'!$D$1,""),"") &amp; IFERROR(IF(VLOOKUP(E32,'Leader-Assistant'!$E$1:$E$25,1,FALSE)&lt;&gt;"",'Leader-Assistant'!$E$1,""),"") &amp; IFERROR(IF(VLOOKUP(E32,'Leader-Assistant'!$F$1:$F$25,1,FALSE)&lt;&gt;"",'Leader-Assistant'!$F$1,""),"") &amp; IFERROR(IF(VLOOKUP(E32,'Leader-Assistant'!$G$1:$G$25,1,FALSE)&lt;&gt;"",'Leader-Assistant'!$G$1,""),"") &amp; IFERROR(IF(VLOOKUP(E32,'Leader-Assistant'!$H$1:$H$25,1,FALSE)&lt;&gt;"",'Leader-Assistant'!$H$1,""),"") &amp; IFERROR(IF(VLOOKUP(E32,'Leader-Assistant'!$I$1:$I$25,1,FALSE)&lt;&gt;"",'Leader-Assistant'!$I$1,""),"")</f>
        <v/>
      </c>
      <c r="E32" s="289" t="str">
        <f ca="1">IF(COUNTIF(Priorities!$B$4:OFFSET(Priorities!$B$3,Table1[[#This Row],[ID]],0),OFFSET(Priorities!$B$3,Table1[[#This Row],[ID]],0))=1,OFFSET(Priorities!$D$3,Table1[[#This Row],[ID]],0),"")</f>
        <v/>
      </c>
      <c r="F32" s="291" t="str" cm="1">
        <f t="array" aca="1" ref="F32" ca="1">_xlfn.IFNA(INDEX(OFFSET(Priorities!$F$3:$F$2283,Table1[[#This Row],[ID]],0),MATCH(1,(B32=OFFSET(Priorities!$B$3:$B$2283,Table1[[#This Row],[ID]],0))*("Initial"=OFFSET(Priorities!$E$3:$E$2283,Table1[[#This Row],[ID]],0)),0)),"")</f>
        <v/>
      </c>
      <c r="G32" s="292" t="str" cm="1">
        <f t="array" aca="1" ref="G32" ca="1">_xlfn.IFNA(TODAY()-(INDEX(OFFSET(Priorities!$F$3:$F$2283,Table1[[#This Row],[ID]],0),MATCH(1,(B32=OFFSET(Priorities!$B$3:$B$2283,Table1[[#This Row],[ID]],0))*("1W"=OFFSET(Priorities!$E$3:$E$2283,Table1[[#This Row],[ID]],0)),0))),"")</f>
        <v/>
      </c>
      <c r="H32" s="292" t="str" cm="1">
        <f t="array" aca="1" ref="H32" ca="1">_xlfn.IFNA(TODAY()-(INDEX(OFFSET(Priorities!$F$3:$F$2283,Table1[[#This Row],[ID]],0),MATCH(1,(B32=OFFSET(Priorities!$B$3:$B$2283,Table1[[#This Row],[ID]],0))*("3W"=OFFSET(Priorities!$E$3:$E$2283,Table1[[#This Row],[ID]],0)),0))),"")</f>
        <v/>
      </c>
      <c r="I32" s="292" t="str" cm="1">
        <f t="array" aca="1" ref="I32" ca="1">_xlfn.IFNA(TODAY()-(INDEX(OFFSET(Priorities!$F$3:$F$2283,Table1[[#This Row],[ID]],0),MATCH(1,(B32=OFFSET(Priorities!$B$3:$B$2283,Table1[[#This Row],[ID]],0))*("6W"=OFFSET(Priorities!$E$3:$E$2283,Table1[[#This Row],[ID]],0)),0))),"")</f>
        <v/>
      </c>
      <c r="J32" s="292" t="str" cm="1">
        <f t="array" aca="1" ref="J32" ca="1">_xlfn.IFNA(TODAY()-(INDEX(OFFSET(Priorities!$F$3:$F$2283,Table1[[#This Row],[ID]],0),MATCH(1,(B32=OFFSET(Priorities!$B$3:$B$2283,Table1[[#This Row],[ID]],0))*("12W"=OFFSET(Priorities!$E$3:$E$2283,Table1[[#This Row],[ID]],0)),0))),"")</f>
        <v/>
      </c>
      <c r="K32" s="292" t="str" cm="1">
        <f t="array" aca="1" ref="K32" ca="1">_xlfn.IFNA(TODAY()-(INDEX(OFFSET(Priorities!$F$3:$F$2283,Table1[[#This Row],[ID]],0),MATCH(1,(B32=OFFSET(Priorities!$B$3:$B$2283,Table1[[#This Row],[ID]],0))*("18W"=OFFSET(Priorities!$E$3:$E$2283,Table1[[#This Row],[ID]],0)),0))),"")</f>
        <v/>
      </c>
      <c r="L32" s="292" t="str" cm="1">
        <f t="array" aca="1" ref="L32" ca="1">_xlfn.IFNA(TODAY()-(INDEX(OFFSET(Priorities!$F$3:$F$2283,Table1[[#This Row],[ID]],0),MATCH(1,(B32=OFFSET(Priorities!$B$3:$B$2283,Table1[[#This Row],[ID]],0))*("26W"=OFFSET(Priorities!$E$3:$E$2283,Table1[[#This Row],[ID]],0)),0))),"")</f>
        <v/>
      </c>
      <c r="M32" s="292" t="str" cm="1">
        <f t="array" aca="1" ref="M32" ca="1">_xlfn.IFNA(TODAY()-(INDEX(OFFSET(Priorities!$F$3:$F$2283,Table1[[#This Row],[ID]],0),MATCH(1,(B32=OFFSET(Priorities!$B$3:$B$2283,Table1[[#This Row],[ID]],0))*("52W"=OFFSET(Priorities!$E$3:$E$2283,Table1[[#This Row],[ID]],0)),0))),"")</f>
        <v/>
      </c>
      <c r="N32" s="292" t="str" cm="1">
        <f t="array" aca="1" ref="N32" ca="1">_xlfn.IFNA(TODAY()-(INDEX(OFFSET(Priorities!$F$3:$F$2283,Table1[[#This Row],[ID]],0),MATCH(1,(B32=OFFSET(Priorities!$B$3:$B$2283,Table1[[#This Row],[ID]],0))*("104W"=OFFSET(Priorities!$E$3:$E$2283,Table1[[#This Row],[ID]],0)),0))),"")</f>
        <v/>
      </c>
      <c r="O32" s="292" t="str" cm="1">
        <f t="array" aca="1" ref="O32" ca="1">_xlfn.IFNA(TODAY()-(INDEX(OFFSET(Priorities!$F$3:$F$2283,Table1[[#This Row],[ID]],0),MATCH(1,(B32=OFFSET(Priorities!$B$3:$B$2283,Table1[[#This Row],[ID]],0))*("2L"=OFFSET(Priorities!$E$3:$E$2283,Table1[[#This Row],[ID]],0)),0))),"")</f>
        <v/>
      </c>
      <c r="P32" s="292" t="str" cm="1">
        <f t="array" aca="1" ref="P32" ca="1">_xlfn.IFNA(TODAY()-(INDEX(OFFSET(Priorities!$F$3:$F$2283,Table1[[#This Row],[ID]],0),MATCH(1,(B32=OFFSET(Priorities!$B$3:$B$2283,Table1[[#This Row],[ID]],0))*("156W"=OFFSET(Priorities!$E$3:$E$2283,Table1[[#This Row],[ID]],0)),0))),"")</f>
        <v/>
      </c>
      <c r="Q32" s="287" t="str" cm="1">
        <f t="array" aca="1" ref="Q32" ca="1">_xlfn.IFNA(TODAY()-(INDEX(OFFSET(Priorities!$F$3:$F$2283,Table1[[#This Row],[ID]],0),MATCH(1,(B32=OFFSET(Priorities!$B$3:$B$2283,Table1[[#This Row],[ID]],0))*("3L"=OFFSET(Priorities!$E$3:$E$2283,Table1[[#This Row],[ID]],0)),0))),"")</f>
        <v/>
      </c>
    </row>
    <row r="33" spans="1:17" x14ac:dyDescent="0.3">
      <c r="A33" s="288">
        <v>32</v>
      </c>
      <c r="B33" s="289" t="str">
        <f ca="1">IF(COUNTIF(Priorities!$B$4:OFFSET(Priorities!$B$3,Table1[[#This Row],[ID]],0),OFFSET(Priorities!$B$3,Table1[[#This Row],[ID]],0))=1,OFFSET(Priorities!$B$3,Table1[[#This Row],[ID]],0),"")</f>
        <v>ST 461/2020</v>
      </c>
      <c r="C33" s="290" t="str">
        <f ca="1">IF(COUNTIF(Priorities!$B$4:OFFSET(Priorities!$B$3,Table1[[#This Row],[ID]],0),OFFSET(Priorities!$B$3,Table1[[#This Row],[ID]],0))=1,OFFSET(Priorities!$C$3,Table1[[#This Row],[ID]],0),"")</f>
        <v>TEST23</v>
      </c>
      <c r="D33" s="289" t="str">
        <f ca="1">IFERROR(IF(VLOOKUP(E33,'Leader-Assistant'!$B$1:$B$25,1,FALSE)&lt;&gt;"",'Leader-Assistant'!$B$1,""),"") &amp; IFERROR(IF(VLOOKUP(E33,'Leader-Assistant'!$C$1:$C$25,1,FALSE)&lt;&gt;"",'Leader-Assistant'!$C$1,""),"")  &amp; IFERROR(IF(VLOOKUP(E33,'Leader-Assistant'!$D$1:$D$25,1,FALSE)&lt;&gt;"",'Leader-Assistant'!$D$1,""),"") &amp; IFERROR(IF(VLOOKUP(E33,'Leader-Assistant'!$E$1:$E$25,1,FALSE)&lt;&gt;"",'Leader-Assistant'!$E$1,""),"") &amp; IFERROR(IF(VLOOKUP(E33,'Leader-Assistant'!$F$1:$F$25,1,FALSE)&lt;&gt;"",'Leader-Assistant'!$F$1,""),"") &amp; IFERROR(IF(VLOOKUP(E33,'Leader-Assistant'!$G$1:$G$25,1,FALSE)&lt;&gt;"",'Leader-Assistant'!$G$1,""),"") &amp; IFERROR(IF(VLOOKUP(E33,'Leader-Assistant'!$H$1:$H$25,1,FALSE)&lt;&gt;"",'Leader-Assistant'!$H$1,""),"") &amp; IFERROR(IF(VLOOKUP(E33,'Leader-Assistant'!$I$1:$I$25,1,FALSE)&lt;&gt;"",'Leader-Assistant'!$I$1,""),"")</f>
        <v>MU</v>
      </c>
      <c r="E33" s="289" t="str">
        <f ca="1">IF(COUNTIF(Priorities!$B$4:OFFSET(Priorities!$B$3,Table1[[#This Row],[ID]],0),OFFSET(Priorities!$B$3,Table1[[#This Row],[ID]],0))=1,OFFSET(Priorities!$D$3,Table1[[#This Row],[ID]],0),"")</f>
        <v>AWO</v>
      </c>
      <c r="F33" s="291" cm="1">
        <f t="array" aca="1" ref="F33" ca="1">_xlfn.IFNA(INDEX(OFFSET(Priorities!$F$3:$F$2283,Table1[[#This Row],[ID]],0),MATCH(1,(B33=OFFSET(Priorities!$B$3:$B$2283,Table1[[#This Row],[ID]],0))*("Initial"=OFFSET(Priorities!$E$3:$E$2283,Table1[[#This Row],[ID]],0)),0)),"")</f>
        <v>44144</v>
      </c>
      <c r="G33" s="292" cm="1">
        <f t="array" aca="1" ref="G33" ca="1">_xlfn.IFNA(TODAY()-(INDEX(OFFSET(Priorities!$F$3:$F$2283,Table1[[#This Row],[ID]],0),MATCH(1,(B33=OFFSET(Priorities!$B$3:$B$2283,Table1[[#This Row],[ID]],0))*("1W"=OFFSET(Priorities!$E$3:$E$2283,Table1[[#This Row],[ID]],0)),0))),"")</f>
        <v>694</v>
      </c>
      <c r="H33" s="292" cm="1">
        <f t="array" aca="1" ref="H33" ca="1">_xlfn.IFNA(TODAY()-(INDEX(OFFSET(Priorities!$F$3:$F$2283,Table1[[#This Row],[ID]],0),MATCH(1,(B33=OFFSET(Priorities!$B$3:$B$2283,Table1[[#This Row],[ID]],0))*("3W"=OFFSET(Priorities!$E$3:$E$2283,Table1[[#This Row],[ID]],0)),0))),"")</f>
        <v>680</v>
      </c>
      <c r="I33" s="292" cm="1">
        <f t="array" aca="1" ref="I33" ca="1">_xlfn.IFNA(TODAY()-(INDEX(OFFSET(Priorities!$F$3:$F$2283,Table1[[#This Row],[ID]],0),MATCH(1,(B33=OFFSET(Priorities!$B$3:$B$2283,Table1[[#This Row],[ID]],0))*("6W"=OFFSET(Priorities!$E$3:$E$2283,Table1[[#This Row],[ID]],0)),0))),"")</f>
        <v>659</v>
      </c>
      <c r="J33" s="292" cm="1">
        <f t="array" aca="1" ref="J33" ca="1">_xlfn.IFNA(TODAY()-(INDEX(OFFSET(Priorities!$F$3:$F$2283,Table1[[#This Row],[ID]],0),MATCH(1,(B33=OFFSET(Priorities!$B$3:$B$2283,Table1[[#This Row],[ID]],0))*("12W"=OFFSET(Priorities!$E$3:$E$2283,Table1[[#This Row],[ID]],0)),0))),"")</f>
        <v>617</v>
      </c>
      <c r="K33" s="292" t="str" cm="1">
        <f t="array" aca="1" ref="K33" ca="1">_xlfn.IFNA(TODAY()-(INDEX(OFFSET(Priorities!$F$3:$F$2283,Table1[[#This Row],[ID]],0),MATCH(1,(B33=OFFSET(Priorities!$B$3:$B$2283,Table1[[#This Row],[ID]],0))*("18W"=OFFSET(Priorities!$E$3:$E$2283,Table1[[#This Row],[ID]],0)),0))),"")</f>
        <v/>
      </c>
      <c r="L33" s="292" t="str" cm="1">
        <f t="array" aca="1" ref="L33" ca="1">_xlfn.IFNA(TODAY()-(INDEX(OFFSET(Priorities!$F$3:$F$2283,Table1[[#This Row],[ID]],0),MATCH(1,(B33=OFFSET(Priorities!$B$3:$B$2283,Table1[[#This Row],[ID]],0))*("26W"=OFFSET(Priorities!$E$3:$E$2283,Table1[[#This Row],[ID]],0)),0))),"")</f>
        <v/>
      </c>
      <c r="M33" s="292" t="str" cm="1">
        <f t="array" aca="1" ref="M33" ca="1">_xlfn.IFNA(TODAY()-(INDEX(OFFSET(Priorities!$F$3:$F$2283,Table1[[#This Row],[ID]],0),MATCH(1,(B33=OFFSET(Priorities!$B$3:$B$2283,Table1[[#This Row],[ID]],0))*("52W"=OFFSET(Priorities!$E$3:$E$2283,Table1[[#This Row],[ID]],0)),0))),"")</f>
        <v/>
      </c>
      <c r="N33" s="292" cm="1">
        <f t="array" aca="1" ref="N33" ca="1">_xlfn.IFNA(TODAY()-(INDEX(OFFSET(Priorities!$F$3:$F$2283,Table1[[#This Row],[ID]],0),MATCH(1,(B33=OFFSET(Priorities!$B$3:$B$2283,Table1[[#This Row],[ID]],0))*("104W"=OFFSET(Priorities!$E$3:$E$2283,Table1[[#This Row],[ID]],0)),0))),"")</f>
        <v>-27</v>
      </c>
      <c r="O33" s="292" t="str" cm="1">
        <f t="array" aca="1" ref="O33" ca="1">_xlfn.IFNA(TODAY()-(INDEX(OFFSET(Priorities!$F$3:$F$2283,Table1[[#This Row],[ID]],0),MATCH(1,(B33=OFFSET(Priorities!$B$3:$B$2283,Table1[[#This Row],[ID]],0))*("2L"=OFFSET(Priorities!$E$3:$E$2283,Table1[[#This Row],[ID]],0)),0))),"")</f>
        <v/>
      </c>
      <c r="P33" s="292" t="str" cm="1">
        <f t="array" aca="1" ref="P33" ca="1">_xlfn.IFNA(TODAY()-(INDEX(OFFSET(Priorities!$F$3:$F$2283,Table1[[#This Row],[ID]],0),MATCH(1,(B33=OFFSET(Priorities!$B$3:$B$2283,Table1[[#This Row],[ID]],0))*("156W"=OFFSET(Priorities!$E$3:$E$2283,Table1[[#This Row],[ID]],0)),0))),"")</f>
        <v/>
      </c>
      <c r="Q33" s="287" t="str" cm="1">
        <f t="array" aca="1" ref="Q33" ca="1">_xlfn.IFNA(TODAY()-(INDEX(OFFSET(Priorities!$F$3:$F$2283,Table1[[#This Row],[ID]],0),MATCH(1,(B33=OFFSET(Priorities!$B$3:$B$2283,Table1[[#This Row],[ID]],0))*("3L"=OFFSET(Priorities!$E$3:$E$2283,Table1[[#This Row],[ID]],0)),0))),"")</f>
        <v/>
      </c>
    </row>
    <row r="34" spans="1:17" hidden="1" x14ac:dyDescent="0.3">
      <c r="A34" s="288">
        <v>33</v>
      </c>
      <c r="B34" s="289" t="str">
        <f ca="1">IF(COUNTIF(Priorities!$B$4:OFFSET(Priorities!$B$3,Table1[[#This Row],[ID]],0),OFFSET(Priorities!$B$3,Table1[[#This Row],[ID]],0))=1,OFFSET(Priorities!$B$3,Table1[[#This Row],[ID]],0),"")</f>
        <v/>
      </c>
      <c r="C34" s="290" t="str">
        <f ca="1">IF(COUNTIF(Priorities!$B$4:OFFSET(Priorities!$B$3,Table1[[#This Row],[ID]],0),OFFSET(Priorities!$B$3,Table1[[#This Row],[ID]],0))=1,OFFSET(Priorities!$C$3,Table1[[#This Row],[ID]],0),"")</f>
        <v/>
      </c>
      <c r="D34" s="289" t="str">
        <f ca="1">IFERROR(IF(VLOOKUP(E34,'Leader-Assistant'!$B$1:$B$25,1,FALSE)&lt;&gt;"",'Leader-Assistant'!$B$1,""),"") &amp; IFERROR(IF(VLOOKUP(E34,'Leader-Assistant'!$C$1:$C$25,1,FALSE)&lt;&gt;"",'Leader-Assistant'!$C$1,""),"")  &amp; IFERROR(IF(VLOOKUP(E34,'Leader-Assistant'!$D$1:$D$25,1,FALSE)&lt;&gt;"",'Leader-Assistant'!$D$1,""),"") &amp; IFERROR(IF(VLOOKUP(E34,'Leader-Assistant'!$E$1:$E$25,1,FALSE)&lt;&gt;"",'Leader-Assistant'!$E$1,""),"") &amp; IFERROR(IF(VLOOKUP(E34,'Leader-Assistant'!$F$1:$F$25,1,FALSE)&lt;&gt;"",'Leader-Assistant'!$F$1,""),"") &amp; IFERROR(IF(VLOOKUP(E34,'Leader-Assistant'!$G$1:$G$25,1,FALSE)&lt;&gt;"",'Leader-Assistant'!$G$1,""),"") &amp; IFERROR(IF(VLOOKUP(E34,'Leader-Assistant'!$H$1:$H$25,1,FALSE)&lt;&gt;"",'Leader-Assistant'!$H$1,""),"") &amp; IFERROR(IF(VLOOKUP(E34,'Leader-Assistant'!$I$1:$I$25,1,FALSE)&lt;&gt;"",'Leader-Assistant'!$I$1,""),"")</f>
        <v/>
      </c>
      <c r="E34" s="289" t="str">
        <f ca="1">IF(COUNTIF(Priorities!$B$4:OFFSET(Priorities!$B$3,Table1[[#This Row],[ID]],0),OFFSET(Priorities!$B$3,Table1[[#This Row],[ID]],0))=1,OFFSET(Priorities!$D$3,Table1[[#This Row],[ID]],0),"")</f>
        <v/>
      </c>
      <c r="F34" s="291" t="str" cm="1">
        <f t="array" aca="1" ref="F34" ca="1">_xlfn.IFNA(INDEX(OFFSET(Priorities!$F$3:$F$2283,Table1[[#This Row],[ID]],0),MATCH(1,(B34=OFFSET(Priorities!$B$3:$B$2283,Table1[[#This Row],[ID]],0))*("Initial"=OFFSET(Priorities!$E$3:$E$2283,Table1[[#This Row],[ID]],0)),0)),"")</f>
        <v/>
      </c>
      <c r="G34" s="292" t="str" cm="1">
        <f t="array" aca="1" ref="G34" ca="1">_xlfn.IFNA(TODAY()-(INDEX(OFFSET(Priorities!$F$3:$F$2283,Table1[[#This Row],[ID]],0),MATCH(1,(B34=OFFSET(Priorities!$B$3:$B$2283,Table1[[#This Row],[ID]],0))*("1W"=OFFSET(Priorities!$E$3:$E$2283,Table1[[#This Row],[ID]],0)),0))),"")</f>
        <v/>
      </c>
      <c r="H34" s="292" t="str" cm="1">
        <f t="array" aca="1" ref="H34" ca="1">_xlfn.IFNA(TODAY()-(INDEX(OFFSET(Priorities!$F$3:$F$2283,Table1[[#This Row],[ID]],0),MATCH(1,(B34=OFFSET(Priorities!$B$3:$B$2283,Table1[[#This Row],[ID]],0))*("3W"=OFFSET(Priorities!$E$3:$E$2283,Table1[[#This Row],[ID]],0)),0))),"")</f>
        <v/>
      </c>
      <c r="I34" s="292" t="str" cm="1">
        <f t="array" aca="1" ref="I34" ca="1">_xlfn.IFNA(TODAY()-(INDEX(OFFSET(Priorities!$F$3:$F$2283,Table1[[#This Row],[ID]],0),MATCH(1,(B34=OFFSET(Priorities!$B$3:$B$2283,Table1[[#This Row],[ID]],0))*("6W"=OFFSET(Priorities!$E$3:$E$2283,Table1[[#This Row],[ID]],0)),0))),"")</f>
        <v/>
      </c>
      <c r="J34" s="292" t="str" cm="1">
        <f t="array" aca="1" ref="J34" ca="1">_xlfn.IFNA(TODAY()-(INDEX(OFFSET(Priorities!$F$3:$F$2283,Table1[[#This Row],[ID]],0),MATCH(1,(B34=OFFSET(Priorities!$B$3:$B$2283,Table1[[#This Row],[ID]],0))*("12W"=OFFSET(Priorities!$E$3:$E$2283,Table1[[#This Row],[ID]],0)),0))),"")</f>
        <v/>
      </c>
      <c r="K34" s="292" t="str" cm="1">
        <f t="array" aca="1" ref="K34" ca="1">_xlfn.IFNA(TODAY()-(INDEX(OFFSET(Priorities!$F$3:$F$2283,Table1[[#This Row],[ID]],0),MATCH(1,(B34=OFFSET(Priorities!$B$3:$B$2283,Table1[[#This Row],[ID]],0))*("18W"=OFFSET(Priorities!$E$3:$E$2283,Table1[[#This Row],[ID]],0)),0))),"")</f>
        <v/>
      </c>
      <c r="L34" s="292" t="str" cm="1">
        <f t="array" aca="1" ref="L34" ca="1">_xlfn.IFNA(TODAY()-(INDEX(OFFSET(Priorities!$F$3:$F$2283,Table1[[#This Row],[ID]],0),MATCH(1,(B34=OFFSET(Priorities!$B$3:$B$2283,Table1[[#This Row],[ID]],0))*("26W"=OFFSET(Priorities!$E$3:$E$2283,Table1[[#This Row],[ID]],0)),0))),"")</f>
        <v/>
      </c>
      <c r="M34" s="292" t="str" cm="1">
        <f t="array" aca="1" ref="M34" ca="1">_xlfn.IFNA(TODAY()-(INDEX(OFFSET(Priorities!$F$3:$F$2283,Table1[[#This Row],[ID]],0),MATCH(1,(B34=OFFSET(Priorities!$B$3:$B$2283,Table1[[#This Row],[ID]],0))*("52W"=OFFSET(Priorities!$E$3:$E$2283,Table1[[#This Row],[ID]],0)),0))),"")</f>
        <v/>
      </c>
      <c r="N34" s="292" t="str" cm="1">
        <f t="array" aca="1" ref="N34" ca="1">_xlfn.IFNA(TODAY()-(INDEX(OFFSET(Priorities!$F$3:$F$2283,Table1[[#This Row],[ID]],0),MATCH(1,(B34=OFFSET(Priorities!$B$3:$B$2283,Table1[[#This Row],[ID]],0))*("104W"=OFFSET(Priorities!$E$3:$E$2283,Table1[[#This Row],[ID]],0)),0))),"")</f>
        <v/>
      </c>
      <c r="O34" s="292" t="str" cm="1">
        <f t="array" aca="1" ref="O34" ca="1">_xlfn.IFNA(TODAY()-(INDEX(OFFSET(Priorities!$F$3:$F$2283,Table1[[#This Row],[ID]],0),MATCH(1,(B34=OFFSET(Priorities!$B$3:$B$2283,Table1[[#This Row],[ID]],0))*("2L"=OFFSET(Priorities!$E$3:$E$2283,Table1[[#This Row],[ID]],0)),0))),"")</f>
        <v/>
      </c>
      <c r="P34" s="292" t="str" cm="1">
        <f t="array" aca="1" ref="P34" ca="1">_xlfn.IFNA(TODAY()-(INDEX(OFFSET(Priorities!$F$3:$F$2283,Table1[[#This Row],[ID]],0),MATCH(1,(B34=OFFSET(Priorities!$B$3:$B$2283,Table1[[#This Row],[ID]],0))*("156W"=OFFSET(Priorities!$E$3:$E$2283,Table1[[#This Row],[ID]],0)),0))),"")</f>
        <v/>
      </c>
      <c r="Q34" s="287" t="str" cm="1">
        <f t="array" aca="1" ref="Q34" ca="1">_xlfn.IFNA(TODAY()-(INDEX(OFFSET(Priorities!$F$3:$F$2283,Table1[[#This Row],[ID]],0),MATCH(1,(B34=OFFSET(Priorities!$B$3:$B$2283,Table1[[#This Row],[ID]],0))*("3L"=OFFSET(Priorities!$E$3:$E$2283,Table1[[#This Row],[ID]],0)),0))),"")</f>
        <v/>
      </c>
    </row>
    <row r="35" spans="1:17" hidden="1" x14ac:dyDescent="0.3">
      <c r="A35" s="288">
        <v>34</v>
      </c>
      <c r="B35" s="289" t="str">
        <f ca="1">IF(COUNTIF(Priorities!$B$4:OFFSET(Priorities!$B$3,Table1[[#This Row],[ID]],0),OFFSET(Priorities!$B$3,Table1[[#This Row],[ID]],0))=1,OFFSET(Priorities!$B$3,Table1[[#This Row],[ID]],0),"")</f>
        <v/>
      </c>
      <c r="C35" s="290" t="str">
        <f ca="1">IF(COUNTIF(Priorities!$B$4:OFFSET(Priorities!$B$3,Table1[[#This Row],[ID]],0),OFFSET(Priorities!$B$3,Table1[[#This Row],[ID]],0))=1,OFFSET(Priorities!$C$3,Table1[[#This Row],[ID]],0),"")</f>
        <v/>
      </c>
      <c r="D35" s="289" t="str">
        <f ca="1">IFERROR(IF(VLOOKUP(E35,'Leader-Assistant'!$B$1:$B$25,1,FALSE)&lt;&gt;"",'Leader-Assistant'!$B$1,""),"") &amp; IFERROR(IF(VLOOKUP(E35,'Leader-Assistant'!$C$1:$C$25,1,FALSE)&lt;&gt;"",'Leader-Assistant'!$C$1,""),"")  &amp; IFERROR(IF(VLOOKUP(E35,'Leader-Assistant'!$D$1:$D$25,1,FALSE)&lt;&gt;"",'Leader-Assistant'!$D$1,""),"") &amp; IFERROR(IF(VLOOKUP(E35,'Leader-Assistant'!$E$1:$E$25,1,FALSE)&lt;&gt;"",'Leader-Assistant'!$E$1,""),"") &amp; IFERROR(IF(VLOOKUP(E35,'Leader-Assistant'!$F$1:$F$25,1,FALSE)&lt;&gt;"",'Leader-Assistant'!$F$1,""),"") &amp; IFERROR(IF(VLOOKUP(E35,'Leader-Assistant'!$G$1:$G$25,1,FALSE)&lt;&gt;"",'Leader-Assistant'!$G$1,""),"") &amp; IFERROR(IF(VLOOKUP(E35,'Leader-Assistant'!$H$1:$H$25,1,FALSE)&lt;&gt;"",'Leader-Assistant'!$H$1,""),"") &amp; IFERROR(IF(VLOOKUP(E35,'Leader-Assistant'!$I$1:$I$25,1,FALSE)&lt;&gt;"",'Leader-Assistant'!$I$1,""),"")</f>
        <v/>
      </c>
      <c r="E35" s="289" t="str">
        <f ca="1">IF(COUNTIF(Priorities!$B$4:OFFSET(Priorities!$B$3,Table1[[#This Row],[ID]],0),OFFSET(Priorities!$B$3,Table1[[#This Row],[ID]],0))=1,OFFSET(Priorities!$D$3,Table1[[#This Row],[ID]],0),"")</f>
        <v/>
      </c>
      <c r="F35" s="291" t="str" cm="1">
        <f t="array" aca="1" ref="F35" ca="1">_xlfn.IFNA(INDEX(OFFSET(Priorities!$F$3:$F$2283,Table1[[#This Row],[ID]],0),MATCH(1,(B35=OFFSET(Priorities!$B$3:$B$2283,Table1[[#This Row],[ID]],0))*("Initial"=OFFSET(Priorities!$E$3:$E$2283,Table1[[#This Row],[ID]],0)),0)),"")</f>
        <v/>
      </c>
      <c r="G35" s="292" t="str" cm="1">
        <f t="array" aca="1" ref="G35" ca="1">_xlfn.IFNA(TODAY()-(INDEX(OFFSET(Priorities!$F$3:$F$2283,Table1[[#This Row],[ID]],0),MATCH(1,(B35=OFFSET(Priorities!$B$3:$B$2283,Table1[[#This Row],[ID]],0))*("1W"=OFFSET(Priorities!$E$3:$E$2283,Table1[[#This Row],[ID]],0)),0))),"")</f>
        <v/>
      </c>
      <c r="H35" s="292" t="str" cm="1">
        <f t="array" aca="1" ref="H35" ca="1">_xlfn.IFNA(TODAY()-(INDEX(OFFSET(Priorities!$F$3:$F$2283,Table1[[#This Row],[ID]],0),MATCH(1,(B35=OFFSET(Priorities!$B$3:$B$2283,Table1[[#This Row],[ID]],0))*("3W"=OFFSET(Priorities!$E$3:$E$2283,Table1[[#This Row],[ID]],0)),0))),"")</f>
        <v/>
      </c>
      <c r="I35" s="292" t="str" cm="1">
        <f t="array" aca="1" ref="I35" ca="1">_xlfn.IFNA(TODAY()-(INDEX(OFFSET(Priorities!$F$3:$F$2283,Table1[[#This Row],[ID]],0),MATCH(1,(B35=OFFSET(Priorities!$B$3:$B$2283,Table1[[#This Row],[ID]],0))*("6W"=OFFSET(Priorities!$E$3:$E$2283,Table1[[#This Row],[ID]],0)),0))),"")</f>
        <v/>
      </c>
      <c r="J35" s="292" t="str" cm="1">
        <f t="array" aca="1" ref="J35" ca="1">_xlfn.IFNA(TODAY()-(INDEX(OFFSET(Priorities!$F$3:$F$2283,Table1[[#This Row],[ID]],0),MATCH(1,(B35=OFFSET(Priorities!$B$3:$B$2283,Table1[[#This Row],[ID]],0))*("12W"=OFFSET(Priorities!$E$3:$E$2283,Table1[[#This Row],[ID]],0)),0))),"")</f>
        <v/>
      </c>
      <c r="K35" s="292" t="str" cm="1">
        <f t="array" aca="1" ref="K35" ca="1">_xlfn.IFNA(TODAY()-(INDEX(OFFSET(Priorities!$F$3:$F$2283,Table1[[#This Row],[ID]],0),MATCH(1,(B35=OFFSET(Priorities!$B$3:$B$2283,Table1[[#This Row],[ID]],0))*("18W"=OFFSET(Priorities!$E$3:$E$2283,Table1[[#This Row],[ID]],0)),0))),"")</f>
        <v/>
      </c>
      <c r="L35" s="292" t="str" cm="1">
        <f t="array" aca="1" ref="L35" ca="1">_xlfn.IFNA(TODAY()-(INDEX(OFFSET(Priorities!$F$3:$F$2283,Table1[[#This Row],[ID]],0),MATCH(1,(B35=OFFSET(Priorities!$B$3:$B$2283,Table1[[#This Row],[ID]],0))*("26W"=OFFSET(Priorities!$E$3:$E$2283,Table1[[#This Row],[ID]],0)),0))),"")</f>
        <v/>
      </c>
      <c r="M35" s="292" t="str" cm="1">
        <f t="array" aca="1" ref="M35" ca="1">_xlfn.IFNA(TODAY()-(INDEX(OFFSET(Priorities!$F$3:$F$2283,Table1[[#This Row],[ID]],0),MATCH(1,(B35=OFFSET(Priorities!$B$3:$B$2283,Table1[[#This Row],[ID]],0))*("52W"=OFFSET(Priorities!$E$3:$E$2283,Table1[[#This Row],[ID]],0)),0))),"")</f>
        <v/>
      </c>
      <c r="N35" s="292" t="str" cm="1">
        <f t="array" aca="1" ref="N35" ca="1">_xlfn.IFNA(TODAY()-(INDEX(OFFSET(Priorities!$F$3:$F$2283,Table1[[#This Row],[ID]],0),MATCH(1,(B35=OFFSET(Priorities!$B$3:$B$2283,Table1[[#This Row],[ID]],0))*("104W"=OFFSET(Priorities!$E$3:$E$2283,Table1[[#This Row],[ID]],0)),0))),"")</f>
        <v/>
      </c>
      <c r="O35" s="292" t="str" cm="1">
        <f t="array" aca="1" ref="O35" ca="1">_xlfn.IFNA(TODAY()-(INDEX(OFFSET(Priorities!$F$3:$F$2283,Table1[[#This Row],[ID]],0),MATCH(1,(B35=OFFSET(Priorities!$B$3:$B$2283,Table1[[#This Row],[ID]],0))*("2L"=OFFSET(Priorities!$E$3:$E$2283,Table1[[#This Row],[ID]],0)),0))),"")</f>
        <v/>
      </c>
      <c r="P35" s="292" t="str" cm="1">
        <f t="array" aca="1" ref="P35" ca="1">_xlfn.IFNA(TODAY()-(INDEX(OFFSET(Priorities!$F$3:$F$2283,Table1[[#This Row],[ID]],0),MATCH(1,(B35=OFFSET(Priorities!$B$3:$B$2283,Table1[[#This Row],[ID]],0))*("156W"=OFFSET(Priorities!$E$3:$E$2283,Table1[[#This Row],[ID]],0)),0))),"")</f>
        <v/>
      </c>
      <c r="Q35" s="287" t="str" cm="1">
        <f t="array" aca="1" ref="Q35" ca="1">_xlfn.IFNA(TODAY()-(INDEX(OFFSET(Priorities!$F$3:$F$2283,Table1[[#This Row],[ID]],0),MATCH(1,(B35=OFFSET(Priorities!$B$3:$B$2283,Table1[[#This Row],[ID]],0))*("3L"=OFFSET(Priorities!$E$3:$E$2283,Table1[[#This Row],[ID]],0)),0))),"")</f>
        <v/>
      </c>
    </row>
    <row r="36" spans="1:17" hidden="1" x14ac:dyDescent="0.3">
      <c r="A36" s="288">
        <v>35</v>
      </c>
      <c r="B36" s="289" t="str">
        <f ca="1">IF(COUNTIF(Priorities!$B$4:OFFSET(Priorities!$B$3,Table1[[#This Row],[ID]],0),OFFSET(Priorities!$B$3,Table1[[#This Row],[ID]],0))=1,OFFSET(Priorities!$B$3,Table1[[#This Row],[ID]],0),"")</f>
        <v/>
      </c>
      <c r="C36" s="290" t="str">
        <f ca="1">IF(COUNTIF(Priorities!$B$4:OFFSET(Priorities!$B$3,Table1[[#This Row],[ID]],0),OFFSET(Priorities!$B$3,Table1[[#This Row],[ID]],0))=1,OFFSET(Priorities!$C$3,Table1[[#This Row],[ID]],0),"")</f>
        <v/>
      </c>
      <c r="D36" s="289" t="str">
        <f ca="1">IFERROR(IF(VLOOKUP(E36,'Leader-Assistant'!$B$1:$B$25,1,FALSE)&lt;&gt;"",'Leader-Assistant'!$B$1,""),"") &amp; IFERROR(IF(VLOOKUP(E36,'Leader-Assistant'!$C$1:$C$25,1,FALSE)&lt;&gt;"",'Leader-Assistant'!$C$1,""),"")  &amp; IFERROR(IF(VLOOKUP(E36,'Leader-Assistant'!$D$1:$D$25,1,FALSE)&lt;&gt;"",'Leader-Assistant'!$D$1,""),"") &amp; IFERROR(IF(VLOOKUP(E36,'Leader-Assistant'!$E$1:$E$25,1,FALSE)&lt;&gt;"",'Leader-Assistant'!$E$1,""),"") &amp; IFERROR(IF(VLOOKUP(E36,'Leader-Assistant'!$F$1:$F$25,1,FALSE)&lt;&gt;"",'Leader-Assistant'!$F$1,""),"") &amp; IFERROR(IF(VLOOKUP(E36,'Leader-Assistant'!$G$1:$G$25,1,FALSE)&lt;&gt;"",'Leader-Assistant'!$G$1,""),"") &amp; IFERROR(IF(VLOOKUP(E36,'Leader-Assistant'!$H$1:$H$25,1,FALSE)&lt;&gt;"",'Leader-Assistant'!$H$1,""),"") &amp; IFERROR(IF(VLOOKUP(E36,'Leader-Assistant'!$I$1:$I$25,1,FALSE)&lt;&gt;"",'Leader-Assistant'!$I$1,""),"")</f>
        <v/>
      </c>
      <c r="E36" s="289" t="str">
        <f ca="1">IF(COUNTIF(Priorities!$B$4:OFFSET(Priorities!$B$3,Table1[[#This Row],[ID]],0),OFFSET(Priorities!$B$3,Table1[[#This Row],[ID]],0))=1,OFFSET(Priorities!$D$3,Table1[[#This Row],[ID]],0),"")</f>
        <v/>
      </c>
      <c r="F36" s="291" t="str" cm="1">
        <f t="array" aca="1" ref="F36" ca="1">_xlfn.IFNA(INDEX(OFFSET(Priorities!$F$3:$F$2283,Table1[[#This Row],[ID]],0),MATCH(1,(B36=OFFSET(Priorities!$B$3:$B$2283,Table1[[#This Row],[ID]],0))*("Initial"=OFFSET(Priorities!$E$3:$E$2283,Table1[[#This Row],[ID]],0)),0)),"")</f>
        <v/>
      </c>
      <c r="G36" s="292" t="str" cm="1">
        <f t="array" aca="1" ref="G36" ca="1">_xlfn.IFNA(TODAY()-(INDEX(OFFSET(Priorities!$F$3:$F$2283,Table1[[#This Row],[ID]],0),MATCH(1,(B36=OFFSET(Priorities!$B$3:$B$2283,Table1[[#This Row],[ID]],0))*("1W"=OFFSET(Priorities!$E$3:$E$2283,Table1[[#This Row],[ID]],0)),0))),"")</f>
        <v/>
      </c>
      <c r="H36" s="292" t="str" cm="1">
        <f t="array" aca="1" ref="H36" ca="1">_xlfn.IFNA(TODAY()-(INDEX(OFFSET(Priorities!$F$3:$F$2283,Table1[[#This Row],[ID]],0),MATCH(1,(B36=OFFSET(Priorities!$B$3:$B$2283,Table1[[#This Row],[ID]],0))*("3W"=OFFSET(Priorities!$E$3:$E$2283,Table1[[#This Row],[ID]],0)),0))),"")</f>
        <v/>
      </c>
      <c r="I36" s="292" t="str" cm="1">
        <f t="array" aca="1" ref="I36" ca="1">_xlfn.IFNA(TODAY()-(INDEX(OFFSET(Priorities!$F$3:$F$2283,Table1[[#This Row],[ID]],0),MATCH(1,(B36=OFFSET(Priorities!$B$3:$B$2283,Table1[[#This Row],[ID]],0))*("6W"=OFFSET(Priorities!$E$3:$E$2283,Table1[[#This Row],[ID]],0)),0))),"")</f>
        <v/>
      </c>
      <c r="J36" s="292" t="str" cm="1">
        <f t="array" aca="1" ref="J36" ca="1">_xlfn.IFNA(TODAY()-(INDEX(OFFSET(Priorities!$F$3:$F$2283,Table1[[#This Row],[ID]],0),MATCH(1,(B36=OFFSET(Priorities!$B$3:$B$2283,Table1[[#This Row],[ID]],0))*("12W"=OFFSET(Priorities!$E$3:$E$2283,Table1[[#This Row],[ID]],0)),0))),"")</f>
        <v/>
      </c>
      <c r="K36" s="292" t="str" cm="1">
        <f t="array" aca="1" ref="K36" ca="1">_xlfn.IFNA(TODAY()-(INDEX(OFFSET(Priorities!$F$3:$F$2283,Table1[[#This Row],[ID]],0),MATCH(1,(B36=OFFSET(Priorities!$B$3:$B$2283,Table1[[#This Row],[ID]],0))*("18W"=OFFSET(Priorities!$E$3:$E$2283,Table1[[#This Row],[ID]],0)),0))),"")</f>
        <v/>
      </c>
      <c r="L36" s="292" t="str" cm="1">
        <f t="array" aca="1" ref="L36" ca="1">_xlfn.IFNA(TODAY()-(INDEX(OFFSET(Priorities!$F$3:$F$2283,Table1[[#This Row],[ID]],0),MATCH(1,(B36=OFFSET(Priorities!$B$3:$B$2283,Table1[[#This Row],[ID]],0))*("26W"=OFFSET(Priorities!$E$3:$E$2283,Table1[[#This Row],[ID]],0)),0))),"")</f>
        <v/>
      </c>
      <c r="M36" s="292" t="str" cm="1">
        <f t="array" aca="1" ref="M36" ca="1">_xlfn.IFNA(TODAY()-(INDEX(OFFSET(Priorities!$F$3:$F$2283,Table1[[#This Row],[ID]],0),MATCH(1,(B36=OFFSET(Priorities!$B$3:$B$2283,Table1[[#This Row],[ID]],0))*("52W"=OFFSET(Priorities!$E$3:$E$2283,Table1[[#This Row],[ID]],0)),0))),"")</f>
        <v/>
      </c>
      <c r="N36" s="292" t="str" cm="1">
        <f t="array" aca="1" ref="N36" ca="1">_xlfn.IFNA(TODAY()-(INDEX(OFFSET(Priorities!$F$3:$F$2283,Table1[[#This Row],[ID]],0),MATCH(1,(B36=OFFSET(Priorities!$B$3:$B$2283,Table1[[#This Row],[ID]],0))*("104W"=OFFSET(Priorities!$E$3:$E$2283,Table1[[#This Row],[ID]],0)),0))),"")</f>
        <v/>
      </c>
      <c r="O36" s="292" t="str" cm="1">
        <f t="array" aca="1" ref="O36" ca="1">_xlfn.IFNA(TODAY()-(INDEX(OFFSET(Priorities!$F$3:$F$2283,Table1[[#This Row],[ID]],0),MATCH(1,(B36=OFFSET(Priorities!$B$3:$B$2283,Table1[[#This Row],[ID]],0))*("2L"=OFFSET(Priorities!$E$3:$E$2283,Table1[[#This Row],[ID]],0)),0))),"")</f>
        <v/>
      </c>
      <c r="P36" s="292" t="str" cm="1">
        <f t="array" aca="1" ref="P36" ca="1">_xlfn.IFNA(TODAY()-(INDEX(OFFSET(Priorities!$F$3:$F$2283,Table1[[#This Row],[ID]],0),MATCH(1,(B36=OFFSET(Priorities!$B$3:$B$2283,Table1[[#This Row],[ID]],0))*("156W"=OFFSET(Priorities!$E$3:$E$2283,Table1[[#This Row],[ID]],0)),0))),"")</f>
        <v/>
      </c>
      <c r="Q36" s="287" t="str" cm="1">
        <f t="array" aca="1" ref="Q36" ca="1">_xlfn.IFNA(TODAY()-(INDEX(OFFSET(Priorities!$F$3:$F$2283,Table1[[#This Row],[ID]],0),MATCH(1,(B36=OFFSET(Priorities!$B$3:$B$2283,Table1[[#This Row],[ID]],0))*("3L"=OFFSET(Priorities!$E$3:$E$2283,Table1[[#This Row],[ID]],0)),0))),"")</f>
        <v/>
      </c>
    </row>
    <row r="37" spans="1:17" hidden="1" x14ac:dyDescent="0.3">
      <c r="A37" s="288">
        <v>36</v>
      </c>
      <c r="B37" s="289" t="str">
        <f ca="1">IF(COUNTIF(Priorities!$B$4:OFFSET(Priorities!$B$3,Table1[[#This Row],[ID]],0),OFFSET(Priorities!$B$3,Table1[[#This Row],[ID]],0))=1,OFFSET(Priorities!$B$3,Table1[[#This Row],[ID]],0),"")</f>
        <v/>
      </c>
      <c r="C37" s="290" t="str">
        <f ca="1">IF(COUNTIF(Priorities!$B$4:OFFSET(Priorities!$B$3,Table1[[#This Row],[ID]],0),OFFSET(Priorities!$B$3,Table1[[#This Row],[ID]],0))=1,OFFSET(Priorities!$C$3,Table1[[#This Row],[ID]],0),"")</f>
        <v/>
      </c>
      <c r="D37" s="289" t="str">
        <f ca="1">IFERROR(IF(VLOOKUP(E37,'Leader-Assistant'!$B$1:$B$25,1,FALSE)&lt;&gt;"",'Leader-Assistant'!$B$1,""),"") &amp; IFERROR(IF(VLOOKUP(E37,'Leader-Assistant'!$C$1:$C$25,1,FALSE)&lt;&gt;"",'Leader-Assistant'!$C$1,""),"")  &amp; IFERROR(IF(VLOOKUP(E37,'Leader-Assistant'!$D$1:$D$25,1,FALSE)&lt;&gt;"",'Leader-Assistant'!$D$1,""),"") &amp; IFERROR(IF(VLOOKUP(E37,'Leader-Assistant'!$E$1:$E$25,1,FALSE)&lt;&gt;"",'Leader-Assistant'!$E$1,""),"") &amp; IFERROR(IF(VLOOKUP(E37,'Leader-Assistant'!$F$1:$F$25,1,FALSE)&lt;&gt;"",'Leader-Assistant'!$F$1,""),"") &amp; IFERROR(IF(VLOOKUP(E37,'Leader-Assistant'!$G$1:$G$25,1,FALSE)&lt;&gt;"",'Leader-Assistant'!$G$1,""),"") &amp; IFERROR(IF(VLOOKUP(E37,'Leader-Assistant'!$H$1:$H$25,1,FALSE)&lt;&gt;"",'Leader-Assistant'!$H$1,""),"") &amp; IFERROR(IF(VLOOKUP(E37,'Leader-Assistant'!$I$1:$I$25,1,FALSE)&lt;&gt;"",'Leader-Assistant'!$I$1,""),"")</f>
        <v/>
      </c>
      <c r="E37" s="289" t="str">
        <f ca="1">IF(COUNTIF(Priorities!$B$4:OFFSET(Priorities!$B$3,Table1[[#This Row],[ID]],0),OFFSET(Priorities!$B$3,Table1[[#This Row],[ID]],0))=1,OFFSET(Priorities!$D$3,Table1[[#This Row],[ID]],0),"")</f>
        <v/>
      </c>
      <c r="F37" s="291" t="str" cm="1">
        <f t="array" aca="1" ref="F37" ca="1">_xlfn.IFNA(INDEX(OFFSET(Priorities!$F$3:$F$2283,Table1[[#This Row],[ID]],0),MATCH(1,(B37=OFFSET(Priorities!$B$3:$B$2283,Table1[[#This Row],[ID]],0))*("Initial"=OFFSET(Priorities!$E$3:$E$2283,Table1[[#This Row],[ID]],0)),0)),"")</f>
        <v/>
      </c>
      <c r="G37" s="292" t="str" cm="1">
        <f t="array" aca="1" ref="G37" ca="1">_xlfn.IFNA(TODAY()-(INDEX(OFFSET(Priorities!$F$3:$F$2283,Table1[[#This Row],[ID]],0),MATCH(1,(B37=OFFSET(Priorities!$B$3:$B$2283,Table1[[#This Row],[ID]],0))*("1W"=OFFSET(Priorities!$E$3:$E$2283,Table1[[#This Row],[ID]],0)),0))),"")</f>
        <v/>
      </c>
      <c r="H37" s="292" t="str" cm="1">
        <f t="array" aca="1" ref="H37" ca="1">_xlfn.IFNA(TODAY()-(INDEX(OFFSET(Priorities!$F$3:$F$2283,Table1[[#This Row],[ID]],0),MATCH(1,(B37=OFFSET(Priorities!$B$3:$B$2283,Table1[[#This Row],[ID]],0))*("3W"=OFFSET(Priorities!$E$3:$E$2283,Table1[[#This Row],[ID]],0)),0))),"")</f>
        <v/>
      </c>
      <c r="I37" s="292" t="str" cm="1">
        <f t="array" aca="1" ref="I37" ca="1">_xlfn.IFNA(TODAY()-(INDEX(OFFSET(Priorities!$F$3:$F$2283,Table1[[#This Row],[ID]],0),MATCH(1,(B37=OFFSET(Priorities!$B$3:$B$2283,Table1[[#This Row],[ID]],0))*("6W"=OFFSET(Priorities!$E$3:$E$2283,Table1[[#This Row],[ID]],0)),0))),"")</f>
        <v/>
      </c>
      <c r="J37" s="292" t="str" cm="1">
        <f t="array" aca="1" ref="J37" ca="1">_xlfn.IFNA(TODAY()-(INDEX(OFFSET(Priorities!$F$3:$F$2283,Table1[[#This Row],[ID]],0),MATCH(1,(B37=OFFSET(Priorities!$B$3:$B$2283,Table1[[#This Row],[ID]],0))*("12W"=OFFSET(Priorities!$E$3:$E$2283,Table1[[#This Row],[ID]],0)),0))),"")</f>
        <v/>
      </c>
      <c r="K37" s="292" t="str" cm="1">
        <f t="array" aca="1" ref="K37" ca="1">_xlfn.IFNA(TODAY()-(INDEX(OFFSET(Priorities!$F$3:$F$2283,Table1[[#This Row],[ID]],0),MATCH(1,(B37=OFFSET(Priorities!$B$3:$B$2283,Table1[[#This Row],[ID]],0))*("18W"=OFFSET(Priorities!$E$3:$E$2283,Table1[[#This Row],[ID]],0)),0))),"")</f>
        <v/>
      </c>
      <c r="L37" s="292" t="str" cm="1">
        <f t="array" aca="1" ref="L37" ca="1">_xlfn.IFNA(TODAY()-(INDEX(OFFSET(Priorities!$F$3:$F$2283,Table1[[#This Row],[ID]],0),MATCH(1,(B37=OFFSET(Priorities!$B$3:$B$2283,Table1[[#This Row],[ID]],0))*("26W"=OFFSET(Priorities!$E$3:$E$2283,Table1[[#This Row],[ID]],0)),0))),"")</f>
        <v/>
      </c>
      <c r="M37" s="292" t="str" cm="1">
        <f t="array" aca="1" ref="M37" ca="1">_xlfn.IFNA(TODAY()-(INDEX(OFFSET(Priorities!$F$3:$F$2283,Table1[[#This Row],[ID]],0),MATCH(1,(B37=OFFSET(Priorities!$B$3:$B$2283,Table1[[#This Row],[ID]],0))*("52W"=OFFSET(Priorities!$E$3:$E$2283,Table1[[#This Row],[ID]],0)),0))),"")</f>
        <v/>
      </c>
      <c r="N37" s="292" t="str" cm="1">
        <f t="array" aca="1" ref="N37" ca="1">_xlfn.IFNA(TODAY()-(INDEX(OFFSET(Priorities!$F$3:$F$2283,Table1[[#This Row],[ID]],0),MATCH(1,(B37=OFFSET(Priorities!$B$3:$B$2283,Table1[[#This Row],[ID]],0))*("104W"=OFFSET(Priorities!$E$3:$E$2283,Table1[[#This Row],[ID]],0)),0))),"")</f>
        <v/>
      </c>
      <c r="O37" s="292" t="str" cm="1">
        <f t="array" aca="1" ref="O37" ca="1">_xlfn.IFNA(TODAY()-(INDEX(OFFSET(Priorities!$F$3:$F$2283,Table1[[#This Row],[ID]],0),MATCH(1,(B37=OFFSET(Priorities!$B$3:$B$2283,Table1[[#This Row],[ID]],0))*("2L"=OFFSET(Priorities!$E$3:$E$2283,Table1[[#This Row],[ID]],0)),0))),"")</f>
        <v/>
      </c>
      <c r="P37" s="292" t="str" cm="1">
        <f t="array" aca="1" ref="P37" ca="1">_xlfn.IFNA(TODAY()-(INDEX(OFFSET(Priorities!$F$3:$F$2283,Table1[[#This Row],[ID]],0),MATCH(1,(B37=OFFSET(Priorities!$B$3:$B$2283,Table1[[#This Row],[ID]],0))*("156W"=OFFSET(Priorities!$E$3:$E$2283,Table1[[#This Row],[ID]],0)),0))),"")</f>
        <v/>
      </c>
      <c r="Q37" s="287" t="str" cm="1">
        <f t="array" aca="1" ref="Q37" ca="1">_xlfn.IFNA(TODAY()-(INDEX(OFFSET(Priorities!$F$3:$F$2283,Table1[[#This Row],[ID]],0),MATCH(1,(B37=OFFSET(Priorities!$B$3:$B$2283,Table1[[#This Row],[ID]],0))*("3L"=OFFSET(Priorities!$E$3:$E$2283,Table1[[#This Row],[ID]],0)),0))),"")</f>
        <v/>
      </c>
    </row>
    <row r="38" spans="1:17" x14ac:dyDescent="0.3">
      <c r="A38" s="288">
        <v>37</v>
      </c>
      <c r="B38" s="289" t="str">
        <f ca="1">IF(COUNTIF(Priorities!$B$4:OFFSET(Priorities!$B$3,Table1[[#This Row],[ID]],0),OFFSET(Priorities!$B$3,Table1[[#This Row],[ID]],0))=1,OFFSET(Priorities!$B$3,Table1[[#This Row],[ID]],0),"")</f>
        <v>ST 338-2022</v>
      </c>
      <c r="C38" s="290" t="str">
        <f ca="1">IF(COUNTIF(Priorities!$B$4:OFFSET(Priorities!$B$3,Table1[[#This Row],[ID]],0),OFFSET(Priorities!$B$3,Table1[[#This Row],[ID]],0))=1,OFFSET(Priorities!$C$3,Table1[[#This Row],[ID]],0),"")</f>
        <v>TEST24</v>
      </c>
      <c r="D38" s="289" t="str">
        <f ca="1">IFERROR(IF(VLOOKUP(E38,'Leader-Assistant'!$B$1:$B$25,1,FALSE)&lt;&gt;"",'Leader-Assistant'!$B$1,""),"") &amp; IFERROR(IF(VLOOKUP(E38,'Leader-Assistant'!$C$1:$C$25,1,FALSE)&lt;&gt;"",'Leader-Assistant'!$C$1,""),"")  &amp; IFERROR(IF(VLOOKUP(E38,'Leader-Assistant'!$D$1:$D$25,1,FALSE)&lt;&gt;"",'Leader-Assistant'!$D$1,""),"") &amp; IFERROR(IF(VLOOKUP(E38,'Leader-Assistant'!$E$1:$E$25,1,FALSE)&lt;&gt;"",'Leader-Assistant'!$E$1,""),"") &amp; IFERROR(IF(VLOOKUP(E38,'Leader-Assistant'!$F$1:$F$25,1,FALSE)&lt;&gt;"",'Leader-Assistant'!$F$1,""),"") &amp; IFERROR(IF(VLOOKUP(E38,'Leader-Assistant'!$G$1:$G$25,1,FALSE)&lt;&gt;"",'Leader-Assistant'!$G$1,""),"") &amp; IFERROR(IF(VLOOKUP(E38,'Leader-Assistant'!$H$1:$H$25,1,FALSE)&lt;&gt;"",'Leader-Assistant'!$H$1,""),"") &amp; IFERROR(IF(VLOOKUP(E38,'Leader-Assistant'!$I$1:$I$25,1,FALSE)&lt;&gt;"",'Leader-Assistant'!$I$1,""),"")</f>
        <v>PKL</v>
      </c>
      <c r="E38" s="289" t="str">
        <f ca="1">IF(COUNTIF(Priorities!$B$4:OFFSET(Priorities!$B$3,Table1[[#This Row],[ID]],0),OFFSET(Priorities!$B$3,Table1[[#This Row],[ID]],0))=1,OFFSET(Priorities!$D$3,Table1[[#This Row],[ID]],0),"")</f>
        <v>DBI</v>
      </c>
      <c r="F38" s="291" t="str" cm="1">
        <f t="array" aca="1" ref="F38" ca="1">_xlfn.IFNA(INDEX(OFFSET(Priorities!$F$3:$F$2283,Table1[[#This Row],[ID]],0),MATCH(1,(B38=OFFSET(Priorities!$B$3:$B$2283,Table1[[#This Row],[ID]],0))*("Initial"=OFFSET(Priorities!$E$3:$E$2283,Table1[[#This Row],[ID]],0)),0)),"")</f>
        <v>26.07.2022</v>
      </c>
      <c r="G38" s="292" cm="1">
        <f t="array" aca="1" ref="G38" ca="1">_xlfn.IFNA(TODAY()-(INDEX(OFFSET(Priorities!$F$3:$F$2283,Table1[[#This Row],[ID]],0),MATCH(1,(B38=OFFSET(Priorities!$B$3:$B$2283,Table1[[#This Row],[ID]],0))*("1W"=OFFSET(Priorities!$E$3:$E$2283,Table1[[#This Row],[ID]],0)),0))),"")</f>
        <v>70</v>
      </c>
      <c r="H38" s="292" cm="1">
        <f t="array" aca="1" ref="H38" ca="1">_xlfn.IFNA(TODAY()-(INDEX(OFFSET(Priorities!$F$3:$F$2283,Table1[[#This Row],[ID]],0),MATCH(1,(B38=OFFSET(Priorities!$B$3:$B$2283,Table1[[#This Row],[ID]],0))*("3W"=OFFSET(Priorities!$E$3:$E$2283,Table1[[#This Row],[ID]],0)),0))),"")</f>
        <v>56</v>
      </c>
      <c r="I38" s="292" cm="1">
        <f t="array" aca="1" ref="I38" ca="1">_xlfn.IFNA(TODAY()-(INDEX(OFFSET(Priorities!$F$3:$F$2283,Table1[[#This Row],[ID]],0),MATCH(1,(B38=OFFSET(Priorities!$B$3:$B$2283,Table1[[#This Row],[ID]],0))*("6W"=OFFSET(Priorities!$E$3:$E$2283,Table1[[#This Row],[ID]],0)),0))),"")</f>
        <v>35</v>
      </c>
      <c r="J38" s="292" cm="1">
        <f t="array" aca="1" ref="J38" ca="1">_xlfn.IFNA(TODAY()-(INDEX(OFFSET(Priorities!$F$3:$F$2283,Table1[[#This Row],[ID]],0),MATCH(1,(B38=OFFSET(Priorities!$B$3:$B$2283,Table1[[#This Row],[ID]],0))*("12W"=OFFSET(Priorities!$E$3:$E$2283,Table1[[#This Row],[ID]],0)),0))),"")</f>
        <v>-7</v>
      </c>
      <c r="K38" s="292" t="str" cm="1">
        <f t="array" aca="1" ref="K38" ca="1">_xlfn.IFNA(TODAY()-(INDEX(OFFSET(Priorities!$F$3:$F$2283,Table1[[#This Row],[ID]],0),MATCH(1,(B38=OFFSET(Priorities!$B$3:$B$2283,Table1[[#This Row],[ID]],0))*("18W"=OFFSET(Priorities!$E$3:$E$2283,Table1[[#This Row],[ID]],0)),0))),"")</f>
        <v/>
      </c>
      <c r="L38" s="292" t="str" cm="1">
        <f t="array" aca="1" ref="L38" ca="1">_xlfn.IFNA(TODAY()-(INDEX(OFFSET(Priorities!$F$3:$F$2283,Table1[[#This Row],[ID]],0),MATCH(1,(B38=OFFSET(Priorities!$B$3:$B$2283,Table1[[#This Row],[ID]],0))*("26W"=OFFSET(Priorities!$E$3:$E$2283,Table1[[#This Row],[ID]],0)),0))),"")</f>
        <v/>
      </c>
      <c r="M38" s="292" t="str" cm="1">
        <f t="array" aca="1" ref="M38" ca="1">_xlfn.IFNA(TODAY()-(INDEX(OFFSET(Priorities!$F$3:$F$2283,Table1[[#This Row],[ID]],0),MATCH(1,(B38=OFFSET(Priorities!$B$3:$B$2283,Table1[[#This Row],[ID]],0))*("52W"=OFFSET(Priorities!$E$3:$E$2283,Table1[[#This Row],[ID]],0)),0))),"")</f>
        <v/>
      </c>
      <c r="N38" s="292" t="str" cm="1">
        <f t="array" aca="1" ref="N38" ca="1">_xlfn.IFNA(TODAY()-(INDEX(OFFSET(Priorities!$F$3:$F$2283,Table1[[#This Row],[ID]],0),MATCH(1,(B38=OFFSET(Priorities!$B$3:$B$2283,Table1[[#This Row],[ID]],0))*("104W"=OFFSET(Priorities!$E$3:$E$2283,Table1[[#This Row],[ID]],0)),0))),"")</f>
        <v/>
      </c>
      <c r="O38" s="292" t="str" cm="1">
        <f t="array" aca="1" ref="O38" ca="1">_xlfn.IFNA(TODAY()-(INDEX(OFFSET(Priorities!$F$3:$F$2283,Table1[[#This Row],[ID]],0),MATCH(1,(B38=OFFSET(Priorities!$B$3:$B$2283,Table1[[#This Row],[ID]],0))*("2L"=OFFSET(Priorities!$E$3:$E$2283,Table1[[#This Row],[ID]],0)),0))),"")</f>
        <v/>
      </c>
      <c r="P38" s="292" t="str" cm="1">
        <f t="array" aca="1" ref="P38" ca="1">_xlfn.IFNA(TODAY()-(INDEX(OFFSET(Priorities!$F$3:$F$2283,Table1[[#This Row],[ID]],0),MATCH(1,(B38=OFFSET(Priorities!$B$3:$B$2283,Table1[[#This Row],[ID]],0))*("156W"=OFFSET(Priorities!$E$3:$E$2283,Table1[[#This Row],[ID]],0)),0))),"")</f>
        <v/>
      </c>
      <c r="Q38" s="287" t="str" cm="1">
        <f t="array" aca="1" ref="Q38" ca="1">_xlfn.IFNA(TODAY()-(INDEX(OFFSET(Priorities!$F$3:$F$2283,Table1[[#This Row],[ID]],0),MATCH(1,(B38=OFFSET(Priorities!$B$3:$B$2283,Table1[[#This Row],[ID]],0))*("3L"=OFFSET(Priorities!$E$3:$E$2283,Table1[[#This Row],[ID]],0)),0))),"")</f>
        <v/>
      </c>
    </row>
    <row r="39" spans="1:17" x14ac:dyDescent="0.3">
      <c r="A39" s="288">
        <v>38</v>
      </c>
      <c r="B39" s="289" t="str">
        <f ca="1">IF(COUNTIF(Priorities!$B$4:OFFSET(Priorities!$B$3,Table1[[#This Row],[ID]],0),OFFSET(Priorities!$B$3,Table1[[#This Row],[ID]],0))=1,OFFSET(Priorities!$B$3,Table1[[#This Row],[ID]],0),"")</f>
        <v>ST 335-2022</v>
      </c>
      <c r="C39" s="290" t="str">
        <f ca="1">IF(COUNTIF(Priorities!$B$4:OFFSET(Priorities!$B$3,Table1[[#This Row],[ID]],0),OFFSET(Priorities!$B$3,Table1[[#This Row],[ID]],0))=1,OFFSET(Priorities!$C$3,Table1[[#This Row],[ID]],0),"")</f>
        <v>TEST25</v>
      </c>
      <c r="D39" s="289" t="str">
        <f ca="1">IFERROR(IF(VLOOKUP(E39,'Leader-Assistant'!$B$1:$B$25,1,FALSE)&lt;&gt;"",'Leader-Assistant'!$B$1,""),"") &amp; IFERROR(IF(VLOOKUP(E39,'Leader-Assistant'!$C$1:$C$25,1,FALSE)&lt;&gt;"",'Leader-Assistant'!$C$1,""),"")  &amp; IFERROR(IF(VLOOKUP(E39,'Leader-Assistant'!$D$1:$D$25,1,FALSE)&lt;&gt;"",'Leader-Assistant'!$D$1,""),"") &amp; IFERROR(IF(VLOOKUP(E39,'Leader-Assistant'!$E$1:$E$25,1,FALSE)&lt;&gt;"",'Leader-Assistant'!$E$1,""),"") &amp; IFERROR(IF(VLOOKUP(E39,'Leader-Assistant'!$F$1:$F$25,1,FALSE)&lt;&gt;"",'Leader-Assistant'!$F$1,""),"") &amp; IFERROR(IF(VLOOKUP(E39,'Leader-Assistant'!$G$1:$G$25,1,FALSE)&lt;&gt;"",'Leader-Assistant'!$G$1,""),"") &amp; IFERROR(IF(VLOOKUP(E39,'Leader-Assistant'!$H$1:$H$25,1,FALSE)&lt;&gt;"",'Leader-Assistant'!$H$1,""),"") &amp; IFERROR(IF(VLOOKUP(E39,'Leader-Assistant'!$I$1:$I$25,1,FALSE)&lt;&gt;"",'Leader-Assistant'!$I$1,""),"")</f>
        <v>PKL</v>
      </c>
      <c r="E39" s="289" t="str">
        <f ca="1">IF(COUNTIF(Priorities!$B$4:OFFSET(Priorities!$B$3,Table1[[#This Row],[ID]],0),OFFSET(Priorities!$B$3,Table1[[#This Row],[ID]],0))=1,OFFSET(Priorities!$D$3,Table1[[#This Row],[ID]],0),"")</f>
        <v>PAT</v>
      </c>
      <c r="F39" s="291" t="str" cm="1">
        <f t="array" aca="1" ref="F39" ca="1">_xlfn.IFNA(INDEX(OFFSET(Priorities!$F$3:$F$2283,Table1[[#This Row],[ID]],0),MATCH(1,(B39=OFFSET(Priorities!$B$3:$B$2283,Table1[[#This Row],[ID]],0))*("Initial"=OFFSET(Priorities!$E$3:$E$2283,Table1[[#This Row],[ID]],0)),0)),"")</f>
        <v>25.07.2022</v>
      </c>
      <c r="G39" s="292" cm="1">
        <f t="array" aca="1" ref="G39" ca="1">_xlfn.IFNA(TODAY()-(INDEX(OFFSET(Priorities!$F$3:$F$2283,Table1[[#This Row],[ID]],0),MATCH(1,(B39=OFFSET(Priorities!$B$3:$B$2283,Table1[[#This Row],[ID]],0))*("1W"=OFFSET(Priorities!$E$3:$E$2283,Table1[[#This Row],[ID]],0)),0))),"")</f>
        <v>71</v>
      </c>
      <c r="H39" s="292" cm="1">
        <f t="array" aca="1" ref="H39" ca="1">_xlfn.IFNA(TODAY()-(INDEX(OFFSET(Priorities!$F$3:$F$2283,Table1[[#This Row],[ID]],0),MATCH(1,(B39=OFFSET(Priorities!$B$3:$B$2283,Table1[[#This Row],[ID]],0))*("3W"=OFFSET(Priorities!$E$3:$E$2283,Table1[[#This Row],[ID]],0)),0))),"")</f>
        <v>57</v>
      </c>
      <c r="I39" s="292" cm="1">
        <f t="array" aca="1" ref="I39" ca="1">_xlfn.IFNA(TODAY()-(INDEX(OFFSET(Priorities!$F$3:$F$2283,Table1[[#This Row],[ID]],0),MATCH(1,(B39=OFFSET(Priorities!$B$3:$B$2283,Table1[[#This Row],[ID]],0))*("6W"=OFFSET(Priorities!$E$3:$E$2283,Table1[[#This Row],[ID]],0)),0))),"")</f>
        <v>36</v>
      </c>
      <c r="J39" s="292" cm="1">
        <f t="array" aca="1" ref="J39" ca="1">_xlfn.IFNA(TODAY()-(INDEX(OFFSET(Priorities!$F$3:$F$2283,Table1[[#This Row],[ID]],0),MATCH(1,(B39=OFFSET(Priorities!$B$3:$B$2283,Table1[[#This Row],[ID]],0))*("12W"=OFFSET(Priorities!$E$3:$E$2283,Table1[[#This Row],[ID]],0)),0))),"")</f>
        <v>-6</v>
      </c>
      <c r="K39" s="292" t="str" cm="1">
        <f t="array" aca="1" ref="K39" ca="1">_xlfn.IFNA(TODAY()-(INDEX(OFFSET(Priorities!$F$3:$F$2283,Table1[[#This Row],[ID]],0),MATCH(1,(B39=OFFSET(Priorities!$B$3:$B$2283,Table1[[#This Row],[ID]],0))*("18W"=OFFSET(Priorities!$E$3:$E$2283,Table1[[#This Row],[ID]],0)),0))),"")</f>
        <v/>
      </c>
      <c r="L39" s="292" t="str" cm="1">
        <f t="array" aca="1" ref="L39" ca="1">_xlfn.IFNA(TODAY()-(INDEX(OFFSET(Priorities!$F$3:$F$2283,Table1[[#This Row],[ID]],0),MATCH(1,(B39=OFFSET(Priorities!$B$3:$B$2283,Table1[[#This Row],[ID]],0))*("26W"=OFFSET(Priorities!$E$3:$E$2283,Table1[[#This Row],[ID]],0)),0))),"")</f>
        <v/>
      </c>
      <c r="M39" s="292" t="str" cm="1">
        <f t="array" aca="1" ref="M39" ca="1">_xlfn.IFNA(TODAY()-(INDEX(OFFSET(Priorities!$F$3:$F$2283,Table1[[#This Row],[ID]],0),MATCH(1,(B39=OFFSET(Priorities!$B$3:$B$2283,Table1[[#This Row],[ID]],0))*("52W"=OFFSET(Priorities!$E$3:$E$2283,Table1[[#This Row],[ID]],0)),0))),"")</f>
        <v/>
      </c>
      <c r="N39" s="292" t="str" cm="1">
        <f t="array" aca="1" ref="N39" ca="1">_xlfn.IFNA(TODAY()-(INDEX(OFFSET(Priorities!$F$3:$F$2283,Table1[[#This Row],[ID]],0),MATCH(1,(B39=OFFSET(Priorities!$B$3:$B$2283,Table1[[#This Row],[ID]],0))*("104W"=OFFSET(Priorities!$E$3:$E$2283,Table1[[#This Row],[ID]],0)),0))),"")</f>
        <v/>
      </c>
      <c r="O39" s="292" t="str" cm="1">
        <f t="array" aca="1" ref="O39" ca="1">_xlfn.IFNA(TODAY()-(INDEX(OFFSET(Priorities!$F$3:$F$2283,Table1[[#This Row],[ID]],0),MATCH(1,(B39=OFFSET(Priorities!$B$3:$B$2283,Table1[[#This Row],[ID]],0))*("2L"=OFFSET(Priorities!$E$3:$E$2283,Table1[[#This Row],[ID]],0)),0))),"")</f>
        <v/>
      </c>
      <c r="P39" s="292" t="str" cm="1">
        <f t="array" aca="1" ref="P39" ca="1">_xlfn.IFNA(TODAY()-(INDEX(OFFSET(Priorities!$F$3:$F$2283,Table1[[#This Row],[ID]],0),MATCH(1,(B39=OFFSET(Priorities!$B$3:$B$2283,Table1[[#This Row],[ID]],0))*("156W"=OFFSET(Priorities!$E$3:$E$2283,Table1[[#This Row],[ID]],0)),0))),"")</f>
        <v/>
      </c>
      <c r="Q39" s="287" t="str" cm="1">
        <f t="array" aca="1" ref="Q39" ca="1">_xlfn.IFNA(TODAY()-(INDEX(OFFSET(Priorities!$F$3:$F$2283,Table1[[#This Row],[ID]],0),MATCH(1,(B39=OFFSET(Priorities!$B$3:$B$2283,Table1[[#This Row],[ID]],0))*("3L"=OFFSET(Priorities!$E$3:$E$2283,Table1[[#This Row],[ID]],0)),0))),"")</f>
        <v/>
      </c>
    </row>
    <row r="40" spans="1:17" x14ac:dyDescent="0.3">
      <c r="A40" s="288">
        <v>39</v>
      </c>
      <c r="B40" s="289" t="str">
        <f ca="1">IF(COUNTIF(Priorities!$B$4:OFFSET(Priorities!$B$3,Table1[[#This Row],[ID]],0),OFFSET(Priorities!$B$3,Table1[[#This Row],[ID]],0))=1,OFFSET(Priorities!$B$3,Table1[[#This Row],[ID]],0),"")</f>
        <v>ST 483/2019</v>
      </c>
      <c r="C40" s="290" t="str">
        <f ca="1">IF(COUNTIF(Priorities!$B$4:OFFSET(Priorities!$B$3,Table1[[#This Row],[ID]],0),OFFSET(Priorities!$B$3,Table1[[#This Row],[ID]],0))=1,OFFSET(Priorities!$C$3,Table1[[#This Row],[ID]],0),"")</f>
        <v>TEST26</v>
      </c>
      <c r="D40" s="289" t="str">
        <f ca="1">IFERROR(IF(VLOOKUP(E40,'Leader-Assistant'!$B$1:$B$25,1,FALSE)&lt;&gt;"",'Leader-Assistant'!$B$1,""),"") &amp; IFERROR(IF(VLOOKUP(E40,'Leader-Assistant'!$C$1:$C$25,1,FALSE)&lt;&gt;"",'Leader-Assistant'!$C$1,""),"")  &amp; IFERROR(IF(VLOOKUP(E40,'Leader-Assistant'!$D$1:$D$25,1,FALSE)&lt;&gt;"",'Leader-Assistant'!$D$1,""),"") &amp; IFERROR(IF(VLOOKUP(E40,'Leader-Assistant'!$E$1:$E$25,1,FALSE)&lt;&gt;"",'Leader-Assistant'!$E$1,""),"") &amp; IFERROR(IF(VLOOKUP(E40,'Leader-Assistant'!$F$1:$F$25,1,FALSE)&lt;&gt;"",'Leader-Assistant'!$F$1,""),"") &amp; IFERROR(IF(VLOOKUP(E40,'Leader-Assistant'!$G$1:$G$25,1,FALSE)&lt;&gt;"",'Leader-Assistant'!$G$1,""),"") &amp; IFERROR(IF(VLOOKUP(E40,'Leader-Assistant'!$H$1:$H$25,1,FALSE)&lt;&gt;"",'Leader-Assistant'!$H$1,""),"") &amp; IFERROR(IF(VLOOKUP(E40,'Leader-Assistant'!$I$1:$I$25,1,FALSE)&lt;&gt;"",'Leader-Assistant'!$I$1,""),"")</f>
        <v>PKL</v>
      </c>
      <c r="E40" s="289" t="str">
        <f ca="1">IF(COUNTIF(Priorities!$B$4:OFFSET(Priorities!$B$3,Table1[[#This Row],[ID]],0),OFFSET(Priorities!$B$3,Table1[[#This Row],[ID]],0))=1,OFFSET(Priorities!$D$3,Table1[[#This Row],[ID]],0),"")</f>
        <v>JRY</v>
      </c>
      <c r="F40" s="291" t="str" cm="1">
        <f t="array" aca="1" ref="F40" ca="1">_xlfn.IFNA(INDEX(OFFSET(Priorities!$F$3:$F$2283,Table1[[#This Row],[ID]],0),MATCH(1,(B40=OFFSET(Priorities!$B$3:$B$2283,Table1[[#This Row],[ID]],0))*("Initial"=OFFSET(Priorities!$E$3:$E$2283,Table1[[#This Row],[ID]],0)),0)),"")</f>
        <v/>
      </c>
      <c r="G40" s="292" cm="1">
        <f t="array" aca="1" ref="G40" ca="1">_xlfn.IFNA(TODAY()-(INDEX(OFFSET(Priorities!$F$3:$F$2283,Table1[[#This Row],[ID]],0),MATCH(1,(B40=OFFSET(Priorities!$B$3:$B$2283,Table1[[#This Row],[ID]],0))*("1W"=OFFSET(Priorities!$E$3:$E$2283,Table1[[#This Row],[ID]],0)),0))),"")</f>
        <v>1082</v>
      </c>
      <c r="H40" s="292" cm="1">
        <f t="array" aca="1" ref="H40" ca="1">_xlfn.IFNA(TODAY()-(INDEX(OFFSET(Priorities!$F$3:$F$2283,Table1[[#This Row],[ID]],0),MATCH(1,(B40=OFFSET(Priorities!$B$3:$B$2283,Table1[[#This Row],[ID]],0))*("3W"=OFFSET(Priorities!$E$3:$E$2283,Table1[[#This Row],[ID]],0)),0))),"")</f>
        <v>1068</v>
      </c>
      <c r="I40" s="292" cm="1">
        <f t="array" aca="1" ref="I40" ca="1">_xlfn.IFNA(TODAY()-(INDEX(OFFSET(Priorities!$F$3:$F$2283,Table1[[#This Row],[ID]],0),MATCH(1,(B40=OFFSET(Priorities!$B$3:$B$2283,Table1[[#This Row],[ID]],0))*("6W"=OFFSET(Priorities!$E$3:$E$2283,Table1[[#This Row],[ID]],0)),0))),"")</f>
        <v>1047</v>
      </c>
      <c r="J40" s="292" cm="1">
        <f t="array" aca="1" ref="J40" ca="1">_xlfn.IFNA(TODAY()-(INDEX(OFFSET(Priorities!$F$3:$F$2283,Table1[[#This Row],[ID]],0),MATCH(1,(B40=OFFSET(Priorities!$B$3:$B$2283,Table1[[#This Row],[ID]],0))*("12W"=OFFSET(Priorities!$E$3:$E$2283,Table1[[#This Row],[ID]],0)),0))),"")</f>
        <v>1370</v>
      </c>
      <c r="K40" s="292" cm="1">
        <f t="array" aca="1" ref="K40" ca="1">_xlfn.IFNA(TODAY()-(INDEX(OFFSET(Priorities!$F$3:$F$2283,Table1[[#This Row],[ID]],0),MATCH(1,(B40=OFFSET(Priorities!$B$3:$B$2283,Table1[[#This Row],[ID]],0))*("18W"=OFFSET(Priorities!$E$3:$E$2283,Table1[[#This Row],[ID]],0)),0))),"")</f>
        <v>963</v>
      </c>
      <c r="L40" s="292" cm="1">
        <f t="array" aca="1" ref="L40" ca="1">_xlfn.IFNA(TODAY()-(INDEX(OFFSET(Priorities!$F$3:$F$2283,Table1[[#This Row],[ID]],0),MATCH(1,(B40=OFFSET(Priorities!$B$3:$B$2283,Table1[[#This Row],[ID]],0))*("26W"=OFFSET(Priorities!$E$3:$E$2283,Table1[[#This Row],[ID]],0)),0))),"")</f>
        <v>907</v>
      </c>
      <c r="M40" s="292" cm="1">
        <f t="array" aca="1" ref="M40" ca="1">_xlfn.IFNA(TODAY()-(INDEX(OFFSET(Priorities!$F$3:$F$2283,Table1[[#This Row],[ID]],0),MATCH(1,(B40=OFFSET(Priorities!$B$3:$B$2283,Table1[[#This Row],[ID]],0))*("52W"=OFFSET(Priorities!$E$3:$E$2283,Table1[[#This Row],[ID]],0)),0))),"")</f>
        <v>361</v>
      </c>
      <c r="N40" s="292" t="str" cm="1">
        <f t="array" aca="1" ref="N40" ca="1">_xlfn.IFNA(TODAY()-(INDEX(OFFSET(Priorities!$F$3:$F$2283,Table1[[#This Row],[ID]],0),MATCH(1,(B40=OFFSET(Priorities!$B$3:$B$2283,Table1[[#This Row],[ID]],0))*("104W"=OFFSET(Priorities!$E$3:$E$2283,Table1[[#This Row],[ID]],0)),0))),"")</f>
        <v/>
      </c>
      <c r="O40" s="292" t="str" cm="1">
        <f t="array" aca="1" ref="O40" ca="1">_xlfn.IFNA(TODAY()-(INDEX(OFFSET(Priorities!$F$3:$F$2283,Table1[[#This Row],[ID]],0),MATCH(1,(B40=OFFSET(Priorities!$B$3:$B$2283,Table1[[#This Row],[ID]],0))*("2L"=OFFSET(Priorities!$E$3:$E$2283,Table1[[#This Row],[ID]],0)),0))),"")</f>
        <v/>
      </c>
      <c r="P40" s="292" t="str" cm="1">
        <f t="array" aca="1" ref="P40" ca="1">_xlfn.IFNA(TODAY()-(INDEX(OFFSET(Priorities!$F$3:$F$2283,Table1[[#This Row],[ID]],0),MATCH(1,(B40=OFFSET(Priorities!$B$3:$B$2283,Table1[[#This Row],[ID]],0))*("156W"=OFFSET(Priorities!$E$3:$E$2283,Table1[[#This Row],[ID]],0)),0))),"")</f>
        <v/>
      </c>
      <c r="Q40" s="287" cm="1">
        <f t="array" aca="1" ref="Q40" ca="1">_xlfn.IFNA(TODAY()-(INDEX(OFFSET(Priorities!$F$3:$F$2283,Table1[[#This Row],[ID]],0),MATCH(1,(B40=OFFSET(Priorities!$B$3:$B$2283,Table1[[#This Row],[ID]],0))*("3L"=OFFSET(Priorities!$E$3:$E$2283,Table1[[#This Row],[ID]],0)),0))),"")</f>
        <v>-3</v>
      </c>
    </row>
    <row r="41" spans="1:17" x14ac:dyDescent="0.3">
      <c r="A41" s="288">
        <v>40</v>
      </c>
      <c r="B41" s="289" t="str">
        <f ca="1">IF(COUNTIF(Priorities!$B$4:OFFSET(Priorities!$B$3,Table1[[#This Row],[ID]],0),OFFSET(Priorities!$B$3,Table1[[#This Row],[ID]],0))=1,OFFSET(Priorities!$B$3,Table1[[#This Row],[ID]],0),"")</f>
        <v>ST 481/2019</v>
      </c>
      <c r="C41" s="290" t="str">
        <f ca="1">IF(COUNTIF(Priorities!$B$4:OFFSET(Priorities!$B$3,Table1[[#This Row],[ID]],0),OFFSET(Priorities!$B$3,Table1[[#This Row],[ID]],0))=1,OFFSET(Priorities!$C$3,Table1[[#This Row],[ID]],0),"")</f>
        <v>TEST27</v>
      </c>
      <c r="D41" s="289" t="str">
        <f ca="1">IFERROR(IF(VLOOKUP(E41,'Leader-Assistant'!$B$1:$B$25,1,FALSE)&lt;&gt;"",'Leader-Assistant'!$B$1,""),"") &amp; IFERROR(IF(VLOOKUP(E41,'Leader-Assistant'!$C$1:$C$25,1,FALSE)&lt;&gt;"",'Leader-Assistant'!$C$1,""),"")  &amp; IFERROR(IF(VLOOKUP(E41,'Leader-Assistant'!$D$1:$D$25,1,FALSE)&lt;&gt;"",'Leader-Assistant'!$D$1,""),"") &amp; IFERROR(IF(VLOOKUP(E41,'Leader-Assistant'!$E$1:$E$25,1,FALSE)&lt;&gt;"",'Leader-Assistant'!$E$1,""),"") &amp; IFERROR(IF(VLOOKUP(E41,'Leader-Assistant'!$F$1:$F$25,1,FALSE)&lt;&gt;"",'Leader-Assistant'!$F$1,""),"") &amp; IFERROR(IF(VLOOKUP(E41,'Leader-Assistant'!$G$1:$G$25,1,FALSE)&lt;&gt;"",'Leader-Assistant'!$G$1,""),"") &amp; IFERROR(IF(VLOOKUP(E41,'Leader-Assistant'!$H$1:$H$25,1,FALSE)&lt;&gt;"",'Leader-Assistant'!$H$1,""),"") &amp; IFERROR(IF(VLOOKUP(E41,'Leader-Assistant'!$I$1:$I$25,1,FALSE)&lt;&gt;"",'Leader-Assistant'!$I$1,""),"")</f>
        <v>PKL</v>
      </c>
      <c r="E41" s="289" t="str">
        <f ca="1">IF(COUNTIF(Priorities!$B$4:OFFSET(Priorities!$B$3,Table1[[#This Row],[ID]],0),OFFSET(Priorities!$B$3,Table1[[#This Row],[ID]],0))=1,OFFSET(Priorities!$D$3,Table1[[#This Row],[ID]],0),"")</f>
        <v>JRY</v>
      </c>
      <c r="F41" s="291" t="str" cm="1">
        <f t="array" aca="1" ref="F41" ca="1">_xlfn.IFNA(INDEX(OFFSET(Priorities!$F$3:$F$2283,Table1[[#This Row],[ID]],0),MATCH(1,(B41=OFFSET(Priorities!$B$3:$B$2283,Table1[[#This Row],[ID]],0))*("Initial"=OFFSET(Priorities!$E$3:$E$2283,Table1[[#This Row],[ID]],0)),0)),"")</f>
        <v/>
      </c>
      <c r="G41" s="292" cm="1">
        <f t="array" aca="1" ref="G41" ca="1">_xlfn.IFNA(TODAY()-(INDEX(OFFSET(Priorities!$F$3:$F$2283,Table1[[#This Row],[ID]],0),MATCH(1,(B41=OFFSET(Priorities!$B$3:$B$2283,Table1[[#This Row],[ID]],0))*("1W"=OFFSET(Priorities!$E$3:$E$2283,Table1[[#This Row],[ID]],0)),0))),"")</f>
        <v>1082</v>
      </c>
      <c r="H41" s="292" cm="1">
        <f t="array" aca="1" ref="H41" ca="1">_xlfn.IFNA(TODAY()-(INDEX(OFFSET(Priorities!$F$3:$F$2283,Table1[[#This Row],[ID]],0),MATCH(1,(B41=OFFSET(Priorities!$B$3:$B$2283,Table1[[#This Row],[ID]],0))*("3W"=OFFSET(Priorities!$E$3:$E$2283,Table1[[#This Row],[ID]],0)),0))),"")</f>
        <v>1068</v>
      </c>
      <c r="I41" s="292" cm="1">
        <f t="array" aca="1" ref="I41" ca="1">_xlfn.IFNA(TODAY()-(INDEX(OFFSET(Priorities!$F$3:$F$2283,Table1[[#This Row],[ID]],0),MATCH(1,(B41=OFFSET(Priorities!$B$3:$B$2283,Table1[[#This Row],[ID]],0))*("6W"=OFFSET(Priorities!$E$3:$E$2283,Table1[[#This Row],[ID]],0)),0))),"")</f>
        <v>1047</v>
      </c>
      <c r="J41" s="292" cm="1">
        <f t="array" aca="1" ref="J41" ca="1">_xlfn.IFNA(TODAY()-(INDEX(OFFSET(Priorities!$F$3:$F$2283,Table1[[#This Row],[ID]],0),MATCH(1,(B41=OFFSET(Priorities!$B$3:$B$2283,Table1[[#This Row],[ID]],0))*("12W"=OFFSET(Priorities!$E$3:$E$2283,Table1[[#This Row],[ID]],0)),0))),"")</f>
        <v>1370</v>
      </c>
      <c r="K41" s="292" cm="1">
        <f t="array" aca="1" ref="K41" ca="1">_xlfn.IFNA(TODAY()-(INDEX(OFFSET(Priorities!$F$3:$F$2283,Table1[[#This Row],[ID]],0),MATCH(1,(B41=OFFSET(Priorities!$B$3:$B$2283,Table1[[#This Row],[ID]],0))*("18W"=OFFSET(Priorities!$E$3:$E$2283,Table1[[#This Row],[ID]],0)),0))),"")</f>
        <v>963</v>
      </c>
      <c r="L41" s="292" cm="1">
        <f t="array" aca="1" ref="L41" ca="1">_xlfn.IFNA(TODAY()-(INDEX(OFFSET(Priorities!$F$3:$F$2283,Table1[[#This Row],[ID]],0),MATCH(1,(B41=OFFSET(Priorities!$B$3:$B$2283,Table1[[#This Row],[ID]],0))*("26W"=OFFSET(Priorities!$E$3:$E$2283,Table1[[#This Row],[ID]],0)),0))),"")</f>
        <v>907</v>
      </c>
      <c r="M41" s="292" cm="1">
        <f t="array" aca="1" ref="M41" ca="1">_xlfn.IFNA(TODAY()-(INDEX(OFFSET(Priorities!$F$3:$F$2283,Table1[[#This Row],[ID]],0),MATCH(1,(B41=OFFSET(Priorities!$B$3:$B$2283,Table1[[#This Row],[ID]],0))*("52W"=OFFSET(Priorities!$E$3:$E$2283,Table1[[#This Row],[ID]],0)),0))),"")</f>
        <v>361</v>
      </c>
      <c r="N41" s="292" t="str" cm="1">
        <f t="array" aca="1" ref="N41" ca="1">_xlfn.IFNA(TODAY()-(INDEX(OFFSET(Priorities!$F$3:$F$2283,Table1[[#This Row],[ID]],0),MATCH(1,(B41=OFFSET(Priorities!$B$3:$B$2283,Table1[[#This Row],[ID]],0))*("104W"=OFFSET(Priorities!$E$3:$E$2283,Table1[[#This Row],[ID]],0)),0))),"")</f>
        <v/>
      </c>
      <c r="O41" s="292" t="str" cm="1">
        <f t="array" aca="1" ref="O41" ca="1">_xlfn.IFNA(TODAY()-(INDEX(OFFSET(Priorities!$F$3:$F$2283,Table1[[#This Row],[ID]],0),MATCH(1,(B41=OFFSET(Priorities!$B$3:$B$2283,Table1[[#This Row],[ID]],0))*("2L"=OFFSET(Priorities!$E$3:$E$2283,Table1[[#This Row],[ID]],0)),0))),"")</f>
        <v/>
      </c>
      <c r="P41" s="292" t="str" cm="1">
        <f t="array" aca="1" ref="P41" ca="1">_xlfn.IFNA(TODAY()-(INDEX(OFFSET(Priorities!$F$3:$F$2283,Table1[[#This Row],[ID]],0),MATCH(1,(B41=OFFSET(Priorities!$B$3:$B$2283,Table1[[#This Row],[ID]],0))*("156W"=OFFSET(Priorities!$E$3:$E$2283,Table1[[#This Row],[ID]],0)),0))),"")</f>
        <v/>
      </c>
      <c r="Q41" s="287" cm="1">
        <f t="array" aca="1" ref="Q41" ca="1">_xlfn.IFNA(TODAY()-(INDEX(OFFSET(Priorities!$F$3:$F$2283,Table1[[#This Row],[ID]],0),MATCH(1,(B41=OFFSET(Priorities!$B$3:$B$2283,Table1[[#This Row],[ID]],0))*("3L"=OFFSET(Priorities!$E$3:$E$2283,Table1[[#This Row],[ID]],0)),0))),"")</f>
        <v>-3</v>
      </c>
    </row>
    <row r="42" spans="1:17" hidden="1" x14ac:dyDescent="0.3">
      <c r="A42" s="288">
        <v>41</v>
      </c>
      <c r="B42" s="289" t="str">
        <f ca="1">IF(COUNTIF(Priorities!$B$4:OFFSET(Priorities!$B$3,Table1[[#This Row],[ID]],0),OFFSET(Priorities!$B$3,Table1[[#This Row],[ID]],0))=1,OFFSET(Priorities!$B$3,Table1[[#This Row],[ID]],0),"")</f>
        <v/>
      </c>
      <c r="C42" s="290" t="str">
        <f ca="1">IF(COUNTIF(Priorities!$B$4:OFFSET(Priorities!$B$3,Table1[[#This Row],[ID]],0),OFFSET(Priorities!$B$3,Table1[[#This Row],[ID]],0))=1,OFFSET(Priorities!$C$3,Table1[[#This Row],[ID]],0),"")</f>
        <v/>
      </c>
      <c r="D42" s="289" t="str">
        <f ca="1">IFERROR(IF(VLOOKUP(E42,'Leader-Assistant'!$B$1:$B$25,1,FALSE)&lt;&gt;"",'Leader-Assistant'!$B$1,""),"") &amp; IFERROR(IF(VLOOKUP(E42,'Leader-Assistant'!$C$1:$C$25,1,FALSE)&lt;&gt;"",'Leader-Assistant'!$C$1,""),"")  &amp; IFERROR(IF(VLOOKUP(E42,'Leader-Assistant'!$D$1:$D$25,1,FALSE)&lt;&gt;"",'Leader-Assistant'!$D$1,""),"") &amp; IFERROR(IF(VLOOKUP(E42,'Leader-Assistant'!$E$1:$E$25,1,FALSE)&lt;&gt;"",'Leader-Assistant'!$E$1,""),"") &amp; IFERROR(IF(VLOOKUP(E42,'Leader-Assistant'!$F$1:$F$25,1,FALSE)&lt;&gt;"",'Leader-Assistant'!$F$1,""),"") &amp; IFERROR(IF(VLOOKUP(E42,'Leader-Assistant'!$G$1:$G$25,1,FALSE)&lt;&gt;"",'Leader-Assistant'!$G$1,""),"") &amp; IFERROR(IF(VLOOKUP(E42,'Leader-Assistant'!$H$1:$H$25,1,FALSE)&lt;&gt;"",'Leader-Assistant'!$H$1,""),"") &amp; IFERROR(IF(VLOOKUP(E42,'Leader-Assistant'!$I$1:$I$25,1,FALSE)&lt;&gt;"",'Leader-Assistant'!$I$1,""),"")</f>
        <v/>
      </c>
      <c r="E42" s="289" t="str">
        <f ca="1">IF(COUNTIF(Priorities!$B$4:OFFSET(Priorities!$B$3,Table1[[#This Row],[ID]],0),OFFSET(Priorities!$B$3,Table1[[#This Row],[ID]],0))=1,OFFSET(Priorities!$D$3,Table1[[#This Row],[ID]],0),"")</f>
        <v/>
      </c>
      <c r="F42" s="291" t="str" cm="1">
        <f t="array" aca="1" ref="F42" ca="1">_xlfn.IFNA(INDEX(OFFSET(Priorities!$F$3:$F$2283,Table1[[#This Row],[ID]],0),MATCH(1,(B42=OFFSET(Priorities!$B$3:$B$2283,Table1[[#This Row],[ID]],0))*("Initial"=OFFSET(Priorities!$E$3:$E$2283,Table1[[#This Row],[ID]],0)),0)),"")</f>
        <v/>
      </c>
      <c r="G42" s="292" t="str" cm="1">
        <f t="array" aca="1" ref="G42" ca="1">_xlfn.IFNA(TODAY()-(INDEX(OFFSET(Priorities!$F$3:$F$2283,Table1[[#This Row],[ID]],0),MATCH(1,(B42=OFFSET(Priorities!$B$3:$B$2283,Table1[[#This Row],[ID]],0))*("1W"=OFFSET(Priorities!$E$3:$E$2283,Table1[[#This Row],[ID]],0)),0))),"")</f>
        <v/>
      </c>
      <c r="H42" s="292" t="str" cm="1">
        <f t="array" aca="1" ref="H42" ca="1">_xlfn.IFNA(TODAY()-(INDEX(OFFSET(Priorities!$F$3:$F$2283,Table1[[#This Row],[ID]],0),MATCH(1,(B42=OFFSET(Priorities!$B$3:$B$2283,Table1[[#This Row],[ID]],0))*("3W"=OFFSET(Priorities!$E$3:$E$2283,Table1[[#This Row],[ID]],0)),0))),"")</f>
        <v/>
      </c>
      <c r="I42" s="292" t="str" cm="1">
        <f t="array" aca="1" ref="I42" ca="1">_xlfn.IFNA(TODAY()-(INDEX(OFFSET(Priorities!$F$3:$F$2283,Table1[[#This Row],[ID]],0),MATCH(1,(B42=OFFSET(Priorities!$B$3:$B$2283,Table1[[#This Row],[ID]],0))*("6W"=OFFSET(Priorities!$E$3:$E$2283,Table1[[#This Row],[ID]],0)),0))),"")</f>
        <v/>
      </c>
      <c r="J42" s="292" t="str" cm="1">
        <f t="array" aca="1" ref="J42" ca="1">_xlfn.IFNA(TODAY()-(INDEX(OFFSET(Priorities!$F$3:$F$2283,Table1[[#This Row],[ID]],0),MATCH(1,(B42=OFFSET(Priorities!$B$3:$B$2283,Table1[[#This Row],[ID]],0))*("12W"=OFFSET(Priorities!$E$3:$E$2283,Table1[[#This Row],[ID]],0)),0))),"")</f>
        <v/>
      </c>
      <c r="K42" s="292" t="str" cm="1">
        <f t="array" aca="1" ref="K42" ca="1">_xlfn.IFNA(TODAY()-(INDEX(OFFSET(Priorities!$F$3:$F$2283,Table1[[#This Row],[ID]],0),MATCH(1,(B42=OFFSET(Priorities!$B$3:$B$2283,Table1[[#This Row],[ID]],0))*("18W"=OFFSET(Priorities!$E$3:$E$2283,Table1[[#This Row],[ID]],0)),0))),"")</f>
        <v/>
      </c>
      <c r="L42" s="292" t="str" cm="1">
        <f t="array" aca="1" ref="L42" ca="1">_xlfn.IFNA(TODAY()-(INDEX(OFFSET(Priorities!$F$3:$F$2283,Table1[[#This Row],[ID]],0),MATCH(1,(B42=OFFSET(Priorities!$B$3:$B$2283,Table1[[#This Row],[ID]],0))*("26W"=OFFSET(Priorities!$E$3:$E$2283,Table1[[#This Row],[ID]],0)),0))),"")</f>
        <v/>
      </c>
      <c r="M42" s="292" t="str" cm="1">
        <f t="array" aca="1" ref="M42" ca="1">_xlfn.IFNA(TODAY()-(INDEX(OFFSET(Priorities!$F$3:$F$2283,Table1[[#This Row],[ID]],0),MATCH(1,(B42=OFFSET(Priorities!$B$3:$B$2283,Table1[[#This Row],[ID]],0))*("52W"=OFFSET(Priorities!$E$3:$E$2283,Table1[[#This Row],[ID]],0)),0))),"")</f>
        <v/>
      </c>
      <c r="N42" s="292" t="str" cm="1">
        <f t="array" aca="1" ref="N42" ca="1">_xlfn.IFNA(TODAY()-(INDEX(OFFSET(Priorities!$F$3:$F$2283,Table1[[#This Row],[ID]],0),MATCH(1,(B42=OFFSET(Priorities!$B$3:$B$2283,Table1[[#This Row],[ID]],0))*("104W"=OFFSET(Priorities!$E$3:$E$2283,Table1[[#This Row],[ID]],0)),0))),"")</f>
        <v/>
      </c>
      <c r="O42" s="292" t="str" cm="1">
        <f t="array" aca="1" ref="O42" ca="1">_xlfn.IFNA(TODAY()-(INDEX(OFFSET(Priorities!$F$3:$F$2283,Table1[[#This Row],[ID]],0),MATCH(1,(B42=OFFSET(Priorities!$B$3:$B$2283,Table1[[#This Row],[ID]],0))*("2L"=OFFSET(Priorities!$E$3:$E$2283,Table1[[#This Row],[ID]],0)),0))),"")</f>
        <v/>
      </c>
      <c r="P42" s="292" t="str" cm="1">
        <f t="array" aca="1" ref="P42" ca="1">_xlfn.IFNA(TODAY()-(INDEX(OFFSET(Priorities!$F$3:$F$2283,Table1[[#This Row],[ID]],0),MATCH(1,(B42=OFFSET(Priorities!$B$3:$B$2283,Table1[[#This Row],[ID]],0))*("156W"=OFFSET(Priorities!$E$3:$E$2283,Table1[[#This Row],[ID]],0)),0))),"")</f>
        <v/>
      </c>
      <c r="Q42" s="287" t="str" cm="1">
        <f t="array" aca="1" ref="Q42" ca="1">_xlfn.IFNA(TODAY()-(INDEX(OFFSET(Priorities!$F$3:$F$2283,Table1[[#This Row],[ID]],0),MATCH(1,(B42=OFFSET(Priorities!$B$3:$B$2283,Table1[[#This Row],[ID]],0))*("3L"=OFFSET(Priorities!$E$3:$E$2283,Table1[[#This Row],[ID]],0)),0))),"")</f>
        <v/>
      </c>
    </row>
    <row r="43" spans="1:17" hidden="1" x14ac:dyDescent="0.3">
      <c r="A43" s="288">
        <v>42</v>
      </c>
      <c r="B43" s="289" t="str">
        <f ca="1">IF(COUNTIF(Priorities!$B$4:OFFSET(Priorities!$B$3,Table1[[#This Row],[ID]],0),OFFSET(Priorities!$B$3,Table1[[#This Row],[ID]],0))=1,OFFSET(Priorities!$B$3,Table1[[#This Row],[ID]],0),"")</f>
        <v/>
      </c>
      <c r="C43" s="290" t="str">
        <f ca="1">IF(COUNTIF(Priorities!$B$4:OFFSET(Priorities!$B$3,Table1[[#This Row],[ID]],0),OFFSET(Priorities!$B$3,Table1[[#This Row],[ID]],0))=1,OFFSET(Priorities!$C$3,Table1[[#This Row],[ID]],0),"")</f>
        <v/>
      </c>
      <c r="D43" s="289" t="str">
        <f ca="1">IFERROR(IF(VLOOKUP(E43,'Leader-Assistant'!$B$1:$B$25,1,FALSE)&lt;&gt;"",'Leader-Assistant'!$B$1,""),"") &amp; IFERROR(IF(VLOOKUP(E43,'Leader-Assistant'!$C$1:$C$25,1,FALSE)&lt;&gt;"",'Leader-Assistant'!$C$1,""),"")  &amp; IFERROR(IF(VLOOKUP(E43,'Leader-Assistant'!$D$1:$D$25,1,FALSE)&lt;&gt;"",'Leader-Assistant'!$D$1,""),"") &amp; IFERROR(IF(VLOOKUP(E43,'Leader-Assistant'!$E$1:$E$25,1,FALSE)&lt;&gt;"",'Leader-Assistant'!$E$1,""),"") &amp; IFERROR(IF(VLOOKUP(E43,'Leader-Assistant'!$F$1:$F$25,1,FALSE)&lt;&gt;"",'Leader-Assistant'!$F$1,""),"") &amp; IFERROR(IF(VLOOKUP(E43,'Leader-Assistant'!$G$1:$G$25,1,FALSE)&lt;&gt;"",'Leader-Assistant'!$G$1,""),"") &amp; IFERROR(IF(VLOOKUP(E43,'Leader-Assistant'!$H$1:$H$25,1,FALSE)&lt;&gt;"",'Leader-Assistant'!$H$1,""),"") &amp; IFERROR(IF(VLOOKUP(E43,'Leader-Assistant'!$I$1:$I$25,1,FALSE)&lt;&gt;"",'Leader-Assistant'!$I$1,""),"")</f>
        <v/>
      </c>
      <c r="E43" s="289" t="str">
        <f ca="1">IF(COUNTIF(Priorities!$B$4:OFFSET(Priorities!$B$3,Table1[[#This Row],[ID]],0),OFFSET(Priorities!$B$3,Table1[[#This Row],[ID]],0))=1,OFFSET(Priorities!$D$3,Table1[[#This Row],[ID]],0),"")</f>
        <v/>
      </c>
      <c r="F43" s="291" t="str" cm="1">
        <f t="array" aca="1" ref="F43" ca="1">_xlfn.IFNA(INDEX(OFFSET(Priorities!$F$3:$F$2283,Table1[[#This Row],[ID]],0),MATCH(1,(B43=OFFSET(Priorities!$B$3:$B$2283,Table1[[#This Row],[ID]],0))*("Initial"=OFFSET(Priorities!$E$3:$E$2283,Table1[[#This Row],[ID]],0)),0)),"")</f>
        <v/>
      </c>
      <c r="G43" s="292" t="str" cm="1">
        <f t="array" aca="1" ref="G43" ca="1">_xlfn.IFNA(TODAY()-(INDEX(OFFSET(Priorities!$F$3:$F$2283,Table1[[#This Row],[ID]],0),MATCH(1,(B43=OFFSET(Priorities!$B$3:$B$2283,Table1[[#This Row],[ID]],0))*("1W"=OFFSET(Priorities!$E$3:$E$2283,Table1[[#This Row],[ID]],0)),0))),"")</f>
        <v/>
      </c>
      <c r="H43" s="292" t="str" cm="1">
        <f t="array" aca="1" ref="H43" ca="1">_xlfn.IFNA(TODAY()-(INDEX(OFFSET(Priorities!$F$3:$F$2283,Table1[[#This Row],[ID]],0),MATCH(1,(B43=OFFSET(Priorities!$B$3:$B$2283,Table1[[#This Row],[ID]],0))*("3W"=OFFSET(Priorities!$E$3:$E$2283,Table1[[#This Row],[ID]],0)),0))),"")</f>
        <v/>
      </c>
      <c r="I43" s="292" t="str" cm="1">
        <f t="array" aca="1" ref="I43" ca="1">_xlfn.IFNA(TODAY()-(INDEX(OFFSET(Priorities!$F$3:$F$2283,Table1[[#This Row],[ID]],0),MATCH(1,(B43=OFFSET(Priorities!$B$3:$B$2283,Table1[[#This Row],[ID]],0))*("6W"=OFFSET(Priorities!$E$3:$E$2283,Table1[[#This Row],[ID]],0)),0))),"")</f>
        <v/>
      </c>
      <c r="J43" s="292" t="str" cm="1">
        <f t="array" aca="1" ref="J43" ca="1">_xlfn.IFNA(TODAY()-(INDEX(OFFSET(Priorities!$F$3:$F$2283,Table1[[#This Row],[ID]],0),MATCH(1,(B43=OFFSET(Priorities!$B$3:$B$2283,Table1[[#This Row],[ID]],0))*("12W"=OFFSET(Priorities!$E$3:$E$2283,Table1[[#This Row],[ID]],0)),0))),"")</f>
        <v/>
      </c>
      <c r="K43" s="292" t="str" cm="1">
        <f t="array" aca="1" ref="K43" ca="1">_xlfn.IFNA(TODAY()-(INDEX(OFFSET(Priorities!$F$3:$F$2283,Table1[[#This Row],[ID]],0),MATCH(1,(B43=OFFSET(Priorities!$B$3:$B$2283,Table1[[#This Row],[ID]],0))*("18W"=OFFSET(Priorities!$E$3:$E$2283,Table1[[#This Row],[ID]],0)),0))),"")</f>
        <v/>
      </c>
      <c r="L43" s="292" t="str" cm="1">
        <f t="array" aca="1" ref="L43" ca="1">_xlfn.IFNA(TODAY()-(INDEX(OFFSET(Priorities!$F$3:$F$2283,Table1[[#This Row],[ID]],0),MATCH(1,(B43=OFFSET(Priorities!$B$3:$B$2283,Table1[[#This Row],[ID]],0))*("26W"=OFFSET(Priorities!$E$3:$E$2283,Table1[[#This Row],[ID]],0)),0))),"")</f>
        <v/>
      </c>
      <c r="M43" s="292" t="str" cm="1">
        <f t="array" aca="1" ref="M43" ca="1">_xlfn.IFNA(TODAY()-(INDEX(OFFSET(Priorities!$F$3:$F$2283,Table1[[#This Row],[ID]],0),MATCH(1,(B43=OFFSET(Priorities!$B$3:$B$2283,Table1[[#This Row],[ID]],0))*("52W"=OFFSET(Priorities!$E$3:$E$2283,Table1[[#This Row],[ID]],0)),0))),"")</f>
        <v/>
      </c>
      <c r="N43" s="292" t="str" cm="1">
        <f t="array" aca="1" ref="N43" ca="1">_xlfn.IFNA(TODAY()-(INDEX(OFFSET(Priorities!$F$3:$F$2283,Table1[[#This Row],[ID]],0),MATCH(1,(B43=OFFSET(Priorities!$B$3:$B$2283,Table1[[#This Row],[ID]],0))*("104W"=OFFSET(Priorities!$E$3:$E$2283,Table1[[#This Row],[ID]],0)),0))),"")</f>
        <v/>
      </c>
      <c r="O43" s="292" t="str" cm="1">
        <f t="array" aca="1" ref="O43" ca="1">_xlfn.IFNA(TODAY()-(INDEX(OFFSET(Priorities!$F$3:$F$2283,Table1[[#This Row],[ID]],0),MATCH(1,(B43=OFFSET(Priorities!$B$3:$B$2283,Table1[[#This Row],[ID]],0))*("2L"=OFFSET(Priorities!$E$3:$E$2283,Table1[[#This Row],[ID]],0)),0))),"")</f>
        <v/>
      </c>
      <c r="P43" s="292" t="str" cm="1">
        <f t="array" aca="1" ref="P43" ca="1">_xlfn.IFNA(TODAY()-(INDEX(OFFSET(Priorities!$F$3:$F$2283,Table1[[#This Row],[ID]],0),MATCH(1,(B43=OFFSET(Priorities!$B$3:$B$2283,Table1[[#This Row],[ID]],0))*("156W"=OFFSET(Priorities!$E$3:$E$2283,Table1[[#This Row],[ID]],0)),0))),"")</f>
        <v/>
      </c>
      <c r="Q43" s="287" t="str" cm="1">
        <f t="array" aca="1" ref="Q43" ca="1">_xlfn.IFNA(TODAY()-(INDEX(OFFSET(Priorities!$F$3:$F$2283,Table1[[#This Row],[ID]],0),MATCH(1,(B43=OFFSET(Priorities!$B$3:$B$2283,Table1[[#This Row],[ID]],0))*("3L"=OFFSET(Priorities!$E$3:$E$2283,Table1[[#This Row],[ID]],0)),0))),"")</f>
        <v/>
      </c>
    </row>
    <row r="44" spans="1:17" hidden="1" x14ac:dyDescent="0.3">
      <c r="A44" s="288">
        <v>43</v>
      </c>
      <c r="B44" s="289" t="str">
        <f ca="1">IF(COUNTIF(Priorities!$B$4:OFFSET(Priorities!$B$3,Table1[[#This Row],[ID]],0),OFFSET(Priorities!$B$3,Table1[[#This Row],[ID]],0))=1,OFFSET(Priorities!$B$3,Table1[[#This Row],[ID]],0),"")</f>
        <v/>
      </c>
      <c r="C44" s="290" t="str">
        <f ca="1">IF(COUNTIF(Priorities!$B$4:OFFSET(Priorities!$B$3,Table1[[#This Row],[ID]],0),OFFSET(Priorities!$B$3,Table1[[#This Row],[ID]],0))=1,OFFSET(Priorities!$C$3,Table1[[#This Row],[ID]],0),"")</f>
        <v/>
      </c>
      <c r="D44" s="289" t="str">
        <f ca="1">IFERROR(IF(VLOOKUP(E44,'Leader-Assistant'!$B$1:$B$25,1,FALSE)&lt;&gt;"",'Leader-Assistant'!$B$1,""),"") &amp; IFERROR(IF(VLOOKUP(E44,'Leader-Assistant'!$C$1:$C$25,1,FALSE)&lt;&gt;"",'Leader-Assistant'!$C$1,""),"")  &amp; IFERROR(IF(VLOOKUP(E44,'Leader-Assistant'!$D$1:$D$25,1,FALSE)&lt;&gt;"",'Leader-Assistant'!$D$1,""),"") &amp; IFERROR(IF(VLOOKUP(E44,'Leader-Assistant'!$E$1:$E$25,1,FALSE)&lt;&gt;"",'Leader-Assistant'!$E$1,""),"") &amp; IFERROR(IF(VLOOKUP(E44,'Leader-Assistant'!$F$1:$F$25,1,FALSE)&lt;&gt;"",'Leader-Assistant'!$F$1,""),"") &amp; IFERROR(IF(VLOOKUP(E44,'Leader-Assistant'!$G$1:$G$25,1,FALSE)&lt;&gt;"",'Leader-Assistant'!$G$1,""),"") &amp; IFERROR(IF(VLOOKUP(E44,'Leader-Assistant'!$H$1:$H$25,1,FALSE)&lt;&gt;"",'Leader-Assistant'!$H$1,""),"") &amp; IFERROR(IF(VLOOKUP(E44,'Leader-Assistant'!$I$1:$I$25,1,FALSE)&lt;&gt;"",'Leader-Assistant'!$I$1,""),"")</f>
        <v/>
      </c>
      <c r="E44" s="289" t="str">
        <f ca="1">IF(COUNTIF(Priorities!$B$4:OFFSET(Priorities!$B$3,Table1[[#This Row],[ID]],0),OFFSET(Priorities!$B$3,Table1[[#This Row],[ID]],0))=1,OFFSET(Priorities!$D$3,Table1[[#This Row],[ID]],0),"")</f>
        <v/>
      </c>
      <c r="F44" s="291" t="str" cm="1">
        <f t="array" aca="1" ref="F44" ca="1">_xlfn.IFNA(INDEX(OFFSET(Priorities!$F$3:$F$2283,Table1[[#This Row],[ID]],0),MATCH(1,(B44=OFFSET(Priorities!$B$3:$B$2283,Table1[[#This Row],[ID]],0))*("Initial"=OFFSET(Priorities!$E$3:$E$2283,Table1[[#This Row],[ID]],0)),0)),"")</f>
        <v/>
      </c>
      <c r="G44" s="292" t="str" cm="1">
        <f t="array" aca="1" ref="G44" ca="1">_xlfn.IFNA(TODAY()-(INDEX(OFFSET(Priorities!$F$3:$F$2283,Table1[[#This Row],[ID]],0),MATCH(1,(B44=OFFSET(Priorities!$B$3:$B$2283,Table1[[#This Row],[ID]],0))*("1W"=OFFSET(Priorities!$E$3:$E$2283,Table1[[#This Row],[ID]],0)),0))),"")</f>
        <v/>
      </c>
      <c r="H44" s="292" t="str" cm="1">
        <f t="array" aca="1" ref="H44" ca="1">_xlfn.IFNA(TODAY()-(INDEX(OFFSET(Priorities!$F$3:$F$2283,Table1[[#This Row],[ID]],0),MATCH(1,(B44=OFFSET(Priorities!$B$3:$B$2283,Table1[[#This Row],[ID]],0))*("3W"=OFFSET(Priorities!$E$3:$E$2283,Table1[[#This Row],[ID]],0)),0))),"")</f>
        <v/>
      </c>
      <c r="I44" s="292" t="str" cm="1">
        <f t="array" aca="1" ref="I44" ca="1">_xlfn.IFNA(TODAY()-(INDEX(OFFSET(Priorities!$F$3:$F$2283,Table1[[#This Row],[ID]],0),MATCH(1,(B44=OFFSET(Priorities!$B$3:$B$2283,Table1[[#This Row],[ID]],0))*("6W"=OFFSET(Priorities!$E$3:$E$2283,Table1[[#This Row],[ID]],0)),0))),"")</f>
        <v/>
      </c>
      <c r="J44" s="292" t="str" cm="1">
        <f t="array" aca="1" ref="J44" ca="1">_xlfn.IFNA(TODAY()-(INDEX(OFFSET(Priorities!$F$3:$F$2283,Table1[[#This Row],[ID]],0),MATCH(1,(B44=OFFSET(Priorities!$B$3:$B$2283,Table1[[#This Row],[ID]],0))*("12W"=OFFSET(Priorities!$E$3:$E$2283,Table1[[#This Row],[ID]],0)),0))),"")</f>
        <v/>
      </c>
      <c r="K44" s="292" t="str" cm="1">
        <f t="array" aca="1" ref="K44" ca="1">_xlfn.IFNA(TODAY()-(INDEX(OFFSET(Priorities!$F$3:$F$2283,Table1[[#This Row],[ID]],0),MATCH(1,(B44=OFFSET(Priorities!$B$3:$B$2283,Table1[[#This Row],[ID]],0))*("18W"=OFFSET(Priorities!$E$3:$E$2283,Table1[[#This Row],[ID]],0)),0))),"")</f>
        <v/>
      </c>
      <c r="L44" s="292" t="str" cm="1">
        <f t="array" aca="1" ref="L44" ca="1">_xlfn.IFNA(TODAY()-(INDEX(OFFSET(Priorities!$F$3:$F$2283,Table1[[#This Row],[ID]],0),MATCH(1,(B44=OFFSET(Priorities!$B$3:$B$2283,Table1[[#This Row],[ID]],0))*("26W"=OFFSET(Priorities!$E$3:$E$2283,Table1[[#This Row],[ID]],0)),0))),"")</f>
        <v/>
      </c>
      <c r="M44" s="292" t="str" cm="1">
        <f t="array" aca="1" ref="M44" ca="1">_xlfn.IFNA(TODAY()-(INDEX(OFFSET(Priorities!$F$3:$F$2283,Table1[[#This Row],[ID]],0),MATCH(1,(B44=OFFSET(Priorities!$B$3:$B$2283,Table1[[#This Row],[ID]],0))*("52W"=OFFSET(Priorities!$E$3:$E$2283,Table1[[#This Row],[ID]],0)),0))),"")</f>
        <v/>
      </c>
      <c r="N44" s="292" t="str" cm="1">
        <f t="array" aca="1" ref="N44" ca="1">_xlfn.IFNA(TODAY()-(INDEX(OFFSET(Priorities!$F$3:$F$2283,Table1[[#This Row],[ID]],0),MATCH(1,(B44=OFFSET(Priorities!$B$3:$B$2283,Table1[[#This Row],[ID]],0))*("104W"=OFFSET(Priorities!$E$3:$E$2283,Table1[[#This Row],[ID]],0)),0))),"")</f>
        <v/>
      </c>
      <c r="O44" s="292" t="str" cm="1">
        <f t="array" aca="1" ref="O44" ca="1">_xlfn.IFNA(TODAY()-(INDEX(OFFSET(Priorities!$F$3:$F$2283,Table1[[#This Row],[ID]],0),MATCH(1,(B44=OFFSET(Priorities!$B$3:$B$2283,Table1[[#This Row],[ID]],0))*("2L"=OFFSET(Priorities!$E$3:$E$2283,Table1[[#This Row],[ID]],0)),0))),"")</f>
        <v/>
      </c>
      <c r="P44" s="292" t="str" cm="1">
        <f t="array" aca="1" ref="P44" ca="1">_xlfn.IFNA(TODAY()-(INDEX(OFFSET(Priorities!$F$3:$F$2283,Table1[[#This Row],[ID]],0),MATCH(1,(B44=OFFSET(Priorities!$B$3:$B$2283,Table1[[#This Row],[ID]],0))*("156W"=OFFSET(Priorities!$E$3:$E$2283,Table1[[#This Row],[ID]],0)),0))),"")</f>
        <v/>
      </c>
      <c r="Q44" s="287" t="str" cm="1">
        <f t="array" aca="1" ref="Q44" ca="1">_xlfn.IFNA(TODAY()-(INDEX(OFFSET(Priorities!$F$3:$F$2283,Table1[[#This Row],[ID]],0),MATCH(1,(B44=OFFSET(Priorities!$B$3:$B$2283,Table1[[#This Row],[ID]],0))*("3L"=OFFSET(Priorities!$E$3:$E$2283,Table1[[#This Row],[ID]],0)),0))),"")</f>
        <v/>
      </c>
    </row>
    <row r="45" spans="1:17" hidden="1" x14ac:dyDescent="0.3">
      <c r="A45" s="288">
        <v>44</v>
      </c>
      <c r="B45" s="289" t="str">
        <f ca="1">IF(COUNTIF(Priorities!$B$4:OFFSET(Priorities!$B$3,Table1[[#This Row],[ID]],0),OFFSET(Priorities!$B$3,Table1[[#This Row],[ID]],0))=1,OFFSET(Priorities!$B$3,Table1[[#This Row],[ID]],0),"")</f>
        <v/>
      </c>
      <c r="C45" s="290" t="str">
        <f ca="1">IF(COUNTIF(Priorities!$B$4:OFFSET(Priorities!$B$3,Table1[[#This Row],[ID]],0),OFFSET(Priorities!$B$3,Table1[[#This Row],[ID]],0))=1,OFFSET(Priorities!$C$3,Table1[[#This Row],[ID]],0),"")</f>
        <v/>
      </c>
      <c r="D45" s="289" t="str">
        <f ca="1">IFERROR(IF(VLOOKUP(E45,'Leader-Assistant'!$B$1:$B$25,1,FALSE)&lt;&gt;"",'Leader-Assistant'!$B$1,""),"") &amp; IFERROR(IF(VLOOKUP(E45,'Leader-Assistant'!$C$1:$C$25,1,FALSE)&lt;&gt;"",'Leader-Assistant'!$C$1,""),"")  &amp; IFERROR(IF(VLOOKUP(E45,'Leader-Assistant'!$D$1:$D$25,1,FALSE)&lt;&gt;"",'Leader-Assistant'!$D$1,""),"") &amp; IFERROR(IF(VLOOKUP(E45,'Leader-Assistant'!$E$1:$E$25,1,FALSE)&lt;&gt;"",'Leader-Assistant'!$E$1,""),"") &amp; IFERROR(IF(VLOOKUP(E45,'Leader-Assistant'!$F$1:$F$25,1,FALSE)&lt;&gt;"",'Leader-Assistant'!$F$1,""),"") &amp; IFERROR(IF(VLOOKUP(E45,'Leader-Assistant'!$G$1:$G$25,1,FALSE)&lt;&gt;"",'Leader-Assistant'!$G$1,""),"") &amp; IFERROR(IF(VLOOKUP(E45,'Leader-Assistant'!$H$1:$H$25,1,FALSE)&lt;&gt;"",'Leader-Assistant'!$H$1,""),"") &amp; IFERROR(IF(VLOOKUP(E45,'Leader-Assistant'!$I$1:$I$25,1,FALSE)&lt;&gt;"",'Leader-Assistant'!$I$1,""),"")</f>
        <v/>
      </c>
      <c r="E45" s="289" t="str">
        <f ca="1">IF(COUNTIF(Priorities!$B$4:OFFSET(Priorities!$B$3,Table1[[#This Row],[ID]],0),OFFSET(Priorities!$B$3,Table1[[#This Row],[ID]],0))=1,OFFSET(Priorities!$D$3,Table1[[#This Row],[ID]],0),"")</f>
        <v/>
      </c>
      <c r="F45" s="291" t="str" cm="1">
        <f t="array" aca="1" ref="F45" ca="1">_xlfn.IFNA(INDEX(OFFSET(Priorities!$F$3:$F$2283,Table1[[#This Row],[ID]],0),MATCH(1,(B45=OFFSET(Priorities!$B$3:$B$2283,Table1[[#This Row],[ID]],0))*("Initial"=OFFSET(Priorities!$E$3:$E$2283,Table1[[#This Row],[ID]],0)),0)),"")</f>
        <v/>
      </c>
      <c r="G45" s="292" t="str" cm="1">
        <f t="array" aca="1" ref="G45" ca="1">_xlfn.IFNA(TODAY()-(INDEX(OFFSET(Priorities!$F$3:$F$2283,Table1[[#This Row],[ID]],0),MATCH(1,(B45=OFFSET(Priorities!$B$3:$B$2283,Table1[[#This Row],[ID]],0))*("1W"=OFFSET(Priorities!$E$3:$E$2283,Table1[[#This Row],[ID]],0)),0))),"")</f>
        <v/>
      </c>
      <c r="H45" s="292" t="str" cm="1">
        <f t="array" aca="1" ref="H45" ca="1">_xlfn.IFNA(TODAY()-(INDEX(OFFSET(Priorities!$F$3:$F$2283,Table1[[#This Row],[ID]],0),MATCH(1,(B45=OFFSET(Priorities!$B$3:$B$2283,Table1[[#This Row],[ID]],0))*("3W"=OFFSET(Priorities!$E$3:$E$2283,Table1[[#This Row],[ID]],0)),0))),"")</f>
        <v/>
      </c>
      <c r="I45" s="292" t="str" cm="1">
        <f t="array" aca="1" ref="I45" ca="1">_xlfn.IFNA(TODAY()-(INDEX(OFFSET(Priorities!$F$3:$F$2283,Table1[[#This Row],[ID]],0),MATCH(1,(B45=OFFSET(Priorities!$B$3:$B$2283,Table1[[#This Row],[ID]],0))*("6W"=OFFSET(Priorities!$E$3:$E$2283,Table1[[#This Row],[ID]],0)),0))),"")</f>
        <v/>
      </c>
      <c r="J45" s="292" t="str" cm="1">
        <f t="array" aca="1" ref="J45" ca="1">_xlfn.IFNA(TODAY()-(INDEX(OFFSET(Priorities!$F$3:$F$2283,Table1[[#This Row],[ID]],0),MATCH(1,(B45=OFFSET(Priorities!$B$3:$B$2283,Table1[[#This Row],[ID]],0))*("12W"=OFFSET(Priorities!$E$3:$E$2283,Table1[[#This Row],[ID]],0)),0))),"")</f>
        <v/>
      </c>
      <c r="K45" s="292" t="str" cm="1">
        <f t="array" aca="1" ref="K45" ca="1">_xlfn.IFNA(TODAY()-(INDEX(OFFSET(Priorities!$F$3:$F$2283,Table1[[#This Row],[ID]],0),MATCH(1,(B45=OFFSET(Priorities!$B$3:$B$2283,Table1[[#This Row],[ID]],0))*("18W"=OFFSET(Priorities!$E$3:$E$2283,Table1[[#This Row],[ID]],0)),0))),"")</f>
        <v/>
      </c>
      <c r="L45" s="292" t="str" cm="1">
        <f t="array" aca="1" ref="L45" ca="1">_xlfn.IFNA(TODAY()-(INDEX(OFFSET(Priorities!$F$3:$F$2283,Table1[[#This Row],[ID]],0),MATCH(1,(B45=OFFSET(Priorities!$B$3:$B$2283,Table1[[#This Row],[ID]],0))*("26W"=OFFSET(Priorities!$E$3:$E$2283,Table1[[#This Row],[ID]],0)),0))),"")</f>
        <v/>
      </c>
      <c r="M45" s="292" t="str" cm="1">
        <f t="array" aca="1" ref="M45" ca="1">_xlfn.IFNA(TODAY()-(INDEX(OFFSET(Priorities!$F$3:$F$2283,Table1[[#This Row],[ID]],0),MATCH(1,(B45=OFFSET(Priorities!$B$3:$B$2283,Table1[[#This Row],[ID]],0))*("52W"=OFFSET(Priorities!$E$3:$E$2283,Table1[[#This Row],[ID]],0)),0))),"")</f>
        <v/>
      </c>
      <c r="N45" s="292" t="str" cm="1">
        <f t="array" aca="1" ref="N45" ca="1">_xlfn.IFNA(TODAY()-(INDEX(OFFSET(Priorities!$F$3:$F$2283,Table1[[#This Row],[ID]],0),MATCH(1,(B45=OFFSET(Priorities!$B$3:$B$2283,Table1[[#This Row],[ID]],0))*("104W"=OFFSET(Priorities!$E$3:$E$2283,Table1[[#This Row],[ID]],0)),0))),"")</f>
        <v/>
      </c>
      <c r="O45" s="292" t="str" cm="1">
        <f t="array" aca="1" ref="O45" ca="1">_xlfn.IFNA(TODAY()-(INDEX(OFFSET(Priorities!$F$3:$F$2283,Table1[[#This Row],[ID]],0),MATCH(1,(B45=OFFSET(Priorities!$B$3:$B$2283,Table1[[#This Row],[ID]],0))*("2L"=OFFSET(Priorities!$E$3:$E$2283,Table1[[#This Row],[ID]],0)),0))),"")</f>
        <v/>
      </c>
      <c r="P45" s="292" t="str" cm="1">
        <f t="array" aca="1" ref="P45" ca="1">_xlfn.IFNA(TODAY()-(INDEX(OFFSET(Priorities!$F$3:$F$2283,Table1[[#This Row],[ID]],0),MATCH(1,(B45=OFFSET(Priorities!$B$3:$B$2283,Table1[[#This Row],[ID]],0))*("156W"=OFFSET(Priorities!$E$3:$E$2283,Table1[[#This Row],[ID]],0)),0))),"")</f>
        <v/>
      </c>
      <c r="Q45" s="287" t="str" cm="1">
        <f t="array" aca="1" ref="Q45" ca="1">_xlfn.IFNA(TODAY()-(INDEX(OFFSET(Priorities!$F$3:$F$2283,Table1[[#This Row],[ID]],0),MATCH(1,(B45=OFFSET(Priorities!$B$3:$B$2283,Table1[[#This Row],[ID]],0))*("3L"=OFFSET(Priorities!$E$3:$E$2283,Table1[[#This Row],[ID]],0)),0))),"")</f>
        <v/>
      </c>
    </row>
    <row r="46" spans="1:17" x14ac:dyDescent="0.3">
      <c r="A46" s="288">
        <v>45</v>
      </c>
      <c r="B46" s="289" t="str">
        <f ca="1">IF(COUNTIF(Priorities!$B$4:OFFSET(Priorities!$B$3,Table1[[#This Row],[ID]],0),OFFSET(Priorities!$B$3,Table1[[#This Row],[ID]],0))=1,OFFSET(Priorities!$B$3,Table1[[#This Row],[ID]],0),"")</f>
        <v>ST 461/2019</v>
      </c>
      <c r="C46" s="290" t="str">
        <f ca="1">IF(COUNTIF(Priorities!$B$4:OFFSET(Priorities!$B$3,Table1[[#This Row],[ID]],0),OFFSET(Priorities!$B$3,Table1[[#This Row],[ID]],0))=1,OFFSET(Priorities!$C$3,Table1[[#This Row],[ID]],0),"")</f>
        <v>TEST28</v>
      </c>
      <c r="D46" s="289" t="str">
        <f ca="1">IFERROR(IF(VLOOKUP(E46,'Leader-Assistant'!$B$1:$B$25,1,FALSE)&lt;&gt;"",'Leader-Assistant'!$B$1,""),"") &amp; IFERROR(IF(VLOOKUP(E46,'Leader-Assistant'!$C$1:$C$25,1,FALSE)&lt;&gt;"",'Leader-Assistant'!$C$1,""),"")  &amp; IFERROR(IF(VLOOKUP(E46,'Leader-Assistant'!$D$1:$D$25,1,FALSE)&lt;&gt;"",'Leader-Assistant'!$D$1,""),"") &amp; IFERROR(IF(VLOOKUP(E46,'Leader-Assistant'!$E$1:$E$25,1,FALSE)&lt;&gt;"",'Leader-Assistant'!$E$1,""),"") &amp; IFERROR(IF(VLOOKUP(E46,'Leader-Assistant'!$F$1:$F$25,1,FALSE)&lt;&gt;"",'Leader-Assistant'!$F$1,""),"") &amp; IFERROR(IF(VLOOKUP(E46,'Leader-Assistant'!$G$1:$G$25,1,FALSE)&lt;&gt;"",'Leader-Assistant'!$G$1,""),"") &amp; IFERROR(IF(VLOOKUP(E46,'Leader-Assistant'!$H$1:$H$25,1,FALSE)&lt;&gt;"",'Leader-Assistant'!$H$1,""),"") &amp; IFERROR(IF(VLOOKUP(E46,'Leader-Assistant'!$I$1:$I$25,1,FALSE)&lt;&gt;"",'Leader-Assistant'!$I$1,""),"")</f>
        <v>PKL</v>
      </c>
      <c r="E46" s="289" t="str">
        <f ca="1">IF(COUNTIF(Priorities!$B$4:OFFSET(Priorities!$B$3,Table1[[#This Row],[ID]],0),OFFSET(Priorities!$B$3,Table1[[#This Row],[ID]],0))=1,OFFSET(Priorities!$D$3,Table1[[#This Row],[ID]],0),"")</f>
        <v>JRY</v>
      </c>
      <c r="F46" s="291" t="str" cm="1">
        <f t="array" aca="1" ref="F46" ca="1">_xlfn.IFNA(INDEX(OFFSET(Priorities!$F$3:$F$2283,Table1[[#This Row],[ID]],0),MATCH(1,(B46=OFFSET(Priorities!$B$3:$B$2283,Table1[[#This Row],[ID]],0))*("Initial"=OFFSET(Priorities!$E$3:$E$2283,Table1[[#This Row],[ID]],0)),0)),"")</f>
        <v/>
      </c>
      <c r="G46" s="292" cm="1">
        <f t="array" aca="1" ref="G46" ca="1">_xlfn.IFNA(TODAY()-(INDEX(OFFSET(Priorities!$F$3:$F$2283,Table1[[#This Row],[ID]],0),MATCH(1,(B46=OFFSET(Priorities!$B$3:$B$2283,Table1[[#This Row],[ID]],0))*("1W"=OFFSET(Priorities!$E$3:$E$2283,Table1[[#This Row],[ID]],0)),0))),"")</f>
        <v>1096</v>
      </c>
      <c r="H46" s="292" cm="1">
        <f t="array" aca="1" ref="H46" ca="1">_xlfn.IFNA(TODAY()-(INDEX(OFFSET(Priorities!$F$3:$F$2283,Table1[[#This Row],[ID]],0),MATCH(1,(B46=OFFSET(Priorities!$B$3:$B$2283,Table1[[#This Row],[ID]],0))*("3W"=OFFSET(Priorities!$E$3:$E$2283,Table1[[#This Row],[ID]],0)),0))),"")</f>
        <v>1083</v>
      </c>
      <c r="I46" s="292" cm="1">
        <f t="array" aca="1" ref="I46" ca="1">_xlfn.IFNA(TODAY()-(INDEX(OFFSET(Priorities!$F$3:$F$2283,Table1[[#This Row],[ID]],0),MATCH(1,(B46=OFFSET(Priorities!$B$3:$B$2283,Table1[[#This Row],[ID]],0))*("6W"=OFFSET(Priorities!$E$3:$E$2283,Table1[[#This Row],[ID]],0)),0))),"")</f>
        <v>1062</v>
      </c>
      <c r="J46" s="292" cm="1">
        <f t="array" aca="1" ref="J46" ca="1">_xlfn.IFNA(TODAY()-(INDEX(OFFSET(Priorities!$F$3:$F$2283,Table1[[#This Row],[ID]],0),MATCH(1,(B46=OFFSET(Priorities!$B$3:$B$2283,Table1[[#This Row],[ID]],0))*("12W"=OFFSET(Priorities!$E$3:$E$2283,Table1[[#This Row],[ID]],0)),0))),"")</f>
        <v>1020</v>
      </c>
      <c r="K46" s="292" cm="1">
        <f t="array" aca="1" ref="K46" ca="1">_xlfn.IFNA(TODAY()-(INDEX(OFFSET(Priorities!$F$3:$F$2283,Table1[[#This Row],[ID]],0),MATCH(1,(B46=OFFSET(Priorities!$B$3:$B$2283,Table1[[#This Row],[ID]],0))*("18W"=OFFSET(Priorities!$E$3:$E$2283,Table1[[#This Row],[ID]],0)),0))),"")</f>
        <v>978</v>
      </c>
      <c r="L46" s="292" cm="1">
        <f t="array" aca="1" ref="L46" ca="1">_xlfn.IFNA(TODAY()-(INDEX(OFFSET(Priorities!$F$3:$F$2283,Table1[[#This Row],[ID]],0),MATCH(1,(B46=OFFSET(Priorities!$B$3:$B$2283,Table1[[#This Row],[ID]],0))*("26W"=OFFSET(Priorities!$E$3:$E$2283,Table1[[#This Row],[ID]],0)),0))),"")</f>
        <v>922</v>
      </c>
      <c r="M46" s="292" cm="1">
        <f t="array" aca="1" ref="M46" ca="1">_xlfn.IFNA(TODAY()-(INDEX(OFFSET(Priorities!$F$3:$F$2283,Table1[[#This Row],[ID]],0),MATCH(1,(B46=OFFSET(Priorities!$B$3:$B$2283,Table1[[#This Row],[ID]],0))*("52W"=OFFSET(Priorities!$E$3:$E$2283,Table1[[#This Row],[ID]],0)),0))),"")</f>
        <v>740</v>
      </c>
      <c r="N46" s="292" t="str" cm="1">
        <f t="array" aca="1" ref="N46" ca="1">_xlfn.IFNA(TODAY()-(INDEX(OFFSET(Priorities!$F$3:$F$2283,Table1[[#This Row],[ID]],0),MATCH(1,(B46=OFFSET(Priorities!$B$3:$B$2283,Table1[[#This Row],[ID]],0))*("104W"=OFFSET(Priorities!$E$3:$E$2283,Table1[[#This Row],[ID]],0)),0))),"")</f>
        <v/>
      </c>
      <c r="O46" s="292" cm="1">
        <f t="array" aca="1" ref="O46" ca="1">_xlfn.IFNA(TODAY()-(INDEX(OFFSET(Priorities!$F$3:$F$2283,Table1[[#This Row],[ID]],0),MATCH(1,(B46=OFFSET(Priorities!$B$3:$B$2283,Table1[[#This Row],[ID]],0))*("2L"=OFFSET(Priorities!$E$3:$E$2283,Table1[[#This Row],[ID]],0)),0))),"")</f>
        <v>376</v>
      </c>
      <c r="P46" s="292" t="str" cm="1">
        <f t="array" aca="1" ref="P46" ca="1">_xlfn.IFNA(TODAY()-(INDEX(OFFSET(Priorities!$F$3:$F$2283,Table1[[#This Row],[ID]],0),MATCH(1,(B46=OFFSET(Priorities!$B$3:$B$2283,Table1[[#This Row],[ID]],0))*("156W"=OFFSET(Priorities!$E$3:$E$2283,Table1[[#This Row],[ID]],0)),0))),"")</f>
        <v/>
      </c>
      <c r="Q46" s="287" cm="1">
        <f t="array" aca="1" ref="Q46" ca="1">_xlfn.IFNA(TODAY()-(INDEX(OFFSET(Priorities!$F$3:$F$2283,Table1[[#This Row],[ID]],0),MATCH(1,(B46=OFFSET(Priorities!$B$3:$B$2283,Table1[[#This Row],[ID]],0))*("3L"=OFFSET(Priorities!$E$3:$E$2283,Table1[[#This Row],[ID]],0)),0))),"")</f>
        <v>12</v>
      </c>
    </row>
    <row r="47" spans="1:17" x14ac:dyDescent="0.3">
      <c r="A47" s="288">
        <v>46</v>
      </c>
      <c r="B47" s="289" t="str">
        <f ca="1">IF(COUNTIF(Priorities!$B$4:OFFSET(Priorities!$B$3,Table1[[#This Row],[ID]],0),OFFSET(Priorities!$B$3,Table1[[#This Row],[ID]],0))=1,OFFSET(Priorities!$B$3,Table1[[#This Row],[ID]],0),"")</f>
        <v>ST 462/2019</v>
      </c>
      <c r="C47" s="290" t="str">
        <f ca="1">IF(COUNTIF(Priorities!$B$4:OFFSET(Priorities!$B$3,Table1[[#This Row],[ID]],0),OFFSET(Priorities!$B$3,Table1[[#This Row],[ID]],0))=1,OFFSET(Priorities!$C$3,Table1[[#This Row],[ID]],0),"")</f>
        <v>TEST29</v>
      </c>
      <c r="D47" s="289" t="str">
        <f ca="1">IFERROR(IF(VLOOKUP(E47,'Leader-Assistant'!$B$1:$B$25,1,FALSE)&lt;&gt;"",'Leader-Assistant'!$B$1,""),"") &amp; IFERROR(IF(VLOOKUP(E47,'Leader-Assistant'!$C$1:$C$25,1,FALSE)&lt;&gt;"",'Leader-Assistant'!$C$1,""),"")  &amp; IFERROR(IF(VLOOKUP(E47,'Leader-Assistant'!$D$1:$D$25,1,FALSE)&lt;&gt;"",'Leader-Assistant'!$D$1,""),"") &amp; IFERROR(IF(VLOOKUP(E47,'Leader-Assistant'!$E$1:$E$25,1,FALSE)&lt;&gt;"",'Leader-Assistant'!$E$1,""),"") &amp; IFERROR(IF(VLOOKUP(E47,'Leader-Assistant'!$F$1:$F$25,1,FALSE)&lt;&gt;"",'Leader-Assistant'!$F$1,""),"") &amp; IFERROR(IF(VLOOKUP(E47,'Leader-Assistant'!$G$1:$G$25,1,FALSE)&lt;&gt;"",'Leader-Assistant'!$G$1,""),"") &amp; IFERROR(IF(VLOOKUP(E47,'Leader-Assistant'!$H$1:$H$25,1,FALSE)&lt;&gt;"",'Leader-Assistant'!$H$1,""),"") &amp; IFERROR(IF(VLOOKUP(E47,'Leader-Assistant'!$I$1:$I$25,1,FALSE)&lt;&gt;"",'Leader-Assistant'!$I$1,""),"")</f>
        <v>PKL</v>
      </c>
      <c r="E47" s="289" t="str">
        <f ca="1">IF(COUNTIF(Priorities!$B$4:OFFSET(Priorities!$B$3,Table1[[#This Row],[ID]],0),OFFSET(Priorities!$B$3,Table1[[#This Row],[ID]],0))=1,OFFSET(Priorities!$D$3,Table1[[#This Row],[ID]],0),"")</f>
        <v>JRY</v>
      </c>
      <c r="F47" s="291" t="str" cm="1">
        <f t="array" aca="1" ref="F47" ca="1">_xlfn.IFNA(INDEX(OFFSET(Priorities!$F$3:$F$2283,Table1[[#This Row],[ID]],0),MATCH(1,(B47=OFFSET(Priorities!$B$3:$B$2283,Table1[[#This Row],[ID]],0))*("Initial"=OFFSET(Priorities!$E$3:$E$2283,Table1[[#This Row],[ID]],0)),0)),"")</f>
        <v/>
      </c>
      <c r="G47" s="292" cm="1">
        <f t="array" aca="1" ref="G47" ca="1">_xlfn.IFNA(TODAY()-(INDEX(OFFSET(Priorities!$F$3:$F$2283,Table1[[#This Row],[ID]],0),MATCH(1,(B47=OFFSET(Priorities!$B$3:$B$2283,Table1[[#This Row],[ID]],0))*("1W"=OFFSET(Priorities!$E$3:$E$2283,Table1[[#This Row],[ID]],0)),0))),"")</f>
        <v>1096</v>
      </c>
      <c r="H47" s="292" cm="1">
        <f t="array" aca="1" ref="H47" ca="1">_xlfn.IFNA(TODAY()-(INDEX(OFFSET(Priorities!$F$3:$F$2283,Table1[[#This Row],[ID]],0),MATCH(1,(B47=OFFSET(Priorities!$B$3:$B$2283,Table1[[#This Row],[ID]],0))*("3W"=OFFSET(Priorities!$E$3:$E$2283,Table1[[#This Row],[ID]],0)),0))),"")</f>
        <v>1083</v>
      </c>
      <c r="I47" s="292" cm="1">
        <f t="array" aca="1" ref="I47" ca="1">_xlfn.IFNA(TODAY()-(INDEX(OFFSET(Priorities!$F$3:$F$2283,Table1[[#This Row],[ID]],0),MATCH(1,(B47=OFFSET(Priorities!$B$3:$B$2283,Table1[[#This Row],[ID]],0))*("6W"=OFFSET(Priorities!$E$3:$E$2283,Table1[[#This Row],[ID]],0)),0))),"")</f>
        <v>1062</v>
      </c>
      <c r="J47" s="292" cm="1">
        <f t="array" aca="1" ref="J47" ca="1">_xlfn.IFNA(TODAY()-(INDEX(OFFSET(Priorities!$F$3:$F$2283,Table1[[#This Row],[ID]],0),MATCH(1,(B47=OFFSET(Priorities!$B$3:$B$2283,Table1[[#This Row],[ID]],0))*("12W"=OFFSET(Priorities!$E$3:$E$2283,Table1[[#This Row],[ID]],0)),0))),"")</f>
        <v>1020</v>
      </c>
      <c r="K47" s="292" cm="1">
        <f t="array" aca="1" ref="K47" ca="1">_xlfn.IFNA(TODAY()-(INDEX(OFFSET(Priorities!$F$3:$F$2283,Table1[[#This Row],[ID]],0),MATCH(1,(B47=OFFSET(Priorities!$B$3:$B$2283,Table1[[#This Row],[ID]],0))*("18W"=OFFSET(Priorities!$E$3:$E$2283,Table1[[#This Row],[ID]],0)),0))),"")</f>
        <v>978</v>
      </c>
      <c r="L47" s="292" cm="1">
        <f t="array" aca="1" ref="L47" ca="1">_xlfn.IFNA(TODAY()-(INDEX(OFFSET(Priorities!$F$3:$F$2283,Table1[[#This Row],[ID]],0),MATCH(1,(B47=OFFSET(Priorities!$B$3:$B$2283,Table1[[#This Row],[ID]],0))*("26W"=OFFSET(Priorities!$E$3:$E$2283,Table1[[#This Row],[ID]],0)),0))),"")</f>
        <v>922</v>
      </c>
      <c r="M47" s="292" cm="1">
        <f t="array" aca="1" ref="M47" ca="1">_xlfn.IFNA(TODAY()-(INDEX(OFFSET(Priorities!$F$3:$F$2283,Table1[[#This Row],[ID]],0),MATCH(1,(B47=OFFSET(Priorities!$B$3:$B$2283,Table1[[#This Row],[ID]],0))*("52W"=OFFSET(Priorities!$E$3:$E$2283,Table1[[#This Row],[ID]],0)),0))),"")</f>
        <v>740</v>
      </c>
      <c r="N47" s="292" t="str" cm="1">
        <f t="array" aca="1" ref="N47" ca="1">_xlfn.IFNA(TODAY()-(INDEX(OFFSET(Priorities!$F$3:$F$2283,Table1[[#This Row],[ID]],0),MATCH(1,(B47=OFFSET(Priorities!$B$3:$B$2283,Table1[[#This Row],[ID]],0))*("104W"=OFFSET(Priorities!$E$3:$E$2283,Table1[[#This Row],[ID]],0)),0))),"")</f>
        <v/>
      </c>
      <c r="O47" s="292" cm="1">
        <f t="array" aca="1" ref="O47" ca="1">_xlfn.IFNA(TODAY()-(INDEX(OFFSET(Priorities!$F$3:$F$2283,Table1[[#This Row],[ID]],0),MATCH(1,(B47=OFFSET(Priorities!$B$3:$B$2283,Table1[[#This Row],[ID]],0))*("2L"=OFFSET(Priorities!$E$3:$E$2283,Table1[[#This Row],[ID]],0)),0))),"")</f>
        <v>376</v>
      </c>
      <c r="P47" s="292" t="str" cm="1">
        <f t="array" aca="1" ref="P47" ca="1">_xlfn.IFNA(TODAY()-(INDEX(OFFSET(Priorities!$F$3:$F$2283,Table1[[#This Row],[ID]],0),MATCH(1,(B47=OFFSET(Priorities!$B$3:$B$2283,Table1[[#This Row],[ID]],0))*("156W"=OFFSET(Priorities!$E$3:$E$2283,Table1[[#This Row],[ID]],0)),0))),"")</f>
        <v/>
      </c>
      <c r="Q47" s="287" cm="1">
        <f t="array" aca="1" ref="Q47" ca="1">_xlfn.IFNA(TODAY()-(INDEX(OFFSET(Priorities!$F$3:$F$2283,Table1[[#This Row],[ID]],0),MATCH(1,(B47=OFFSET(Priorities!$B$3:$B$2283,Table1[[#This Row],[ID]],0))*("3L"=OFFSET(Priorities!$E$3:$E$2283,Table1[[#This Row],[ID]],0)),0))),"")</f>
        <v>12</v>
      </c>
    </row>
    <row r="48" spans="1:17" x14ac:dyDescent="0.3">
      <c r="A48" s="288">
        <v>47</v>
      </c>
      <c r="B48" s="289" t="str">
        <f ca="1">IF(COUNTIF(Priorities!$B$4:OFFSET(Priorities!$B$3,Table1[[#This Row],[ID]],0),OFFSET(Priorities!$B$3,Table1[[#This Row],[ID]],0))=1,OFFSET(Priorities!$B$3,Table1[[#This Row],[ID]],0),"")</f>
        <v>ST 411/2020</v>
      </c>
      <c r="C48" s="290" t="str">
        <f ca="1">IF(COUNTIF(Priorities!$B$4:OFFSET(Priorities!$B$3,Table1[[#This Row],[ID]],0),OFFSET(Priorities!$B$3,Table1[[#This Row],[ID]],0))=1,OFFSET(Priorities!$C$3,Table1[[#This Row],[ID]],0),"")</f>
        <v>TEST30</v>
      </c>
      <c r="D48" s="289" t="str">
        <f ca="1">IFERROR(IF(VLOOKUP(E48,'Leader-Assistant'!$B$1:$B$25,1,FALSE)&lt;&gt;"",'Leader-Assistant'!$B$1,""),"") &amp; IFERROR(IF(VLOOKUP(E48,'Leader-Assistant'!$C$1:$C$25,1,FALSE)&lt;&gt;"",'Leader-Assistant'!$C$1,""),"")  &amp; IFERROR(IF(VLOOKUP(E48,'Leader-Assistant'!$D$1:$D$25,1,FALSE)&lt;&gt;"",'Leader-Assistant'!$D$1,""),"") &amp; IFERROR(IF(VLOOKUP(E48,'Leader-Assistant'!$E$1:$E$25,1,FALSE)&lt;&gt;"",'Leader-Assistant'!$E$1,""),"") &amp; IFERROR(IF(VLOOKUP(E48,'Leader-Assistant'!$F$1:$F$25,1,FALSE)&lt;&gt;"",'Leader-Assistant'!$F$1,""),"") &amp; IFERROR(IF(VLOOKUP(E48,'Leader-Assistant'!$G$1:$G$25,1,FALSE)&lt;&gt;"",'Leader-Assistant'!$G$1,""),"") &amp; IFERROR(IF(VLOOKUP(E48,'Leader-Assistant'!$H$1:$H$25,1,FALSE)&lt;&gt;"",'Leader-Assistant'!$H$1,""),"") &amp; IFERROR(IF(VLOOKUP(E48,'Leader-Assistant'!$I$1:$I$25,1,FALSE)&lt;&gt;"",'Leader-Assistant'!$I$1,""),"")</f>
        <v>MU</v>
      </c>
      <c r="E48" s="289" t="str">
        <f ca="1">IF(COUNTIF(Priorities!$B$4:OFFSET(Priorities!$B$3,Table1[[#This Row],[ID]],0),OFFSET(Priorities!$B$3,Table1[[#This Row],[ID]],0))=1,OFFSET(Priorities!$D$3,Table1[[#This Row],[ID]],0),"")</f>
        <v>AWO</v>
      </c>
      <c r="F48" s="291" cm="1">
        <f t="array" aca="1" ref="F48" ca="1">_xlfn.IFNA(INDEX(OFFSET(Priorities!$F$3:$F$2283,Table1[[#This Row],[ID]],0),MATCH(1,(B48=OFFSET(Priorities!$B$3:$B$2283,Table1[[#This Row],[ID]],0))*("Initial"=OFFSET(Priorities!$E$3:$E$2283,Table1[[#This Row],[ID]],0)),0)),"")</f>
        <v>44104</v>
      </c>
      <c r="G48" s="292" cm="1">
        <f t="array" aca="1" ref="G48" ca="1">_xlfn.IFNA(TODAY()-(INDEX(OFFSET(Priorities!$F$3:$F$2283,Table1[[#This Row],[ID]],0),MATCH(1,(B48=OFFSET(Priorities!$B$3:$B$2283,Table1[[#This Row],[ID]],0))*("1W"=OFFSET(Priorities!$E$3:$E$2283,Table1[[#This Row],[ID]],0)),0))),"")</f>
        <v>734</v>
      </c>
      <c r="H48" s="292" cm="1">
        <f t="array" aca="1" ref="H48" ca="1">_xlfn.IFNA(TODAY()-(INDEX(OFFSET(Priorities!$F$3:$F$2283,Table1[[#This Row],[ID]],0),MATCH(1,(B48=OFFSET(Priorities!$B$3:$B$2283,Table1[[#This Row],[ID]],0))*("3W"=OFFSET(Priorities!$E$3:$E$2283,Table1[[#This Row],[ID]],0)),0))),"")</f>
        <v>720</v>
      </c>
      <c r="I48" s="292" cm="1">
        <f t="array" aca="1" ref="I48" ca="1">_xlfn.IFNA(TODAY()-(INDEX(OFFSET(Priorities!$F$3:$F$2283,Table1[[#This Row],[ID]],0),MATCH(1,(B48=OFFSET(Priorities!$B$3:$B$2283,Table1[[#This Row],[ID]],0))*("6W"=OFFSET(Priorities!$E$3:$E$2283,Table1[[#This Row],[ID]],0)),0))),"")</f>
        <v>699</v>
      </c>
      <c r="J48" s="292" cm="1">
        <f t="array" aca="1" ref="J48" ca="1">_xlfn.IFNA(TODAY()-(INDEX(OFFSET(Priorities!$F$3:$F$2283,Table1[[#This Row],[ID]],0),MATCH(1,(B48=OFFSET(Priorities!$B$3:$B$2283,Table1[[#This Row],[ID]],0))*("12W"=OFFSET(Priorities!$E$3:$E$2283,Table1[[#This Row],[ID]],0)),0))),"")</f>
        <v>657</v>
      </c>
      <c r="K48" s="292" t="str" cm="1">
        <f t="array" aca="1" ref="K48" ca="1">_xlfn.IFNA(TODAY()-(INDEX(OFFSET(Priorities!$F$3:$F$2283,Table1[[#This Row],[ID]],0),MATCH(1,(B48=OFFSET(Priorities!$B$3:$B$2283,Table1[[#This Row],[ID]],0))*("18W"=OFFSET(Priorities!$E$3:$E$2283,Table1[[#This Row],[ID]],0)),0))),"")</f>
        <v/>
      </c>
      <c r="L48" s="292" t="str" cm="1">
        <f t="array" aca="1" ref="L48" ca="1">_xlfn.IFNA(TODAY()-(INDEX(OFFSET(Priorities!$F$3:$F$2283,Table1[[#This Row],[ID]],0),MATCH(1,(B48=OFFSET(Priorities!$B$3:$B$2283,Table1[[#This Row],[ID]],0))*("26W"=OFFSET(Priorities!$E$3:$E$2283,Table1[[#This Row],[ID]],0)),0))),"")</f>
        <v/>
      </c>
      <c r="M48" s="292" t="str" cm="1">
        <f t="array" aca="1" ref="M48" ca="1">_xlfn.IFNA(TODAY()-(INDEX(OFFSET(Priorities!$F$3:$F$2283,Table1[[#This Row],[ID]],0),MATCH(1,(B48=OFFSET(Priorities!$B$3:$B$2283,Table1[[#This Row],[ID]],0))*("52W"=OFFSET(Priorities!$E$3:$E$2283,Table1[[#This Row],[ID]],0)),0))),"")</f>
        <v/>
      </c>
      <c r="N48" s="292" cm="1">
        <f t="array" aca="1" ref="N48" ca="1">_xlfn.IFNA(TODAY()-(INDEX(OFFSET(Priorities!$F$3:$F$2283,Table1[[#This Row],[ID]],0),MATCH(1,(B48=OFFSET(Priorities!$B$3:$B$2283,Table1[[#This Row],[ID]],0))*("104W"=OFFSET(Priorities!$E$3:$E$2283,Table1[[#This Row],[ID]],0)),0))),"")</f>
        <v>13</v>
      </c>
      <c r="O48" s="292" t="str" cm="1">
        <f t="array" aca="1" ref="O48" ca="1">_xlfn.IFNA(TODAY()-(INDEX(OFFSET(Priorities!$F$3:$F$2283,Table1[[#This Row],[ID]],0),MATCH(1,(B48=OFFSET(Priorities!$B$3:$B$2283,Table1[[#This Row],[ID]],0))*("2L"=OFFSET(Priorities!$E$3:$E$2283,Table1[[#This Row],[ID]],0)),0))),"")</f>
        <v/>
      </c>
      <c r="P48" s="292" t="str" cm="1">
        <f t="array" aca="1" ref="P48" ca="1">_xlfn.IFNA(TODAY()-(INDEX(OFFSET(Priorities!$F$3:$F$2283,Table1[[#This Row],[ID]],0),MATCH(1,(B48=OFFSET(Priorities!$B$3:$B$2283,Table1[[#This Row],[ID]],0))*("156W"=OFFSET(Priorities!$E$3:$E$2283,Table1[[#This Row],[ID]],0)),0))),"")</f>
        <v/>
      </c>
      <c r="Q48" s="287" t="str" cm="1">
        <f t="array" aca="1" ref="Q48" ca="1">_xlfn.IFNA(TODAY()-(INDEX(OFFSET(Priorities!$F$3:$F$2283,Table1[[#This Row],[ID]],0),MATCH(1,(B48=OFFSET(Priorities!$B$3:$B$2283,Table1[[#This Row],[ID]],0))*("3L"=OFFSET(Priorities!$E$3:$E$2283,Table1[[#This Row],[ID]],0)),0))),"")</f>
        <v/>
      </c>
    </row>
    <row r="49" spans="1:17" x14ac:dyDescent="0.3">
      <c r="A49" s="288">
        <v>48</v>
      </c>
      <c r="B49" s="289" t="str">
        <f ca="1">IF(COUNTIF(Priorities!$B$4:OFFSET(Priorities!$B$3,Table1[[#This Row],[ID]],0),OFFSET(Priorities!$B$3,Table1[[#This Row],[ID]],0))=1,OFFSET(Priorities!$B$3,Table1[[#This Row],[ID]],0),"")</f>
        <v>ST 463/2019</v>
      </c>
      <c r="C49" s="290" t="str">
        <f ca="1">IF(COUNTIF(Priorities!$B$4:OFFSET(Priorities!$B$3,Table1[[#This Row],[ID]],0),OFFSET(Priorities!$B$3,Table1[[#This Row],[ID]],0))=1,OFFSET(Priorities!$C$3,Table1[[#This Row],[ID]],0),"")</f>
        <v>TEST31</v>
      </c>
      <c r="D49" s="289" t="str">
        <f ca="1">IFERROR(IF(VLOOKUP(E49,'Leader-Assistant'!$B$1:$B$25,1,FALSE)&lt;&gt;"",'Leader-Assistant'!$B$1,""),"") &amp; IFERROR(IF(VLOOKUP(E49,'Leader-Assistant'!$C$1:$C$25,1,FALSE)&lt;&gt;"",'Leader-Assistant'!$C$1,""),"")  &amp; IFERROR(IF(VLOOKUP(E49,'Leader-Assistant'!$D$1:$D$25,1,FALSE)&lt;&gt;"",'Leader-Assistant'!$D$1,""),"") &amp; IFERROR(IF(VLOOKUP(E49,'Leader-Assistant'!$E$1:$E$25,1,FALSE)&lt;&gt;"",'Leader-Assistant'!$E$1,""),"") &amp; IFERROR(IF(VLOOKUP(E49,'Leader-Assistant'!$F$1:$F$25,1,FALSE)&lt;&gt;"",'Leader-Assistant'!$F$1,""),"") &amp; IFERROR(IF(VLOOKUP(E49,'Leader-Assistant'!$G$1:$G$25,1,FALSE)&lt;&gt;"",'Leader-Assistant'!$G$1,""),"") &amp; IFERROR(IF(VLOOKUP(E49,'Leader-Assistant'!$H$1:$H$25,1,FALSE)&lt;&gt;"",'Leader-Assistant'!$H$1,""),"") &amp; IFERROR(IF(VLOOKUP(E49,'Leader-Assistant'!$I$1:$I$25,1,FALSE)&lt;&gt;"",'Leader-Assistant'!$I$1,""),"")</f>
        <v>PKL</v>
      </c>
      <c r="E49" s="289" t="str">
        <f ca="1">IF(COUNTIF(Priorities!$B$4:OFFSET(Priorities!$B$3,Table1[[#This Row],[ID]],0),OFFSET(Priorities!$B$3,Table1[[#This Row],[ID]],0))=1,OFFSET(Priorities!$D$3,Table1[[#This Row],[ID]],0),"")</f>
        <v>PKL</v>
      </c>
      <c r="F49" s="291" t="str" cm="1">
        <f t="array" aca="1" ref="F49" ca="1">_xlfn.IFNA(INDEX(OFFSET(Priorities!$F$3:$F$2283,Table1[[#This Row],[ID]],0),MATCH(1,(B49=OFFSET(Priorities!$B$3:$B$2283,Table1[[#This Row],[ID]],0))*("Initial"=OFFSET(Priorities!$E$3:$E$2283,Table1[[#This Row],[ID]],0)),0)),"")</f>
        <v/>
      </c>
      <c r="G49" s="292" cm="1">
        <f t="array" aca="1" ref="G49" ca="1">_xlfn.IFNA(TODAY()-(INDEX(OFFSET(Priorities!$F$3:$F$2283,Table1[[#This Row],[ID]],0),MATCH(1,(B49=OFFSET(Priorities!$B$3:$B$2283,Table1[[#This Row],[ID]],0))*("1W"=OFFSET(Priorities!$E$3:$E$2283,Table1[[#This Row],[ID]],0)),0))),"")</f>
        <v>1098</v>
      </c>
      <c r="H49" s="292" cm="1">
        <f t="array" aca="1" ref="H49" ca="1">_xlfn.IFNA(TODAY()-(INDEX(OFFSET(Priorities!$F$3:$F$2283,Table1[[#This Row],[ID]],0),MATCH(1,(B49=OFFSET(Priorities!$B$3:$B$2283,Table1[[#This Row],[ID]],0))*("3W"=OFFSET(Priorities!$E$3:$E$2283,Table1[[#This Row],[ID]],0)),0))),"")</f>
        <v>1083</v>
      </c>
      <c r="I49" s="292" t="str" cm="1">
        <f t="array" aca="1" ref="I49" ca="1">_xlfn.IFNA(TODAY()-(INDEX(OFFSET(Priorities!$F$3:$F$2283,Table1[[#This Row],[ID]],0),MATCH(1,(B49=OFFSET(Priorities!$B$3:$B$2283,Table1[[#This Row],[ID]],0))*("6W"=OFFSET(Priorities!$E$3:$E$2283,Table1[[#This Row],[ID]],0)),0))),"")</f>
        <v/>
      </c>
      <c r="J49" s="292" t="str" cm="1">
        <f t="array" aca="1" ref="J49" ca="1">_xlfn.IFNA(TODAY()-(INDEX(OFFSET(Priorities!$F$3:$F$2283,Table1[[#This Row],[ID]],0),MATCH(1,(B49=OFFSET(Priorities!$B$3:$B$2283,Table1[[#This Row],[ID]],0))*("12W"=OFFSET(Priorities!$E$3:$E$2283,Table1[[#This Row],[ID]],0)),0))),"")</f>
        <v/>
      </c>
      <c r="K49" s="292" t="str" cm="1">
        <f t="array" aca="1" ref="K49" ca="1">_xlfn.IFNA(TODAY()-(INDEX(OFFSET(Priorities!$F$3:$F$2283,Table1[[#This Row],[ID]],0),MATCH(1,(B49=OFFSET(Priorities!$B$3:$B$2283,Table1[[#This Row],[ID]],0))*("18W"=OFFSET(Priorities!$E$3:$E$2283,Table1[[#This Row],[ID]],0)),0))),"")</f>
        <v/>
      </c>
      <c r="L49" s="292" t="str" cm="1">
        <f t="array" aca="1" ref="L49" ca="1">_xlfn.IFNA(TODAY()-(INDEX(OFFSET(Priorities!$F$3:$F$2283,Table1[[#This Row],[ID]],0),MATCH(1,(B49=OFFSET(Priorities!$B$3:$B$2283,Table1[[#This Row],[ID]],0))*("26W"=OFFSET(Priorities!$E$3:$E$2283,Table1[[#This Row],[ID]],0)),0))),"")</f>
        <v/>
      </c>
      <c r="M49" s="292" t="str" cm="1">
        <f t="array" aca="1" ref="M49" ca="1">_xlfn.IFNA(TODAY()-(INDEX(OFFSET(Priorities!$F$3:$F$2283,Table1[[#This Row],[ID]],0),MATCH(1,(B49=OFFSET(Priorities!$B$3:$B$2283,Table1[[#This Row],[ID]],0))*("52W"=OFFSET(Priorities!$E$3:$E$2283,Table1[[#This Row],[ID]],0)),0))),"")</f>
        <v/>
      </c>
      <c r="N49" s="292" t="str" cm="1">
        <f t="array" aca="1" ref="N49" ca="1">_xlfn.IFNA(TODAY()-(INDEX(OFFSET(Priorities!$F$3:$F$2283,Table1[[#This Row],[ID]],0),MATCH(1,(B49=OFFSET(Priorities!$B$3:$B$2283,Table1[[#This Row],[ID]],0))*("104W"=OFFSET(Priorities!$E$3:$E$2283,Table1[[#This Row],[ID]],0)),0))),"")</f>
        <v/>
      </c>
      <c r="O49" s="292" t="str" cm="1">
        <f t="array" aca="1" ref="O49" ca="1">_xlfn.IFNA(TODAY()-(INDEX(OFFSET(Priorities!$F$3:$F$2283,Table1[[#This Row],[ID]],0),MATCH(1,(B49=OFFSET(Priorities!$B$3:$B$2283,Table1[[#This Row],[ID]],0))*("2L"=OFFSET(Priorities!$E$3:$E$2283,Table1[[#This Row],[ID]],0)),0))),"")</f>
        <v/>
      </c>
      <c r="P49" s="292" cm="1">
        <f t="array" aca="1" ref="P49" ca="1">_xlfn.IFNA(TODAY()-(INDEX(OFFSET(Priorities!$F$3:$F$2283,Table1[[#This Row],[ID]],0),MATCH(1,(B49=OFFSET(Priorities!$B$3:$B$2283,Table1[[#This Row],[ID]],0))*("156W"=OFFSET(Priorities!$E$3:$E$2283,Table1[[#This Row],[ID]],0)),0))),"")</f>
        <v>13</v>
      </c>
      <c r="Q49" s="287" t="str" cm="1">
        <f t="array" aca="1" ref="Q49" ca="1">_xlfn.IFNA(TODAY()-(INDEX(OFFSET(Priorities!$F$3:$F$2283,Table1[[#This Row],[ID]],0),MATCH(1,(B49=OFFSET(Priorities!$B$3:$B$2283,Table1[[#This Row],[ID]],0))*("3L"=OFFSET(Priorities!$E$3:$E$2283,Table1[[#This Row],[ID]],0)),0))),"")</f>
        <v/>
      </c>
    </row>
    <row r="50" spans="1:17" x14ac:dyDescent="0.3">
      <c r="A50" s="288">
        <v>49</v>
      </c>
      <c r="B50" s="289" t="str">
        <f ca="1">IF(COUNTIF(Priorities!$B$4:OFFSET(Priorities!$B$3,Table1[[#This Row],[ID]],0),OFFSET(Priorities!$B$3,Table1[[#This Row],[ID]],0))=1,OFFSET(Priorities!$B$3,Table1[[#This Row],[ID]],0),"")</f>
        <v>ST 277-2022</v>
      </c>
      <c r="C50" s="290" t="str">
        <f ca="1">IF(COUNTIF(Priorities!$B$4:OFFSET(Priorities!$B$3,Table1[[#This Row],[ID]],0),OFFSET(Priorities!$B$3,Table1[[#This Row],[ID]],0))=1,OFFSET(Priorities!$C$3,Table1[[#This Row],[ID]],0),"")</f>
        <v>TEST32</v>
      </c>
      <c r="D50" s="289" t="str">
        <f ca="1">IFERROR(IF(VLOOKUP(E50,'Leader-Assistant'!$B$1:$B$25,1,FALSE)&lt;&gt;"",'Leader-Assistant'!$B$1,""),"") &amp; IFERROR(IF(VLOOKUP(E50,'Leader-Assistant'!$C$1:$C$25,1,FALSE)&lt;&gt;"",'Leader-Assistant'!$C$1,""),"")  &amp; IFERROR(IF(VLOOKUP(E50,'Leader-Assistant'!$D$1:$D$25,1,FALSE)&lt;&gt;"",'Leader-Assistant'!$D$1,""),"") &amp; IFERROR(IF(VLOOKUP(E50,'Leader-Assistant'!$E$1:$E$25,1,FALSE)&lt;&gt;"",'Leader-Assistant'!$E$1,""),"") &amp; IFERROR(IF(VLOOKUP(E50,'Leader-Assistant'!$F$1:$F$25,1,FALSE)&lt;&gt;"",'Leader-Assistant'!$F$1,""),"") &amp; IFERROR(IF(VLOOKUP(E50,'Leader-Assistant'!$G$1:$G$25,1,FALSE)&lt;&gt;"",'Leader-Assistant'!$G$1,""),"") &amp; IFERROR(IF(VLOOKUP(E50,'Leader-Assistant'!$H$1:$H$25,1,FALSE)&lt;&gt;"",'Leader-Assistant'!$H$1,""),"") &amp; IFERROR(IF(VLOOKUP(E50,'Leader-Assistant'!$I$1:$I$25,1,FALSE)&lt;&gt;"",'Leader-Assistant'!$I$1,""),"")</f>
        <v>PKL</v>
      </c>
      <c r="E50" s="289" t="str">
        <f ca="1">IF(COUNTIF(Priorities!$B$4:OFFSET(Priorities!$B$3,Table1[[#This Row],[ID]],0),OFFSET(Priorities!$B$3,Table1[[#This Row],[ID]],0))=1,OFFSET(Priorities!$D$3,Table1[[#This Row],[ID]],0),"")</f>
        <v>JRE</v>
      </c>
      <c r="F50" s="291" t="str" cm="1">
        <f t="array" aca="1" ref="F50" ca="1">_xlfn.IFNA(INDEX(OFFSET(Priorities!$F$3:$F$2283,Table1[[#This Row],[ID]],0),MATCH(1,(B50=OFFSET(Priorities!$B$3:$B$2283,Table1[[#This Row],[ID]],0))*("Initial"=OFFSET(Priorities!$E$3:$E$2283,Table1[[#This Row],[ID]],0)),0)),"")</f>
        <v>04.07.2022</v>
      </c>
      <c r="G50" s="292" t="str" cm="1">
        <f t="array" aca="1" ref="G50" ca="1">_xlfn.IFNA(TODAY()-(INDEX(OFFSET(Priorities!$F$3:$F$2283,Table1[[#This Row],[ID]],0),MATCH(1,(B50=OFFSET(Priorities!$B$3:$B$2283,Table1[[#This Row],[ID]],0))*("1W"=OFFSET(Priorities!$E$3:$E$2283,Table1[[#This Row],[ID]],0)),0))),"")</f>
        <v/>
      </c>
      <c r="H50" s="292" cm="1">
        <f t="array" aca="1" ref="H50" ca="1">_xlfn.IFNA(TODAY()-(INDEX(OFFSET(Priorities!$F$3:$F$2283,Table1[[#This Row],[ID]],0),MATCH(1,(B50=OFFSET(Priorities!$B$3:$B$2283,Table1[[#This Row],[ID]],0))*("3W"=OFFSET(Priorities!$E$3:$E$2283,Table1[[#This Row],[ID]],0)),0))),"")</f>
        <v>78</v>
      </c>
      <c r="I50" s="292" cm="1">
        <f t="array" aca="1" ref="I50" ca="1">_xlfn.IFNA(TODAY()-(INDEX(OFFSET(Priorities!$F$3:$F$2283,Table1[[#This Row],[ID]],0),MATCH(1,(B50=OFFSET(Priorities!$B$3:$B$2283,Table1[[#This Row],[ID]],0))*("6W"=OFFSET(Priorities!$E$3:$E$2283,Table1[[#This Row],[ID]],0)),0))),"")</f>
        <v>57</v>
      </c>
      <c r="J50" s="292" cm="1">
        <f t="array" aca="1" ref="J50" ca="1">_xlfn.IFNA(TODAY()-(INDEX(OFFSET(Priorities!$F$3:$F$2283,Table1[[#This Row],[ID]],0),MATCH(1,(B50=OFFSET(Priorities!$B$3:$B$2283,Table1[[#This Row],[ID]],0))*("12W"=OFFSET(Priorities!$E$3:$E$2283,Table1[[#This Row],[ID]],0)),0))),"")</f>
        <v>15</v>
      </c>
      <c r="K50" s="292" t="str" cm="1">
        <f t="array" aca="1" ref="K50" ca="1">_xlfn.IFNA(TODAY()-(INDEX(OFFSET(Priorities!$F$3:$F$2283,Table1[[#This Row],[ID]],0),MATCH(1,(B50=OFFSET(Priorities!$B$3:$B$2283,Table1[[#This Row],[ID]],0))*("18W"=OFFSET(Priorities!$E$3:$E$2283,Table1[[#This Row],[ID]],0)),0))),"")</f>
        <v/>
      </c>
      <c r="L50" s="292" t="str" cm="1">
        <f t="array" aca="1" ref="L50" ca="1">_xlfn.IFNA(TODAY()-(INDEX(OFFSET(Priorities!$F$3:$F$2283,Table1[[#This Row],[ID]],0),MATCH(1,(B50=OFFSET(Priorities!$B$3:$B$2283,Table1[[#This Row],[ID]],0))*("26W"=OFFSET(Priorities!$E$3:$E$2283,Table1[[#This Row],[ID]],0)),0))),"")</f>
        <v/>
      </c>
      <c r="M50" s="292" t="str" cm="1">
        <f t="array" aca="1" ref="M50" ca="1">_xlfn.IFNA(TODAY()-(INDEX(OFFSET(Priorities!$F$3:$F$2283,Table1[[#This Row],[ID]],0),MATCH(1,(B50=OFFSET(Priorities!$B$3:$B$2283,Table1[[#This Row],[ID]],0))*("52W"=OFFSET(Priorities!$E$3:$E$2283,Table1[[#This Row],[ID]],0)),0))),"")</f>
        <v/>
      </c>
      <c r="N50" s="292" t="str" cm="1">
        <f t="array" aca="1" ref="N50" ca="1">_xlfn.IFNA(TODAY()-(INDEX(OFFSET(Priorities!$F$3:$F$2283,Table1[[#This Row],[ID]],0),MATCH(1,(B50=OFFSET(Priorities!$B$3:$B$2283,Table1[[#This Row],[ID]],0))*("104W"=OFFSET(Priorities!$E$3:$E$2283,Table1[[#This Row],[ID]],0)),0))),"")</f>
        <v/>
      </c>
      <c r="O50" s="292" t="str" cm="1">
        <f t="array" aca="1" ref="O50" ca="1">_xlfn.IFNA(TODAY()-(INDEX(OFFSET(Priorities!$F$3:$F$2283,Table1[[#This Row],[ID]],0),MATCH(1,(B50=OFFSET(Priorities!$B$3:$B$2283,Table1[[#This Row],[ID]],0))*("2L"=OFFSET(Priorities!$E$3:$E$2283,Table1[[#This Row],[ID]],0)),0))),"")</f>
        <v/>
      </c>
      <c r="P50" s="292" t="str" cm="1">
        <f t="array" aca="1" ref="P50" ca="1">_xlfn.IFNA(TODAY()-(INDEX(OFFSET(Priorities!$F$3:$F$2283,Table1[[#This Row],[ID]],0),MATCH(1,(B50=OFFSET(Priorities!$B$3:$B$2283,Table1[[#This Row],[ID]],0))*("156W"=OFFSET(Priorities!$E$3:$E$2283,Table1[[#This Row],[ID]],0)),0))),"")</f>
        <v/>
      </c>
      <c r="Q50" s="287" t="str" cm="1">
        <f t="array" aca="1" ref="Q50" ca="1">_xlfn.IFNA(TODAY()-(INDEX(OFFSET(Priorities!$F$3:$F$2283,Table1[[#This Row],[ID]],0),MATCH(1,(B50=OFFSET(Priorities!$B$3:$B$2283,Table1[[#This Row],[ID]],0))*("3L"=OFFSET(Priorities!$E$3:$E$2283,Table1[[#This Row],[ID]],0)),0))),"")</f>
        <v/>
      </c>
    </row>
    <row r="51" spans="1:17" hidden="1" x14ac:dyDescent="0.3">
      <c r="A51" s="288">
        <v>50</v>
      </c>
      <c r="B51" s="289" t="str">
        <f ca="1">IF(COUNTIF(Priorities!$B$4:OFFSET(Priorities!$B$3,Table1[[#This Row],[ID]],0),OFFSET(Priorities!$B$3,Table1[[#This Row],[ID]],0))=1,OFFSET(Priorities!$B$3,Table1[[#This Row],[ID]],0),"")</f>
        <v/>
      </c>
      <c r="C51" s="290" t="str">
        <f ca="1">IF(COUNTIF(Priorities!$B$4:OFFSET(Priorities!$B$3,Table1[[#This Row],[ID]],0),OFFSET(Priorities!$B$3,Table1[[#This Row],[ID]],0))=1,OFFSET(Priorities!$C$3,Table1[[#This Row],[ID]],0),"")</f>
        <v/>
      </c>
      <c r="D51" s="289" t="str">
        <f ca="1">IFERROR(IF(VLOOKUP(E51,'Leader-Assistant'!$B$1:$B$25,1,FALSE)&lt;&gt;"",'Leader-Assistant'!$B$1,""),"") &amp; IFERROR(IF(VLOOKUP(E51,'Leader-Assistant'!$C$1:$C$25,1,FALSE)&lt;&gt;"",'Leader-Assistant'!$C$1,""),"")  &amp; IFERROR(IF(VLOOKUP(E51,'Leader-Assistant'!$D$1:$D$25,1,FALSE)&lt;&gt;"",'Leader-Assistant'!$D$1,""),"") &amp; IFERROR(IF(VLOOKUP(E51,'Leader-Assistant'!$E$1:$E$25,1,FALSE)&lt;&gt;"",'Leader-Assistant'!$E$1,""),"") &amp; IFERROR(IF(VLOOKUP(E51,'Leader-Assistant'!$F$1:$F$25,1,FALSE)&lt;&gt;"",'Leader-Assistant'!$F$1,""),"") &amp; IFERROR(IF(VLOOKUP(E51,'Leader-Assistant'!$G$1:$G$25,1,FALSE)&lt;&gt;"",'Leader-Assistant'!$G$1,""),"") &amp; IFERROR(IF(VLOOKUP(E51,'Leader-Assistant'!$H$1:$H$25,1,FALSE)&lt;&gt;"",'Leader-Assistant'!$H$1,""),"") &amp; IFERROR(IF(VLOOKUP(E51,'Leader-Assistant'!$I$1:$I$25,1,FALSE)&lt;&gt;"",'Leader-Assistant'!$I$1,""),"")</f>
        <v/>
      </c>
      <c r="E51" s="289" t="str">
        <f ca="1">IF(COUNTIF(Priorities!$B$4:OFFSET(Priorities!$B$3,Table1[[#This Row],[ID]],0),OFFSET(Priorities!$B$3,Table1[[#This Row],[ID]],0))=1,OFFSET(Priorities!$D$3,Table1[[#This Row],[ID]],0),"")</f>
        <v/>
      </c>
      <c r="F51" s="291" t="str" cm="1">
        <f t="array" aca="1" ref="F51" ca="1">_xlfn.IFNA(INDEX(OFFSET(Priorities!$F$3:$F$2283,Table1[[#This Row],[ID]],0),MATCH(1,(B51=OFFSET(Priorities!$B$3:$B$2283,Table1[[#This Row],[ID]],0))*("Initial"=OFFSET(Priorities!$E$3:$E$2283,Table1[[#This Row],[ID]],0)),0)),"")</f>
        <v/>
      </c>
      <c r="G51" s="292" t="str" cm="1">
        <f t="array" aca="1" ref="G51" ca="1">_xlfn.IFNA(TODAY()-(INDEX(OFFSET(Priorities!$F$3:$F$2283,Table1[[#This Row],[ID]],0),MATCH(1,(B51=OFFSET(Priorities!$B$3:$B$2283,Table1[[#This Row],[ID]],0))*("1W"=OFFSET(Priorities!$E$3:$E$2283,Table1[[#This Row],[ID]],0)),0))),"")</f>
        <v/>
      </c>
      <c r="H51" s="292" t="str" cm="1">
        <f t="array" aca="1" ref="H51" ca="1">_xlfn.IFNA(TODAY()-(INDEX(OFFSET(Priorities!$F$3:$F$2283,Table1[[#This Row],[ID]],0),MATCH(1,(B51=OFFSET(Priorities!$B$3:$B$2283,Table1[[#This Row],[ID]],0))*("3W"=OFFSET(Priorities!$E$3:$E$2283,Table1[[#This Row],[ID]],0)),0))),"")</f>
        <v/>
      </c>
      <c r="I51" s="292" t="str" cm="1">
        <f t="array" aca="1" ref="I51" ca="1">_xlfn.IFNA(TODAY()-(INDEX(OFFSET(Priorities!$F$3:$F$2283,Table1[[#This Row],[ID]],0),MATCH(1,(B51=OFFSET(Priorities!$B$3:$B$2283,Table1[[#This Row],[ID]],0))*("6W"=OFFSET(Priorities!$E$3:$E$2283,Table1[[#This Row],[ID]],0)),0))),"")</f>
        <v/>
      </c>
      <c r="J51" s="292" t="str" cm="1">
        <f t="array" aca="1" ref="J51" ca="1">_xlfn.IFNA(TODAY()-(INDEX(OFFSET(Priorities!$F$3:$F$2283,Table1[[#This Row],[ID]],0),MATCH(1,(B51=OFFSET(Priorities!$B$3:$B$2283,Table1[[#This Row],[ID]],0))*("12W"=OFFSET(Priorities!$E$3:$E$2283,Table1[[#This Row],[ID]],0)),0))),"")</f>
        <v/>
      </c>
      <c r="K51" s="292" t="str" cm="1">
        <f t="array" aca="1" ref="K51" ca="1">_xlfn.IFNA(TODAY()-(INDEX(OFFSET(Priorities!$F$3:$F$2283,Table1[[#This Row],[ID]],0),MATCH(1,(B51=OFFSET(Priorities!$B$3:$B$2283,Table1[[#This Row],[ID]],0))*("18W"=OFFSET(Priorities!$E$3:$E$2283,Table1[[#This Row],[ID]],0)),0))),"")</f>
        <v/>
      </c>
      <c r="L51" s="292" t="str" cm="1">
        <f t="array" aca="1" ref="L51" ca="1">_xlfn.IFNA(TODAY()-(INDEX(OFFSET(Priorities!$F$3:$F$2283,Table1[[#This Row],[ID]],0),MATCH(1,(B51=OFFSET(Priorities!$B$3:$B$2283,Table1[[#This Row],[ID]],0))*("26W"=OFFSET(Priorities!$E$3:$E$2283,Table1[[#This Row],[ID]],0)),0))),"")</f>
        <v/>
      </c>
      <c r="M51" s="292" t="str" cm="1">
        <f t="array" aca="1" ref="M51" ca="1">_xlfn.IFNA(TODAY()-(INDEX(OFFSET(Priorities!$F$3:$F$2283,Table1[[#This Row],[ID]],0),MATCH(1,(B51=OFFSET(Priorities!$B$3:$B$2283,Table1[[#This Row],[ID]],0))*("52W"=OFFSET(Priorities!$E$3:$E$2283,Table1[[#This Row],[ID]],0)),0))),"")</f>
        <v/>
      </c>
      <c r="N51" s="292" t="str" cm="1">
        <f t="array" aca="1" ref="N51" ca="1">_xlfn.IFNA(TODAY()-(INDEX(OFFSET(Priorities!$F$3:$F$2283,Table1[[#This Row],[ID]],0),MATCH(1,(B51=OFFSET(Priorities!$B$3:$B$2283,Table1[[#This Row],[ID]],0))*("104W"=OFFSET(Priorities!$E$3:$E$2283,Table1[[#This Row],[ID]],0)),0))),"")</f>
        <v/>
      </c>
      <c r="O51" s="292" t="str" cm="1">
        <f t="array" aca="1" ref="O51" ca="1">_xlfn.IFNA(TODAY()-(INDEX(OFFSET(Priorities!$F$3:$F$2283,Table1[[#This Row],[ID]],0),MATCH(1,(B51=OFFSET(Priorities!$B$3:$B$2283,Table1[[#This Row],[ID]],0))*("2L"=OFFSET(Priorities!$E$3:$E$2283,Table1[[#This Row],[ID]],0)),0))),"")</f>
        <v/>
      </c>
      <c r="P51" s="292" t="str" cm="1">
        <f t="array" aca="1" ref="P51" ca="1">_xlfn.IFNA(TODAY()-(INDEX(OFFSET(Priorities!$F$3:$F$2283,Table1[[#This Row],[ID]],0),MATCH(1,(B51=OFFSET(Priorities!$B$3:$B$2283,Table1[[#This Row],[ID]],0))*("156W"=OFFSET(Priorities!$E$3:$E$2283,Table1[[#This Row],[ID]],0)),0))),"")</f>
        <v/>
      </c>
      <c r="Q51" s="287" t="str" cm="1">
        <f t="array" aca="1" ref="Q51" ca="1">_xlfn.IFNA(TODAY()-(INDEX(OFFSET(Priorities!$F$3:$F$2283,Table1[[#This Row],[ID]],0),MATCH(1,(B51=OFFSET(Priorities!$B$3:$B$2283,Table1[[#This Row],[ID]],0))*("3L"=OFFSET(Priorities!$E$3:$E$2283,Table1[[#This Row],[ID]],0)),0))),"")</f>
        <v/>
      </c>
    </row>
    <row r="52" spans="1:17" hidden="1" x14ac:dyDescent="0.3">
      <c r="A52" s="288">
        <v>51</v>
      </c>
      <c r="B52" s="289" t="str">
        <f ca="1">IF(COUNTIF(Priorities!$B$4:OFFSET(Priorities!$B$3,Table1[[#This Row],[ID]],0),OFFSET(Priorities!$B$3,Table1[[#This Row],[ID]],0))=1,OFFSET(Priorities!$B$3,Table1[[#This Row],[ID]],0),"")</f>
        <v/>
      </c>
      <c r="C52" s="290" t="str">
        <f ca="1">IF(COUNTIF(Priorities!$B$4:OFFSET(Priorities!$B$3,Table1[[#This Row],[ID]],0),OFFSET(Priorities!$B$3,Table1[[#This Row],[ID]],0))=1,OFFSET(Priorities!$C$3,Table1[[#This Row],[ID]],0),"")</f>
        <v/>
      </c>
      <c r="D52" s="289" t="str">
        <f ca="1">IFERROR(IF(VLOOKUP(E52,'Leader-Assistant'!$B$1:$B$25,1,FALSE)&lt;&gt;"",'Leader-Assistant'!$B$1,""),"") &amp; IFERROR(IF(VLOOKUP(E52,'Leader-Assistant'!$C$1:$C$25,1,FALSE)&lt;&gt;"",'Leader-Assistant'!$C$1,""),"")  &amp; IFERROR(IF(VLOOKUP(E52,'Leader-Assistant'!$D$1:$D$25,1,FALSE)&lt;&gt;"",'Leader-Assistant'!$D$1,""),"") &amp; IFERROR(IF(VLOOKUP(E52,'Leader-Assistant'!$E$1:$E$25,1,FALSE)&lt;&gt;"",'Leader-Assistant'!$E$1,""),"") &amp; IFERROR(IF(VLOOKUP(E52,'Leader-Assistant'!$F$1:$F$25,1,FALSE)&lt;&gt;"",'Leader-Assistant'!$F$1,""),"") &amp; IFERROR(IF(VLOOKUP(E52,'Leader-Assistant'!$G$1:$G$25,1,FALSE)&lt;&gt;"",'Leader-Assistant'!$G$1,""),"") &amp; IFERROR(IF(VLOOKUP(E52,'Leader-Assistant'!$H$1:$H$25,1,FALSE)&lt;&gt;"",'Leader-Assistant'!$H$1,""),"") &amp; IFERROR(IF(VLOOKUP(E52,'Leader-Assistant'!$I$1:$I$25,1,FALSE)&lt;&gt;"",'Leader-Assistant'!$I$1,""),"")</f>
        <v/>
      </c>
      <c r="E52" s="289" t="str">
        <f ca="1">IF(COUNTIF(Priorities!$B$4:OFFSET(Priorities!$B$3,Table1[[#This Row],[ID]],0),OFFSET(Priorities!$B$3,Table1[[#This Row],[ID]],0))=1,OFFSET(Priorities!$D$3,Table1[[#This Row],[ID]],0),"")</f>
        <v/>
      </c>
      <c r="F52" s="291" t="str" cm="1">
        <f t="array" aca="1" ref="F52" ca="1">_xlfn.IFNA(INDEX(OFFSET(Priorities!$F$3:$F$2283,Table1[[#This Row],[ID]],0),MATCH(1,(B52=OFFSET(Priorities!$B$3:$B$2283,Table1[[#This Row],[ID]],0))*("Initial"=OFFSET(Priorities!$E$3:$E$2283,Table1[[#This Row],[ID]],0)),0)),"")</f>
        <v/>
      </c>
      <c r="G52" s="292" t="str" cm="1">
        <f t="array" aca="1" ref="G52" ca="1">_xlfn.IFNA(TODAY()-(INDEX(OFFSET(Priorities!$F$3:$F$2283,Table1[[#This Row],[ID]],0),MATCH(1,(B52=OFFSET(Priorities!$B$3:$B$2283,Table1[[#This Row],[ID]],0))*("1W"=OFFSET(Priorities!$E$3:$E$2283,Table1[[#This Row],[ID]],0)),0))),"")</f>
        <v/>
      </c>
      <c r="H52" s="292" t="str" cm="1">
        <f t="array" aca="1" ref="H52" ca="1">_xlfn.IFNA(TODAY()-(INDEX(OFFSET(Priorities!$F$3:$F$2283,Table1[[#This Row],[ID]],0),MATCH(1,(B52=OFFSET(Priorities!$B$3:$B$2283,Table1[[#This Row],[ID]],0))*("3W"=OFFSET(Priorities!$E$3:$E$2283,Table1[[#This Row],[ID]],0)),0))),"")</f>
        <v/>
      </c>
      <c r="I52" s="292" t="str" cm="1">
        <f t="array" aca="1" ref="I52" ca="1">_xlfn.IFNA(TODAY()-(INDEX(OFFSET(Priorities!$F$3:$F$2283,Table1[[#This Row],[ID]],0),MATCH(1,(B52=OFFSET(Priorities!$B$3:$B$2283,Table1[[#This Row],[ID]],0))*("6W"=OFFSET(Priorities!$E$3:$E$2283,Table1[[#This Row],[ID]],0)),0))),"")</f>
        <v/>
      </c>
      <c r="J52" s="292" t="str" cm="1">
        <f t="array" aca="1" ref="J52" ca="1">_xlfn.IFNA(TODAY()-(INDEX(OFFSET(Priorities!$F$3:$F$2283,Table1[[#This Row],[ID]],0),MATCH(1,(B52=OFFSET(Priorities!$B$3:$B$2283,Table1[[#This Row],[ID]],0))*("12W"=OFFSET(Priorities!$E$3:$E$2283,Table1[[#This Row],[ID]],0)),0))),"")</f>
        <v/>
      </c>
      <c r="K52" s="292" t="str" cm="1">
        <f t="array" aca="1" ref="K52" ca="1">_xlfn.IFNA(TODAY()-(INDEX(OFFSET(Priorities!$F$3:$F$2283,Table1[[#This Row],[ID]],0),MATCH(1,(B52=OFFSET(Priorities!$B$3:$B$2283,Table1[[#This Row],[ID]],0))*("18W"=OFFSET(Priorities!$E$3:$E$2283,Table1[[#This Row],[ID]],0)),0))),"")</f>
        <v/>
      </c>
      <c r="L52" s="292" t="str" cm="1">
        <f t="array" aca="1" ref="L52" ca="1">_xlfn.IFNA(TODAY()-(INDEX(OFFSET(Priorities!$F$3:$F$2283,Table1[[#This Row],[ID]],0),MATCH(1,(B52=OFFSET(Priorities!$B$3:$B$2283,Table1[[#This Row],[ID]],0))*("26W"=OFFSET(Priorities!$E$3:$E$2283,Table1[[#This Row],[ID]],0)),0))),"")</f>
        <v/>
      </c>
      <c r="M52" s="292" t="str" cm="1">
        <f t="array" aca="1" ref="M52" ca="1">_xlfn.IFNA(TODAY()-(INDEX(OFFSET(Priorities!$F$3:$F$2283,Table1[[#This Row],[ID]],0),MATCH(1,(B52=OFFSET(Priorities!$B$3:$B$2283,Table1[[#This Row],[ID]],0))*("52W"=OFFSET(Priorities!$E$3:$E$2283,Table1[[#This Row],[ID]],0)),0))),"")</f>
        <v/>
      </c>
      <c r="N52" s="292" t="str" cm="1">
        <f t="array" aca="1" ref="N52" ca="1">_xlfn.IFNA(TODAY()-(INDEX(OFFSET(Priorities!$F$3:$F$2283,Table1[[#This Row],[ID]],0),MATCH(1,(B52=OFFSET(Priorities!$B$3:$B$2283,Table1[[#This Row],[ID]],0))*("104W"=OFFSET(Priorities!$E$3:$E$2283,Table1[[#This Row],[ID]],0)),0))),"")</f>
        <v/>
      </c>
      <c r="O52" s="292" t="str" cm="1">
        <f t="array" aca="1" ref="O52" ca="1">_xlfn.IFNA(TODAY()-(INDEX(OFFSET(Priorities!$F$3:$F$2283,Table1[[#This Row],[ID]],0),MATCH(1,(B52=OFFSET(Priorities!$B$3:$B$2283,Table1[[#This Row],[ID]],0))*("2L"=OFFSET(Priorities!$E$3:$E$2283,Table1[[#This Row],[ID]],0)),0))),"")</f>
        <v/>
      </c>
      <c r="P52" s="292" t="str" cm="1">
        <f t="array" aca="1" ref="P52" ca="1">_xlfn.IFNA(TODAY()-(INDEX(OFFSET(Priorities!$F$3:$F$2283,Table1[[#This Row],[ID]],0),MATCH(1,(B52=OFFSET(Priorities!$B$3:$B$2283,Table1[[#This Row],[ID]],0))*("156W"=OFFSET(Priorities!$E$3:$E$2283,Table1[[#This Row],[ID]],0)),0))),"")</f>
        <v/>
      </c>
      <c r="Q52" s="287" t="str" cm="1">
        <f t="array" aca="1" ref="Q52" ca="1">_xlfn.IFNA(TODAY()-(INDEX(OFFSET(Priorities!$F$3:$F$2283,Table1[[#This Row],[ID]],0),MATCH(1,(B52=OFFSET(Priorities!$B$3:$B$2283,Table1[[#This Row],[ID]],0))*("3L"=OFFSET(Priorities!$E$3:$E$2283,Table1[[#This Row],[ID]],0)),0))),"")</f>
        <v/>
      </c>
    </row>
    <row r="53" spans="1:17" x14ac:dyDescent="0.3">
      <c r="A53" s="288">
        <v>52</v>
      </c>
      <c r="B53" s="289" t="str">
        <f ca="1">IF(COUNTIF(Priorities!$B$4:OFFSET(Priorities!$B$3,Table1[[#This Row],[ID]],0),OFFSET(Priorities!$B$3,Table1[[#This Row],[ID]],0))=1,OFFSET(Priorities!$B$3,Table1[[#This Row],[ID]],0),"")</f>
        <v>ST 271-2022</v>
      </c>
      <c r="C53" s="290" t="str">
        <f ca="1">IF(COUNTIF(Priorities!$B$4:OFFSET(Priorities!$B$3,Table1[[#This Row],[ID]],0),OFFSET(Priorities!$B$3,Table1[[#This Row],[ID]],0))=1,OFFSET(Priorities!$C$3,Table1[[#This Row],[ID]],0),"")</f>
        <v>TEST33</v>
      </c>
      <c r="D53" s="289" t="str">
        <f ca="1">IFERROR(IF(VLOOKUP(E53,'Leader-Assistant'!$B$1:$B$25,1,FALSE)&lt;&gt;"",'Leader-Assistant'!$B$1,""),"") &amp; IFERROR(IF(VLOOKUP(E53,'Leader-Assistant'!$C$1:$C$25,1,FALSE)&lt;&gt;"",'Leader-Assistant'!$C$1,""),"")  &amp; IFERROR(IF(VLOOKUP(E53,'Leader-Assistant'!$D$1:$D$25,1,FALSE)&lt;&gt;"",'Leader-Assistant'!$D$1,""),"") &amp; IFERROR(IF(VLOOKUP(E53,'Leader-Assistant'!$E$1:$E$25,1,FALSE)&lt;&gt;"",'Leader-Assistant'!$E$1,""),"") &amp; IFERROR(IF(VLOOKUP(E53,'Leader-Assistant'!$F$1:$F$25,1,FALSE)&lt;&gt;"",'Leader-Assistant'!$F$1,""),"") &amp; IFERROR(IF(VLOOKUP(E53,'Leader-Assistant'!$G$1:$G$25,1,FALSE)&lt;&gt;"",'Leader-Assistant'!$G$1,""),"") &amp; IFERROR(IF(VLOOKUP(E53,'Leader-Assistant'!$H$1:$H$25,1,FALSE)&lt;&gt;"",'Leader-Assistant'!$H$1,""),"") &amp; IFERROR(IF(VLOOKUP(E53,'Leader-Assistant'!$I$1:$I$25,1,FALSE)&lt;&gt;"",'Leader-Assistant'!$I$1,""),"")</f>
        <v>PKL</v>
      </c>
      <c r="E53" s="289" t="str">
        <f ca="1">IF(COUNTIF(Priorities!$B$4:OFFSET(Priorities!$B$3,Table1[[#This Row],[ID]],0),OFFSET(Priorities!$B$3,Table1[[#This Row],[ID]],0))=1,OFFSET(Priorities!$D$3,Table1[[#This Row],[ID]],0),"")</f>
        <v>PAT</v>
      </c>
      <c r="F53" s="291" t="str" cm="1">
        <f t="array" aca="1" ref="F53" ca="1">_xlfn.IFNA(INDEX(OFFSET(Priorities!$F$3:$F$2283,Table1[[#This Row],[ID]],0),MATCH(1,(B53=OFFSET(Priorities!$B$3:$B$2283,Table1[[#This Row],[ID]],0))*("Initial"=OFFSET(Priorities!$E$3:$E$2283,Table1[[#This Row],[ID]],0)),0)),"")</f>
        <v>29.06.2022</v>
      </c>
      <c r="G53" s="292" cm="1">
        <f t="array" aca="1" ref="G53" ca="1">_xlfn.IFNA(TODAY()-(INDEX(OFFSET(Priorities!$F$3:$F$2283,Table1[[#This Row],[ID]],0),MATCH(1,(B53=OFFSET(Priorities!$B$3:$B$2283,Table1[[#This Row],[ID]],0))*("1W"=OFFSET(Priorities!$E$3:$E$2283,Table1[[#This Row],[ID]],0)),0))),"")</f>
        <v>97</v>
      </c>
      <c r="H53" s="292" cm="1">
        <f t="array" aca="1" ref="H53" ca="1">_xlfn.IFNA(TODAY()-(INDEX(OFFSET(Priorities!$F$3:$F$2283,Table1[[#This Row],[ID]],0),MATCH(1,(B53=OFFSET(Priorities!$B$3:$B$2283,Table1[[#This Row],[ID]],0))*("3W"=OFFSET(Priorities!$E$3:$E$2283,Table1[[#This Row],[ID]],0)),0))),"")</f>
        <v>83</v>
      </c>
      <c r="I53" s="292" cm="1">
        <f t="array" aca="1" ref="I53" ca="1">_xlfn.IFNA(TODAY()-(INDEX(OFFSET(Priorities!$F$3:$F$2283,Table1[[#This Row],[ID]],0),MATCH(1,(B53=OFFSET(Priorities!$B$3:$B$2283,Table1[[#This Row],[ID]],0))*("6W"=OFFSET(Priorities!$E$3:$E$2283,Table1[[#This Row],[ID]],0)),0))),"")</f>
        <v>62</v>
      </c>
      <c r="J53" s="292" cm="1">
        <f t="array" aca="1" ref="J53" ca="1">_xlfn.IFNA(TODAY()-(INDEX(OFFSET(Priorities!$F$3:$F$2283,Table1[[#This Row],[ID]],0),MATCH(1,(B53=OFFSET(Priorities!$B$3:$B$2283,Table1[[#This Row],[ID]],0))*("12W"=OFFSET(Priorities!$E$3:$E$2283,Table1[[#This Row],[ID]],0)),0))),"")</f>
        <v>20</v>
      </c>
      <c r="K53" s="292" t="str" cm="1">
        <f t="array" aca="1" ref="K53" ca="1">_xlfn.IFNA(TODAY()-(INDEX(OFFSET(Priorities!$F$3:$F$2283,Table1[[#This Row],[ID]],0),MATCH(1,(B53=OFFSET(Priorities!$B$3:$B$2283,Table1[[#This Row],[ID]],0))*("18W"=OFFSET(Priorities!$E$3:$E$2283,Table1[[#This Row],[ID]],0)),0))),"")</f>
        <v/>
      </c>
      <c r="L53" s="292" t="str" cm="1">
        <f t="array" aca="1" ref="L53" ca="1">_xlfn.IFNA(TODAY()-(INDEX(OFFSET(Priorities!$F$3:$F$2283,Table1[[#This Row],[ID]],0),MATCH(1,(B53=OFFSET(Priorities!$B$3:$B$2283,Table1[[#This Row],[ID]],0))*("26W"=OFFSET(Priorities!$E$3:$E$2283,Table1[[#This Row],[ID]],0)),0))),"")</f>
        <v/>
      </c>
      <c r="M53" s="292" t="str" cm="1">
        <f t="array" aca="1" ref="M53" ca="1">_xlfn.IFNA(TODAY()-(INDEX(OFFSET(Priorities!$F$3:$F$2283,Table1[[#This Row],[ID]],0),MATCH(1,(B53=OFFSET(Priorities!$B$3:$B$2283,Table1[[#This Row],[ID]],0))*("52W"=OFFSET(Priorities!$E$3:$E$2283,Table1[[#This Row],[ID]],0)),0))),"")</f>
        <v/>
      </c>
      <c r="N53" s="292" t="str" cm="1">
        <f t="array" aca="1" ref="N53" ca="1">_xlfn.IFNA(TODAY()-(INDEX(OFFSET(Priorities!$F$3:$F$2283,Table1[[#This Row],[ID]],0),MATCH(1,(B53=OFFSET(Priorities!$B$3:$B$2283,Table1[[#This Row],[ID]],0))*("104W"=OFFSET(Priorities!$E$3:$E$2283,Table1[[#This Row],[ID]],0)),0))),"")</f>
        <v/>
      </c>
      <c r="O53" s="292" t="str" cm="1">
        <f t="array" aca="1" ref="O53" ca="1">_xlfn.IFNA(TODAY()-(INDEX(OFFSET(Priorities!$F$3:$F$2283,Table1[[#This Row],[ID]],0),MATCH(1,(B53=OFFSET(Priorities!$B$3:$B$2283,Table1[[#This Row],[ID]],0))*("2L"=OFFSET(Priorities!$E$3:$E$2283,Table1[[#This Row],[ID]],0)),0))),"")</f>
        <v/>
      </c>
      <c r="P53" s="292" t="str" cm="1">
        <f t="array" aca="1" ref="P53" ca="1">_xlfn.IFNA(TODAY()-(INDEX(OFFSET(Priorities!$F$3:$F$2283,Table1[[#This Row],[ID]],0),MATCH(1,(B53=OFFSET(Priorities!$B$3:$B$2283,Table1[[#This Row],[ID]],0))*("156W"=OFFSET(Priorities!$E$3:$E$2283,Table1[[#This Row],[ID]],0)),0))),"")</f>
        <v/>
      </c>
      <c r="Q53" s="287" t="str" cm="1">
        <f t="array" aca="1" ref="Q53" ca="1">_xlfn.IFNA(TODAY()-(INDEX(OFFSET(Priorities!$F$3:$F$2283,Table1[[#This Row],[ID]],0),MATCH(1,(B53=OFFSET(Priorities!$B$3:$B$2283,Table1[[#This Row],[ID]],0))*("3L"=OFFSET(Priorities!$E$3:$E$2283,Table1[[#This Row],[ID]],0)),0))),"")</f>
        <v/>
      </c>
    </row>
    <row r="54" spans="1:17" hidden="1" x14ac:dyDescent="0.3">
      <c r="A54" s="288">
        <v>53</v>
      </c>
      <c r="B54" s="289" t="str">
        <f ca="1">IF(COUNTIF(Priorities!$B$4:OFFSET(Priorities!$B$3,Table1[[#This Row],[ID]],0),OFFSET(Priorities!$B$3,Table1[[#This Row],[ID]],0))=1,OFFSET(Priorities!$B$3,Table1[[#This Row],[ID]],0),"")</f>
        <v/>
      </c>
      <c r="C54" s="290" t="str">
        <f ca="1">IF(COUNTIF(Priorities!$B$4:OFFSET(Priorities!$B$3,Table1[[#This Row],[ID]],0),OFFSET(Priorities!$B$3,Table1[[#This Row],[ID]],0))=1,OFFSET(Priorities!$C$3,Table1[[#This Row],[ID]],0),"")</f>
        <v/>
      </c>
      <c r="D54" s="289" t="str">
        <f ca="1">IFERROR(IF(VLOOKUP(E54,'Leader-Assistant'!$B$1:$B$25,1,FALSE)&lt;&gt;"",'Leader-Assistant'!$B$1,""),"") &amp; IFERROR(IF(VLOOKUP(E54,'Leader-Assistant'!$C$1:$C$25,1,FALSE)&lt;&gt;"",'Leader-Assistant'!$C$1,""),"")  &amp; IFERROR(IF(VLOOKUP(E54,'Leader-Assistant'!$D$1:$D$25,1,FALSE)&lt;&gt;"",'Leader-Assistant'!$D$1,""),"") &amp; IFERROR(IF(VLOOKUP(E54,'Leader-Assistant'!$E$1:$E$25,1,FALSE)&lt;&gt;"",'Leader-Assistant'!$E$1,""),"") &amp; IFERROR(IF(VLOOKUP(E54,'Leader-Assistant'!$F$1:$F$25,1,FALSE)&lt;&gt;"",'Leader-Assistant'!$F$1,""),"") &amp; IFERROR(IF(VLOOKUP(E54,'Leader-Assistant'!$G$1:$G$25,1,FALSE)&lt;&gt;"",'Leader-Assistant'!$G$1,""),"") &amp; IFERROR(IF(VLOOKUP(E54,'Leader-Assistant'!$H$1:$H$25,1,FALSE)&lt;&gt;"",'Leader-Assistant'!$H$1,""),"") &amp; IFERROR(IF(VLOOKUP(E54,'Leader-Assistant'!$I$1:$I$25,1,FALSE)&lt;&gt;"",'Leader-Assistant'!$I$1,""),"")</f>
        <v/>
      </c>
      <c r="E54" s="289" t="str">
        <f ca="1">IF(COUNTIF(Priorities!$B$4:OFFSET(Priorities!$B$3,Table1[[#This Row],[ID]],0),OFFSET(Priorities!$B$3,Table1[[#This Row],[ID]],0))=1,OFFSET(Priorities!$D$3,Table1[[#This Row],[ID]],0),"")</f>
        <v/>
      </c>
      <c r="F54" s="291" t="str" cm="1">
        <f t="array" aca="1" ref="F54" ca="1">_xlfn.IFNA(INDEX(OFFSET(Priorities!$F$3:$F$2283,Table1[[#This Row],[ID]],0),MATCH(1,(B54=OFFSET(Priorities!$B$3:$B$2283,Table1[[#This Row],[ID]],0))*("Initial"=OFFSET(Priorities!$E$3:$E$2283,Table1[[#This Row],[ID]],0)),0)),"")</f>
        <v/>
      </c>
      <c r="G54" s="292" t="str" cm="1">
        <f t="array" aca="1" ref="G54" ca="1">_xlfn.IFNA(TODAY()-(INDEX(OFFSET(Priorities!$F$3:$F$2283,Table1[[#This Row],[ID]],0),MATCH(1,(B54=OFFSET(Priorities!$B$3:$B$2283,Table1[[#This Row],[ID]],0))*("1W"=OFFSET(Priorities!$E$3:$E$2283,Table1[[#This Row],[ID]],0)),0))),"")</f>
        <v/>
      </c>
      <c r="H54" s="292" t="str" cm="1">
        <f t="array" aca="1" ref="H54" ca="1">_xlfn.IFNA(TODAY()-(INDEX(OFFSET(Priorities!$F$3:$F$2283,Table1[[#This Row],[ID]],0),MATCH(1,(B54=OFFSET(Priorities!$B$3:$B$2283,Table1[[#This Row],[ID]],0))*("3W"=OFFSET(Priorities!$E$3:$E$2283,Table1[[#This Row],[ID]],0)),0))),"")</f>
        <v/>
      </c>
      <c r="I54" s="292" t="str" cm="1">
        <f t="array" aca="1" ref="I54" ca="1">_xlfn.IFNA(TODAY()-(INDEX(OFFSET(Priorities!$F$3:$F$2283,Table1[[#This Row],[ID]],0),MATCH(1,(B54=OFFSET(Priorities!$B$3:$B$2283,Table1[[#This Row],[ID]],0))*("6W"=OFFSET(Priorities!$E$3:$E$2283,Table1[[#This Row],[ID]],0)),0))),"")</f>
        <v/>
      </c>
      <c r="J54" s="292" t="str" cm="1">
        <f t="array" aca="1" ref="J54" ca="1">_xlfn.IFNA(TODAY()-(INDEX(OFFSET(Priorities!$F$3:$F$2283,Table1[[#This Row],[ID]],0),MATCH(1,(B54=OFFSET(Priorities!$B$3:$B$2283,Table1[[#This Row],[ID]],0))*("12W"=OFFSET(Priorities!$E$3:$E$2283,Table1[[#This Row],[ID]],0)),0))),"")</f>
        <v/>
      </c>
      <c r="K54" s="292" t="str" cm="1">
        <f t="array" aca="1" ref="K54" ca="1">_xlfn.IFNA(TODAY()-(INDEX(OFFSET(Priorities!$F$3:$F$2283,Table1[[#This Row],[ID]],0),MATCH(1,(B54=OFFSET(Priorities!$B$3:$B$2283,Table1[[#This Row],[ID]],0))*("18W"=OFFSET(Priorities!$E$3:$E$2283,Table1[[#This Row],[ID]],0)),0))),"")</f>
        <v/>
      </c>
      <c r="L54" s="292" t="str" cm="1">
        <f t="array" aca="1" ref="L54" ca="1">_xlfn.IFNA(TODAY()-(INDEX(OFFSET(Priorities!$F$3:$F$2283,Table1[[#This Row],[ID]],0),MATCH(1,(B54=OFFSET(Priorities!$B$3:$B$2283,Table1[[#This Row],[ID]],0))*("26W"=OFFSET(Priorities!$E$3:$E$2283,Table1[[#This Row],[ID]],0)),0))),"")</f>
        <v/>
      </c>
      <c r="M54" s="292" t="str" cm="1">
        <f t="array" aca="1" ref="M54" ca="1">_xlfn.IFNA(TODAY()-(INDEX(OFFSET(Priorities!$F$3:$F$2283,Table1[[#This Row],[ID]],0),MATCH(1,(B54=OFFSET(Priorities!$B$3:$B$2283,Table1[[#This Row],[ID]],0))*("52W"=OFFSET(Priorities!$E$3:$E$2283,Table1[[#This Row],[ID]],0)),0))),"")</f>
        <v/>
      </c>
      <c r="N54" s="292" t="str" cm="1">
        <f t="array" aca="1" ref="N54" ca="1">_xlfn.IFNA(TODAY()-(INDEX(OFFSET(Priorities!$F$3:$F$2283,Table1[[#This Row],[ID]],0),MATCH(1,(B54=OFFSET(Priorities!$B$3:$B$2283,Table1[[#This Row],[ID]],0))*("104W"=OFFSET(Priorities!$E$3:$E$2283,Table1[[#This Row],[ID]],0)),0))),"")</f>
        <v/>
      </c>
      <c r="O54" s="292" t="str" cm="1">
        <f t="array" aca="1" ref="O54" ca="1">_xlfn.IFNA(TODAY()-(INDEX(OFFSET(Priorities!$F$3:$F$2283,Table1[[#This Row],[ID]],0),MATCH(1,(B54=OFFSET(Priorities!$B$3:$B$2283,Table1[[#This Row],[ID]],0))*("2L"=OFFSET(Priorities!$E$3:$E$2283,Table1[[#This Row],[ID]],0)),0))),"")</f>
        <v/>
      </c>
      <c r="P54" s="292" t="str" cm="1">
        <f t="array" aca="1" ref="P54" ca="1">_xlfn.IFNA(TODAY()-(INDEX(OFFSET(Priorities!$F$3:$F$2283,Table1[[#This Row],[ID]],0),MATCH(1,(B54=OFFSET(Priorities!$B$3:$B$2283,Table1[[#This Row],[ID]],0))*("156W"=OFFSET(Priorities!$E$3:$E$2283,Table1[[#This Row],[ID]],0)),0))),"")</f>
        <v/>
      </c>
      <c r="Q54" s="287" t="str" cm="1">
        <f t="array" aca="1" ref="Q54" ca="1">_xlfn.IFNA(TODAY()-(INDEX(OFFSET(Priorities!$F$3:$F$2283,Table1[[#This Row],[ID]],0),MATCH(1,(B54=OFFSET(Priorities!$B$3:$B$2283,Table1[[#This Row],[ID]],0))*("3L"=OFFSET(Priorities!$E$3:$E$2283,Table1[[#This Row],[ID]],0)),0))),"")</f>
        <v/>
      </c>
    </row>
    <row r="55" spans="1:17" hidden="1" x14ac:dyDescent="0.3">
      <c r="A55" s="288">
        <v>54</v>
      </c>
      <c r="B55" s="289" t="str">
        <f ca="1">IF(COUNTIF(Priorities!$B$4:OFFSET(Priorities!$B$3,Table1[[#This Row],[ID]],0),OFFSET(Priorities!$B$3,Table1[[#This Row],[ID]],0))=1,OFFSET(Priorities!$B$3,Table1[[#This Row],[ID]],0),"")</f>
        <v/>
      </c>
      <c r="C55" s="290" t="str">
        <f ca="1">IF(COUNTIF(Priorities!$B$4:OFFSET(Priorities!$B$3,Table1[[#This Row],[ID]],0),OFFSET(Priorities!$B$3,Table1[[#This Row],[ID]],0))=1,OFFSET(Priorities!$C$3,Table1[[#This Row],[ID]],0),"")</f>
        <v/>
      </c>
      <c r="D55" s="289" t="str">
        <f ca="1">IFERROR(IF(VLOOKUP(E55,'Leader-Assistant'!$B$1:$B$25,1,FALSE)&lt;&gt;"",'Leader-Assistant'!$B$1,""),"") &amp; IFERROR(IF(VLOOKUP(E55,'Leader-Assistant'!$C$1:$C$25,1,FALSE)&lt;&gt;"",'Leader-Assistant'!$C$1,""),"")  &amp; IFERROR(IF(VLOOKUP(E55,'Leader-Assistant'!$D$1:$D$25,1,FALSE)&lt;&gt;"",'Leader-Assistant'!$D$1,""),"") &amp; IFERROR(IF(VLOOKUP(E55,'Leader-Assistant'!$E$1:$E$25,1,FALSE)&lt;&gt;"",'Leader-Assistant'!$E$1,""),"") &amp; IFERROR(IF(VLOOKUP(E55,'Leader-Assistant'!$F$1:$F$25,1,FALSE)&lt;&gt;"",'Leader-Assistant'!$F$1,""),"") &amp; IFERROR(IF(VLOOKUP(E55,'Leader-Assistant'!$G$1:$G$25,1,FALSE)&lt;&gt;"",'Leader-Assistant'!$G$1,""),"") &amp; IFERROR(IF(VLOOKUP(E55,'Leader-Assistant'!$H$1:$H$25,1,FALSE)&lt;&gt;"",'Leader-Assistant'!$H$1,""),"") &amp; IFERROR(IF(VLOOKUP(E55,'Leader-Assistant'!$I$1:$I$25,1,FALSE)&lt;&gt;"",'Leader-Assistant'!$I$1,""),"")</f>
        <v/>
      </c>
      <c r="E55" s="289" t="str">
        <f ca="1">IF(COUNTIF(Priorities!$B$4:OFFSET(Priorities!$B$3,Table1[[#This Row],[ID]],0),OFFSET(Priorities!$B$3,Table1[[#This Row],[ID]],0))=1,OFFSET(Priorities!$D$3,Table1[[#This Row],[ID]],0),"")</f>
        <v/>
      </c>
      <c r="F55" s="291" t="str" cm="1">
        <f t="array" aca="1" ref="F55" ca="1">_xlfn.IFNA(INDEX(OFFSET(Priorities!$F$3:$F$2283,Table1[[#This Row],[ID]],0),MATCH(1,(B55=OFFSET(Priorities!$B$3:$B$2283,Table1[[#This Row],[ID]],0))*("Initial"=OFFSET(Priorities!$E$3:$E$2283,Table1[[#This Row],[ID]],0)),0)),"")</f>
        <v/>
      </c>
      <c r="G55" s="292" t="str" cm="1">
        <f t="array" aca="1" ref="G55" ca="1">_xlfn.IFNA(TODAY()-(INDEX(OFFSET(Priorities!$F$3:$F$2283,Table1[[#This Row],[ID]],0),MATCH(1,(B55=OFFSET(Priorities!$B$3:$B$2283,Table1[[#This Row],[ID]],0))*("1W"=OFFSET(Priorities!$E$3:$E$2283,Table1[[#This Row],[ID]],0)),0))),"")</f>
        <v/>
      </c>
      <c r="H55" s="292" t="str" cm="1">
        <f t="array" aca="1" ref="H55" ca="1">_xlfn.IFNA(TODAY()-(INDEX(OFFSET(Priorities!$F$3:$F$2283,Table1[[#This Row],[ID]],0),MATCH(1,(B55=OFFSET(Priorities!$B$3:$B$2283,Table1[[#This Row],[ID]],0))*("3W"=OFFSET(Priorities!$E$3:$E$2283,Table1[[#This Row],[ID]],0)),0))),"")</f>
        <v/>
      </c>
      <c r="I55" s="292" t="str" cm="1">
        <f t="array" aca="1" ref="I55" ca="1">_xlfn.IFNA(TODAY()-(INDEX(OFFSET(Priorities!$F$3:$F$2283,Table1[[#This Row],[ID]],0),MATCH(1,(B55=OFFSET(Priorities!$B$3:$B$2283,Table1[[#This Row],[ID]],0))*("6W"=OFFSET(Priorities!$E$3:$E$2283,Table1[[#This Row],[ID]],0)),0))),"")</f>
        <v/>
      </c>
      <c r="J55" s="292" t="str" cm="1">
        <f t="array" aca="1" ref="J55" ca="1">_xlfn.IFNA(TODAY()-(INDEX(OFFSET(Priorities!$F$3:$F$2283,Table1[[#This Row],[ID]],0),MATCH(1,(B55=OFFSET(Priorities!$B$3:$B$2283,Table1[[#This Row],[ID]],0))*("12W"=OFFSET(Priorities!$E$3:$E$2283,Table1[[#This Row],[ID]],0)),0))),"")</f>
        <v/>
      </c>
      <c r="K55" s="292" t="str" cm="1">
        <f t="array" aca="1" ref="K55" ca="1">_xlfn.IFNA(TODAY()-(INDEX(OFFSET(Priorities!$F$3:$F$2283,Table1[[#This Row],[ID]],0),MATCH(1,(B55=OFFSET(Priorities!$B$3:$B$2283,Table1[[#This Row],[ID]],0))*("18W"=OFFSET(Priorities!$E$3:$E$2283,Table1[[#This Row],[ID]],0)),0))),"")</f>
        <v/>
      </c>
      <c r="L55" s="292" t="str" cm="1">
        <f t="array" aca="1" ref="L55" ca="1">_xlfn.IFNA(TODAY()-(INDEX(OFFSET(Priorities!$F$3:$F$2283,Table1[[#This Row],[ID]],0),MATCH(1,(B55=OFFSET(Priorities!$B$3:$B$2283,Table1[[#This Row],[ID]],0))*("26W"=OFFSET(Priorities!$E$3:$E$2283,Table1[[#This Row],[ID]],0)),0))),"")</f>
        <v/>
      </c>
      <c r="M55" s="292" t="str" cm="1">
        <f t="array" aca="1" ref="M55" ca="1">_xlfn.IFNA(TODAY()-(INDEX(OFFSET(Priorities!$F$3:$F$2283,Table1[[#This Row],[ID]],0),MATCH(1,(B55=OFFSET(Priorities!$B$3:$B$2283,Table1[[#This Row],[ID]],0))*("52W"=OFFSET(Priorities!$E$3:$E$2283,Table1[[#This Row],[ID]],0)),0))),"")</f>
        <v/>
      </c>
      <c r="N55" s="292" t="str" cm="1">
        <f t="array" aca="1" ref="N55" ca="1">_xlfn.IFNA(TODAY()-(INDEX(OFFSET(Priorities!$F$3:$F$2283,Table1[[#This Row],[ID]],0),MATCH(1,(B55=OFFSET(Priorities!$B$3:$B$2283,Table1[[#This Row],[ID]],0))*("104W"=OFFSET(Priorities!$E$3:$E$2283,Table1[[#This Row],[ID]],0)),0))),"")</f>
        <v/>
      </c>
      <c r="O55" s="292" t="str" cm="1">
        <f t="array" aca="1" ref="O55" ca="1">_xlfn.IFNA(TODAY()-(INDEX(OFFSET(Priorities!$F$3:$F$2283,Table1[[#This Row],[ID]],0),MATCH(1,(B55=OFFSET(Priorities!$B$3:$B$2283,Table1[[#This Row],[ID]],0))*("2L"=OFFSET(Priorities!$E$3:$E$2283,Table1[[#This Row],[ID]],0)),0))),"")</f>
        <v/>
      </c>
      <c r="P55" s="292" t="str" cm="1">
        <f t="array" aca="1" ref="P55" ca="1">_xlfn.IFNA(TODAY()-(INDEX(OFFSET(Priorities!$F$3:$F$2283,Table1[[#This Row],[ID]],0),MATCH(1,(B55=OFFSET(Priorities!$B$3:$B$2283,Table1[[#This Row],[ID]],0))*("156W"=OFFSET(Priorities!$E$3:$E$2283,Table1[[#This Row],[ID]],0)),0))),"")</f>
        <v/>
      </c>
      <c r="Q55" s="287" t="str" cm="1">
        <f t="array" aca="1" ref="Q55" ca="1">_xlfn.IFNA(TODAY()-(INDEX(OFFSET(Priorities!$F$3:$F$2283,Table1[[#This Row],[ID]],0),MATCH(1,(B55=OFFSET(Priorities!$B$3:$B$2283,Table1[[#This Row],[ID]],0))*("3L"=OFFSET(Priorities!$E$3:$E$2283,Table1[[#This Row],[ID]],0)),0))),"")</f>
        <v/>
      </c>
    </row>
    <row r="56" spans="1:17" hidden="1" x14ac:dyDescent="0.3">
      <c r="A56" s="288">
        <v>55</v>
      </c>
      <c r="B56" s="289" t="str">
        <f ca="1">IF(COUNTIF(Priorities!$B$4:OFFSET(Priorities!$B$3,Table1[[#This Row],[ID]],0),OFFSET(Priorities!$B$3,Table1[[#This Row],[ID]],0))=1,OFFSET(Priorities!$B$3,Table1[[#This Row],[ID]],0),"")</f>
        <v/>
      </c>
      <c r="C56" s="290" t="str">
        <f ca="1">IF(COUNTIF(Priorities!$B$4:OFFSET(Priorities!$B$3,Table1[[#This Row],[ID]],0),OFFSET(Priorities!$B$3,Table1[[#This Row],[ID]],0))=1,OFFSET(Priorities!$C$3,Table1[[#This Row],[ID]],0),"")</f>
        <v/>
      </c>
      <c r="D56" s="289" t="str">
        <f ca="1">IFERROR(IF(VLOOKUP(E56,'Leader-Assistant'!$B$1:$B$25,1,FALSE)&lt;&gt;"",'Leader-Assistant'!$B$1,""),"") &amp; IFERROR(IF(VLOOKUP(E56,'Leader-Assistant'!$C$1:$C$25,1,FALSE)&lt;&gt;"",'Leader-Assistant'!$C$1,""),"")  &amp; IFERROR(IF(VLOOKUP(E56,'Leader-Assistant'!$D$1:$D$25,1,FALSE)&lt;&gt;"",'Leader-Assistant'!$D$1,""),"") &amp; IFERROR(IF(VLOOKUP(E56,'Leader-Assistant'!$E$1:$E$25,1,FALSE)&lt;&gt;"",'Leader-Assistant'!$E$1,""),"") &amp; IFERROR(IF(VLOOKUP(E56,'Leader-Assistant'!$F$1:$F$25,1,FALSE)&lt;&gt;"",'Leader-Assistant'!$F$1,""),"") &amp; IFERROR(IF(VLOOKUP(E56,'Leader-Assistant'!$G$1:$G$25,1,FALSE)&lt;&gt;"",'Leader-Assistant'!$G$1,""),"") &amp; IFERROR(IF(VLOOKUP(E56,'Leader-Assistant'!$H$1:$H$25,1,FALSE)&lt;&gt;"",'Leader-Assistant'!$H$1,""),"") &amp; IFERROR(IF(VLOOKUP(E56,'Leader-Assistant'!$I$1:$I$25,1,FALSE)&lt;&gt;"",'Leader-Assistant'!$I$1,""),"")</f>
        <v/>
      </c>
      <c r="E56" s="289" t="str">
        <f ca="1">IF(COUNTIF(Priorities!$B$4:OFFSET(Priorities!$B$3,Table1[[#This Row],[ID]],0),OFFSET(Priorities!$B$3,Table1[[#This Row],[ID]],0))=1,OFFSET(Priorities!$D$3,Table1[[#This Row],[ID]],0),"")</f>
        <v/>
      </c>
      <c r="F56" s="291" t="str" cm="1">
        <f t="array" aca="1" ref="F56" ca="1">_xlfn.IFNA(INDEX(OFFSET(Priorities!$F$3:$F$2283,Table1[[#This Row],[ID]],0),MATCH(1,(B56=OFFSET(Priorities!$B$3:$B$2283,Table1[[#This Row],[ID]],0))*("Initial"=OFFSET(Priorities!$E$3:$E$2283,Table1[[#This Row],[ID]],0)),0)),"")</f>
        <v/>
      </c>
      <c r="G56" s="292" t="str" cm="1">
        <f t="array" aca="1" ref="G56" ca="1">_xlfn.IFNA(TODAY()-(INDEX(OFFSET(Priorities!$F$3:$F$2283,Table1[[#This Row],[ID]],0),MATCH(1,(B56=OFFSET(Priorities!$B$3:$B$2283,Table1[[#This Row],[ID]],0))*("1W"=OFFSET(Priorities!$E$3:$E$2283,Table1[[#This Row],[ID]],0)),0))),"")</f>
        <v/>
      </c>
      <c r="H56" s="292" t="str" cm="1">
        <f t="array" aca="1" ref="H56" ca="1">_xlfn.IFNA(TODAY()-(INDEX(OFFSET(Priorities!$F$3:$F$2283,Table1[[#This Row],[ID]],0),MATCH(1,(B56=OFFSET(Priorities!$B$3:$B$2283,Table1[[#This Row],[ID]],0))*("3W"=OFFSET(Priorities!$E$3:$E$2283,Table1[[#This Row],[ID]],0)),0))),"")</f>
        <v/>
      </c>
      <c r="I56" s="292" t="str" cm="1">
        <f t="array" aca="1" ref="I56" ca="1">_xlfn.IFNA(TODAY()-(INDEX(OFFSET(Priorities!$F$3:$F$2283,Table1[[#This Row],[ID]],0),MATCH(1,(B56=OFFSET(Priorities!$B$3:$B$2283,Table1[[#This Row],[ID]],0))*("6W"=OFFSET(Priorities!$E$3:$E$2283,Table1[[#This Row],[ID]],0)),0))),"")</f>
        <v/>
      </c>
      <c r="J56" s="292" t="str" cm="1">
        <f t="array" aca="1" ref="J56" ca="1">_xlfn.IFNA(TODAY()-(INDEX(OFFSET(Priorities!$F$3:$F$2283,Table1[[#This Row],[ID]],0),MATCH(1,(B56=OFFSET(Priorities!$B$3:$B$2283,Table1[[#This Row],[ID]],0))*("12W"=OFFSET(Priorities!$E$3:$E$2283,Table1[[#This Row],[ID]],0)),0))),"")</f>
        <v/>
      </c>
      <c r="K56" s="292" t="str" cm="1">
        <f t="array" aca="1" ref="K56" ca="1">_xlfn.IFNA(TODAY()-(INDEX(OFFSET(Priorities!$F$3:$F$2283,Table1[[#This Row],[ID]],0),MATCH(1,(B56=OFFSET(Priorities!$B$3:$B$2283,Table1[[#This Row],[ID]],0))*("18W"=OFFSET(Priorities!$E$3:$E$2283,Table1[[#This Row],[ID]],0)),0))),"")</f>
        <v/>
      </c>
      <c r="L56" s="292" t="str" cm="1">
        <f t="array" aca="1" ref="L56" ca="1">_xlfn.IFNA(TODAY()-(INDEX(OFFSET(Priorities!$F$3:$F$2283,Table1[[#This Row],[ID]],0),MATCH(1,(B56=OFFSET(Priorities!$B$3:$B$2283,Table1[[#This Row],[ID]],0))*("26W"=OFFSET(Priorities!$E$3:$E$2283,Table1[[#This Row],[ID]],0)),0))),"")</f>
        <v/>
      </c>
      <c r="M56" s="292" t="str" cm="1">
        <f t="array" aca="1" ref="M56" ca="1">_xlfn.IFNA(TODAY()-(INDEX(OFFSET(Priorities!$F$3:$F$2283,Table1[[#This Row],[ID]],0),MATCH(1,(B56=OFFSET(Priorities!$B$3:$B$2283,Table1[[#This Row],[ID]],0))*("52W"=OFFSET(Priorities!$E$3:$E$2283,Table1[[#This Row],[ID]],0)),0))),"")</f>
        <v/>
      </c>
      <c r="N56" s="292" t="str" cm="1">
        <f t="array" aca="1" ref="N56" ca="1">_xlfn.IFNA(TODAY()-(INDEX(OFFSET(Priorities!$F$3:$F$2283,Table1[[#This Row],[ID]],0),MATCH(1,(B56=OFFSET(Priorities!$B$3:$B$2283,Table1[[#This Row],[ID]],0))*("104W"=OFFSET(Priorities!$E$3:$E$2283,Table1[[#This Row],[ID]],0)),0))),"")</f>
        <v/>
      </c>
      <c r="O56" s="292" t="str" cm="1">
        <f t="array" aca="1" ref="O56" ca="1">_xlfn.IFNA(TODAY()-(INDEX(OFFSET(Priorities!$F$3:$F$2283,Table1[[#This Row],[ID]],0),MATCH(1,(B56=OFFSET(Priorities!$B$3:$B$2283,Table1[[#This Row],[ID]],0))*("2L"=OFFSET(Priorities!$E$3:$E$2283,Table1[[#This Row],[ID]],0)),0))),"")</f>
        <v/>
      </c>
      <c r="P56" s="292" t="str" cm="1">
        <f t="array" aca="1" ref="P56" ca="1">_xlfn.IFNA(TODAY()-(INDEX(OFFSET(Priorities!$F$3:$F$2283,Table1[[#This Row],[ID]],0),MATCH(1,(B56=OFFSET(Priorities!$B$3:$B$2283,Table1[[#This Row],[ID]],0))*("156W"=OFFSET(Priorities!$E$3:$E$2283,Table1[[#This Row],[ID]],0)),0))),"")</f>
        <v/>
      </c>
      <c r="Q56" s="287" t="str" cm="1">
        <f t="array" aca="1" ref="Q56" ca="1">_xlfn.IFNA(TODAY()-(INDEX(OFFSET(Priorities!$F$3:$F$2283,Table1[[#This Row],[ID]],0),MATCH(1,(B56=OFFSET(Priorities!$B$3:$B$2283,Table1[[#This Row],[ID]],0))*("3L"=OFFSET(Priorities!$E$3:$E$2283,Table1[[#This Row],[ID]],0)),0))),"")</f>
        <v/>
      </c>
    </row>
    <row r="57" spans="1:17" hidden="1" x14ac:dyDescent="0.3">
      <c r="A57" s="288">
        <v>56</v>
      </c>
      <c r="B57" s="289" t="str">
        <f ca="1">IF(COUNTIF(Priorities!$B$4:OFFSET(Priorities!$B$3,Table1[[#This Row],[ID]],0),OFFSET(Priorities!$B$3,Table1[[#This Row],[ID]],0))=1,OFFSET(Priorities!$B$3,Table1[[#This Row],[ID]],0),"")</f>
        <v/>
      </c>
      <c r="C57" s="290" t="str">
        <f ca="1">IF(COUNTIF(Priorities!$B$4:OFFSET(Priorities!$B$3,Table1[[#This Row],[ID]],0),OFFSET(Priorities!$B$3,Table1[[#This Row],[ID]],0))=1,OFFSET(Priorities!$C$3,Table1[[#This Row],[ID]],0),"")</f>
        <v/>
      </c>
      <c r="D57" s="289" t="str">
        <f ca="1">IFERROR(IF(VLOOKUP(E57,'Leader-Assistant'!$B$1:$B$25,1,FALSE)&lt;&gt;"",'Leader-Assistant'!$B$1,""),"") &amp; IFERROR(IF(VLOOKUP(E57,'Leader-Assistant'!$C$1:$C$25,1,FALSE)&lt;&gt;"",'Leader-Assistant'!$C$1,""),"")  &amp; IFERROR(IF(VLOOKUP(E57,'Leader-Assistant'!$D$1:$D$25,1,FALSE)&lt;&gt;"",'Leader-Assistant'!$D$1,""),"") &amp; IFERROR(IF(VLOOKUP(E57,'Leader-Assistant'!$E$1:$E$25,1,FALSE)&lt;&gt;"",'Leader-Assistant'!$E$1,""),"") &amp; IFERROR(IF(VLOOKUP(E57,'Leader-Assistant'!$F$1:$F$25,1,FALSE)&lt;&gt;"",'Leader-Assistant'!$F$1,""),"") &amp; IFERROR(IF(VLOOKUP(E57,'Leader-Assistant'!$G$1:$G$25,1,FALSE)&lt;&gt;"",'Leader-Assistant'!$G$1,""),"") &amp; IFERROR(IF(VLOOKUP(E57,'Leader-Assistant'!$H$1:$H$25,1,FALSE)&lt;&gt;"",'Leader-Assistant'!$H$1,""),"") &amp; IFERROR(IF(VLOOKUP(E57,'Leader-Assistant'!$I$1:$I$25,1,FALSE)&lt;&gt;"",'Leader-Assistant'!$I$1,""),"")</f>
        <v/>
      </c>
      <c r="E57" s="289" t="str">
        <f ca="1">IF(COUNTIF(Priorities!$B$4:OFFSET(Priorities!$B$3,Table1[[#This Row],[ID]],0),OFFSET(Priorities!$B$3,Table1[[#This Row],[ID]],0))=1,OFFSET(Priorities!$D$3,Table1[[#This Row],[ID]],0),"")</f>
        <v/>
      </c>
      <c r="F57" s="291" t="str" cm="1">
        <f t="array" aca="1" ref="F57" ca="1">_xlfn.IFNA(INDEX(OFFSET(Priorities!$F$3:$F$2283,Table1[[#This Row],[ID]],0),MATCH(1,(B57=OFFSET(Priorities!$B$3:$B$2283,Table1[[#This Row],[ID]],0))*("Initial"=OFFSET(Priorities!$E$3:$E$2283,Table1[[#This Row],[ID]],0)),0)),"")</f>
        <v/>
      </c>
      <c r="G57" s="292" t="str" cm="1">
        <f t="array" aca="1" ref="G57" ca="1">_xlfn.IFNA(TODAY()-(INDEX(OFFSET(Priorities!$F$3:$F$2283,Table1[[#This Row],[ID]],0),MATCH(1,(B57=OFFSET(Priorities!$B$3:$B$2283,Table1[[#This Row],[ID]],0))*("1W"=OFFSET(Priorities!$E$3:$E$2283,Table1[[#This Row],[ID]],0)),0))),"")</f>
        <v/>
      </c>
      <c r="H57" s="292" t="str" cm="1">
        <f t="array" aca="1" ref="H57" ca="1">_xlfn.IFNA(TODAY()-(INDEX(OFFSET(Priorities!$F$3:$F$2283,Table1[[#This Row],[ID]],0),MATCH(1,(B57=OFFSET(Priorities!$B$3:$B$2283,Table1[[#This Row],[ID]],0))*("3W"=OFFSET(Priorities!$E$3:$E$2283,Table1[[#This Row],[ID]],0)),0))),"")</f>
        <v/>
      </c>
      <c r="I57" s="292" t="str" cm="1">
        <f t="array" aca="1" ref="I57" ca="1">_xlfn.IFNA(TODAY()-(INDEX(OFFSET(Priorities!$F$3:$F$2283,Table1[[#This Row],[ID]],0),MATCH(1,(B57=OFFSET(Priorities!$B$3:$B$2283,Table1[[#This Row],[ID]],0))*("6W"=OFFSET(Priorities!$E$3:$E$2283,Table1[[#This Row],[ID]],0)),0))),"")</f>
        <v/>
      </c>
      <c r="J57" s="292" t="str" cm="1">
        <f t="array" aca="1" ref="J57" ca="1">_xlfn.IFNA(TODAY()-(INDEX(OFFSET(Priorities!$F$3:$F$2283,Table1[[#This Row],[ID]],0),MATCH(1,(B57=OFFSET(Priorities!$B$3:$B$2283,Table1[[#This Row],[ID]],0))*("12W"=OFFSET(Priorities!$E$3:$E$2283,Table1[[#This Row],[ID]],0)),0))),"")</f>
        <v/>
      </c>
      <c r="K57" s="292" t="str" cm="1">
        <f t="array" aca="1" ref="K57" ca="1">_xlfn.IFNA(TODAY()-(INDEX(OFFSET(Priorities!$F$3:$F$2283,Table1[[#This Row],[ID]],0),MATCH(1,(B57=OFFSET(Priorities!$B$3:$B$2283,Table1[[#This Row],[ID]],0))*("18W"=OFFSET(Priorities!$E$3:$E$2283,Table1[[#This Row],[ID]],0)),0))),"")</f>
        <v/>
      </c>
      <c r="L57" s="292" t="str" cm="1">
        <f t="array" aca="1" ref="L57" ca="1">_xlfn.IFNA(TODAY()-(INDEX(OFFSET(Priorities!$F$3:$F$2283,Table1[[#This Row],[ID]],0),MATCH(1,(B57=OFFSET(Priorities!$B$3:$B$2283,Table1[[#This Row],[ID]],0))*("26W"=OFFSET(Priorities!$E$3:$E$2283,Table1[[#This Row],[ID]],0)),0))),"")</f>
        <v/>
      </c>
      <c r="M57" s="292" t="str" cm="1">
        <f t="array" aca="1" ref="M57" ca="1">_xlfn.IFNA(TODAY()-(INDEX(OFFSET(Priorities!$F$3:$F$2283,Table1[[#This Row],[ID]],0),MATCH(1,(B57=OFFSET(Priorities!$B$3:$B$2283,Table1[[#This Row],[ID]],0))*("52W"=OFFSET(Priorities!$E$3:$E$2283,Table1[[#This Row],[ID]],0)),0))),"")</f>
        <v/>
      </c>
      <c r="N57" s="292" t="str" cm="1">
        <f t="array" aca="1" ref="N57" ca="1">_xlfn.IFNA(TODAY()-(INDEX(OFFSET(Priorities!$F$3:$F$2283,Table1[[#This Row],[ID]],0),MATCH(1,(B57=OFFSET(Priorities!$B$3:$B$2283,Table1[[#This Row],[ID]],0))*("104W"=OFFSET(Priorities!$E$3:$E$2283,Table1[[#This Row],[ID]],0)),0))),"")</f>
        <v/>
      </c>
      <c r="O57" s="292" t="str" cm="1">
        <f t="array" aca="1" ref="O57" ca="1">_xlfn.IFNA(TODAY()-(INDEX(OFFSET(Priorities!$F$3:$F$2283,Table1[[#This Row],[ID]],0),MATCH(1,(B57=OFFSET(Priorities!$B$3:$B$2283,Table1[[#This Row],[ID]],0))*("2L"=OFFSET(Priorities!$E$3:$E$2283,Table1[[#This Row],[ID]],0)),0))),"")</f>
        <v/>
      </c>
      <c r="P57" s="292" t="str" cm="1">
        <f t="array" aca="1" ref="P57" ca="1">_xlfn.IFNA(TODAY()-(INDEX(OFFSET(Priorities!$F$3:$F$2283,Table1[[#This Row],[ID]],0),MATCH(1,(B57=OFFSET(Priorities!$B$3:$B$2283,Table1[[#This Row],[ID]],0))*("156W"=OFFSET(Priorities!$E$3:$E$2283,Table1[[#This Row],[ID]],0)),0))),"")</f>
        <v/>
      </c>
      <c r="Q57" s="287" t="str" cm="1">
        <f t="array" aca="1" ref="Q57" ca="1">_xlfn.IFNA(TODAY()-(INDEX(OFFSET(Priorities!$F$3:$F$2283,Table1[[#This Row],[ID]],0),MATCH(1,(B57=OFFSET(Priorities!$B$3:$B$2283,Table1[[#This Row],[ID]],0))*("3L"=OFFSET(Priorities!$E$3:$E$2283,Table1[[#This Row],[ID]],0)),0))),"")</f>
        <v/>
      </c>
    </row>
    <row r="58" spans="1:17" hidden="1" x14ac:dyDescent="0.3">
      <c r="A58" s="288">
        <v>57</v>
      </c>
      <c r="B58" s="289" t="str">
        <f ca="1">IF(COUNTIF(Priorities!$B$4:OFFSET(Priorities!$B$3,Table1[[#This Row],[ID]],0),OFFSET(Priorities!$B$3,Table1[[#This Row],[ID]],0))=1,OFFSET(Priorities!$B$3,Table1[[#This Row],[ID]],0),"")</f>
        <v/>
      </c>
      <c r="C58" s="290" t="str">
        <f ca="1">IF(COUNTIF(Priorities!$B$4:OFFSET(Priorities!$B$3,Table1[[#This Row],[ID]],0),OFFSET(Priorities!$B$3,Table1[[#This Row],[ID]],0))=1,OFFSET(Priorities!$C$3,Table1[[#This Row],[ID]],0),"")</f>
        <v/>
      </c>
      <c r="D58" s="289" t="str">
        <f ca="1">IFERROR(IF(VLOOKUP(E58,'Leader-Assistant'!$B$1:$B$25,1,FALSE)&lt;&gt;"",'Leader-Assistant'!$B$1,""),"") &amp; IFERROR(IF(VLOOKUP(E58,'Leader-Assistant'!$C$1:$C$25,1,FALSE)&lt;&gt;"",'Leader-Assistant'!$C$1,""),"")  &amp; IFERROR(IF(VLOOKUP(E58,'Leader-Assistant'!$D$1:$D$25,1,FALSE)&lt;&gt;"",'Leader-Assistant'!$D$1,""),"") &amp; IFERROR(IF(VLOOKUP(E58,'Leader-Assistant'!$E$1:$E$25,1,FALSE)&lt;&gt;"",'Leader-Assistant'!$E$1,""),"") &amp; IFERROR(IF(VLOOKUP(E58,'Leader-Assistant'!$F$1:$F$25,1,FALSE)&lt;&gt;"",'Leader-Assistant'!$F$1,""),"") &amp; IFERROR(IF(VLOOKUP(E58,'Leader-Assistant'!$G$1:$G$25,1,FALSE)&lt;&gt;"",'Leader-Assistant'!$G$1,""),"") &amp; IFERROR(IF(VLOOKUP(E58,'Leader-Assistant'!$H$1:$H$25,1,FALSE)&lt;&gt;"",'Leader-Assistant'!$H$1,""),"") &amp; IFERROR(IF(VLOOKUP(E58,'Leader-Assistant'!$I$1:$I$25,1,FALSE)&lt;&gt;"",'Leader-Assistant'!$I$1,""),"")</f>
        <v/>
      </c>
      <c r="E58" s="289" t="str">
        <f ca="1">IF(COUNTIF(Priorities!$B$4:OFFSET(Priorities!$B$3,Table1[[#This Row],[ID]],0),OFFSET(Priorities!$B$3,Table1[[#This Row],[ID]],0))=1,OFFSET(Priorities!$D$3,Table1[[#This Row],[ID]],0),"")</f>
        <v/>
      </c>
      <c r="F58" s="291" t="str" cm="1">
        <f t="array" aca="1" ref="F58" ca="1">_xlfn.IFNA(INDEX(OFFSET(Priorities!$F$3:$F$2283,Table1[[#This Row],[ID]],0),MATCH(1,(B58=OFFSET(Priorities!$B$3:$B$2283,Table1[[#This Row],[ID]],0))*("Initial"=OFFSET(Priorities!$E$3:$E$2283,Table1[[#This Row],[ID]],0)),0)),"")</f>
        <v/>
      </c>
      <c r="G58" s="292" t="str" cm="1">
        <f t="array" aca="1" ref="G58" ca="1">_xlfn.IFNA(TODAY()-(INDEX(OFFSET(Priorities!$F$3:$F$2283,Table1[[#This Row],[ID]],0),MATCH(1,(B58=OFFSET(Priorities!$B$3:$B$2283,Table1[[#This Row],[ID]],0))*("1W"=OFFSET(Priorities!$E$3:$E$2283,Table1[[#This Row],[ID]],0)),0))),"")</f>
        <v/>
      </c>
      <c r="H58" s="292" t="str" cm="1">
        <f t="array" aca="1" ref="H58" ca="1">_xlfn.IFNA(TODAY()-(INDEX(OFFSET(Priorities!$F$3:$F$2283,Table1[[#This Row],[ID]],0),MATCH(1,(B58=OFFSET(Priorities!$B$3:$B$2283,Table1[[#This Row],[ID]],0))*("3W"=OFFSET(Priorities!$E$3:$E$2283,Table1[[#This Row],[ID]],0)),0))),"")</f>
        <v/>
      </c>
      <c r="I58" s="292" t="str" cm="1">
        <f t="array" aca="1" ref="I58" ca="1">_xlfn.IFNA(TODAY()-(INDEX(OFFSET(Priorities!$F$3:$F$2283,Table1[[#This Row],[ID]],0),MATCH(1,(B58=OFFSET(Priorities!$B$3:$B$2283,Table1[[#This Row],[ID]],0))*("6W"=OFFSET(Priorities!$E$3:$E$2283,Table1[[#This Row],[ID]],0)),0))),"")</f>
        <v/>
      </c>
      <c r="J58" s="292" t="str" cm="1">
        <f t="array" aca="1" ref="J58" ca="1">_xlfn.IFNA(TODAY()-(INDEX(OFFSET(Priorities!$F$3:$F$2283,Table1[[#This Row],[ID]],0),MATCH(1,(B58=OFFSET(Priorities!$B$3:$B$2283,Table1[[#This Row],[ID]],0))*("12W"=OFFSET(Priorities!$E$3:$E$2283,Table1[[#This Row],[ID]],0)),0))),"")</f>
        <v/>
      </c>
      <c r="K58" s="292" t="str" cm="1">
        <f t="array" aca="1" ref="K58" ca="1">_xlfn.IFNA(TODAY()-(INDEX(OFFSET(Priorities!$F$3:$F$2283,Table1[[#This Row],[ID]],0),MATCH(1,(B58=OFFSET(Priorities!$B$3:$B$2283,Table1[[#This Row],[ID]],0))*("18W"=OFFSET(Priorities!$E$3:$E$2283,Table1[[#This Row],[ID]],0)),0))),"")</f>
        <v/>
      </c>
      <c r="L58" s="292" t="str" cm="1">
        <f t="array" aca="1" ref="L58" ca="1">_xlfn.IFNA(TODAY()-(INDEX(OFFSET(Priorities!$F$3:$F$2283,Table1[[#This Row],[ID]],0),MATCH(1,(B58=OFFSET(Priorities!$B$3:$B$2283,Table1[[#This Row],[ID]],0))*("26W"=OFFSET(Priorities!$E$3:$E$2283,Table1[[#This Row],[ID]],0)),0))),"")</f>
        <v/>
      </c>
      <c r="M58" s="292" t="str" cm="1">
        <f t="array" aca="1" ref="M58" ca="1">_xlfn.IFNA(TODAY()-(INDEX(OFFSET(Priorities!$F$3:$F$2283,Table1[[#This Row],[ID]],0),MATCH(1,(B58=OFFSET(Priorities!$B$3:$B$2283,Table1[[#This Row],[ID]],0))*("52W"=OFFSET(Priorities!$E$3:$E$2283,Table1[[#This Row],[ID]],0)),0))),"")</f>
        <v/>
      </c>
      <c r="N58" s="292" t="str" cm="1">
        <f t="array" aca="1" ref="N58" ca="1">_xlfn.IFNA(TODAY()-(INDEX(OFFSET(Priorities!$F$3:$F$2283,Table1[[#This Row],[ID]],0),MATCH(1,(B58=OFFSET(Priorities!$B$3:$B$2283,Table1[[#This Row],[ID]],0))*("104W"=OFFSET(Priorities!$E$3:$E$2283,Table1[[#This Row],[ID]],0)),0))),"")</f>
        <v/>
      </c>
      <c r="O58" s="292" t="str" cm="1">
        <f t="array" aca="1" ref="O58" ca="1">_xlfn.IFNA(TODAY()-(INDEX(OFFSET(Priorities!$F$3:$F$2283,Table1[[#This Row],[ID]],0),MATCH(1,(B58=OFFSET(Priorities!$B$3:$B$2283,Table1[[#This Row],[ID]],0))*("2L"=OFFSET(Priorities!$E$3:$E$2283,Table1[[#This Row],[ID]],0)),0))),"")</f>
        <v/>
      </c>
      <c r="P58" s="292" t="str" cm="1">
        <f t="array" aca="1" ref="P58" ca="1">_xlfn.IFNA(TODAY()-(INDEX(OFFSET(Priorities!$F$3:$F$2283,Table1[[#This Row],[ID]],0),MATCH(1,(B58=OFFSET(Priorities!$B$3:$B$2283,Table1[[#This Row],[ID]],0))*("156W"=OFFSET(Priorities!$E$3:$E$2283,Table1[[#This Row],[ID]],0)),0))),"")</f>
        <v/>
      </c>
      <c r="Q58" s="287" t="str" cm="1">
        <f t="array" aca="1" ref="Q58" ca="1">_xlfn.IFNA(TODAY()-(INDEX(OFFSET(Priorities!$F$3:$F$2283,Table1[[#This Row],[ID]],0),MATCH(1,(B58=OFFSET(Priorities!$B$3:$B$2283,Table1[[#This Row],[ID]],0))*("3L"=OFFSET(Priorities!$E$3:$E$2283,Table1[[#This Row],[ID]],0)),0))),"")</f>
        <v/>
      </c>
    </row>
    <row r="59" spans="1:17" x14ac:dyDescent="0.3">
      <c r="A59" s="288">
        <v>58</v>
      </c>
      <c r="B59" s="289" t="str">
        <f ca="1">IF(COUNTIF(Priorities!$B$4:OFFSET(Priorities!$B$3,Table1[[#This Row],[ID]],0),OFFSET(Priorities!$B$3,Table1[[#This Row],[ID]],0))=1,OFFSET(Priorities!$B$3,Table1[[#This Row],[ID]],0),"")</f>
        <v>ST 269-2022</v>
      </c>
      <c r="C59" s="290" t="str">
        <f ca="1">IF(COUNTIF(Priorities!$B$4:OFFSET(Priorities!$B$3,Table1[[#This Row],[ID]],0),OFFSET(Priorities!$B$3,Table1[[#This Row],[ID]],0))=1,OFFSET(Priorities!$C$3,Table1[[#This Row],[ID]],0),"")</f>
        <v>TEST10 (HJ)</v>
      </c>
      <c r="D59" s="289" t="str">
        <f ca="1">IFERROR(IF(VLOOKUP(E59,'Leader-Assistant'!$B$1:$B$25,1,FALSE)&lt;&gt;"",'Leader-Assistant'!$B$1,""),"") &amp; IFERROR(IF(VLOOKUP(E59,'Leader-Assistant'!$C$1:$C$25,1,FALSE)&lt;&gt;"",'Leader-Assistant'!$C$1,""),"")  &amp; IFERROR(IF(VLOOKUP(E59,'Leader-Assistant'!$D$1:$D$25,1,FALSE)&lt;&gt;"",'Leader-Assistant'!$D$1,""),"") &amp; IFERROR(IF(VLOOKUP(E59,'Leader-Assistant'!$E$1:$E$25,1,FALSE)&lt;&gt;"",'Leader-Assistant'!$E$1,""),"") &amp; IFERROR(IF(VLOOKUP(E59,'Leader-Assistant'!$F$1:$F$25,1,FALSE)&lt;&gt;"",'Leader-Assistant'!$F$1,""),"") &amp; IFERROR(IF(VLOOKUP(E59,'Leader-Assistant'!$G$1:$G$25,1,FALSE)&lt;&gt;"",'Leader-Assistant'!$G$1,""),"") &amp; IFERROR(IF(VLOOKUP(E59,'Leader-Assistant'!$H$1:$H$25,1,FALSE)&lt;&gt;"",'Leader-Assistant'!$H$1,""),"") &amp; IFERROR(IF(VLOOKUP(E59,'Leader-Assistant'!$I$1:$I$25,1,FALSE)&lt;&gt;"",'Leader-Assistant'!$I$1,""),"")</f>
        <v>PKL</v>
      </c>
      <c r="E59" s="289" t="str">
        <f ca="1">IF(COUNTIF(Priorities!$B$4:OFFSET(Priorities!$B$3,Table1[[#This Row],[ID]],0),OFFSET(Priorities!$B$3,Table1[[#This Row],[ID]],0))=1,OFFSET(Priorities!$D$3,Table1[[#This Row],[ID]],0),"")</f>
        <v>PAT</v>
      </c>
      <c r="F59" s="291" t="str" cm="1">
        <f t="array" aca="1" ref="F59" ca="1">_xlfn.IFNA(INDEX(OFFSET(Priorities!$F$3:$F$2283,Table1[[#This Row],[ID]],0),MATCH(1,(B59=OFFSET(Priorities!$B$3:$B$2283,Table1[[#This Row],[ID]],0))*("Initial"=OFFSET(Priorities!$E$3:$E$2283,Table1[[#This Row],[ID]],0)),0)),"")</f>
        <v>27.06.2022</v>
      </c>
      <c r="G59" s="292" cm="1">
        <f t="array" aca="1" ref="G59" ca="1">_xlfn.IFNA(TODAY()-(INDEX(OFFSET(Priorities!$F$3:$F$2283,Table1[[#This Row],[ID]],0),MATCH(1,(B59=OFFSET(Priorities!$B$3:$B$2283,Table1[[#This Row],[ID]],0))*("1W"=OFFSET(Priorities!$E$3:$E$2283,Table1[[#This Row],[ID]],0)),0))),"")</f>
        <v>99</v>
      </c>
      <c r="H59" s="292" cm="1">
        <f t="array" aca="1" ref="H59" ca="1">_xlfn.IFNA(TODAY()-(INDEX(OFFSET(Priorities!$F$3:$F$2283,Table1[[#This Row],[ID]],0),MATCH(1,(B59=OFFSET(Priorities!$B$3:$B$2283,Table1[[#This Row],[ID]],0))*("3W"=OFFSET(Priorities!$E$3:$E$2283,Table1[[#This Row],[ID]],0)),0))),"")</f>
        <v>85</v>
      </c>
      <c r="I59" s="292" cm="1">
        <f t="array" aca="1" ref="I59" ca="1">_xlfn.IFNA(TODAY()-(INDEX(OFFSET(Priorities!$F$3:$F$2283,Table1[[#This Row],[ID]],0),MATCH(1,(B59=OFFSET(Priorities!$B$3:$B$2283,Table1[[#This Row],[ID]],0))*("6W"=OFFSET(Priorities!$E$3:$E$2283,Table1[[#This Row],[ID]],0)),0))),"")</f>
        <v>64</v>
      </c>
      <c r="J59" s="292" cm="1">
        <f t="array" aca="1" ref="J59" ca="1">_xlfn.IFNA(TODAY()-(INDEX(OFFSET(Priorities!$F$3:$F$2283,Table1[[#This Row],[ID]],0),MATCH(1,(B59=OFFSET(Priorities!$B$3:$B$2283,Table1[[#This Row],[ID]],0))*("12W"=OFFSET(Priorities!$E$3:$E$2283,Table1[[#This Row],[ID]],0)),0))),"")</f>
        <v>22</v>
      </c>
      <c r="K59" s="292" t="str" cm="1">
        <f t="array" aca="1" ref="K59" ca="1">_xlfn.IFNA(TODAY()-(INDEX(OFFSET(Priorities!$F$3:$F$2283,Table1[[#This Row],[ID]],0),MATCH(1,(B59=OFFSET(Priorities!$B$3:$B$2283,Table1[[#This Row],[ID]],0))*("18W"=OFFSET(Priorities!$E$3:$E$2283,Table1[[#This Row],[ID]],0)),0))),"")</f>
        <v/>
      </c>
      <c r="L59" s="292" t="str" cm="1">
        <f t="array" aca="1" ref="L59" ca="1">_xlfn.IFNA(TODAY()-(INDEX(OFFSET(Priorities!$F$3:$F$2283,Table1[[#This Row],[ID]],0),MATCH(1,(B59=OFFSET(Priorities!$B$3:$B$2283,Table1[[#This Row],[ID]],0))*("26W"=OFFSET(Priorities!$E$3:$E$2283,Table1[[#This Row],[ID]],0)),0))),"")</f>
        <v/>
      </c>
      <c r="M59" s="292" t="str" cm="1">
        <f t="array" aca="1" ref="M59" ca="1">_xlfn.IFNA(TODAY()-(INDEX(OFFSET(Priorities!$F$3:$F$2283,Table1[[#This Row],[ID]],0),MATCH(1,(B59=OFFSET(Priorities!$B$3:$B$2283,Table1[[#This Row],[ID]],0))*("52W"=OFFSET(Priorities!$E$3:$E$2283,Table1[[#This Row],[ID]],0)),0))),"")</f>
        <v/>
      </c>
      <c r="N59" s="292" t="str" cm="1">
        <f t="array" aca="1" ref="N59" ca="1">_xlfn.IFNA(TODAY()-(INDEX(OFFSET(Priorities!$F$3:$F$2283,Table1[[#This Row],[ID]],0),MATCH(1,(B59=OFFSET(Priorities!$B$3:$B$2283,Table1[[#This Row],[ID]],0))*("104W"=OFFSET(Priorities!$E$3:$E$2283,Table1[[#This Row],[ID]],0)),0))),"")</f>
        <v/>
      </c>
      <c r="O59" s="292" t="str" cm="1">
        <f t="array" aca="1" ref="O59" ca="1">_xlfn.IFNA(TODAY()-(INDEX(OFFSET(Priorities!$F$3:$F$2283,Table1[[#This Row],[ID]],0),MATCH(1,(B59=OFFSET(Priorities!$B$3:$B$2283,Table1[[#This Row],[ID]],0))*("2L"=OFFSET(Priorities!$E$3:$E$2283,Table1[[#This Row],[ID]],0)),0))),"")</f>
        <v/>
      </c>
      <c r="P59" s="292" t="str" cm="1">
        <f t="array" aca="1" ref="P59" ca="1">_xlfn.IFNA(TODAY()-(INDEX(OFFSET(Priorities!$F$3:$F$2283,Table1[[#This Row],[ID]],0),MATCH(1,(B59=OFFSET(Priorities!$B$3:$B$2283,Table1[[#This Row],[ID]],0))*("156W"=OFFSET(Priorities!$E$3:$E$2283,Table1[[#This Row],[ID]],0)),0))),"")</f>
        <v/>
      </c>
      <c r="Q59" s="287" t="str" cm="1">
        <f t="array" aca="1" ref="Q59" ca="1">_xlfn.IFNA(TODAY()-(INDEX(OFFSET(Priorities!$F$3:$F$2283,Table1[[#This Row],[ID]],0),MATCH(1,(B59=OFFSET(Priorities!$B$3:$B$2283,Table1[[#This Row],[ID]],0))*("3L"=OFFSET(Priorities!$E$3:$E$2283,Table1[[#This Row],[ID]],0)),0))),"")</f>
        <v/>
      </c>
    </row>
    <row r="60" spans="1:17" hidden="1" x14ac:dyDescent="0.3">
      <c r="A60" s="288">
        <v>59</v>
      </c>
      <c r="B60" s="289" t="str">
        <f ca="1">IF(COUNTIF(Priorities!$B$4:OFFSET(Priorities!$B$3,Table1[[#This Row],[ID]],0),OFFSET(Priorities!$B$3,Table1[[#This Row],[ID]],0))=1,OFFSET(Priorities!$B$3,Table1[[#This Row],[ID]],0),"")</f>
        <v/>
      </c>
      <c r="C60" s="290" t="str">
        <f ca="1">IF(COUNTIF(Priorities!$B$4:OFFSET(Priorities!$B$3,Table1[[#This Row],[ID]],0),OFFSET(Priorities!$B$3,Table1[[#This Row],[ID]],0))=1,OFFSET(Priorities!$C$3,Table1[[#This Row],[ID]],0),"")</f>
        <v/>
      </c>
      <c r="D60" s="289" t="str">
        <f ca="1">IFERROR(IF(VLOOKUP(E60,'Leader-Assistant'!$B$1:$B$25,1,FALSE)&lt;&gt;"",'Leader-Assistant'!$B$1,""),"") &amp; IFERROR(IF(VLOOKUP(E60,'Leader-Assistant'!$C$1:$C$25,1,FALSE)&lt;&gt;"",'Leader-Assistant'!$C$1,""),"")  &amp; IFERROR(IF(VLOOKUP(E60,'Leader-Assistant'!$D$1:$D$25,1,FALSE)&lt;&gt;"",'Leader-Assistant'!$D$1,""),"") &amp; IFERROR(IF(VLOOKUP(E60,'Leader-Assistant'!$E$1:$E$25,1,FALSE)&lt;&gt;"",'Leader-Assistant'!$E$1,""),"") &amp; IFERROR(IF(VLOOKUP(E60,'Leader-Assistant'!$F$1:$F$25,1,FALSE)&lt;&gt;"",'Leader-Assistant'!$F$1,""),"") &amp; IFERROR(IF(VLOOKUP(E60,'Leader-Assistant'!$G$1:$G$25,1,FALSE)&lt;&gt;"",'Leader-Assistant'!$G$1,""),"") &amp; IFERROR(IF(VLOOKUP(E60,'Leader-Assistant'!$H$1:$H$25,1,FALSE)&lt;&gt;"",'Leader-Assistant'!$H$1,""),"") &amp; IFERROR(IF(VLOOKUP(E60,'Leader-Assistant'!$I$1:$I$25,1,FALSE)&lt;&gt;"",'Leader-Assistant'!$I$1,""),"")</f>
        <v/>
      </c>
      <c r="E60" s="289" t="str">
        <f ca="1">IF(COUNTIF(Priorities!$B$4:OFFSET(Priorities!$B$3,Table1[[#This Row],[ID]],0),OFFSET(Priorities!$B$3,Table1[[#This Row],[ID]],0))=1,OFFSET(Priorities!$D$3,Table1[[#This Row],[ID]],0),"")</f>
        <v/>
      </c>
      <c r="F60" s="291" t="str" cm="1">
        <f t="array" aca="1" ref="F60" ca="1">_xlfn.IFNA(INDEX(OFFSET(Priorities!$F$3:$F$2283,Table1[[#This Row],[ID]],0),MATCH(1,(B60=OFFSET(Priorities!$B$3:$B$2283,Table1[[#This Row],[ID]],0))*("Initial"=OFFSET(Priorities!$E$3:$E$2283,Table1[[#This Row],[ID]],0)),0)),"")</f>
        <v/>
      </c>
      <c r="G60" s="292" t="str" cm="1">
        <f t="array" aca="1" ref="G60" ca="1">_xlfn.IFNA(TODAY()-(INDEX(OFFSET(Priorities!$F$3:$F$2283,Table1[[#This Row],[ID]],0),MATCH(1,(B60=OFFSET(Priorities!$B$3:$B$2283,Table1[[#This Row],[ID]],0))*("1W"=OFFSET(Priorities!$E$3:$E$2283,Table1[[#This Row],[ID]],0)),0))),"")</f>
        <v/>
      </c>
      <c r="H60" s="292" t="str" cm="1">
        <f t="array" aca="1" ref="H60" ca="1">_xlfn.IFNA(TODAY()-(INDEX(OFFSET(Priorities!$F$3:$F$2283,Table1[[#This Row],[ID]],0),MATCH(1,(B60=OFFSET(Priorities!$B$3:$B$2283,Table1[[#This Row],[ID]],0))*("3W"=OFFSET(Priorities!$E$3:$E$2283,Table1[[#This Row],[ID]],0)),0))),"")</f>
        <v/>
      </c>
      <c r="I60" s="292" t="str" cm="1">
        <f t="array" aca="1" ref="I60" ca="1">_xlfn.IFNA(TODAY()-(INDEX(OFFSET(Priorities!$F$3:$F$2283,Table1[[#This Row],[ID]],0),MATCH(1,(B60=OFFSET(Priorities!$B$3:$B$2283,Table1[[#This Row],[ID]],0))*("6W"=OFFSET(Priorities!$E$3:$E$2283,Table1[[#This Row],[ID]],0)),0))),"")</f>
        <v/>
      </c>
      <c r="J60" s="292" t="str" cm="1">
        <f t="array" aca="1" ref="J60" ca="1">_xlfn.IFNA(TODAY()-(INDEX(OFFSET(Priorities!$F$3:$F$2283,Table1[[#This Row],[ID]],0),MATCH(1,(B60=OFFSET(Priorities!$B$3:$B$2283,Table1[[#This Row],[ID]],0))*("12W"=OFFSET(Priorities!$E$3:$E$2283,Table1[[#This Row],[ID]],0)),0))),"")</f>
        <v/>
      </c>
      <c r="K60" s="292" t="str" cm="1">
        <f t="array" aca="1" ref="K60" ca="1">_xlfn.IFNA(TODAY()-(INDEX(OFFSET(Priorities!$F$3:$F$2283,Table1[[#This Row],[ID]],0),MATCH(1,(B60=OFFSET(Priorities!$B$3:$B$2283,Table1[[#This Row],[ID]],0))*("18W"=OFFSET(Priorities!$E$3:$E$2283,Table1[[#This Row],[ID]],0)),0))),"")</f>
        <v/>
      </c>
      <c r="L60" s="292" t="str" cm="1">
        <f t="array" aca="1" ref="L60" ca="1">_xlfn.IFNA(TODAY()-(INDEX(OFFSET(Priorities!$F$3:$F$2283,Table1[[#This Row],[ID]],0),MATCH(1,(B60=OFFSET(Priorities!$B$3:$B$2283,Table1[[#This Row],[ID]],0))*("26W"=OFFSET(Priorities!$E$3:$E$2283,Table1[[#This Row],[ID]],0)),0))),"")</f>
        <v/>
      </c>
      <c r="M60" s="292" t="str" cm="1">
        <f t="array" aca="1" ref="M60" ca="1">_xlfn.IFNA(TODAY()-(INDEX(OFFSET(Priorities!$F$3:$F$2283,Table1[[#This Row],[ID]],0),MATCH(1,(B60=OFFSET(Priorities!$B$3:$B$2283,Table1[[#This Row],[ID]],0))*("52W"=OFFSET(Priorities!$E$3:$E$2283,Table1[[#This Row],[ID]],0)),0))),"")</f>
        <v/>
      </c>
      <c r="N60" s="292" t="str" cm="1">
        <f t="array" aca="1" ref="N60" ca="1">_xlfn.IFNA(TODAY()-(INDEX(OFFSET(Priorities!$F$3:$F$2283,Table1[[#This Row],[ID]],0),MATCH(1,(B60=OFFSET(Priorities!$B$3:$B$2283,Table1[[#This Row],[ID]],0))*("104W"=OFFSET(Priorities!$E$3:$E$2283,Table1[[#This Row],[ID]],0)),0))),"")</f>
        <v/>
      </c>
      <c r="O60" s="292" t="str" cm="1">
        <f t="array" aca="1" ref="O60" ca="1">_xlfn.IFNA(TODAY()-(INDEX(OFFSET(Priorities!$F$3:$F$2283,Table1[[#This Row],[ID]],0),MATCH(1,(B60=OFFSET(Priorities!$B$3:$B$2283,Table1[[#This Row],[ID]],0))*("2L"=OFFSET(Priorities!$E$3:$E$2283,Table1[[#This Row],[ID]],0)),0))),"")</f>
        <v/>
      </c>
      <c r="P60" s="292" t="str" cm="1">
        <f t="array" aca="1" ref="P60" ca="1">_xlfn.IFNA(TODAY()-(INDEX(OFFSET(Priorities!$F$3:$F$2283,Table1[[#This Row],[ID]],0),MATCH(1,(B60=OFFSET(Priorities!$B$3:$B$2283,Table1[[#This Row],[ID]],0))*("156W"=OFFSET(Priorities!$E$3:$E$2283,Table1[[#This Row],[ID]],0)),0))),"")</f>
        <v/>
      </c>
      <c r="Q60" s="287" t="str" cm="1">
        <f t="array" aca="1" ref="Q60" ca="1">_xlfn.IFNA(TODAY()-(INDEX(OFFSET(Priorities!$F$3:$F$2283,Table1[[#This Row],[ID]],0),MATCH(1,(B60=OFFSET(Priorities!$B$3:$B$2283,Table1[[#This Row],[ID]],0))*("3L"=OFFSET(Priorities!$E$3:$E$2283,Table1[[#This Row],[ID]],0)),0))),"")</f>
        <v/>
      </c>
    </row>
    <row r="61" spans="1:17" hidden="1" x14ac:dyDescent="0.3">
      <c r="A61" s="288">
        <v>60</v>
      </c>
      <c r="B61" s="289" t="str">
        <f ca="1">IF(COUNTIF(Priorities!$B$4:OFFSET(Priorities!$B$3,Table1[[#This Row],[ID]],0),OFFSET(Priorities!$B$3,Table1[[#This Row],[ID]],0))=1,OFFSET(Priorities!$B$3,Table1[[#This Row],[ID]],0),"")</f>
        <v/>
      </c>
      <c r="C61" s="290" t="str">
        <f ca="1">IF(COUNTIF(Priorities!$B$4:OFFSET(Priorities!$B$3,Table1[[#This Row],[ID]],0),OFFSET(Priorities!$B$3,Table1[[#This Row],[ID]],0))=1,OFFSET(Priorities!$C$3,Table1[[#This Row],[ID]],0),"")</f>
        <v/>
      </c>
      <c r="D61" s="289" t="str">
        <f ca="1">IFERROR(IF(VLOOKUP(E61,'Leader-Assistant'!$B$1:$B$25,1,FALSE)&lt;&gt;"",'Leader-Assistant'!$B$1,""),"") &amp; IFERROR(IF(VLOOKUP(E61,'Leader-Assistant'!$C$1:$C$25,1,FALSE)&lt;&gt;"",'Leader-Assistant'!$C$1,""),"")  &amp; IFERROR(IF(VLOOKUP(E61,'Leader-Assistant'!$D$1:$D$25,1,FALSE)&lt;&gt;"",'Leader-Assistant'!$D$1,""),"") &amp; IFERROR(IF(VLOOKUP(E61,'Leader-Assistant'!$E$1:$E$25,1,FALSE)&lt;&gt;"",'Leader-Assistant'!$E$1,""),"") &amp; IFERROR(IF(VLOOKUP(E61,'Leader-Assistant'!$F$1:$F$25,1,FALSE)&lt;&gt;"",'Leader-Assistant'!$F$1,""),"") &amp; IFERROR(IF(VLOOKUP(E61,'Leader-Assistant'!$G$1:$G$25,1,FALSE)&lt;&gt;"",'Leader-Assistant'!$G$1,""),"") &amp; IFERROR(IF(VLOOKUP(E61,'Leader-Assistant'!$H$1:$H$25,1,FALSE)&lt;&gt;"",'Leader-Assistant'!$H$1,""),"") &amp; IFERROR(IF(VLOOKUP(E61,'Leader-Assistant'!$I$1:$I$25,1,FALSE)&lt;&gt;"",'Leader-Assistant'!$I$1,""),"")</f>
        <v/>
      </c>
      <c r="E61" s="289" t="str">
        <f ca="1">IF(COUNTIF(Priorities!$B$4:OFFSET(Priorities!$B$3,Table1[[#This Row],[ID]],0),OFFSET(Priorities!$B$3,Table1[[#This Row],[ID]],0))=1,OFFSET(Priorities!$D$3,Table1[[#This Row],[ID]],0),"")</f>
        <v/>
      </c>
      <c r="F61" s="291" t="str" cm="1">
        <f t="array" aca="1" ref="F61" ca="1">_xlfn.IFNA(INDEX(OFFSET(Priorities!$F$3:$F$2283,Table1[[#This Row],[ID]],0),MATCH(1,(B61=OFFSET(Priorities!$B$3:$B$2283,Table1[[#This Row],[ID]],0))*("Initial"=OFFSET(Priorities!$E$3:$E$2283,Table1[[#This Row],[ID]],0)),0)),"")</f>
        <v/>
      </c>
      <c r="G61" s="292" t="str" cm="1">
        <f t="array" aca="1" ref="G61" ca="1">_xlfn.IFNA(TODAY()-(INDEX(OFFSET(Priorities!$F$3:$F$2283,Table1[[#This Row],[ID]],0),MATCH(1,(B61=OFFSET(Priorities!$B$3:$B$2283,Table1[[#This Row],[ID]],0))*("1W"=OFFSET(Priorities!$E$3:$E$2283,Table1[[#This Row],[ID]],0)),0))),"")</f>
        <v/>
      </c>
      <c r="H61" s="292" t="str" cm="1">
        <f t="array" aca="1" ref="H61" ca="1">_xlfn.IFNA(TODAY()-(INDEX(OFFSET(Priorities!$F$3:$F$2283,Table1[[#This Row],[ID]],0),MATCH(1,(B61=OFFSET(Priorities!$B$3:$B$2283,Table1[[#This Row],[ID]],0))*("3W"=OFFSET(Priorities!$E$3:$E$2283,Table1[[#This Row],[ID]],0)),0))),"")</f>
        <v/>
      </c>
      <c r="I61" s="292" t="str" cm="1">
        <f t="array" aca="1" ref="I61" ca="1">_xlfn.IFNA(TODAY()-(INDEX(OFFSET(Priorities!$F$3:$F$2283,Table1[[#This Row],[ID]],0),MATCH(1,(B61=OFFSET(Priorities!$B$3:$B$2283,Table1[[#This Row],[ID]],0))*("6W"=OFFSET(Priorities!$E$3:$E$2283,Table1[[#This Row],[ID]],0)),0))),"")</f>
        <v/>
      </c>
      <c r="J61" s="292" t="str" cm="1">
        <f t="array" aca="1" ref="J61" ca="1">_xlfn.IFNA(TODAY()-(INDEX(OFFSET(Priorities!$F$3:$F$2283,Table1[[#This Row],[ID]],0),MATCH(1,(B61=OFFSET(Priorities!$B$3:$B$2283,Table1[[#This Row],[ID]],0))*("12W"=OFFSET(Priorities!$E$3:$E$2283,Table1[[#This Row],[ID]],0)),0))),"")</f>
        <v/>
      </c>
      <c r="K61" s="292" t="str" cm="1">
        <f t="array" aca="1" ref="K61" ca="1">_xlfn.IFNA(TODAY()-(INDEX(OFFSET(Priorities!$F$3:$F$2283,Table1[[#This Row],[ID]],0),MATCH(1,(B61=OFFSET(Priorities!$B$3:$B$2283,Table1[[#This Row],[ID]],0))*("18W"=OFFSET(Priorities!$E$3:$E$2283,Table1[[#This Row],[ID]],0)),0))),"")</f>
        <v/>
      </c>
      <c r="L61" s="292" t="str" cm="1">
        <f t="array" aca="1" ref="L61" ca="1">_xlfn.IFNA(TODAY()-(INDEX(OFFSET(Priorities!$F$3:$F$2283,Table1[[#This Row],[ID]],0),MATCH(1,(B61=OFFSET(Priorities!$B$3:$B$2283,Table1[[#This Row],[ID]],0))*("26W"=OFFSET(Priorities!$E$3:$E$2283,Table1[[#This Row],[ID]],0)),0))),"")</f>
        <v/>
      </c>
      <c r="M61" s="292" t="str" cm="1">
        <f t="array" aca="1" ref="M61" ca="1">_xlfn.IFNA(TODAY()-(INDEX(OFFSET(Priorities!$F$3:$F$2283,Table1[[#This Row],[ID]],0),MATCH(1,(B61=OFFSET(Priorities!$B$3:$B$2283,Table1[[#This Row],[ID]],0))*("52W"=OFFSET(Priorities!$E$3:$E$2283,Table1[[#This Row],[ID]],0)),0))),"")</f>
        <v/>
      </c>
      <c r="N61" s="292" t="str" cm="1">
        <f t="array" aca="1" ref="N61" ca="1">_xlfn.IFNA(TODAY()-(INDEX(OFFSET(Priorities!$F$3:$F$2283,Table1[[#This Row],[ID]],0),MATCH(1,(B61=OFFSET(Priorities!$B$3:$B$2283,Table1[[#This Row],[ID]],0))*("104W"=OFFSET(Priorities!$E$3:$E$2283,Table1[[#This Row],[ID]],0)),0))),"")</f>
        <v/>
      </c>
      <c r="O61" s="292" t="str" cm="1">
        <f t="array" aca="1" ref="O61" ca="1">_xlfn.IFNA(TODAY()-(INDEX(OFFSET(Priorities!$F$3:$F$2283,Table1[[#This Row],[ID]],0),MATCH(1,(B61=OFFSET(Priorities!$B$3:$B$2283,Table1[[#This Row],[ID]],0))*("2L"=OFFSET(Priorities!$E$3:$E$2283,Table1[[#This Row],[ID]],0)),0))),"")</f>
        <v/>
      </c>
      <c r="P61" s="292" t="str" cm="1">
        <f t="array" aca="1" ref="P61" ca="1">_xlfn.IFNA(TODAY()-(INDEX(OFFSET(Priorities!$F$3:$F$2283,Table1[[#This Row],[ID]],0),MATCH(1,(B61=OFFSET(Priorities!$B$3:$B$2283,Table1[[#This Row],[ID]],0))*("156W"=OFFSET(Priorities!$E$3:$E$2283,Table1[[#This Row],[ID]],0)),0))),"")</f>
        <v/>
      </c>
      <c r="Q61" s="287" t="str" cm="1">
        <f t="array" aca="1" ref="Q61" ca="1">_xlfn.IFNA(TODAY()-(INDEX(OFFSET(Priorities!$F$3:$F$2283,Table1[[#This Row],[ID]],0),MATCH(1,(B61=OFFSET(Priorities!$B$3:$B$2283,Table1[[#This Row],[ID]],0))*("3L"=OFFSET(Priorities!$E$3:$E$2283,Table1[[#This Row],[ID]],0)),0))),"")</f>
        <v/>
      </c>
    </row>
    <row r="62" spans="1:17" x14ac:dyDescent="0.3">
      <c r="A62" s="288">
        <v>61</v>
      </c>
      <c r="B62" s="289" t="str">
        <f ca="1">IF(COUNTIF(Priorities!$B$4:OFFSET(Priorities!$B$3,Table1[[#This Row],[ID]],0),OFFSET(Priorities!$B$3,Table1[[#This Row],[ID]],0))=1,OFFSET(Priorities!$B$3,Table1[[#This Row],[ID]],0),"")</f>
        <v>ST 263-2022</v>
      </c>
      <c r="C62" s="290" t="str">
        <f ca="1">IF(COUNTIF(Priorities!$B$4:OFFSET(Priorities!$B$3,Table1[[#This Row],[ID]],0),OFFSET(Priorities!$B$3,Table1[[#This Row],[ID]],0))=1,OFFSET(Priorities!$C$3,Table1[[#This Row],[ID]],0),"")</f>
        <v>TEST33</v>
      </c>
      <c r="D62" s="289" t="str">
        <f ca="1">IFERROR(IF(VLOOKUP(E62,'Leader-Assistant'!$B$1:$B$25,1,FALSE)&lt;&gt;"",'Leader-Assistant'!$B$1,""),"") &amp; IFERROR(IF(VLOOKUP(E62,'Leader-Assistant'!$C$1:$C$25,1,FALSE)&lt;&gt;"",'Leader-Assistant'!$C$1,""),"")  &amp; IFERROR(IF(VLOOKUP(E62,'Leader-Assistant'!$D$1:$D$25,1,FALSE)&lt;&gt;"",'Leader-Assistant'!$D$1,""),"") &amp; IFERROR(IF(VLOOKUP(E62,'Leader-Assistant'!$E$1:$E$25,1,FALSE)&lt;&gt;"",'Leader-Assistant'!$E$1,""),"") &amp; IFERROR(IF(VLOOKUP(E62,'Leader-Assistant'!$F$1:$F$25,1,FALSE)&lt;&gt;"",'Leader-Assistant'!$F$1,""),"") &amp; IFERROR(IF(VLOOKUP(E62,'Leader-Assistant'!$G$1:$G$25,1,FALSE)&lt;&gt;"",'Leader-Assistant'!$G$1,""),"") &amp; IFERROR(IF(VLOOKUP(E62,'Leader-Assistant'!$H$1:$H$25,1,FALSE)&lt;&gt;"",'Leader-Assistant'!$H$1,""),"") &amp; IFERROR(IF(VLOOKUP(E62,'Leader-Assistant'!$I$1:$I$25,1,FALSE)&lt;&gt;"",'Leader-Assistant'!$I$1,""),"")</f>
        <v>PKL</v>
      </c>
      <c r="E62" s="289" t="str">
        <f ca="1">IF(COUNTIF(Priorities!$B$4:OFFSET(Priorities!$B$3,Table1[[#This Row],[ID]],0),OFFSET(Priorities!$B$3,Table1[[#This Row],[ID]],0))=1,OFFSET(Priorities!$D$3,Table1[[#This Row],[ID]],0),"")</f>
        <v>DBI</v>
      </c>
      <c r="F62" s="291" t="str" cm="1">
        <f t="array" aca="1" ref="F62" ca="1">_xlfn.IFNA(INDEX(OFFSET(Priorities!$F$3:$F$2283,Table1[[#This Row],[ID]],0),MATCH(1,(B62=OFFSET(Priorities!$B$3:$B$2283,Table1[[#This Row],[ID]],0))*("Initial"=OFFSET(Priorities!$E$3:$E$2283,Table1[[#This Row],[ID]],0)),0)),"")</f>
        <v>22.06.2022</v>
      </c>
      <c r="G62" s="292" cm="1">
        <f t="array" aca="1" ref="G62" ca="1">_xlfn.IFNA(TODAY()-(INDEX(OFFSET(Priorities!$F$3:$F$2283,Table1[[#This Row],[ID]],0),MATCH(1,(B62=OFFSET(Priorities!$B$3:$B$2283,Table1[[#This Row],[ID]],0))*("1W"=OFFSET(Priorities!$E$3:$E$2283,Table1[[#This Row],[ID]],0)),0))),"")</f>
        <v>104</v>
      </c>
      <c r="H62" s="292" cm="1">
        <f t="array" aca="1" ref="H62" ca="1">_xlfn.IFNA(TODAY()-(INDEX(OFFSET(Priorities!$F$3:$F$2283,Table1[[#This Row],[ID]],0),MATCH(1,(B62=OFFSET(Priorities!$B$3:$B$2283,Table1[[#This Row],[ID]],0))*("3W"=OFFSET(Priorities!$E$3:$E$2283,Table1[[#This Row],[ID]],0)),0))),"")</f>
        <v>90</v>
      </c>
      <c r="I62" s="292" cm="1">
        <f t="array" aca="1" ref="I62" ca="1">_xlfn.IFNA(TODAY()-(INDEX(OFFSET(Priorities!$F$3:$F$2283,Table1[[#This Row],[ID]],0),MATCH(1,(B62=OFFSET(Priorities!$B$3:$B$2283,Table1[[#This Row],[ID]],0))*("6W"=OFFSET(Priorities!$E$3:$E$2283,Table1[[#This Row],[ID]],0)),0))),"")</f>
        <v>69</v>
      </c>
      <c r="J62" s="292" cm="1">
        <f t="array" aca="1" ref="J62" ca="1">_xlfn.IFNA(TODAY()-(INDEX(OFFSET(Priorities!$F$3:$F$2283,Table1[[#This Row],[ID]],0),MATCH(1,(B62=OFFSET(Priorities!$B$3:$B$2283,Table1[[#This Row],[ID]],0))*("12W"=OFFSET(Priorities!$E$3:$E$2283,Table1[[#This Row],[ID]],0)),0))),"")</f>
        <v>27</v>
      </c>
      <c r="K62" s="292" t="str" cm="1">
        <f t="array" aca="1" ref="K62" ca="1">_xlfn.IFNA(TODAY()-(INDEX(OFFSET(Priorities!$F$3:$F$2283,Table1[[#This Row],[ID]],0),MATCH(1,(B62=OFFSET(Priorities!$B$3:$B$2283,Table1[[#This Row],[ID]],0))*("18W"=OFFSET(Priorities!$E$3:$E$2283,Table1[[#This Row],[ID]],0)),0))),"")</f>
        <v/>
      </c>
      <c r="L62" s="292" t="str" cm="1">
        <f t="array" aca="1" ref="L62" ca="1">_xlfn.IFNA(TODAY()-(INDEX(OFFSET(Priorities!$F$3:$F$2283,Table1[[#This Row],[ID]],0),MATCH(1,(B62=OFFSET(Priorities!$B$3:$B$2283,Table1[[#This Row],[ID]],0))*("26W"=OFFSET(Priorities!$E$3:$E$2283,Table1[[#This Row],[ID]],0)),0))),"")</f>
        <v/>
      </c>
      <c r="M62" s="292" t="str" cm="1">
        <f t="array" aca="1" ref="M62" ca="1">_xlfn.IFNA(TODAY()-(INDEX(OFFSET(Priorities!$F$3:$F$2283,Table1[[#This Row],[ID]],0),MATCH(1,(B62=OFFSET(Priorities!$B$3:$B$2283,Table1[[#This Row],[ID]],0))*("52W"=OFFSET(Priorities!$E$3:$E$2283,Table1[[#This Row],[ID]],0)),0))),"")</f>
        <v/>
      </c>
      <c r="N62" s="292" t="str" cm="1">
        <f t="array" aca="1" ref="N62" ca="1">_xlfn.IFNA(TODAY()-(INDEX(OFFSET(Priorities!$F$3:$F$2283,Table1[[#This Row],[ID]],0),MATCH(1,(B62=OFFSET(Priorities!$B$3:$B$2283,Table1[[#This Row],[ID]],0))*("104W"=OFFSET(Priorities!$E$3:$E$2283,Table1[[#This Row],[ID]],0)),0))),"")</f>
        <v/>
      </c>
      <c r="O62" s="292" t="str" cm="1">
        <f t="array" aca="1" ref="O62" ca="1">_xlfn.IFNA(TODAY()-(INDEX(OFFSET(Priorities!$F$3:$F$2283,Table1[[#This Row],[ID]],0),MATCH(1,(B62=OFFSET(Priorities!$B$3:$B$2283,Table1[[#This Row],[ID]],0))*("2L"=OFFSET(Priorities!$E$3:$E$2283,Table1[[#This Row],[ID]],0)),0))),"")</f>
        <v/>
      </c>
      <c r="P62" s="292" t="str" cm="1">
        <f t="array" aca="1" ref="P62" ca="1">_xlfn.IFNA(TODAY()-(INDEX(OFFSET(Priorities!$F$3:$F$2283,Table1[[#This Row],[ID]],0),MATCH(1,(B62=OFFSET(Priorities!$B$3:$B$2283,Table1[[#This Row],[ID]],0))*("156W"=OFFSET(Priorities!$E$3:$E$2283,Table1[[#This Row],[ID]],0)),0))),"")</f>
        <v/>
      </c>
      <c r="Q62" s="287" t="str" cm="1">
        <f t="array" aca="1" ref="Q62" ca="1">_xlfn.IFNA(TODAY()-(INDEX(OFFSET(Priorities!$F$3:$F$2283,Table1[[#This Row],[ID]],0),MATCH(1,(B62=OFFSET(Priorities!$B$3:$B$2283,Table1[[#This Row],[ID]],0))*("3L"=OFFSET(Priorities!$E$3:$E$2283,Table1[[#This Row],[ID]],0)),0))),"")</f>
        <v/>
      </c>
    </row>
    <row r="63" spans="1:17" x14ac:dyDescent="0.3">
      <c r="A63" s="288">
        <v>62</v>
      </c>
      <c r="B63" s="289" t="str">
        <f ca="1">IF(COUNTIF(Priorities!$B$4:OFFSET(Priorities!$B$3,Table1[[#This Row],[ID]],0),OFFSET(Priorities!$B$3,Table1[[#This Row],[ID]],0))=1,OFFSET(Priorities!$B$3,Table1[[#This Row],[ID]],0),"")</f>
        <v>ST 264-2022</v>
      </c>
      <c r="C63" s="290" t="str">
        <f ca="1">IF(COUNTIF(Priorities!$B$4:OFFSET(Priorities!$B$3,Table1[[#This Row],[ID]],0),OFFSET(Priorities!$B$3,Table1[[#This Row],[ID]],0))=1,OFFSET(Priorities!$C$3,Table1[[#This Row],[ID]],0),"")</f>
        <v>TEST34</v>
      </c>
      <c r="D63" s="289" t="str">
        <f ca="1">IFERROR(IF(VLOOKUP(E63,'Leader-Assistant'!$B$1:$B$25,1,FALSE)&lt;&gt;"",'Leader-Assistant'!$B$1,""),"") &amp; IFERROR(IF(VLOOKUP(E63,'Leader-Assistant'!$C$1:$C$25,1,FALSE)&lt;&gt;"",'Leader-Assistant'!$C$1,""),"")  &amp; IFERROR(IF(VLOOKUP(E63,'Leader-Assistant'!$D$1:$D$25,1,FALSE)&lt;&gt;"",'Leader-Assistant'!$D$1,""),"") &amp; IFERROR(IF(VLOOKUP(E63,'Leader-Assistant'!$E$1:$E$25,1,FALSE)&lt;&gt;"",'Leader-Assistant'!$E$1,""),"") &amp; IFERROR(IF(VLOOKUP(E63,'Leader-Assistant'!$F$1:$F$25,1,FALSE)&lt;&gt;"",'Leader-Assistant'!$F$1,""),"") &amp; IFERROR(IF(VLOOKUP(E63,'Leader-Assistant'!$G$1:$G$25,1,FALSE)&lt;&gt;"",'Leader-Assistant'!$G$1,""),"") &amp; IFERROR(IF(VLOOKUP(E63,'Leader-Assistant'!$H$1:$H$25,1,FALSE)&lt;&gt;"",'Leader-Assistant'!$H$1,""),"") &amp; IFERROR(IF(VLOOKUP(E63,'Leader-Assistant'!$I$1:$I$25,1,FALSE)&lt;&gt;"",'Leader-Assistant'!$I$1,""),"")</f>
        <v>PKL</v>
      </c>
      <c r="E63" s="289" t="str">
        <f ca="1">IF(COUNTIF(Priorities!$B$4:OFFSET(Priorities!$B$3,Table1[[#This Row],[ID]],0),OFFSET(Priorities!$B$3,Table1[[#This Row],[ID]],0))=1,OFFSET(Priorities!$D$3,Table1[[#This Row],[ID]],0),"")</f>
        <v>DBI</v>
      </c>
      <c r="F63" s="291" t="str" cm="1">
        <f t="array" aca="1" ref="F63" ca="1">_xlfn.IFNA(INDEX(OFFSET(Priorities!$F$3:$F$2283,Table1[[#This Row],[ID]],0),MATCH(1,(B63=OFFSET(Priorities!$B$3:$B$2283,Table1[[#This Row],[ID]],0))*("Initial"=OFFSET(Priorities!$E$3:$E$2283,Table1[[#This Row],[ID]],0)),0)),"")</f>
        <v>22.06.2022</v>
      </c>
      <c r="G63" s="292" cm="1">
        <f t="array" aca="1" ref="G63" ca="1">_xlfn.IFNA(TODAY()-(INDEX(OFFSET(Priorities!$F$3:$F$2283,Table1[[#This Row],[ID]],0),MATCH(1,(B63=OFFSET(Priorities!$B$3:$B$2283,Table1[[#This Row],[ID]],0))*("1W"=OFFSET(Priorities!$E$3:$E$2283,Table1[[#This Row],[ID]],0)),0))),"")</f>
        <v>104</v>
      </c>
      <c r="H63" s="292" cm="1">
        <f t="array" aca="1" ref="H63" ca="1">_xlfn.IFNA(TODAY()-(INDEX(OFFSET(Priorities!$F$3:$F$2283,Table1[[#This Row],[ID]],0),MATCH(1,(B63=OFFSET(Priorities!$B$3:$B$2283,Table1[[#This Row],[ID]],0))*("3W"=OFFSET(Priorities!$E$3:$E$2283,Table1[[#This Row],[ID]],0)),0))),"")</f>
        <v>90</v>
      </c>
      <c r="I63" s="292" cm="1">
        <f t="array" aca="1" ref="I63" ca="1">_xlfn.IFNA(TODAY()-(INDEX(OFFSET(Priorities!$F$3:$F$2283,Table1[[#This Row],[ID]],0),MATCH(1,(B63=OFFSET(Priorities!$B$3:$B$2283,Table1[[#This Row],[ID]],0))*("6W"=OFFSET(Priorities!$E$3:$E$2283,Table1[[#This Row],[ID]],0)),0))),"")</f>
        <v>69</v>
      </c>
      <c r="J63" s="292" cm="1">
        <f t="array" aca="1" ref="J63" ca="1">_xlfn.IFNA(TODAY()-(INDEX(OFFSET(Priorities!$F$3:$F$2283,Table1[[#This Row],[ID]],0),MATCH(1,(B63=OFFSET(Priorities!$B$3:$B$2283,Table1[[#This Row],[ID]],0))*("12W"=OFFSET(Priorities!$E$3:$E$2283,Table1[[#This Row],[ID]],0)),0))),"")</f>
        <v>27</v>
      </c>
      <c r="K63" s="292" t="str" cm="1">
        <f t="array" aca="1" ref="K63" ca="1">_xlfn.IFNA(TODAY()-(INDEX(OFFSET(Priorities!$F$3:$F$2283,Table1[[#This Row],[ID]],0),MATCH(1,(B63=OFFSET(Priorities!$B$3:$B$2283,Table1[[#This Row],[ID]],0))*("18W"=OFFSET(Priorities!$E$3:$E$2283,Table1[[#This Row],[ID]],0)),0))),"")</f>
        <v/>
      </c>
      <c r="L63" s="292" t="str" cm="1">
        <f t="array" aca="1" ref="L63" ca="1">_xlfn.IFNA(TODAY()-(INDEX(OFFSET(Priorities!$F$3:$F$2283,Table1[[#This Row],[ID]],0),MATCH(1,(B63=OFFSET(Priorities!$B$3:$B$2283,Table1[[#This Row],[ID]],0))*("26W"=OFFSET(Priorities!$E$3:$E$2283,Table1[[#This Row],[ID]],0)),0))),"")</f>
        <v/>
      </c>
      <c r="M63" s="292" t="str" cm="1">
        <f t="array" aca="1" ref="M63" ca="1">_xlfn.IFNA(TODAY()-(INDEX(OFFSET(Priorities!$F$3:$F$2283,Table1[[#This Row],[ID]],0),MATCH(1,(B63=OFFSET(Priorities!$B$3:$B$2283,Table1[[#This Row],[ID]],0))*("52W"=OFFSET(Priorities!$E$3:$E$2283,Table1[[#This Row],[ID]],0)),0))),"")</f>
        <v/>
      </c>
      <c r="N63" s="292" t="str" cm="1">
        <f t="array" aca="1" ref="N63" ca="1">_xlfn.IFNA(TODAY()-(INDEX(OFFSET(Priorities!$F$3:$F$2283,Table1[[#This Row],[ID]],0),MATCH(1,(B63=OFFSET(Priorities!$B$3:$B$2283,Table1[[#This Row],[ID]],0))*("104W"=OFFSET(Priorities!$E$3:$E$2283,Table1[[#This Row],[ID]],0)),0))),"")</f>
        <v/>
      </c>
      <c r="O63" s="292" t="str" cm="1">
        <f t="array" aca="1" ref="O63" ca="1">_xlfn.IFNA(TODAY()-(INDEX(OFFSET(Priorities!$F$3:$F$2283,Table1[[#This Row],[ID]],0),MATCH(1,(B63=OFFSET(Priorities!$B$3:$B$2283,Table1[[#This Row],[ID]],0))*("2L"=OFFSET(Priorities!$E$3:$E$2283,Table1[[#This Row],[ID]],0)),0))),"")</f>
        <v/>
      </c>
      <c r="P63" s="292" t="str" cm="1">
        <f t="array" aca="1" ref="P63" ca="1">_xlfn.IFNA(TODAY()-(INDEX(OFFSET(Priorities!$F$3:$F$2283,Table1[[#This Row],[ID]],0),MATCH(1,(B63=OFFSET(Priorities!$B$3:$B$2283,Table1[[#This Row],[ID]],0))*("156W"=OFFSET(Priorities!$E$3:$E$2283,Table1[[#This Row],[ID]],0)),0))),"")</f>
        <v/>
      </c>
      <c r="Q63" s="287" t="str" cm="1">
        <f t="array" aca="1" ref="Q63" ca="1">_xlfn.IFNA(TODAY()-(INDEX(OFFSET(Priorities!$F$3:$F$2283,Table1[[#This Row],[ID]],0),MATCH(1,(B63=OFFSET(Priorities!$B$3:$B$2283,Table1[[#This Row],[ID]],0))*("3L"=OFFSET(Priorities!$E$3:$E$2283,Table1[[#This Row],[ID]],0)),0))),"")</f>
        <v/>
      </c>
    </row>
    <row r="64" spans="1:17" x14ac:dyDescent="0.3">
      <c r="A64" s="288">
        <v>63</v>
      </c>
      <c r="B64" s="289" t="str">
        <f ca="1">IF(COUNTIF(Priorities!$B$4:OFFSET(Priorities!$B$3,Table1[[#This Row],[ID]],0),OFFSET(Priorities!$B$3,Table1[[#This Row],[ID]],0))=1,OFFSET(Priorities!$B$3,Table1[[#This Row],[ID]],0),"")</f>
        <v>ST 265-2022</v>
      </c>
      <c r="C64" s="290" t="str">
        <f ca="1">IF(COUNTIF(Priorities!$B$4:OFFSET(Priorities!$B$3,Table1[[#This Row],[ID]],0),OFFSET(Priorities!$B$3,Table1[[#This Row],[ID]],0))=1,OFFSET(Priorities!$C$3,Table1[[#This Row],[ID]],0),"")</f>
        <v>TEST35</v>
      </c>
      <c r="D64" s="289" t="str">
        <f ca="1">IFERROR(IF(VLOOKUP(E64,'Leader-Assistant'!$B$1:$B$25,1,FALSE)&lt;&gt;"",'Leader-Assistant'!$B$1,""),"") &amp; IFERROR(IF(VLOOKUP(E64,'Leader-Assistant'!$C$1:$C$25,1,FALSE)&lt;&gt;"",'Leader-Assistant'!$C$1,""),"")  &amp; IFERROR(IF(VLOOKUP(E64,'Leader-Assistant'!$D$1:$D$25,1,FALSE)&lt;&gt;"",'Leader-Assistant'!$D$1,""),"") &amp; IFERROR(IF(VLOOKUP(E64,'Leader-Assistant'!$E$1:$E$25,1,FALSE)&lt;&gt;"",'Leader-Assistant'!$E$1,""),"") &amp; IFERROR(IF(VLOOKUP(E64,'Leader-Assistant'!$F$1:$F$25,1,FALSE)&lt;&gt;"",'Leader-Assistant'!$F$1,""),"") &amp; IFERROR(IF(VLOOKUP(E64,'Leader-Assistant'!$G$1:$G$25,1,FALSE)&lt;&gt;"",'Leader-Assistant'!$G$1,""),"") &amp; IFERROR(IF(VLOOKUP(E64,'Leader-Assistant'!$H$1:$H$25,1,FALSE)&lt;&gt;"",'Leader-Assistant'!$H$1,""),"") &amp; IFERROR(IF(VLOOKUP(E64,'Leader-Assistant'!$I$1:$I$25,1,FALSE)&lt;&gt;"",'Leader-Assistant'!$I$1,""),"")</f>
        <v>PKL</v>
      </c>
      <c r="E64" s="289" t="str">
        <f ca="1">IF(COUNTIF(Priorities!$B$4:OFFSET(Priorities!$B$3,Table1[[#This Row],[ID]],0),OFFSET(Priorities!$B$3,Table1[[#This Row],[ID]],0))=1,OFFSET(Priorities!$D$3,Table1[[#This Row],[ID]],0),"")</f>
        <v>PAT</v>
      </c>
      <c r="F64" s="291" t="str" cm="1">
        <f t="array" aca="1" ref="F64" ca="1">_xlfn.IFNA(INDEX(OFFSET(Priorities!$F$3:$F$2283,Table1[[#This Row],[ID]],0),MATCH(1,(B64=OFFSET(Priorities!$B$3:$B$2283,Table1[[#This Row],[ID]],0))*("Initial"=OFFSET(Priorities!$E$3:$E$2283,Table1[[#This Row],[ID]],0)),0)),"")</f>
        <v>22.06.2022</v>
      </c>
      <c r="G64" s="292" cm="1">
        <f t="array" aca="1" ref="G64" ca="1">_xlfn.IFNA(TODAY()-(INDEX(OFFSET(Priorities!$F$3:$F$2283,Table1[[#This Row],[ID]],0),MATCH(1,(B64=OFFSET(Priorities!$B$3:$B$2283,Table1[[#This Row],[ID]],0))*("1W"=OFFSET(Priorities!$E$3:$E$2283,Table1[[#This Row],[ID]],0)),0))),"")</f>
        <v>104</v>
      </c>
      <c r="H64" s="292" cm="1">
        <f t="array" aca="1" ref="H64" ca="1">_xlfn.IFNA(TODAY()-(INDEX(OFFSET(Priorities!$F$3:$F$2283,Table1[[#This Row],[ID]],0),MATCH(1,(B64=OFFSET(Priorities!$B$3:$B$2283,Table1[[#This Row],[ID]],0))*("3W"=OFFSET(Priorities!$E$3:$E$2283,Table1[[#This Row],[ID]],0)),0))),"")</f>
        <v>90</v>
      </c>
      <c r="I64" s="292" cm="1">
        <f t="array" aca="1" ref="I64" ca="1">_xlfn.IFNA(TODAY()-(INDEX(OFFSET(Priorities!$F$3:$F$2283,Table1[[#This Row],[ID]],0),MATCH(1,(B64=OFFSET(Priorities!$B$3:$B$2283,Table1[[#This Row],[ID]],0))*("6W"=OFFSET(Priorities!$E$3:$E$2283,Table1[[#This Row],[ID]],0)),0))),"")</f>
        <v>69</v>
      </c>
      <c r="J64" s="292" cm="1">
        <f t="array" aca="1" ref="J64" ca="1">_xlfn.IFNA(TODAY()-(INDEX(OFFSET(Priorities!$F$3:$F$2283,Table1[[#This Row],[ID]],0),MATCH(1,(B64=OFFSET(Priorities!$B$3:$B$2283,Table1[[#This Row],[ID]],0))*("12W"=OFFSET(Priorities!$E$3:$E$2283,Table1[[#This Row],[ID]],0)),0))),"")</f>
        <v>27</v>
      </c>
      <c r="K64" s="292" t="str" cm="1">
        <f t="array" aca="1" ref="K64" ca="1">_xlfn.IFNA(TODAY()-(INDEX(OFFSET(Priorities!$F$3:$F$2283,Table1[[#This Row],[ID]],0),MATCH(1,(B64=OFFSET(Priorities!$B$3:$B$2283,Table1[[#This Row],[ID]],0))*("18W"=OFFSET(Priorities!$E$3:$E$2283,Table1[[#This Row],[ID]],0)),0))),"")</f>
        <v/>
      </c>
      <c r="L64" s="292" t="str" cm="1">
        <f t="array" aca="1" ref="L64" ca="1">_xlfn.IFNA(TODAY()-(INDEX(OFFSET(Priorities!$F$3:$F$2283,Table1[[#This Row],[ID]],0),MATCH(1,(B64=OFFSET(Priorities!$B$3:$B$2283,Table1[[#This Row],[ID]],0))*("26W"=OFFSET(Priorities!$E$3:$E$2283,Table1[[#This Row],[ID]],0)),0))),"")</f>
        <v/>
      </c>
      <c r="M64" s="292" t="str" cm="1">
        <f t="array" aca="1" ref="M64" ca="1">_xlfn.IFNA(TODAY()-(INDEX(OFFSET(Priorities!$F$3:$F$2283,Table1[[#This Row],[ID]],0),MATCH(1,(B64=OFFSET(Priorities!$B$3:$B$2283,Table1[[#This Row],[ID]],0))*("52W"=OFFSET(Priorities!$E$3:$E$2283,Table1[[#This Row],[ID]],0)),0))),"")</f>
        <v/>
      </c>
      <c r="N64" s="292" t="str" cm="1">
        <f t="array" aca="1" ref="N64" ca="1">_xlfn.IFNA(TODAY()-(INDEX(OFFSET(Priorities!$F$3:$F$2283,Table1[[#This Row],[ID]],0),MATCH(1,(B64=OFFSET(Priorities!$B$3:$B$2283,Table1[[#This Row],[ID]],0))*("104W"=OFFSET(Priorities!$E$3:$E$2283,Table1[[#This Row],[ID]],0)),0))),"")</f>
        <v/>
      </c>
      <c r="O64" s="292" t="str" cm="1">
        <f t="array" aca="1" ref="O64" ca="1">_xlfn.IFNA(TODAY()-(INDEX(OFFSET(Priorities!$F$3:$F$2283,Table1[[#This Row],[ID]],0),MATCH(1,(B64=OFFSET(Priorities!$B$3:$B$2283,Table1[[#This Row],[ID]],0))*("2L"=OFFSET(Priorities!$E$3:$E$2283,Table1[[#This Row],[ID]],0)),0))),"")</f>
        <v/>
      </c>
      <c r="P64" s="292" t="str" cm="1">
        <f t="array" aca="1" ref="P64" ca="1">_xlfn.IFNA(TODAY()-(INDEX(OFFSET(Priorities!$F$3:$F$2283,Table1[[#This Row],[ID]],0),MATCH(1,(B64=OFFSET(Priorities!$B$3:$B$2283,Table1[[#This Row],[ID]],0))*("156W"=OFFSET(Priorities!$E$3:$E$2283,Table1[[#This Row],[ID]],0)),0))),"")</f>
        <v/>
      </c>
      <c r="Q64" s="287" t="str" cm="1">
        <f t="array" aca="1" ref="Q64" ca="1">_xlfn.IFNA(TODAY()-(INDEX(OFFSET(Priorities!$F$3:$F$2283,Table1[[#This Row],[ID]],0),MATCH(1,(B64=OFFSET(Priorities!$B$3:$B$2283,Table1[[#This Row],[ID]],0))*("3L"=OFFSET(Priorities!$E$3:$E$2283,Table1[[#This Row],[ID]],0)),0))),"")</f>
        <v/>
      </c>
    </row>
    <row r="65" spans="1:17" hidden="1" x14ac:dyDescent="0.3">
      <c r="A65" s="288">
        <v>64</v>
      </c>
      <c r="B65" s="289" t="str">
        <f ca="1">IF(COUNTIF(Priorities!$B$4:OFFSET(Priorities!$B$3,Table1[[#This Row],[ID]],0),OFFSET(Priorities!$B$3,Table1[[#This Row],[ID]],0))=1,OFFSET(Priorities!$B$3,Table1[[#This Row],[ID]],0),"")</f>
        <v/>
      </c>
      <c r="C65" s="290" t="str">
        <f ca="1">IF(COUNTIF(Priorities!$B$4:OFFSET(Priorities!$B$3,Table1[[#This Row],[ID]],0),OFFSET(Priorities!$B$3,Table1[[#This Row],[ID]],0))=1,OFFSET(Priorities!$C$3,Table1[[#This Row],[ID]],0),"")</f>
        <v/>
      </c>
      <c r="D65" s="289" t="str">
        <f ca="1">IFERROR(IF(VLOOKUP(E65,'Leader-Assistant'!$B$1:$B$25,1,FALSE)&lt;&gt;"",'Leader-Assistant'!$B$1,""),"") &amp; IFERROR(IF(VLOOKUP(E65,'Leader-Assistant'!$C$1:$C$25,1,FALSE)&lt;&gt;"",'Leader-Assistant'!$C$1,""),"")  &amp; IFERROR(IF(VLOOKUP(E65,'Leader-Assistant'!$D$1:$D$25,1,FALSE)&lt;&gt;"",'Leader-Assistant'!$D$1,""),"") &amp; IFERROR(IF(VLOOKUP(E65,'Leader-Assistant'!$E$1:$E$25,1,FALSE)&lt;&gt;"",'Leader-Assistant'!$E$1,""),"") &amp; IFERROR(IF(VLOOKUP(E65,'Leader-Assistant'!$F$1:$F$25,1,FALSE)&lt;&gt;"",'Leader-Assistant'!$F$1,""),"") &amp; IFERROR(IF(VLOOKUP(E65,'Leader-Assistant'!$G$1:$G$25,1,FALSE)&lt;&gt;"",'Leader-Assistant'!$G$1,""),"") &amp; IFERROR(IF(VLOOKUP(E65,'Leader-Assistant'!$H$1:$H$25,1,FALSE)&lt;&gt;"",'Leader-Assistant'!$H$1,""),"") &amp; IFERROR(IF(VLOOKUP(E65,'Leader-Assistant'!$I$1:$I$25,1,FALSE)&lt;&gt;"",'Leader-Assistant'!$I$1,""),"")</f>
        <v/>
      </c>
      <c r="E65" s="289" t="str">
        <f ca="1">IF(COUNTIF(Priorities!$B$4:OFFSET(Priorities!$B$3,Table1[[#This Row],[ID]],0),OFFSET(Priorities!$B$3,Table1[[#This Row],[ID]],0))=1,OFFSET(Priorities!$D$3,Table1[[#This Row],[ID]],0),"")</f>
        <v/>
      </c>
      <c r="F65" s="291" t="str" cm="1">
        <f t="array" aca="1" ref="F65" ca="1">_xlfn.IFNA(INDEX(OFFSET(Priorities!$F$3:$F$2283,Table1[[#This Row],[ID]],0),MATCH(1,(B65=OFFSET(Priorities!$B$3:$B$2283,Table1[[#This Row],[ID]],0))*("Initial"=OFFSET(Priorities!$E$3:$E$2283,Table1[[#This Row],[ID]],0)),0)),"")</f>
        <v/>
      </c>
      <c r="G65" s="292" t="str" cm="1">
        <f t="array" aca="1" ref="G65" ca="1">_xlfn.IFNA(TODAY()-(INDEX(OFFSET(Priorities!$F$3:$F$2283,Table1[[#This Row],[ID]],0),MATCH(1,(B65=OFFSET(Priorities!$B$3:$B$2283,Table1[[#This Row],[ID]],0))*("1W"=OFFSET(Priorities!$E$3:$E$2283,Table1[[#This Row],[ID]],0)),0))),"")</f>
        <v/>
      </c>
      <c r="H65" s="292" t="str" cm="1">
        <f t="array" aca="1" ref="H65" ca="1">_xlfn.IFNA(TODAY()-(INDEX(OFFSET(Priorities!$F$3:$F$2283,Table1[[#This Row],[ID]],0),MATCH(1,(B65=OFFSET(Priorities!$B$3:$B$2283,Table1[[#This Row],[ID]],0))*("3W"=OFFSET(Priorities!$E$3:$E$2283,Table1[[#This Row],[ID]],0)),0))),"")</f>
        <v/>
      </c>
      <c r="I65" s="292" t="str" cm="1">
        <f t="array" aca="1" ref="I65" ca="1">_xlfn.IFNA(TODAY()-(INDEX(OFFSET(Priorities!$F$3:$F$2283,Table1[[#This Row],[ID]],0),MATCH(1,(B65=OFFSET(Priorities!$B$3:$B$2283,Table1[[#This Row],[ID]],0))*("6W"=OFFSET(Priorities!$E$3:$E$2283,Table1[[#This Row],[ID]],0)),0))),"")</f>
        <v/>
      </c>
      <c r="J65" s="292" t="str" cm="1">
        <f t="array" aca="1" ref="J65" ca="1">_xlfn.IFNA(TODAY()-(INDEX(OFFSET(Priorities!$F$3:$F$2283,Table1[[#This Row],[ID]],0),MATCH(1,(B65=OFFSET(Priorities!$B$3:$B$2283,Table1[[#This Row],[ID]],0))*("12W"=OFFSET(Priorities!$E$3:$E$2283,Table1[[#This Row],[ID]],0)),0))),"")</f>
        <v/>
      </c>
      <c r="K65" s="292" t="str" cm="1">
        <f t="array" aca="1" ref="K65" ca="1">_xlfn.IFNA(TODAY()-(INDEX(OFFSET(Priorities!$F$3:$F$2283,Table1[[#This Row],[ID]],0),MATCH(1,(B65=OFFSET(Priorities!$B$3:$B$2283,Table1[[#This Row],[ID]],0))*("18W"=OFFSET(Priorities!$E$3:$E$2283,Table1[[#This Row],[ID]],0)),0))),"")</f>
        <v/>
      </c>
      <c r="L65" s="292" t="str" cm="1">
        <f t="array" aca="1" ref="L65" ca="1">_xlfn.IFNA(TODAY()-(INDEX(OFFSET(Priorities!$F$3:$F$2283,Table1[[#This Row],[ID]],0),MATCH(1,(B65=OFFSET(Priorities!$B$3:$B$2283,Table1[[#This Row],[ID]],0))*("26W"=OFFSET(Priorities!$E$3:$E$2283,Table1[[#This Row],[ID]],0)),0))),"")</f>
        <v/>
      </c>
      <c r="M65" s="292" t="str" cm="1">
        <f t="array" aca="1" ref="M65" ca="1">_xlfn.IFNA(TODAY()-(INDEX(OFFSET(Priorities!$F$3:$F$2283,Table1[[#This Row],[ID]],0),MATCH(1,(B65=OFFSET(Priorities!$B$3:$B$2283,Table1[[#This Row],[ID]],0))*("52W"=OFFSET(Priorities!$E$3:$E$2283,Table1[[#This Row],[ID]],0)),0))),"")</f>
        <v/>
      </c>
      <c r="N65" s="292" t="str" cm="1">
        <f t="array" aca="1" ref="N65" ca="1">_xlfn.IFNA(TODAY()-(INDEX(OFFSET(Priorities!$F$3:$F$2283,Table1[[#This Row],[ID]],0),MATCH(1,(B65=OFFSET(Priorities!$B$3:$B$2283,Table1[[#This Row],[ID]],0))*("104W"=OFFSET(Priorities!$E$3:$E$2283,Table1[[#This Row],[ID]],0)),0))),"")</f>
        <v/>
      </c>
      <c r="O65" s="292" t="str" cm="1">
        <f t="array" aca="1" ref="O65" ca="1">_xlfn.IFNA(TODAY()-(INDEX(OFFSET(Priorities!$F$3:$F$2283,Table1[[#This Row],[ID]],0),MATCH(1,(B65=OFFSET(Priorities!$B$3:$B$2283,Table1[[#This Row],[ID]],0))*("2L"=OFFSET(Priorities!$E$3:$E$2283,Table1[[#This Row],[ID]],0)),0))),"")</f>
        <v/>
      </c>
      <c r="P65" s="292" t="str" cm="1">
        <f t="array" aca="1" ref="P65" ca="1">_xlfn.IFNA(TODAY()-(INDEX(OFFSET(Priorities!$F$3:$F$2283,Table1[[#This Row],[ID]],0),MATCH(1,(B65=OFFSET(Priorities!$B$3:$B$2283,Table1[[#This Row],[ID]],0))*("156W"=OFFSET(Priorities!$E$3:$E$2283,Table1[[#This Row],[ID]],0)),0))),"")</f>
        <v/>
      </c>
      <c r="Q65" s="287" t="str" cm="1">
        <f t="array" aca="1" ref="Q65" ca="1">_xlfn.IFNA(TODAY()-(INDEX(OFFSET(Priorities!$F$3:$F$2283,Table1[[#This Row],[ID]],0),MATCH(1,(B65=OFFSET(Priorities!$B$3:$B$2283,Table1[[#This Row],[ID]],0))*("3L"=OFFSET(Priorities!$E$3:$E$2283,Table1[[#This Row],[ID]],0)),0))),"")</f>
        <v/>
      </c>
    </row>
    <row r="66" spans="1:17" x14ac:dyDescent="0.3">
      <c r="A66" s="288">
        <v>65</v>
      </c>
      <c r="B66" s="289" t="str">
        <f ca="1">IF(COUNTIF(Priorities!$B$4:OFFSET(Priorities!$B$3,Table1[[#This Row],[ID]],0),OFFSET(Priorities!$B$3,Table1[[#This Row],[ID]],0))=1,OFFSET(Priorities!$B$3,Table1[[#This Row],[ID]],0),"")</f>
        <v>ST 388/2020</v>
      </c>
      <c r="C66" s="290" t="str">
        <f ca="1">IF(COUNTIF(Priorities!$B$4:OFFSET(Priorities!$B$3,Table1[[#This Row],[ID]],0),OFFSET(Priorities!$B$3,Table1[[#This Row],[ID]],0))=1,OFFSET(Priorities!$C$3,Table1[[#This Row],[ID]],0),"")</f>
        <v>TEST36</v>
      </c>
      <c r="D66" s="289" t="str">
        <f ca="1">IFERROR(IF(VLOOKUP(E66,'Leader-Assistant'!$B$1:$B$25,1,FALSE)&lt;&gt;"",'Leader-Assistant'!$B$1,""),"") &amp; IFERROR(IF(VLOOKUP(E66,'Leader-Assistant'!$C$1:$C$25,1,FALSE)&lt;&gt;"",'Leader-Assistant'!$C$1,""),"")  &amp; IFERROR(IF(VLOOKUP(E66,'Leader-Assistant'!$D$1:$D$25,1,FALSE)&lt;&gt;"",'Leader-Assistant'!$D$1,""),"") &amp; IFERROR(IF(VLOOKUP(E66,'Leader-Assistant'!$E$1:$E$25,1,FALSE)&lt;&gt;"",'Leader-Assistant'!$E$1,""),"") &amp; IFERROR(IF(VLOOKUP(E66,'Leader-Assistant'!$F$1:$F$25,1,FALSE)&lt;&gt;"",'Leader-Assistant'!$F$1,""),"") &amp; IFERROR(IF(VLOOKUP(E66,'Leader-Assistant'!$G$1:$G$25,1,FALSE)&lt;&gt;"",'Leader-Assistant'!$G$1,""),"") &amp; IFERROR(IF(VLOOKUP(E66,'Leader-Assistant'!$H$1:$H$25,1,FALSE)&lt;&gt;"",'Leader-Assistant'!$H$1,""),"") &amp; IFERROR(IF(VLOOKUP(E66,'Leader-Assistant'!$I$1:$I$25,1,FALSE)&lt;&gt;"",'Leader-Assistant'!$I$1,""),"")</f>
        <v>PKL</v>
      </c>
      <c r="E66" s="289" t="str">
        <f ca="1">IF(COUNTIF(Priorities!$B$4:OFFSET(Priorities!$B$3,Table1[[#This Row],[ID]],0),OFFSET(Priorities!$B$3,Table1[[#This Row],[ID]],0))=1,OFFSET(Priorities!$D$3,Table1[[#This Row],[ID]],0),"")</f>
        <v>DBI</v>
      </c>
      <c r="F66" s="291" cm="1">
        <f t="array" aca="1" ref="F66" ca="1">_xlfn.IFNA(INDEX(OFFSET(Priorities!$F$3:$F$2283,Table1[[#This Row],[ID]],0),MATCH(1,(B66=OFFSET(Priorities!$B$3:$B$2283,Table1[[#This Row],[ID]],0))*("Initial"=OFFSET(Priorities!$E$3:$E$2283,Table1[[#This Row],[ID]],0)),0)),"")</f>
        <v>44088</v>
      </c>
      <c r="G66" s="292" cm="1">
        <f t="array" aca="1" ref="G66" ca="1">_xlfn.IFNA(TODAY()-(INDEX(OFFSET(Priorities!$F$3:$F$2283,Table1[[#This Row],[ID]],0),MATCH(1,(B66=OFFSET(Priorities!$B$3:$B$2283,Table1[[#This Row],[ID]],0))*("1W"=OFFSET(Priorities!$E$3:$E$2283,Table1[[#This Row],[ID]],0)),0))),"")</f>
        <v>750</v>
      </c>
      <c r="H66" s="292" cm="1">
        <f t="array" aca="1" ref="H66" ca="1">_xlfn.IFNA(TODAY()-(INDEX(OFFSET(Priorities!$F$3:$F$2283,Table1[[#This Row],[ID]],0),MATCH(1,(B66=OFFSET(Priorities!$B$3:$B$2283,Table1[[#This Row],[ID]],0))*("3W"=OFFSET(Priorities!$E$3:$E$2283,Table1[[#This Row],[ID]],0)),0))),"")</f>
        <v>736</v>
      </c>
      <c r="I66" s="292" cm="1">
        <f t="array" aca="1" ref="I66" ca="1">_xlfn.IFNA(TODAY()-(INDEX(OFFSET(Priorities!$F$3:$F$2283,Table1[[#This Row],[ID]],0),MATCH(1,(B66=OFFSET(Priorities!$B$3:$B$2283,Table1[[#This Row],[ID]],0))*("6W"=OFFSET(Priorities!$E$3:$E$2283,Table1[[#This Row],[ID]],0)),0))),"")</f>
        <v>715</v>
      </c>
      <c r="J66" s="292" cm="1">
        <f t="array" aca="1" ref="J66" ca="1">_xlfn.IFNA(TODAY()-(INDEX(OFFSET(Priorities!$F$3:$F$2283,Table1[[#This Row],[ID]],0),MATCH(1,(B66=OFFSET(Priorities!$B$3:$B$2283,Table1[[#This Row],[ID]],0))*("12W"=OFFSET(Priorities!$E$3:$E$2283,Table1[[#This Row],[ID]],0)),0))),"")</f>
        <v>673</v>
      </c>
      <c r="K66" s="292" cm="1">
        <f t="array" aca="1" ref="K66" ca="1">_xlfn.IFNA(TODAY()-(INDEX(OFFSET(Priorities!$F$3:$F$2283,Table1[[#This Row],[ID]],0),MATCH(1,(B66=OFFSET(Priorities!$B$3:$B$2283,Table1[[#This Row],[ID]],0))*("18W"=OFFSET(Priorities!$E$3:$E$2283,Table1[[#This Row],[ID]],0)),0))),"")</f>
        <v>631</v>
      </c>
      <c r="L66" s="292" cm="1">
        <f t="array" aca="1" ref="L66" ca="1">_xlfn.IFNA(TODAY()-(INDEX(OFFSET(Priorities!$F$3:$F$2283,Table1[[#This Row],[ID]],0),MATCH(1,(B66=OFFSET(Priorities!$B$3:$B$2283,Table1[[#This Row],[ID]],0))*("26W"=OFFSET(Priorities!$E$3:$E$2283,Table1[[#This Row],[ID]],0)),0))),"")</f>
        <v>575</v>
      </c>
      <c r="M66" s="292" cm="1">
        <f t="array" aca="1" ref="M66" ca="1">_xlfn.IFNA(TODAY()-(INDEX(OFFSET(Priorities!$F$3:$F$2283,Table1[[#This Row],[ID]],0),MATCH(1,(B66=OFFSET(Priorities!$B$3:$B$2283,Table1[[#This Row],[ID]],0))*("52W"=OFFSET(Priorities!$E$3:$E$2283,Table1[[#This Row],[ID]],0)),0))),"")</f>
        <v>393</v>
      </c>
      <c r="N66" s="292" cm="1">
        <f t="array" aca="1" ref="N66" ca="1">_xlfn.IFNA(TODAY()-(INDEX(OFFSET(Priorities!$F$3:$F$2283,Table1[[#This Row],[ID]],0),MATCH(1,(B66=OFFSET(Priorities!$B$3:$B$2283,Table1[[#This Row],[ID]],0))*("104W"=OFFSET(Priorities!$E$3:$E$2283,Table1[[#This Row],[ID]],0)),0))),"")</f>
        <v>29</v>
      </c>
      <c r="O66" s="292" t="str" cm="1">
        <f t="array" aca="1" ref="O66" ca="1">_xlfn.IFNA(TODAY()-(INDEX(OFFSET(Priorities!$F$3:$F$2283,Table1[[#This Row],[ID]],0),MATCH(1,(B66=OFFSET(Priorities!$B$3:$B$2283,Table1[[#This Row],[ID]],0))*("2L"=OFFSET(Priorities!$E$3:$E$2283,Table1[[#This Row],[ID]],0)),0))),"")</f>
        <v/>
      </c>
      <c r="P66" s="292" t="str" cm="1">
        <f t="array" aca="1" ref="P66" ca="1">_xlfn.IFNA(TODAY()-(INDEX(OFFSET(Priorities!$F$3:$F$2283,Table1[[#This Row],[ID]],0),MATCH(1,(B66=OFFSET(Priorities!$B$3:$B$2283,Table1[[#This Row],[ID]],0))*("156W"=OFFSET(Priorities!$E$3:$E$2283,Table1[[#This Row],[ID]],0)),0))),"")</f>
        <v/>
      </c>
      <c r="Q66" s="287" t="str" cm="1">
        <f t="array" aca="1" ref="Q66" ca="1">_xlfn.IFNA(TODAY()-(INDEX(OFFSET(Priorities!$F$3:$F$2283,Table1[[#This Row],[ID]],0),MATCH(1,(B66=OFFSET(Priorities!$B$3:$B$2283,Table1[[#This Row],[ID]],0))*("3L"=OFFSET(Priorities!$E$3:$E$2283,Table1[[#This Row],[ID]],0)),0))),"")</f>
        <v/>
      </c>
    </row>
    <row r="67" spans="1:17" x14ac:dyDescent="0.3">
      <c r="A67" s="288">
        <v>66</v>
      </c>
      <c r="B67" s="289" t="str">
        <f ca="1">IF(COUNTIF(Priorities!$B$4:OFFSET(Priorities!$B$3,Table1[[#This Row],[ID]],0),OFFSET(Priorities!$B$3,Table1[[#This Row],[ID]],0))=1,OFFSET(Priorities!$B$3,Table1[[#This Row],[ID]],0),"")</f>
        <v>ST 261-2022</v>
      </c>
      <c r="C67" s="290" t="str">
        <f ca="1">IF(COUNTIF(Priorities!$B$4:OFFSET(Priorities!$B$3,Table1[[#This Row],[ID]],0),OFFSET(Priorities!$B$3,Table1[[#This Row],[ID]],0))=1,OFFSET(Priorities!$C$3,Table1[[#This Row],[ID]],0),"")</f>
        <v>TEST37</v>
      </c>
      <c r="D67" s="289" t="str">
        <f ca="1">IFERROR(IF(VLOOKUP(E67,'Leader-Assistant'!$B$1:$B$25,1,FALSE)&lt;&gt;"",'Leader-Assistant'!$B$1,""),"") &amp; IFERROR(IF(VLOOKUP(E67,'Leader-Assistant'!$C$1:$C$25,1,FALSE)&lt;&gt;"",'Leader-Assistant'!$C$1,""),"")  &amp; IFERROR(IF(VLOOKUP(E67,'Leader-Assistant'!$D$1:$D$25,1,FALSE)&lt;&gt;"",'Leader-Assistant'!$D$1,""),"") &amp; IFERROR(IF(VLOOKUP(E67,'Leader-Assistant'!$E$1:$E$25,1,FALSE)&lt;&gt;"",'Leader-Assistant'!$E$1,""),"") &amp; IFERROR(IF(VLOOKUP(E67,'Leader-Assistant'!$F$1:$F$25,1,FALSE)&lt;&gt;"",'Leader-Assistant'!$F$1,""),"") &amp; IFERROR(IF(VLOOKUP(E67,'Leader-Assistant'!$G$1:$G$25,1,FALSE)&lt;&gt;"",'Leader-Assistant'!$G$1,""),"") &amp; IFERROR(IF(VLOOKUP(E67,'Leader-Assistant'!$H$1:$H$25,1,FALSE)&lt;&gt;"",'Leader-Assistant'!$H$1,""),"") &amp; IFERROR(IF(VLOOKUP(E67,'Leader-Assistant'!$I$1:$I$25,1,FALSE)&lt;&gt;"",'Leader-Assistant'!$I$1,""),"")</f>
        <v>PKL</v>
      </c>
      <c r="E67" s="289" t="str">
        <f ca="1">IF(COUNTIF(Priorities!$B$4:OFFSET(Priorities!$B$3,Table1[[#This Row],[ID]],0),OFFSET(Priorities!$B$3,Table1[[#This Row],[ID]],0))=1,OFFSET(Priorities!$D$3,Table1[[#This Row],[ID]],0),"")</f>
        <v>JRE</v>
      </c>
      <c r="F67" s="291" t="str" cm="1">
        <f t="array" aca="1" ref="F67" ca="1">_xlfn.IFNA(INDEX(OFFSET(Priorities!$F$3:$F$2283,Table1[[#This Row],[ID]],0),MATCH(1,(B67=OFFSET(Priorities!$B$3:$B$2283,Table1[[#This Row],[ID]],0))*("Initial"=OFFSET(Priorities!$E$3:$E$2283,Table1[[#This Row],[ID]],0)),0)),"")</f>
        <v>20.06.2022</v>
      </c>
      <c r="G67" s="292" cm="1">
        <f t="array" aca="1" ref="G67" ca="1">_xlfn.IFNA(TODAY()-(INDEX(OFFSET(Priorities!$F$3:$F$2283,Table1[[#This Row],[ID]],0),MATCH(1,(B67=OFFSET(Priorities!$B$3:$B$2283,Table1[[#This Row],[ID]],0))*("1W"=OFFSET(Priorities!$E$3:$E$2283,Table1[[#This Row],[ID]],0)),0))),"")</f>
        <v>106</v>
      </c>
      <c r="H67" s="292" cm="1">
        <f t="array" aca="1" ref="H67" ca="1">_xlfn.IFNA(TODAY()-(INDEX(OFFSET(Priorities!$F$3:$F$2283,Table1[[#This Row],[ID]],0),MATCH(1,(B67=OFFSET(Priorities!$B$3:$B$2283,Table1[[#This Row],[ID]],0))*("3W"=OFFSET(Priorities!$E$3:$E$2283,Table1[[#This Row],[ID]],0)),0))),"")</f>
        <v>92</v>
      </c>
      <c r="I67" s="292" cm="1">
        <f t="array" aca="1" ref="I67" ca="1">_xlfn.IFNA(TODAY()-(INDEX(OFFSET(Priorities!$F$3:$F$2283,Table1[[#This Row],[ID]],0),MATCH(1,(B67=OFFSET(Priorities!$B$3:$B$2283,Table1[[#This Row],[ID]],0))*("6W"=OFFSET(Priorities!$E$3:$E$2283,Table1[[#This Row],[ID]],0)),0))),"")</f>
        <v>71</v>
      </c>
      <c r="J67" s="292" cm="1">
        <f t="array" aca="1" ref="J67" ca="1">_xlfn.IFNA(TODAY()-(INDEX(OFFSET(Priorities!$F$3:$F$2283,Table1[[#This Row],[ID]],0),MATCH(1,(B67=OFFSET(Priorities!$B$3:$B$2283,Table1[[#This Row],[ID]],0))*("12W"=OFFSET(Priorities!$E$3:$E$2283,Table1[[#This Row],[ID]],0)),0))),"")</f>
        <v>29</v>
      </c>
      <c r="K67" s="292" t="str" cm="1">
        <f t="array" aca="1" ref="K67" ca="1">_xlfn.IFNA(TODAY()-(INDEX(OFFSET(Priorities!$F$3:$F$2283,Table1[[#This Row],[ID]],0),MATCH(1,(B67=OFFSET(Priorities!$B$3:$B$2283,Table1[[#This Row],[ID]],0))*("18W"=OFFSET(Priorities!$E$3:$E$2283,Table1[[#This Row],[ID]],0)),0))),"")</f>
        <v/>
      </c>
      <c r="L67" s="292" t="str" cm="1">
        <f t="array" aca="1" ref="L67" ca="1">_xlfn.IFNA(TODAY()-(INDEX(OFFSET(Priorities!$F$3:$F$2283,Table1[[#This Row],[ID]],0),MATCH(1,(B67=OFFSET(Priorities!$B$3:$B$2283,Table1[[#This Row],[ID]],0))*("26W"=OFFSET(Priorities!$E$3:$E$2283,Table1[[#This Row],[ID]],0)),0))),"")</f>
        <v/>
      </c>
      <c r="M67" s="292" t="str" cm="1">
        <f t="array" aca="1" ref="M67" ca="1">_xlfn.IFNA(TODAY()-(INDEX(OFFSET(Priorities!$F$3:$F$2283,Table1[[#This Row],[ID]],0),MATCH(1,(B67=OFFSET(Priorities!$B$3:$B$2283,Table1[[#This Row],[ID]],0))*("52W"=OFFSET(Priorities!$E$3:$E$2283,Table1[[#This Row],[ID]],0)),0))),"")</f>
        <v/>
      </c>
      <c r="N67" s="292" t="str" cm="1">
        <f t="array" aca="1" ref="N67" ca="1">_xlfn.IFNA(TODAY()-(INDEX(OFFSET(Priorities!$F$3:$F$2283,Table1[[#This Row],[ID]],0),MATCH(1,(B67=OFFSET(Priorities!$B$3:$B$2283,Table1[[#This Row],[ID]],0))*("104W"=OFFSET(Priorities!$E$3:$E$2283,Table1[[#This Row],[ID]],0)),0))),"")</f>
        <v/>
      </c>
      <c r="O67" s="292" t="str" cm="1">
        <f t="array" aca="1" ref="O67" ca="1">_xlfn.IFNA(TODAY()-(INDEX(OFFSET(Priorities!$F$3:$F$2283,Table1[[#This Row],[ID]],0),MATCH(1,(B67=OFFSET(Priorities!$B$3:$B$2283,Table1[[#This Row],[ID]],0))*("2L"=OFFSET(Priorities!$E$3:$E$2283,Table1[[#This Row],[ID]],0)),0))),"")</f>
        <v/>
      </c>
      <c r="P67" s="292" t="str" cm="1">
        <f t="array" aca="1" ref="P67" ca="1">_xlfn.IFNA(TODAY()-(INDEX(OFFSET(Priorities!$F$3:$F$2283,Table1[[#This Row],[ID]],0),MATCH(1,(B67=OFFSET(Priorities!$B$3:$B$2283,Table1[[#This Row],[ID]],0))*("156W"=OFFSET(Priorities!$E$3:$E$2283,Table1[[#This Row],[ID]],0)),0))),"")</f>
        <v/>
      </c>
      <c r="Q67" s="287" t="str" cm="1">
        <f t="array" aca="1" ref="Q67" ca="1">_xlfn.IFNA(TODAY()-(INDEX(OFFSET(Priorities!$F$3:$F$2283,Table1[[#This Row],[ID]],0),MATCH(1,(B67=OFFSET(Priorities!$B$3:$B$2283,Table1[[#This Row],[ID]],0))*("3L"=OFFSET(Priorities!$E$3:$E$2283,Table1[[#This Row],[ID]],0)),0))),"")</f>
        <v/>
      </c>
    </row>
    <row r="68" spans="1:17" x14ac:dyDescent="0.3">
      <c r="A68" s="288">
        <v>67</v>
      </c>
      <c r="B68" s="289" t="str">
        <f ca="1">IF(COUNTIF(Priorities!$B$4:OFFSET(Priorities!$B$3,Table1[[#This Row],[ID]],0),OFFSET(Priorities!$B$3,Table1[[#This Row],[ID]],0))=1,OFFSET(Priorities!$B$3,Table1[[#This Row],[ID]],0),"")</f>
        <v>ST 436/2019</v>
      </c>
      <c r="C68" s="290" t="str">
        <f ca="1">IF(COUNTIF(Priorities!$B$4:OFFSET(Priorities!$B$3,Table1[[#This Row],[ID]],0),OFFSET(Priorities!$B$3,Table1[[#This Row],[ID]],0))=1,OFFSET(Priorities!$C$3,Table1[[#This Row],[ID]],0),"")</f>
        <v>TEST38</v>
      </c>
      <c r="D68" s="289" t="str">
        <f ca="1">IFERROR(IF(VLOOKUP(E68,'Leader-Assistant'!$B$1:$B$25,1,FALSE)&lt;&gt;"",'Leader-Assistant'!$B$1,""),"") &amp; IFERROR(IF(VLOOKUP(E68,'Leader-Assistant'!$C$1:$C$25,1,FALSE)&lt;&gt;"",'Leader-Assistant'!$C$1,""),"")  &amp; IFERROR(IF(VLOOKUP(E68,'Leader-Assistant'!$D$1:$D$25,1,FALSE)&lt;&gt;"",'Leader-Assistant'!$D$1,""),"") &amp; IFERROR(IF(VLOOKUP(E68,'Leader-Assistant'!$E$1:$E$25,1,FALSE)&lt;&gt;"",'Leader-Assistant'!$E$1,""),"") &amp; IFERROR(IF(VLOOKUP(E68,'Leader-Assistant'!$F$1:$F$25,1,FALSE)&lt;&gt;"",'Leader-Assistant'!$F$1,""),"") &amp; IFERROR(IF(VLOOKUP(E68,'Leader-Assistant'!$G$1:$G$25,1,FALSE)&lt;&gt;"",'Leader-Assistant'!$G$1,""),"") &amp; IFERROR(IF(VLOOKUP(E68,'Leader-Assistant'!$H$1:$H$25,1,FALSE)&lt;&gt;"",'Leader-Assistant'!$H$1,""),"") &amp; IFERROR(IF(VLOOKUP(E68,'Leader-Assistant'!$I$1:$I$25,1,FALSE)&lt;&gt;"",'Leader-Assistant'!$I$1,""),"")</f>
        <v>PKL</v>
      </c>
      <c r="E68" s="289" t="str">
        <f ca="1">IF(COUNTIF(Priorities!$B$4:OFFSET(Priorities!$B$3,Table1[[#This Row],[ID]],0),OFFSET(Priorities!$B$3,Table1[[#This Row],[ID]],0))=1,OFFSET(Priorities!$D$3,Table1[[#This Row],[ID]],0),"")</f>
        <v>PKL</v>
      </c>
      <c r="F68" s="291" t="str" cm="1">
        <f t="array" aca="1" ref="F68" ca="1">_xlfn.IFNA(INDEX(OFFSET(Priorities!$F$3:$F$2283,Table1[[#This Row],[ID]],0),MATCH(1,(B68=OFFSET(Priorities!$B$3:$B$2283,Table1[[#This Row],[ID]],0))*("Initial"=OFFSET(Priorities!$E$3:$E$2283,Table1[[#This Row],[ID]],0)),0)),"")</f>
        <v/>
      </c>
      <c r="G68" s="292" t="str" cm="1">
        <f t="array" aca="1" ref="G68" ca="1">_xlfn.IFNA(TODAY()-(INDEX(OFFSET(Priorities!$F$3:$F$2283,Table1[[#This Row],[ID]],0),MATCH(1,(B68=OFFSET(Priorities!$B$3:$B$2283,Table1[[#This Row],[ID]],0))*("1W"=OFFSET(Priorities!$E$3:$E$2283,Table1[[#This Row],[ID]],0)),0))),"")</f>
        <v/>
      </c>
      <c r="H68" s="292" t="str" cm="1">
        <f t="array" aca="1" ref="H68" ca="1">_xlfn.IFNA(TODAY()-(INDEX(OFFSET(Priorities!$F$3:$F$2283,Table1[[#This Row],[ID]],0),MATCH(1,(B68=OFFSET(Priorities!$B$3:$B$2283,Table1[[#This Row],[ID]],0))*("3W"=OFFSET(Priorities!$E$3:$E$2283,Table1[[#This Row],[ID]],0)),0))),"")</f>
        <v/>
      </c>
      <c r="I68" s="292" cm="1">
        <f t="array" aca="1" ref="I68" ca="1">_xlfn.IFNA(TODAY()-(INDEX(OFFSET(Priorities!$F$3:$F$2283,Table1[[#This Row],[ID]],0),MATCH(1,(B68=OFFSET(Priorities!$B$3:$B$2283,Table1[[#This Row],[ID]],0))*("6W"=OFFSET(Priorities!$E$3:$E$2283,Table1[[#This Row],[ID]],0)),0))),"")</f>
        <v>1083</v>
      </c>
      <c r="J68" s="292" cm="1">
        <f t="array" aca="1" ref="J68" ca="1">_xlfn.IFNA(TODAY()-(INDEX(OFFSET(Priorities!$F$3:$F$2283,Table1[[#This Row],[ID]],0),MATCH(1,(B68=OFFSET(Priorities!$B$3:$B$2283,Table1[[#This Row],[ID]],0))*("12W"=OFFSET(Priorities!$E$3:$E$2283,Table1[[#This Row],[ID]],0)),0))),"")</f>
        <v>1041</v>
      </c>
      <c r="K68" s="292" cm="1">
        <f t="array" aca="1" ref="K68" ca="1">_xlfn.IFNA(TODAY()-(INDEX(OFFSET(Priorities!$F$3:$F$2283,Table1[[#This Row],[ID]],0),MATCH(1,(B68=OFFSET(Priorities!$B$3:$B$2283,Table1[[#This Row],[ID]],0))*("18W"=OFFSET(Priorities!$E$3:$E$2283,Table1[[#This Row],[ID]],0)),0))),"")</f>
        <v>998</v>
      </c>
      <c r="L68" s="292" t="str" cm="1">
        <f t="array" aca="1" ref="L68" ca="1">_xlfn.IFNA(TODAY()-(INDEX(OFFSET(Priorities!$F$3:$F$2283,Table1[[#This Row],[ID]],0),MATCH(1,(B68=OFFSET(Priorities!$B$3:$B$2283,Table1[[#This Row],[ID]],0))*("26W"=OFFSET(Priorities!$E$3:$E$2283,Table1[[#This Row],[ID]],0)),0))),"")</f>
        <v/>
      </c>
      <c r="M68" s="292" t="str" cm="1">
        <f t="array" aca="1" ref="M68" ca="1">_xlfn.IFNA(TODAY()-(INDEX(OFFSET(Priorities!$F$3:$F$2283,Table1[[#This Row],[ID]],0),MATCH(1,(B68=OFFSET(Priorities!$B$3:$B$2283,Table1[[#This Row],[ID]],0))*("52W"=OFFSET(Priorities!$E$3:$E$2283,Table1[[#This Row],[ID]],0)),0))),"")</f>
        <v/>
      </c>
      <c r="N68" s="292" t="str" cm="1">
        <f t="array" aca="1" ref="N68" ca="1">_xlfn.IFNA(TODAY()-(INDEX(OFFSET(Priorities!$F$3:$F$2283,Table1[[#This Row],[ID]],0),MATCH(1,(B68=OFFSET(Priorities!$B$3:$B$2283,Table1[[#This Row],[ID]],0))*("104W"=OFFSET(Priorities!$E$3:$E$2283,Table1[[#This Row],[ID]],0)),0))),"")</f>
        <v/>
      </c>
      <c r="O68" s="292" t="str" cm="1">
        <f t="array" aca="1" ref="O68" ca="1">_xlfn.IFNA(TODAY()-(INDEX(OFFSET(Priorities!$F$3:$F$2283,Table1[[#This Row],[ID]],0),MATCH(1,(B68=OFFSET(Priorities!$B$3:$B$2283,Table1[[#This Row],[ID]],0))*("2L"=OFFSET(Priorities!$E$3:$E$2283,Table1[[#This Row],[ID]],0)),0))),"")</f>
        <v/>
      </c>
      <c r="P68" s="292" cm="1">
        <f t="array" aca="1" ref="P68" ca="1">_xlfn.IFNA(TODAY()-(INDEX(OFFSET(Priorities!$F$3:$F$2283,Table1[[#This Row],[ID]],0),MATCH(1,(B68=OFFSET(Priorities!$B$3:$B$2283,Table1[[#This Row],[ID]],0))*("156W"=OFFSET(Priorities!$E$3:$E$2283,Table1[[#This Row],[ID]],0)),0))),"")</f>
        <v>33</v>
      </c>
      <c r="Q68" s="287" t="str" cm="1">
        <f t="array" aca="1" ref="Q68" ca="1">_xlfn.IFNA(TODAY()-(INDEX(OFFSET(Priorities!$F$3:$F$2283,Table1[[#This Row],[ID]],0),MATCH(1,(B68=OFFSET(Priorities!$B$3:$B$2283,Table1[[#This Row],[ID]],0))*("3L"=OFFSET(Priorities!$E$3:$E$2283,Table1[[#This Row],[ID]],0)),0))),"")</f>
        <v/>
      </c>
    </row>
    <row r="69" spans="1:17" hidden="1" x14ac:dyDescent="0.3">
      <c r="A69" s="288">
        <v>68</v>
      </c>
      <c r="B69" s="289" t="str">
        <f ca="1">IF(COUNTIF(Priorities!$B$4:OFFSET(Priorities!$B$3,Table1[[#This Row],[ID]],0),OFFSET(Priorities!$B$3,Table1[[#This Row],[ID]],0))=1,OFFSET(Priorities!$B$3,Table1[[#This Row],[ID]],0),"")</f>
        <v/>
      </c>
      <c r="C69" s="290" t="str">
        <f ca="1">IF(COUNTIF(Priorities!$B$4:OFFSET(Priorities!$B$3,Table1[[#This Row],[ID]],0),OFFSET(Priorities!$B$3,Table1[[#This Row],[ID]],0))=1,OFFSET(Priorities!$C$3,Table1[[#This Row],[ID]],0),"")</f>
        <v/>
      </c>
      <c r="D69" s="289" t="str">
        <f ca="1">IFERROR(IF(VLOOKUP(E69,'Leader-Assistant'!$B$1:$B$25,1,FALSE)&lt;&gt;"",'Leader-Assistant'!$B$1,""),"") &amp; IFERROR(IF(VLOOKUP(E69,'Leader-Assistant'!$C$1:$C$25,1,FALSE)&lt;&gt;"",'Leader-Assistant'!$C$1,""),"")  &amp; IFERROR(IF(VLOOKUP(E69,'Leader-Assistant'!$D$1:$D$25,1,FALSE)&lt;&gt;"",'Leader-Assistant'!$D$1,""),"") &amp; IFERROR(IF(VLOOKUP(E69,'Leader-Assistant'!$E$1:$E$25,1,FALSE)&lt;&gt;"",'Leader-Assistant'!$E$1,""),"") &amp; IFERROR(IF(VLOOKUP(E69,'Leader-Assistant'!$F$1:$F$25,1,FALSE)&lt;&gt;"",'Leader-Assistant'!$F$1,""),"") &amp; IFERROR(IF(VLOOKUP(E69,'Leader-Assistant'!$G$1:$G$25,1,FALSE)&lt;&gt;"",'Leader-Assistant'!$G$1,""),"") &amp; IFERROR(IF(VLOOKUP(E69,'Leader-Assistant'!$H$1:$H$25,1,FALSE)&lt;&gt;"",'Leader-Assistant'!$H$1,""),"") &amp; IFERROR(IF(VLOOKUP(E69,'Leader-Assistant'!$I$1:$I$25,1,FALSE)&lt;&gt;"",'Leader-Assistant'!$I$1,""),"")</f>
        <v/>
      </c>
      <c r="E69" s="289" t="str">
        <f ca="1">IF(COUNTIF(Priorities!$B$4:OFFSET(Priorities!$B$3,Table1[[#This Row],[ID]],0),OFFSET(Priorities!$B$3,Table1[[#This Row],[ID]],0))=1,OFFSET(Priorities!$D$3,Table1[[#This Row],[ID]],0),"")</f>
        <v/>
      </c>
      <c r="F69" s="291" t="str" cm="1">
        <f t="array" aca="1" ref="F69" ca="1">_xlfn.IFNA(INDEX(OFFSET(Priorities!$F$3:$F$2283,Table1[[#This Row],[ID]],0),MATCH(1,(B69=OFFSET(Priorities!$B$3:$B$2283,Table1[[#This Row],[ID]],0))*("Initial"=OFFSET(Priorities!$E$3:$E$2283,Table1[[#This Row],[ID]],0)),0)),"")</f>
        <v/>
      </c>
      <c r="G69" s="292" t="str" cm="1">
        <f t="array" aca="1" ref="G69" ca="1">_xlfn.IFNA(TODAY()-(INDEX(OFFSET(Priorities!$F$3:$F$2283,Table1[[#This Row],[ID]],0),MATCH(1,(B69=OFFSET(Priorities!$B$3:$B$2283,Table1[[#This Row],[ID]],0))*("1W"=OFFSET(Priorities!$E$3:$E$2283,Table1[[#This Row],[ID]],0)),0))),"")</f>
        <v/>
      </c>
      <c r="H69" s="292" t="str" cm="1">
        <f t="array" aca="1" ref="H69" ca="1">_xlfn.IFNA(TODAY()-(INDEX(OFFSET(Priorities!$F$3:$F$2283,Table1[[#This Row],[ID]],0),MATCH(1,(B69=OFFSET(Priorities!$B$3:$B$2283,Table1[[#This Row],[ID]],0))*("3W"=OFFSET(Priorities!$E$3:$E$2283,Table1[[#This Row],[ID]],0)),0))),"")</f>
        <v/>
      </c>
      <c r="I69" s="292" t="str" cm="1">
        <f t="array" aca="1" ref="I69" ca="1">_xlfn.IFNA(TODAY()-(INDEX(OFFSET(Priorities!$F$3:$F$2283,Table1[[#This Row],[ID]],0),MATCH(1,(B69=OFFSET(Priorities!$B$3:$B$2283,Table1[[#This Row],[ID]],0))*("6W"=OFFSET(Priorities!$E$3:$E$2283,Table1[[#This Row],[ID]],0)),0))),"")</f>
        <v/>
      </c>
      <c r="J69" s="292" t="str" cm="1">
        <f t="array" aca="1" ref="J69" ca="1">_xlfn.IFNA(TODAY()-(INDEX(OFFSET(Priorities!$F$3:$F$2283,Table1[[#This Row],[ID]],0),MATCH(1,(B69=OFFSET(Priorities!$B$3:$B$2283,Table1[[#This Row],[ID]],0))*("12W"=OFFSET(Priorities!$E$3:$E$2283,Table1[[#This Row],[ID]],0)),0))),"")</f>
        <v/>
      </c>
      <c r="K69" s="292" t="str" cm="1">
        <f t="array" aca="1" ref="K69" ca="1">_xlfn.IFNA(TODAY()-(INDEX(OFFSET(Priorities!$F$3:$F$2283,Table1[[#This Row],[ID]],0),MATCH(1,(B69=OFFSET(Priorities!$B$3:$B$2283,Table1[[#This Row],[ID]],0))*("18W"=OFFSET(Priorities!$E$3:$E$2283,Table1[[#This Row],[ID]],0)),0))),"")</f>
        <v/>
      </c>
      <c r="L69" s="292" t="str" cm="1">
        <f t="array" aca="1" ref="L69" ca="1">_xlfn.IFNA(TODAY()-(INDEX(OFFSET(Priorities!$F$3:$F$2283,Table1[[#This Row],[ID]],0),MATCH(1,(B69=OFFSET(Priorities!$B$3:$B$2283,Table1[[#This Row],[ID]],0))*("26W"=OFFSET(Priorities!$E$3:$E$2283,Table1[[#This Row],[ID]],0)),0))),"")</f>
        <v/>
      </c>
      <c r="M69" s="292" t="str" cm="1">
        <f t="array" aca="1" ref="M69" ca="1">_xlfn.IFNA(TODAY()-(INDEX(OFFSET(Priorities!$F$3:$F$2283,Table1[[#This Row],[ID]],0),MATCH(1,(B69=OFFSET(Priorities!$B$3:$B$2283,Table1[[#This Row],[ID]],0))*("52W"=OFFSET(Priorities!$E$3:$E$2283,Table1[[#This Row],[ID]],0)),0))),"")</f>
        <v/>
      </c>
      <c r="N69" s="292" t="str" cm="1">
        <f t="array" aca="1" ref="N69" ca="1">_xlfn.IFNA(TODAY()-(INDEX(OFFSET(Priorities!$F$3:$F$2283,Table1[[#This Row],[ID]],0),MATCH(1,(B69=OFFSET(Priorities!$B$3:$B$2283,Table1[[#This Row],[ID]],0))*("104W"=OFFSET(Priorities!$E$3:$E$2283,Table1[[#This Row],[ID]],0)),0))),"")</f>
        <v/>
      </c>
      <c r="O69" s="292" t="str" cm="1">
        <f t="array" aca="1" ref="O69" ca="1">_xlfn.IFNA(TODAY()-(INDEX(OFFSET(Priorities!$F$3:$F$2283,Table1[[#This Row],[ID]],0),MATCH(1,(B69=OFFSET(Priorities!$B$3:$B$2283,Table1[[#This Row],[ID]],0))*("2L"=OFFSET(Priorities!$E$3:$E$2283,Table1[[#This Row],[ID]],0)),0))),"")</f>
        <v/>
      </c>
      <c r="P69" s="292" t="str" cm="1">
        <f t="array" aca="1" ref="P69" ca="1">_xlfn.IFNA(TODAY()-(INDEX(OFFSET(Priorities!$F$3:$F$2283,Table1[[#This Row],[ID]],0),MATCH(1,(B69=OFFSET(Priorities!$B$3:$B$2283,Table1[[#This Row],[ID]],0))*("156W"=OFFSET(Priorities!$E$3:$E$2283,Table1[[#This Row],[ID]],0)),0))),"")</f>
        <v/>
      </c>
      <c r="Q69" s="287" t="str" cm="1">
        <f t="array" aca="1" ref="Q69" ca="1">_xlfn.IFNA(TODAY()-(INDEX(OFFSET(Priorities!$F$3:$F$2283,Table1[[#This Row],[ID]],0),MATCH(1,(B69=OFFSET(Priorities!$B$3:$B$2283,Table1[[#This Row],[ID]],0))*("3L"=OFFSET(Priorities!$E$3:$E$2283,Table1[[#This Row],[ID]],0)),0))),"")</f>
        <v/>
      </c>
    </row>
    <row r="70" spans="1:17" hidden="1" x14ac:dyDescent="0.3">
      <c r="A70" s="288">
        <v>69</v>
      </c>
      <c r="B70" s="289" t="str">
        <f ca="1">IF(COUNTIF(Priorities!$B$4:OFFSET(Priorities!$B$3,Table1[[#This Row],[ID]],0),OFFSET(Priorities!$B$3,Table1[[#This Row],[ID]],0))=1,OFFSET(Priorities!$B$3,Table1[[#This Row],[ID]],0),"")</f>
        <v/>
      </c>
      <c r="C70" s="290" t="str">
        <f ca="1">IF(COUNTIF(Priorities!$B$4:OFFSET(Priorities!$B$3,Table1[[#This Row],[ID]],0),OFFSET(Priorities!$B$3,Table1[[#This Row],[ID]],0))=1,OFFSET(Priorities!$C$3,Table1[[#This Row],[ID]],0),"")</f>
        <v/>
      </c>
      <c r="D70" s="289" t="str">
        <f ca="1">IFERROR(IF(VLOOKUP(E70,'Leader-Assistant'!$B$1:$B$25,1,FALSE)&lt;&gt;"",'Leader-Assistant'!$B$1,""),"") &amp; IFERROR(IF(VLOOKUP(E70,'Leader-Assistant'!$C$1:$C$25,1,FALSE)&lt;&gt;"",'Leader-Assistant'!$C$1,""),"")  &amp; IFERROR(IF(VLOOKUP(E70,'Leader-Assistant'!$D$1:$D$25,1,FALSE)&lt;&gt;"",'Leader-Assistant'!$D$1,""),"") &amp; IFERROR(IF(VLOOKUP(E70,'Leader-Assistant'!$E$1:$E$25,1,FALSE)&lt;&gt;"",'Leader-Assistant'!$E$1,""),"") &amp; IFERROR(IF(VLOOKUP(E70,'Leader-Assistant'!$F$1:$F$25,1,FALSE)&lt;&gt;"",'Leader-Assistant'!$F$1,""),"") &amp; IFERROR(IF(VLOOKUP(E70,'Leader-Assistant'!$G$1:$G$25,1,FALSE)&lt;&gt;"",'Leader-Assistant'!$G$1,""),"") &amp; IFERROR(IF(VLOOKUP(E70,'Leader-Assistant'!$H$1:$H$25,1,FALSE)&lt;&gt;"",'Leader-Assistant'!$H$1,""),"") &amp; IFERROR(IF(VLOOKUP(E70,'Leader-Assistant'!$I$1:$I$25,1,FALSE)&lt;&gt;"",'Leader-Assistant'!$I$1,""),"")</f>
        <v/>
      </c>
      <c r="E70" s="289" t="str">
        <f ca="1">IF(COUNTIF(Priorities!$B$4:OFFSET(Priorities!$B$3,Table1[[#This Row],[ID]],0),OFFSET(Priorities!$B$3,Table1[[#This Row],[ID]],0))=1,OFFSET(Priorities!$D$3,Table1[[#This Row],[ID]],0),"")</f>
        <v/>
      </c>
      <c r="F70" s="291" t="str" cm="1">
        <f t="array" aca="1" ref="F70" ca="1">_xlfn.IFNA(INDEX(OFFSET(Priorities!$F$3:$F$2283,Table1[[#This Row],[ID]],0),MATCH(1,(B70=OFFSET(Priorities!$B$3:$B$2283,Table1[[#This Row],[ID]],0))*("Initial"=OFFSET(Priorities!$E$3:$E$2283,Table1[[#This Row],[ID]],0)),0)),"")</f>
        <v/>
      </c>
      <c r="G70" s="292" t="str" cm="1">
        <f t="array" aca="1" ref="G70" ca="1">_xlfn.IFNA(TODAY()-(INDEX(OFFSET(Priorities!$F$3:$F$2283,Table1[[#This Row],[ID]],0),MATCH(1,(B70=OFFSET(Priorities!$B$3:$B$2283,Table1[[#This Row],[ID]],0))*("1W"=OFFSET(Priorities!$E$3:$E$2283,Table1[[#This Row],[ID]],0)),0))),"")</f>
        <v/>
      </c>
      <c r="H70" s="292" t="str" cm="1">
        <f t="array" aca="1" ref="H70" ca="1">_xlfn.IFNA(TODAY()-(INDEX(OFFSET(Priorities!$F$3:$F$2283,Table1[[#This Row],[ID]],0),MATCH(1,(B70=OFFSET(Priorities!$B$3:$B$2283,Table1[[#This Row],[ID]],0))*("3W"=OFFSET(Priorities!$E$3:$E$2283,Table1[[#This Row],[ID]],0)),0))),"")</f>
        <v/>
      </c>
      <c r="I70" s="292" t="str" cm="1">
        <f t="array" aca="1" ref="I70" ca="1">_xlfn.IFNA(TODAY()-(INDEX(OFFSET(Priorities!$F$3:$F$2283,Table1[[#This Row],[ID]],0),MATCH(1,(B70=OFFSET(Priorities!$B$3:$B$2283,Table1[[#This Row],[ID]],0))*("6W"=OFFSET(Priorities!$E$3:$E$2283,Table1[[#This Row],[ID]],0)),0))),"")</f>
        <v/>
      </c>
      <c r="J70" s="292" t="str" cm="1">
        <f t="array" aca="1" ref="J70" ca="1">_xlfn.IFNA(TODAY()-(INDEX(OFFSET(Priorities!$F$3:$F$2283,Table1[[#This Row],[ID]],0),MATCH(1,(B70=OFFSET(Priorities!$B$3:$B$2283,Table1[[#This Row],[ID]],0))*("12W"=OFFSET(Priorities!$E$3:$E$2283,Table1[[#This Row],[ID]],0)),0))),"")</f>
        <v/>
      </c>
      <c r="K70" s="292" t="str" cm="1">
        <f t="array" aca="1" ref="K70" ca="1">_xlfn.IFNA(TODAY()-(INDEX(OFFSET(Priorities!$F$3:$F$2283,Table1[[#This Row],[ID]],0),MATCH(1,(B70=OFFSET(Priorities!$B$3:$B$2283,Table1[[#This Row],[ID]],0))*("18W"=OFFSET(Priorities!$E$3:$E$2283,Table1[[#This Row],[ID]],0)),0))),"")</f>
        <v/>
      </c>
      <c r="L70" s="292" t="str" cm="1">
        <f t="array" aca="1" ref="L70" ca="1">_xlfn.IFNA(TODAY()-(INDEX(OFFSET(Priorities!$F$3:$F$2283,Table1[[#This Row],[ID]],0),MATCH(1,(B70=OFFSET(Priorities!$B$3:$B$2283,Table1[[#This Row],[ID]],0))*("26W"=OFFSET(Priorities!$E$3:$E$2283,Table1[[#This Row],[ID]],0)),0))),"")</f>
        <v/>
      </c>
      <c r="M70" s="292" t="str" cm="1">
        <f t="array" aca="1" ref="M70" ca="1">_xlfn.IFNA(TODAY()-(INDEX(OFFSET(Priorities!$F$3:$F$2283,Table1[[#This Row],[ID]],0),MATCH(1,(B70=OFFSET(Priorities!$B$3:$B$2283,Table1[[#This Row],[ID]],0))*("52W"=OFFSET(Priorities!$E$3:$E$2283,Table1[[#This Row],[ID]],0)),0))),"")</f>
        <v/>
      </c>
      <c r="N70" s="292" t="str" cm="1">
        <f t="array" aca="1" ref="N70" ca="1">_xlfn.IFNA(TODAY()-(INDEX(OFFSET(Priorities!$F$3:$F$2283,Table1[[#This Row],[ID]],0),MATCH(1,(B70=OFFSET(Priorities!$B$3:$B$2283,Table1[[#This Row],[ID]],0))*("104W"=OFFSET(Priorities!$E$3:$E$2283,Table1[[#This Row],[ID]],0)),0))),"")</f>
        <v/>
      </c>
      <c r="O70" s="292" t="str" cm="1">
        <f t="array" aca="1" ref="O70" ca="1">_xlfn.IFNA(TODAY()-(INDEX(OFFSET(Priorities!$F$3:$F$2283,Table1[[#This Row],[ID]],0),MATCH(1,(B70=OFFSET(Priorities!$B$3:$B$2283,Table1[[#This Row],[ID]],0))*("2L"=OFFSET(Priorities!$E$3:$E$2283,Table1[[#This Row],[ID]],0)),0))),"")</f>
        <v/>
      </c>
      <c r="P70" s="292" t="str" cm="1">
        <f t="array" aca="1" ref="P70" ca="1">_xlfn.IFNA(TODAY()-(INDEX(OFFSET(Priorities!$F$3:$F$2283,Table1[[#This Row],[ID]],0),MATCH(1,(B70=OFFSET(Priorities!$B$3:$B$2283,Table1[[#This Row],[ID]],0))*("156W"=OFFSET(Priorities!$E$3:$E$2283,Table1[[#This Row],[ID]],0)),0))),"")</f>
        <v/>
      </c>
      <c r="Q70" s="287" t="str" cm="1">
        <f t="array" aca="1" ref="Q70" ca="1">_xlfn.IFNA(TODAY()-(INDEX(OFFSET(Priorities!$F$3:$F$2283,Table1[[#This Row],[ID]],0),MATCH(1,(B70=OFFSET(Priorities!$B$3:$B$2283,Table1[[#This Row],[ID]],0))*("3L"=OFFSET(Priorities!$E$3:$E$2283,Table1[[#This Row],[ID]],0)),0))),"")</f>
        <v/>
      </c>
    </row>
    <row r="71" spans="1:17" hidden="1" x14ac:dyDescent="0.3">
      <c r="A71" s="288">
        <v>70</v>
      </c>
      <c r="B71" s="289" t="str">
        <f ca="1">IF(COUNTIF(Priorities!$B$4:OFFSET(Priorities!$B$3,Table1[[#This Row],[ID]],0),OFFSET(Priorities!$B$3,Table1[[#This Row],[ID]],0))=1,OFFSET(Priorities!$B$3,Table1[[#This Row],[ID]],0),"")</f>
        <v/>
      </c>
      <c r="C71" s="290" t="str">
        <f ca="1">IF(COUNTIF(Priorities!$B$4:OFFSET(Priorities!$B$3,Table1[[#This Row],[ID]],0),OFFSET(Priorities!$B$3,Table1[[#This Row],[ID]],0))=1,OFFSET(Priorities!$C$3,Table1[[#This Row],[ID]],0),"")</f>
        <v/>
      </c>
      <c r="D71" s="289" t="str">
        <f ca="1">IFERROR(IF(VLOOKUP(E71,'Leader-Assistant'!$B$1:$B$25,1,FALSE)&lt;&gt;"",'Leader-Assistant'!$B$1,""),"") &amp; IFERROR(IF(VLOOKUP(E71,'Leader-Assistant'!$C$1:$C$25,1,FALSE)&lt;&gt;"",'Leader-Assistant'!$C$1,""),"")  &amp; IFERROR(IF(VLOOKUP(E71,'Leader-Assistant'!$D$1:$D$25,1,FALSE)&lt;&gt;"",'Leader-Assistant'!$D$1,""),"") &amp; IFERROR(IF(VLOOKUP(E71,'Leader-Assistant'!$E$1:$E$25,1,FALSE)&lt;&gt;"",'Leader-Assistant'!$E$1,""),"") &amp; IFERROR(IF(VLOOKUP(E71,'Leader-Assistant'!$F$1:$F$25,1,FALSE)&lt;&gt;"",'Leader-Assistant'!$F$1,""),"") &amp; IFERROR(IF(VLOOKUP(E71,'Leader-Assistant'!$G$1:$G$25,1,FALSE)&lt;&gt;"",'Leader-Assistant'!$G$1,""),"") &amp; IFERROR(IF(VLOOKUP(E71,'Leader-Assistant'!$H$1:$H$25,1,FALSE)&lt;&gt;"",'Leader-Assistant'!$H$1,""),"") &amp; IFERROR(IF(VLOOKUP(E71,'Leader-Assistant'!$I$1:$I$25,1,FALSE)&lt;&gt;"",'Leader-Assistant'!$I$1,""),"")</f>
        <v/>
      </c>
      <c r="E71" s="289" t="str">
        <f ca="1">IF(COUNTIF(Priorities!$B$4:OFFSET(Priorities!$B$3,Table1[[#This Row],[ID]],0),OFFSET(Priorities!$B$3,Table1[[#This Row],[ID]],0))=1,OFFSET(Priorities!$D$3,Table1[[#This Row],[ID]],0),"")</f>
        <v/>
      </c>
      <c r="F71" s="291" t="str" cm="1">
        <f t="array" aca="1" ref="F71" ca="1">_xlfn.IFNA(INDEX(OFFSET(Priorities!$F$3:$F$2283,Table1[[#This Row],[ID]],0),MATCH(1,(B71=OFFSET(Priorities!$B$3:$B$2283,Table1[[#This Row],[ID]],0))*("Initial"=OFFSET(Priorities!$E$3:$E$2283,Table1[[#This Row],[ID]],0)),0)),"")</f>
        <v/>
      </c>
      <c r="G71" s="292" t="str" cm="1">
        <f t="array" aca="1" ref="G71" ca="1">_xlfn.IFNA(TODAY()-(INDEX(OFFSET(Priorities!$F$3:$F$2283,Table1[[#This Row],[ID]],0),MATCH(1,(B71=OFFSET(Priorities!$B$3:$B$2283,Table1[[#This Row],[ID]],0))*("1W"=OFFSET(Priorities!$E$3:$E$2283,Table1[[#This Row],[ID]],0)),0))),"")</f>
        <v/>
      </c>
      <c r="H71" s="292" t="str" cm="1">
        <f t="array" aca="1" ref="H71" ca="1">_xlfn.IFNA(TODAY()-(INDEX(OFFSET(Priorities!$F$3:$F$2283,Table1[[#This Row],[ID]],0),MATCH(1,(B71=OFFSET(Priorities!$B$3:$B$2283,Table1[[#This Row],[ID]],0))*("3W"=OFFSET(Priorities!$E$3:$E$2283,Table1[[#This Row],[ID]],0)),0))),"")</f>
        <v/>
      </c>
      <c r="I71" s="292" t="str" cm="1">
        <f t="array" aca="1" ref="I71" ca="1">_xlfn.IFNA(TODAY()-(INDEX(OFFSET(Priorities!$F$3:$F$2283,Table1[[#This Row],[ID]],0),MATCH(1,(B71=OFFSET(Priorities!$B$3:$B$2283,Table1[[#This Row],[ID]],0))*("6W"=OFFSET(Priorities!$E$3:$E$2283,Table1[[#This Row],[ID]],0)),0))),"")</f>
        <v/>
      </c>
      <c r="J71" s="292" t="str" cm="1">
        <f t="array" aca="1" ref="J71" ca="1">_xlfn.IFNA(TODAY()-(INDEX(OFFSET(Priorities!$F$3:$F$2283,Table1[[#This Row],[ID]],0),MATCH(1,(B71=OFFSET(Priorities!$B$3:$B$2283,Table1[[#This Row],[ID]],0))*("12W"=OFFSET(Priorities!$E$3:$E$2283,Table1[[#This Row],[ID]],0)),0))),"")</f>
        <v/>
      </c>
      <c r="K71" s="292" t="str" cm="1">
        <f t="array" aca="1" ref="K71" ca="1">_xlfn.IFNA(TODAY()-(INDEX(OFFSET(Priorities!$F$3:$F$2283,Table1[[#This Row],[ID]],0),MATCH(1,(B71=OFFSET(Priorities!$B$3:$B$2283,Table1[[#This Row],[ID]],0))*("18W"=OFFSET(Priorities!$E$3:$E$2283,Table1[[#This Row],[ID]],0)),0))),"")</f>
        <v/>
      </c>
      <c r="L71" s="292" t="str" cm="1">
        <f t="array" aca="1" ref="L71" ca="1">_xlfn.IFNA(TODAY()-(INDEX(OFFSET(Priorities!$F$3:$F$2283,Table1[[#This Row],[ID]],0),MATCH(1,(B71=OFFSET(Priorities!$B$3:$B$2283,Table1[[#This Row],[ID]],0))*("26W"=OFFSET(Priorities!$E$3:$E$2283,Table1[[#This Row],[ID]],0)),0))),"")</f>
        <v/>
      </c>
      <c r="M71" s="292" t="str" cm="1">
        <f t="array" aca="1" ref="M71" ca="1">_xlfn.IFNA(TODAY()-(INDEX(OFFSET(Priorities!$F$3:$F$2283,Table1[[#This Row],[ID]],0),MATCH(1,(B71=OFFSET(Priorities!$B$3:$B$2283,Table1[[#This Row],[ID]],0))*("52W"=OFFSET(Priorities!$E$3:$E$2283,Table1[[#This Row],[ID]],0)),0))),"")</f>
        <v/>
      </c>
      <c r="N71" s="292" t="str" cm="1">
        <f t="array" aca="1" ref="N71" ca="1">_xlfn.IFNA(TODAY()-(INDEX(OFFSET(Priorities!$F$3:$F$2283,Table1[[#This Row],[ID]],0),MATCH(1,(B71=OFFSET(Priorities!$B$3:$B$2283,Table1[[#This Row],[ID]],0))*("104W"=OFFSET(Priorities!$E$3:$E$2283,Table1[[#This Row],[ID]],0)),0))),"")</f>
        <v/>
      </c>
      <c r="O71" s="292" t="str" cm="1">
        <f t="array" aca="1" ref="O71" ca="1">_xlfn.IFNA(TODAY()-(INDEX(OFFSET(Priorities!$F$3:$F$2283,Table1[[#This Row],[ID]],0),MATCH(1,(B71=OFFSET(Priorities!$B$3:$B$2283,Table1[[#This Row],[ID]],0))*("2L"=OFFSET(Priorities!$E$3:$E$2283,Table1[[#This Row],[ID]],0)),0))),"")</f>
        <v/>
      </c>
      <c r="P71" s="292" t="str" cm="1">
        <f t="array" aca="1" ref="P71" ca="1">_xlfn.IFNA(TODAY()-(INDEX(OFFSET(Priorities!$F$3:$F$2283,Table1[[#This Row],[ID]],0),MATCH(1,(B71=OFFSET(Priorities!$B$3:$B$2283,Table1[[#This Row],[ID]],0))*("156W"=OFFSET(Priorities!$E$3:$E$2283,Table1[[#This Row],[ID]],0)),0))),"")</f>
        <v/>
      </c>
      <c r="Q71" s="287" t="str" cm="1">
        <f t="array" aca="1" ref="Q71" ca="1">_xlfn.IFNA(TODAY()-(INDEX(OFFSET(Priorities!$F$3:$F$2283,Table1[[#This Row],[ID]],0),MATCH(1,(B71=OFFSET(Priorities!$B$3:$B$2283,Table1[[#This Row],[ID]],0))*("3L"=OFFSET(Priorities!$E$3:$E$2283,Table1[[#This Row],[ID]],0)),0))),"")</f>
        <v/>
      </c>
    </row>
    <row r="72" spans="1:17" hidden="1" x14ac:dyDescent="0.3">
      <c r="A72" s="288">
        <v>71</v>
      </c>
      <c r="B72" s="289" t="str">
        <f ca="1">IF(COUNTIF(Priorities!$B$4:OFFSET(Priorities!$B$3,Table1[[#This Row],[ID]],0),OFFSET(Priorities!$B$3,Table1[[#This Row],[ID]],0))=1,OFFSET(Priorities!$B$3,Table1[[#This Row],[ID]],0),"")</f>
        <v/>
      </c>
      <c r="C72" s="290" t="str">
        <f ca="1">IF(COUNTIF(Priorities!$B$4:OFFSET(Priorities!$B$3,Table1[[#This Row],[ID]],0),OFFSET(Priorities!$B$3,Table1[[#This Row],[ID]],0))=1,OFFSET(Priorities!$C$3,Table1[[#This Row],[ID]],0),"")</f>
        <v/>
      </c>
      <c r="D72" s="289" t="str">
        <f ca="1">IFERROR(IF(VLOOKUP(E72,'Leader-Assistant'!$B$1:$B$25,1,FALSE)&lt;&gt;"",'Leader-Assistant'!$B$1,""),"") &amp; IFERROR(IF(VLOOKUP(E72,'Leader-Assistant'!$C$1:$C$25,1,FALSE)&lt;&gt;"",'Leader-Assistant'!$C$1,""),"")  &amp; IFERROR(IF(VLOOKUP(E72,'Leader-Assistant'!$D$1:$D$25,1,FALSE)&lt;&gt;"",'Leader-Assistant'!$D$1,""),"") &amp; IFERROR(IF(VLOOKUP(E72,'Leader-Assistant'!$E$1:$E$25,1,FALSE)&lt;&gt;"",'Leader-Assistant'!$E$1,""),"") &amp; IFERROR(IF(VLOOKUP(E72,'Leader-Assistant'!$F$1:$F$25,1,FALSE)&lt;&gt;"",'Leader-Assistant'!$F$1,""),"") &amp; IFERROR(IF(VLOOKUP(E72,'Leader-Assistant'!$G$1:$G$25,1,FALSE)&lt;&gt;"",'Leader-Assistant'!$G$1,""),"") &amp; IFERROR(IF(VLOOKUP(E72,'Leader-Assistant'!$H$1:$H$25,1,FALSE)&lt;&gt;"",'Leader-Assistant'!$H$1,""),"") &amp; IFERROR(IF(VLOOKUP(E72,'Leader-Assistant'!$I$1:$I$25,1,FALSE)&lt;&gt;"",'Leader-Assistant'!$I$1,""),"")</f>
        <v/>
      </c>
      <c r="E72" s="289" t="str">
        <f ca="1">IF(COUNTIF(Priorities!$B$4:OFFSET(Priorities!$B$3,Table1[[#This Row],[ID]],0),OFFSET(Priorities!$B$3,Table1[[#This Row],[ID]],0))=1,OFFSET(Priorities!$D$3,Table1[[#This Row],[ID]],0),"")</f>
        <v/>
      </c>
      <c r="F72" s="291" t="str" cm="1">
        <f t="array" aca="1" ref="F72" ca="1">_xlfn.IFNA(INDEX(OFFSET(Priorities!$F$3:$F$2283,Table1[[#This Row],[ID]],0),MATCH(1,(B72=OFFSET(Priorities!$B$3:$B$2283,Table1[[#This Row],[ID]],0))*("Initial"=OFFSET(Priorities!$E$3:$E$2283,Table1[[#This Row],[ID]],0)),0)),"")</f>
        <v/>
      </c>
      <c r="G72" s="292" t="str" cm="1">
        <f t="array" aca="1" ref="G72" ca="1">_xlfn.IFNA(TODAY()-(INDEX(OFFSET(Priorities!$F$3:$F$2283,Table1[[#This Row],[ID]],0),MATCH(1,(B72=OFFSET(Priorities!$B$3:$B$2283,Table1[[#This Row],[ID]],0))*("1W"=OFFSET(Priorities!$E$3:$E$2283,Table1[[#This Row],[ID]],0)),0))),"")</f>
        <v/>
      </c>
      <c r="H72" s="292" t="str" cm="1">
        <f t="array" aca="1" ref="H72" ca="1">_xlfn.IFNA(TODAY()-(INDEX(OFFSET(Priorities!$F$3:$F$2283,Table1[[#This Row],[ID]],0),MATCH(1,(B72=OFFSET(Priorities!$B$3:$B$2283,Table1[[#This Row],[ID]],0))*("3W"=OFFSET(Priorities!$E$3:$E$2283,Table1[[#This Row],[ID]],0)),0))),"")</f>
        <v/>
      </c>
      <c r="I72" s="292" t="str" cm="1">
        <f t="array" aca="1" ref="I72" ca="1">_xlfn.IFNA(TODAY()-(INDEX(OFFSET(Priorities!$F$3:$F$2283,Table1[[#This Row],[ID]],0),MATCH(1,(B72=OFFSET(Priorities!$B$3:$B$2283,Table1[[#This Row],[ID]],0))*("6W"=OFFSET(Priorities!$E$3:$E$2283,Table1[[#This Row],[ID]],0)),0))),"")</f>
        <v/>
      </c>
      <c r="J72" s="292" t="str" cm="1">
        <f t="array" aca="1" ref="J72" ca="1">_xlfn.IFNA(TODAY()-(INDEX(OFFSET(Priorities!$F$3:$F$2283,Table1[[#This Row],[ID]],0),MATCH(1,(B72=OFFSET(Priorities!$B$3:$B$2283,Table1[[#This Row],[ID]],0))*("12W"=OFFSET(Priorities!$E$3:$E$2283,Table1[[#This Row],[ID]],0)),0))),"")</f>
        <v/>
      </c>
      <c r="K72" s="292" t="str" cm="1">
        <f t="array" aca="1" ref="K72" ca="1">_xlfn.IFNA(TODAY()-(INDEX(OFFSET(Priorities!$F$3:$F$2283,Table1[[#This Row],[ID]],0),MATCH(1,(B72=OFFSET(Priorities!$B$3:$B$2283,Table1[[#This Row],[ID]],0))*("18W"=OFFSET(Priorities!$E$3:$E$2283,Table1[[#This Row],[ID]],0)),0))),"")</f>
        <v/>
      </c>
      <c r="L72" s="292" t="str" cm="1">
        <f t="array" aca="1" ref="L72" ca="1">_xlfn.IFNA(TODAY()-(INDEX(OFFSET(Priorities!$F$3:$F$2283,Table1[[#This Row],[ID]],0),MATCH(1,(B72=OFFSET(Priorities!$B$3:$B$2283,Table1[[#This Row],[ID]],0))*("26W"=OFFSET(Priorities!$E$3:$E$2283,Table1[[#This Row],[ID]],0)),0))),"")</f>
        <v/>
      </c>
      <c r="M72" s="292" t="str" cm="1">
        <f t="array" aca="1" ref="M72" ca="1">_xlfn.IFNA(TODAY()-(INDEX(OFFSET(Priorities!$F$3:$F$2283,Table1[[#This Row],[ID]],0),MATCH(1,(B72=OFFSET(Priorities!$B$3:$B$2283,Table1[[#This Row],[ID]],0))*("52W"=OFFSET(Priorities!$E$3:$E$2283,Table1[[#This Row],[ID]],0)),0))),"")</f>
        <v/>
      </c>
      <c r="N72" s="292" t="str" cm="1">
        <f t="array" aca="1" ref="N72" ca="1">_xlfn.IFNA(TODAY()-(INDEX(OFFSET(Priorities!$F$3:$F$2283,Table1[[#This Row],[ID]],0),MATCH(1,(B72=OFFSET(Priorities!$B$3:$B$2283,Table1[[#This Row],[ID]],0))*("104W"=OFFSET(Priorities!$E$3:$E$2283,Table1[[#This Row],[ID]],0)),0))),"")</f>
        <v/>
      </c>
      <c r="O72" s="292" t="str" cm="1">
        <f t="array" aca="1" ref="O72" ca="1">_xlfn.IFNA(TODAY()-(INDEX(OFFSET(Priorities!$F$3:$F$2283,Table1[[#This Row],[ID]],0),MATCH(1,(B72=OFFSET(Priorities!$B$3:$B$2283,Table1[[#This Row],[ID]],0))*("2L"=OFFSET(Priorities!$E$3:$E$2283,Table1[[#This Row],[ID]],0)),0))),"")</f>
        <v/>
      </c>
      <c r="P72" s="292" t="str" cm="1">
        <f t="array" aca="1" ref="P72" ca="1">_xlfn.IFNA(TODAY()-(INDEX(OFFSET(Priorities!$F$3:$F$2283,Table1[[#This Row],[ID]],0),MATCH(1,(B72=OFFSET(Priorities!$B$3:$B$2283,Table1[[#This Row],[ID]],0))*("156W"=OFFSET(Priorities!$E$3:$E$2283,Table1[[#This Row],[ID]],0)),0))),"")</f>
        <v/>
      </c>
      <c r="Q72" s="287" t="str" cm="1">
        <f t="array" aca="1" ref="Q72" ca="1">_xlfn.IFNA(TODAY()-(INDEX(OFFSET(Priorities!$F$3:$F$2283,Table1[[#This Row],[ID]],0),MATCH(1,(B72=OFFSET(Priorities!$B$3:$B$2283,Table1[[#This Row],[ID]],0))*("3L"=OFFSET(Priorities!$E$3:$E$2283,Table1[[#This Row],[ID]],0)),0))),"")</f>
        <v/>
      </c>
    </row>
    <row r="73" spans="1:17" x14ac:dyDescent="0.3">
      <c r="A73" s="288">
        <v>72</v>
      </c>
      <c r="B73" s="289" t="str">
        <f ca="1">IF(COUNTIF(Priorities!$B$4:OFFSET(Priorities!$B$3,Table1[[#This Row],[ID]],0),OFFSET(Priorities!$B$3,Table1[[#This Row],[ID]],0))=1,OFFSET(Priorities!$B$3,Table1[[#This Row],[ID]],0),"")</f>
        <v>ST 377/2020</v>
      </c>
      <c r="C73" s="290" t="str">
        <f ca="1">IF(COUNTIF(Priorities!$B$4:OFFSET(Priorities!$B$3,Table1[[#This Row],[ID]],0),OFFSET(Priorities!$B$3,Table1[[#This Row],[ID]],0))=1,OFFSET(Priorities!$C$3,Table1[[#This Row],[ID]],0),"")</f>
        <v>Paloma Pl Validation</v>
      </c>
      <c r="D73" s="289" t="str">
        <f ca="1">IFERROR(IF(VLOOKUP(E73,'Leader-Assistant'!$B$1:$B$25,1,FALSE)&lt;&gt;"",'Leader-Assistant'!$B$1,""),"") &amp; IFERROR(IF(VLOOKUP(E73,'Leader-Assistant'!$C$1:$C$25,1,FALSE)&lt;&gt;"",'Leader-Assistant'!$C$1,""),"")  &amp; IFERROR(IF(VLOOKUP(E73,'Leader-Assistant'!$D$1:$D$25,1,FALSE)&lt;&gt;"",'Leader-Assistant'!$D$1,""),"") &amp; IFERROR(IF(VLOOKUP(E73,'Leader-Assistant'!$E$1:$E$25,1,FALSE)&lt;&gt;"",'Leader-Assistant'!$E$1,""),"") &amp; IFERROR(IF(VLOOKUP(E73,'Leader-Assistant'!$F$1:$F$25,1,FALSE)&lt;&gt;"",'Leader-Assistant'!$F$1,""),"") &amp; IFERROR(IF(VLOOKUP(E73,'Leader-Assistant'!$G$1:$G$25,1,FALSE)&lt;&gt;"",'Leader-Assistant'!$G$1,""),"") &amp; IFERROR(IF(VLOOKUP(E73,'Leader-Assistant'!$H$1:$H$25,1,FALSE)&lt;&gt;"",'Leader-Assistant'!$H$1,""),"") &amp; IFERROR(IF(VLOOKUP(E73,'Leader-Assistant'!$I$1:$I$25,1,FALSE)&lt;&gt;"",'Leader-Assistant'!$I$1,""),"")</f>
        <v>MU</v>
      </c>
      <c r="E73" s="289" t="str">
        <f ca="1">IF(COUNTIF(Priorities!$B$4:OFFSET(Priorities!$B$3,Table1[[#This Row],[ID]],0),OFFSET(Priorities!$B$3,Table1[[#This Row],[ID]],0))=1,OFFSET(Priorities!$D$3,Table1[[#This Row],[ID]],0),"")</f>
        <v>AWO</v>
      </c>
      <c r="F73" s="291" cm="1">
        <f t="array" aca="1" ref="F73" ca="1">_xlfn.IFNA(INDEX(OFFSET(Priorities!$F$3:$F$2283,Table1[[#This Row],[ID]],0),MATCH(1,(B73=OFFSET(Priorities!$B$3:$B$2283,Table1[[#This Row],[ID]],0))*("Initial"=OFFSET(Priorities!$E$3:$E$2283,Table1[[#This Row],[ID]],0)),0)),"")</f>
        <v>44078</v>
      </c>
      <c r="G73" s="292" cm="1">
        <f t="array" aca="1" ref="G73" ca="1">_xlfn.IFNA(TODAY()-(INDEX(OFFSET(Priorities!$F$3:$F$2283,Table1[[#This Row],[ID]],0),MATCH(1,(B73=OFFSET(Priorities!$B$3:$B$2283,Table1[[#This Row],[ID]],0))*("1W"=OFFSET(Priorities!$E$3:$E$2283,Table1[[#This Row],[ID]],0)),0))),"")</f>
        <v>760</v>
      </c>
      <c r="H73" s="292" t="str" cm="1">
        <f t="array" aca="1" ref="H73" ca="1">_xlfn.IFNA(TODAY()-(INDEX(OFFSET(Priorities!$F$3:$F$2283,Table1[[#This Row],[ID]],0),MATCH(1,(B73=OFFSET(Priorities!$B$3:$B$2283,Table1[[#This Row],[ID]],0))*("3W"=OFFSET(Priorities!$E$3:$E$2283,Table1[[#This Row],[ID]],0)),0))),"")</f>
        <v/>
      </c>
      <c r="I73" s="292" cm="1">
        <f t="array" aca="1" ref="I73" ca="1">_xlfn.IFNA(TODAY()-(INDEX(OFFSET(Priorities!$F$3:$F$2283,Table1[[#This Row],[ID]],0),MATCH(1,(B73=OFFSET(Priorities!$B$3:$B$2283,Table1[[#This Row],[ID]],0))*("6W"=OFFSET(Priorities!$E$3:$E$2283,Table1[[#This Row],[ID]],0)),0))),"")</f>
        <v>725</v>
      </c>
      <c r="J73" s="292" cm="1">
        <f t="array" aca="1" ref="J73" ca="1">_xlfn.IFNA(TODAY()-(INDEX(OFFSET(Priorities!$F$3:$F$2283,Table1[[#This Row],[ID]],0),MATCH(1,(B73=OFFSET(Priorities!$B$3:$B$2283,Table1[[#This Row],[ID]],0))*("12W"=OFFSET(Priorities!$E$3:$E$2283,Table1[[#This Row],[ID]],0)),0))),"")</f>
        <v>683</v>
      </c>
      <c r="K73" s="292" t="str" cm="1">
        <f t="array" aca="1" ref="K73" ca="1">_xlfn.IFNA(TODAY()-(INDEX(OFFSET(Priorities!$F$3:$F$2283,Table1[[#This Row],[ID]],0),MATCH(1,(B73=OFFSET(Priorities!$B$3:$B$2283,Table1[[#This Row],[ID]],0))*("18W"=OFFSET(Priorities!$E$3:$E$2283,Table1[[#This Row],[ID]],0)),0))),"")</f>
        <v/>
      </c>
      <c r="L73" s="292" t="str" cm="1">
        <f t="array" aca="1" ref="L73" ca="1">_xlfn.IFNA(TODAY()-(INDEX(OFFSET(Priorities!$F$3:$F$2283,Table1[[#This Row],[ID]],0),MATCH(1,(B73=OFFSET(Priorities!$B$3:$B$2283,Table1[[#This Row],[ID]],0))*("26W"=OFFSET(Priorities!$E$3:$E$2283,Table1[[#This Row],[ID]],0)),0))),"")</f>
        <v/>
      </c>
      <c r="M73" s="292" t="str" cm="1">
        <f t="array" aca="1" ref="M73" ca="1">_xlfn.IFNA(TODAY()-(INDEX(OFFSET(Priorities!$F$3:$F$2283,Table1[[#This Row],[ID]],0),MATCH(1,(B73=OFFSET(Priorities!$B$3:$B$2283,Table1[[#This Row],[ID]],0))*("52W"=OFFSET(Priorities!$E$3:$E$2283,Table1[[#This Row],[ID]],0)),0))),"")</f>
        <v/>
      </c>
      <c r="N73" s="292" cm="1">
        <f t="array" aca="1" ref="N73" ca="1">_xlfn.IFNA(TODAY()-(INDEX(OFFSET(Priorities!$F$3:$F$2283,Table1[[#This Row],[ID]],0),MATCH(1,(B73=OFFSET(Priorities!$B$3:$B$2283,Table1[[#This Row],[ID]],0))*("104W"=OFFSET(Priorities!$E$3:$E$2283,Table1[[#This Row],[ID]],0)),0))),"")</f>
        <v>39</v>
      </c>
      <c r="O73" s="292" t="str" cm="1">
        <f t="array" aca="1" ref="O73" ca="1">_xlfn.IFNA(TODAY()-(INDEX(OFFSET(Priorities!$F$3:$F$2283,Table1[[#This Row],[ID]],0),MATCH(1,(B73=OFFSET(Priorities!$B$3:$B$2283,Table1[[#This Row],[ID]],0))*("2L"=OFFSET(Priorities!$E$3:$E$2283,Table1[[#This Row],[ID]],0)),0))),"")</f>
        <v/>
      </c>
      <c r="P73" s="292" t="str" cm="1">
        <f t="array" aca="1" ref="P73" ca="1">_xlfn.IFNA(TODAY()-(INDEX(OFFSET(Priorities!$F$3:$F$2283,Table1[[#This Row],[ID]],0),MATCH(1,(B73=OFFSET(Priorities!$B$3:$B$2283,Table1[[#This Row],[ID]],0))*("156W"=OFFSET(Priorities!$E$3:$E$2283,Table1[[#This Row],[ID]],0)),0))),"")</f>
        <v/>
      </c>
      <c r="Q73" s="287" t="str" cm="1">
        <f t="array" aca="1" ref="Q73" ca="1">_xlfn.IFNA(TODAY()-(INDEX(OFFSET(Priorities!$F$3:$F$2283,Table1[[#This Row],[ID]],0),MATCH(1,(B73=OFFSET(Priorities!$B$3:$B$2283,Table1[[#This Row],[ID]],0))*("3L"=OFFSET(Priorities!$E$3:$E$2283,Table1[[#This Row],[ID]],0)),0))),"")</f>
        <v/>
      </c>
    </row>
    <row r="74" spans="1:17" x14ac:dyDescent="0.3">
      <c r="A74" s="288">
        <v>73</v>
      </c>
      <c r="B74" s="289" t="str">
        <f ca="1">IF(COUNTIF(Priorities!$B$4:OFFSET(Priorities!$B$3,Table1[[#This Row],[ID]],0),OFFSET(Priorities!$B$3,Table1[[#This Row],[ID]],0))=1,OFFSET(Priorities!$B$3,Table1[[#This Row],[ID]],0),"")</f>
        <v>ST 411/2019</v>
      </c>
      <c r="C74" s="290" t="str">
        <f ca="1">IF(COUNTIF(Priorities!$B$4:OFFSET(Priorities!$B$3,Table1[[#This Row],[ID]],0),OFFSET(Priorities!$B$3,Table1[[#This Row],[ID]],0))=1,OFFSET(Priorities!$C$3,Table1[[#This Row],[ID]],0),"")</f>
        <v>TEST39</v>
      </c>
      <c r="D74" s="289" t="str">
        <f ca="1">IFERROR(IF(VLOOKUP(E74,'Leader-Assistant'!$B$1:$B$25,1,FALSE)&lt;&gt;"",'Leader-Assistant'!$B$1,""),"") &amp; IFERROR(IF(VLOOKUP(E74,'Leader-Assistant'!$C$1:$C$25,1,FALSE)&lt;&gt;"",'Leader-Assistant'!$C$1,""),"")  &amp; IFERROR(IF(VLOOKUP(E74,'Leader-Assistant'!$D$1:$D$25,1,FALSE)&lt;&gt;"",'Leader-Assistant'!$D$1,""),"") &amp; IFERROR(IF(VLOOKUP(E74,'Leader-Assistant'!$E$1:$E$25,1,FALSE)&lt;&gt;"",'Leader-Assistant'!$E$1,""),"") &amp; IFERROR(IF(VLOOKUP(E74,'Leader-Assistant'!$F$1:$F$25,1,FALSE)&lt;&gt;"",'Leader-Assistant'!$F$1,""),"") &amp; IFERROR(IF(VLOOKUP(E74,'Leader-Assistant'!$G$1:$G$25,1,FALSE)&lt;&gt;"",'Leader-Assistant'!$G$1,""),"") &amp; IFERROR(IF(VLOOKUP(E74,'Leader-Assistant'!$H$1:$H$25,1,FALSE)&lt;&gt;"",'Leader-Assistant'!$H$1,""),"") &amp; IFERROR(IF(VLOOKUP(E74,'Leader-Assistant'!$I$1:$I$25,1,FALSE)&lt;&gt;"",'Leader-Assistant'!$I$1,""),"")</f>
        <v>PKL</v>
      </c>
      <c r="E74" s="289" t="str">
        <f ca="1">IF(COUNTIF(Priorities!$B$4:OFFSET(Priorities!$B$3,Table1[[#This Row],[ID]],0),OFFSET(Priorities!$B$3,Table1[[#This Row],[ID]],0))=1,OFFSET(Priorities!$D$3,Table1[[#This Row],[ID]],0),"")</f>
        <v>PKL</v>
      </c>
      <c r="F74" s="291" t="str" cm="1">
        <f t="array" aca="1" ref="F74" ca="1">_xlfn.IFNA(INDEX(OFFSET(Priorities!$F$3:$F$2283,Table1[[#This Row],[ID]],0),MATCH(1,(B74=OFFSET(Priorities!$B$3:$B$2283,Table1[[#This Row],[ID]],0))*("Initial"=OFFSET(Priorities!$E$3:$E$2283,Table1[[#This Row],[ID]],0)),0)),"")</f>
        <v/>
      </c>
      <c r="G74" s="292" t="str" cm="1">
        <f t="array" aca="1" ref="G74" ca="1">_xlfn.IFNA(TODAY()-(INDEX(OFFSET(Priorities!$F$3:$F$2283,Table1[[#This Row],[ID]],0),MATCH(1,(B74=OFFSET(Priorities!$B$3:$B$2283,Table1[[#This Row],[ID]],0))*("1W"=OFFSET(Priorities!$E$3:$E$2283,Table1[[#This Row],[ID]],0)),0))),"")</f>
        <v/>
      </c>
      <c r="H74" s="292" t="str" cm="1">
        <f t="array" aca="1" ref="H74" ca="1">_xlfn.IFNA(TODAY()-(INDEX(OFFSET(Priorities!$F$3:$F$2283,Table1[[#This Row],[ID]],0),MATCH(1,(B74=OFFSET(Priorities!$B$3:$B$2283,Table1[[#This Row],[ID]],0))*("3W"=OFFSET(Priorities!$E$3:$E$2283,Table1[[#This Row],[ID]],0)),0))),"")</f>
        <v/>
      </c>
      <c r="I74" s="292" t="str" cm="1">
        <f t="array" aca="1" ref="I74" ca="1">_xlfn.IFNA(TODAY()-(INDEX(OFFSET(Priorities!$F$3:$F$2283,Table1[[#This Row],[ID]],0),MATCH(1,(B74=OFFSET(Priorities!$B$3:$B$2283,Table1[[#This Row],[ID]],0))*("6W"=OFFSET(Priorities!$E$3:$E$2283,Table1[[#This Row],[ID]],0)),0))),"")</f>
        <v/>
      </c>
      <c r="J74" s="292" cm="1">
        <f t="array" aca="1" ref="J74" ca="1">_xlfn.IFNA(TODAY()-(INDEX(OFFSET(Priorities!$F$3:$F$2283,Table1[[#This Row],[ID]],0),MATCH(1,(B74=OFFSET(Priorities!$B$3:$B$2283,Table1[[#This Row],[ID]],0))*("12W"=OFFSET(Priorities!$E$3:$E$2283,Table1[[#This Row],[ID]],0)),0))),"")</f>
        <v>1022</v>
      </c>
      <c r="K74" s="292" t="str" cm="1">
        <f t="array" aca="1" ref="K74" ca="1">_xlfn.IFNA(TODAY()-(INDEX(OFFSET(Priorities!$F$3:$F$2283,Table1[[#This Row],[ID]],0),MATCH(1,(B74=OFFSET(Priorities!$B$3:$B$2283,Table1[[#This Row],[ID]],0))*("18W"=OFFSET(Priorities!$E$3:$E$2283,Table1[[#This Row],[ID]],0)),0))),"")</f>
        <v/>
      </c>
      <c r="L74" s="292" t="str" cm="1">
        <f t="array" aca="1" ref="L74" ca="1">_xlfn.IFNA(TODAY()-(INDEX(OFFSET(Priorities!$F$3:$F$2283,Table1[[#This Row],[ID]],0),MATCH(1,(B74=OFFSET(Priorities!$B$3:$B$2283,Table1[[#This Row],[ID]],0))*("26W"=OFFSET(Priorities!$E$3:$E$2283,Table1[[#This Row],[ID]],0)),0))),"")</f>
        <v/>
      </c>
      <c r="M74" s="292" t="str" cm="1">
        <f t="array" aca="1" ref="M74" ca="1">_xlfn.IFNA(TODAY()-(INDEX(OFFSET(Priorities!$F$3:$F$2283,Table1[[#This Row],[ID]],0),MATCH(1,(B74=OFFSET(Priorities!$B$3:$B$2283,Table1[[#This Row],[ID]],0))*("52W"=OFFSET(Priorities!$E$3:$E$2283,Table1[[#This Row],[ID]],0)),0))),"")</f>
        <v/>
      </c>
      <c r="N74" s="292" t="str" cm="1">
        <f t="array" aca="1" ref="N74" ca="1">_xlfn.IFNA(TODAY()-(INDEX(OFFSET(Priorities!$F$3:$F$2283,Table1[[#This Row],[ID]],0),MATCH(1,(B74=OFFSET(Priorities!$B$3:$B$2283,Table1[[#This Row],[ID]],0))*("104W"=OFFSET(Priorities!$E$3:$E$2283,Table1[[#This Row],[ID]],0)),0))),"")</f>
        <v/>
      </c>
      <c r="O74" s="292" t="str" cm="1">
        <f t="array" aca="1" ref="O74" ca="1">_xlfn.IFNA(TODAY()-(INDEX(OFFSET(Priorities!$F$3:$F$2283,Table1[[#This Row],[ID]],0),MATCH(1,(B74=OFFSET(Priorities!$B$3:$B$2283,Table1[[#This Row],[ID]],0))*("2L"=OFFSET(Priorities!$E$3:$E$2283,Table1[[#This Row],[ID]],0)),0))),"")</f>
        <v/>
      </c>
      <c r="P74" s="292" cm="1">
        <f t="array" aca="1" ref="P74" ca="1">_xlfn.IFNA(TODAY()-(INDEX(OFFSET(Priorities!$F$3:$F$2283,Table1[[#This Row],[ID]],0),MATCH(1,(B74=OFFSET(Priorities!$B$3:$B$2283,Table1[[#This Row],[ID]],0))*("156W"=OFFSET(Priorities!$E$3:$E$2283,Table1[[#This Row],[ID]],0)),0))),"")</f>
        <v>41</v>
      </c>
      <c r="Q74" s="287" t="str" cm="1">
        <f t="array" aca="1" ref="Q74" ca="1">_xlfn.IFNA(TODAY()-(INDEX(OFFSET(Priorities!$F$3:$F$2283,Table1[[#This Row],[ID]],0),MATCH(1,(B74=OFFSET(Priorities!$B$3:$B$2283,Table1[[#This Row],[ID]],0))*("3L"=OFFSET(Priorities!$E$3:$E$2283,Table1[[#This Row],[ID]],0)),0))),"")</f>
        <v/>
      </c>
    </row>
    <row r="75" spans="1:17" hidden="1" x14ac:dyDescent="0.3">
      <c r="A75" s="288">
        <v>74</v>
      </c>
      <c r="B75" s="289" t="str">
        <f ca="1">IF(COUNTIF(Priorities!$B$4:OFFSET(Priorities!$B$3,Table1[[#This Row],[ID]],0),OFFSET(Priorities!$B$3,Table1[[#This Row],[ID]],0))=1,OFFSET(Priorities!$B$3,Table1[[#This Row],[ID]],0),"")</f>
        <v/>
      </c>
      <c r="C75" s="290" t="str">
        <f ca="1">IF(COUNTIF(Priorities!$B$4:OFFSET(Priorities!$B$3,Table1[[#This Row],[ID]],0),OFFSET(Priorities!$B$3,Table1[[#This Row],[ID]],0))=1,OFFSET(Priorities!$C$3,Table1[[#This Row],[ID]],0),"")</f>
        <v/>
      </c>
      <c r="D75" s="289" t="str">
        <f ca="1">IFERROR(IF(VLOOKUP(E75,'Leader-Assistant'!$B$1:$B$25,1,FALSE)&lt;&gt;"",'Leader-Assistant'!$B$1,""),"") &amp; IFERROR(IF(VLOOKUP(E75,'Leader-Assistant'!$C$1:$C$25,1,FALSE)&lt;&gt;"",'Leader-Assistant'!$C$1,""),"")  &amp; IFERROR(IF(VLOOKUP(E75,'Leader-Assistant'!$D$1:$D$25,1,FALSE)&lt;&gt;"",'Leader-Assistant'!$D$1,""),"") &amp; IFERROR(IF(VLOOKUP(E75,'Leader-Assistant'!$E$1:$E$25,1,FALSE)&lt;&gt;"",'Leader-Assistant'!$E$1,""),"") &amp; IFERROR(IF(VLOOKUP(E75,'Leader-Assistant'!$F$1:$F$25,1,FALSE)&lt;&gt;"",'Leader-Assistant'!$F$1,""),"") &amp; IFERROR(IF(VLOOKUP(E75,'Leader-Assistant'!$G$1:$G$25,1,FALSE)&lt;&gt;"",'Leader-Assistant'!$G$1,""),"") &amp; IFERROR(IF(VLOOKUP(E75,'Leader-Assistant'!$H$1:$H$25,1,FALSE)&lt;&gt;"",'Leader-Assistant'!$H$1,""),"") &amp; IFERROR(IF(VLOOKUP(E75,'Leader-Assistant'!$I$1:$I$25,1,FALSE)&lt;&gt;"",'Leader-Assistant'!$I$1,""),"")</f>
        <v/>
      </c>
      <c r="E75" s="289" t="str">
        <f ca="1">IF(COUNTIF(Priorities!$B$4:OFFSET(Priorities!$B$3,Table1[[#This Row],[ID]],0),OFFSET(Priorities!$B$3,Table1[[#This Row],[ID]],0))=1,OFFSET(Priorities!$D$3,Table1[[#This Row],[ID]],0),"")</f>
        <v/>
      </c>
      <c r="F75" s="291" t="str" cm="1">
        <f t="array" aca="1" ref="F75" ca="1">_xlfn.IFNA(INDEX(OFFSET(Priorities!$F$3:$F$2283,Table1[[#This Row],[ID]],0),MATCH(1,(B75=OFFSET(Priorities!$B$3:$B$2283,Table1[[#This Row],[ID]],0))*("Initial"=OFFSET(Priorities!$E$3:$E$2283,Table1[[#This Row],[ID]],0)),0)),"")</f>
        <v/>
      </c>
      <c r="G75" s="292" t="str" cm="1">
        <f t="array" aca="1" ref="G75" ca="1">_xlfn.IFNA(TODAY()-(INDEX(OFFSET(Priorities!$F$3:$F$2283,Table1[[#This Row],[ID]],0),MATCH(1,(B75=OFFSET(Priorities!$B$3:$B$2283,Table1[[#This Row],[ID]],0))*("1W"=OFFSET(Priorities!$E$3:$E$2283,Table1[[#This Row],[ID]],0)),0))),"")</f>
        <v/>
      </c>
      <c r="H75" s="292" t="str" cm="1">
        <f t="array" aca="1" ref="H75" ca="1">_xlfn.IFNA(TODAY()-(INDEX(OFFSET(Priorities!$F$3:$F$2283,Table1[[#This Row],[ID]],0),MATCH(1,(B75=OFFSET(Priorities!$B$3:$B$2283,Table1[[#This Row],[ID]],0))*("3W"=OFFSET(Priorities!$E$3:$E$2283,Table1[[#This Row],[ID]],0)),0))),"")</f>
        <v/>
      </c>
      <c r="I75" s="292" t="str" cm="1">
        <f t="array" aca="1" ref="I75" ca="1">_xlfn.IFNA(TODAY()-(INDEX(OFFSET(Priorities!$F$3:$F$2283,Table1[[#This Row],[ID]],0),MATCH(1,(B75=OFFSET(Priorities!$B$3:$B$2283,Table1[[#This Row],[ID]],0))*("6W"=OFFSET(Priorities!$E$3:$E$2283,Table1[[#This Row],[ID]],0)),0))),"")</f>
        <v/>
      </c>
      <c r="J75" s="292" t="str" cm="1">
        <f t="array" aca="1" ref="J75" ca="1">_xlfn.IFNA(TODAY()-(INDEX(OFFSET(Priorities!$F$3:$F$2283,Table1[[#This Row],[ID]],0),MATCH(1,(B75=OFFSET(Priorities!$B$3:$B$2283,Table1[[#This Row],[ID]],0))*("12W"=OFFSET(Priorities!$E$3:$E$2283,Table1[[#This Row],[ID]],0)),0))),"")</f>
        <v/>
      </c>
      <c r="K75" s="292" t="str" cm="1">
        <f t="array" aca="1" ref="K75" ca="1">_xlfn.IFNA(TODAY()-(INDEX(OFFSET(Priorities!$F$3:$F$2283,Table1[[#This Row],[ID]],0),MATCH(1,(B75=OFFSET(Priorities!$B$3:$B$2283,Table1[[#This Row],[ID]],0))*("18W"=OFFSET(Priorities!$E$3:$E$2283,Table1[[#This Row],[ID]],0)),0))),"")</f>
        <v/>
      </c>
      <c r="L75" s="292" t="str" cm="1">
        <f t="array" aca="1" ref="L75" ca="1">_xlfn.IFNA(TODAY()-(INDEX(OFFSET(Priorities!$F$3:$F$2283,Table1[[#This Row],[ID]],0),MATCH(1,(B75=OFFSET(Priorities!$B$3:$B$2283,Table1[[#This Row],[ID]],0))*("26W"=OFFSET(Priorities!$E$3:$E$2283,Table1[[#This Row],[ID]],0)),0))),"")</f>
        <v/>
      </c>
      <c r="M75" s="292" t="str" cm="1">
        <f t="array" aca="1" ref="M75" ca="1">_xlfn.IFNA(TODAY()-(INDEX(OFFSET(Priorities!$F$3:$F$2283,Table1[[#This Row],[ID]],0),MATCH(1,(B75=OFFSET(Priorities!$B$3:$B$2283,Table1[[#This Row],[ID]],0))*("52W"=OFFSET(Priorities!$E$3:$E$2283,Table1[[#This Row],[ID]],0)),0))),"")</f>
        <v/>
      </c>
      <c r="N75" s="292" t="str" cm="1">
        <f t="array" aca="1" ref="N75" ca="1">_xlfn.IFNA(TODAY()-(INDEX(OFFSET(Priorities!$F$3:$F$2283,Table1[[#This Row],[ID]],0),MATCH(1,(B75=OFFSET(Priorities!$B$3:$B$2283,Table1[[#This Row],[ID]],0))*("104W"=OFFSET(Priorities!$E$3:$E$2283,Table1[[#This Row],[ID]],0)),0))),"")</f>
        <v/>
      </c>
      <c r="O75" s="292" t="str" cm="1">
        <f t="array" aca="1" ref="O75" ca="1">_xlfn.IFNA(TODAY()-(INDEX(OFFSET(Priorities!$F$3:$F$2283,Table1[[#This Row],[ID]],0),MATCH(1,(B75=OFFSET(Priorities!$B$3:$B$2283,Table1[[#This Row],[ID]],0))*("2L"=OFFSET(Priorities!$E$3:$E$2283,Table1[[#This Row],[ID]],0)),0))),"")</f>
        <v/>
      </c>
      <c r="P75" s="292" t="str" cm="1">
        <f t="array" aca="1" ref="P75" ca="1">_xlfn.IFNA(TODAY()-(INDEX(OFFSET(Priorities!$F$3:$F$2283,Table1[[#This Row],[ID]],0),MATCH(1,(B75=OFFSET(Priorities!$B$3:$B$2283,Table1[[#This Row],[ID]],0))*("156W"=OFFSET(Priorities!$E$3:$E$2283,Table1[[#This Row],[ID]],0)),0))),"")</f>
        <v/>
      </c>
      <c r="Q75" s="287" t="str" cm="1">
        <f t="array" aca="1" ref="Q75" ca="1">_xlfn.IFNA(TODAY()-(INDEX(OFFSET(Priorities!$F$3:$F$2283,Table1[[#This Row],[ID]],0),MATCH(1,(B75=OFFSET(Priorities!$B$3:$B$2283,Table1[[#This Row],[ID]],0))*("3L"=OFFSET(Priorities!$E$3:$E$2283,Table1[[#This Row],[ID]],0)),0))),"")</f>
        <v/>
      </c>
    </row>
    <row r="76" spans="1:17" ht="28.8" x14ac:dyDescent="0.3">
      <c r="A76" s="288">
        <v>75</v>
      </c>
      <c r="B76" s="289" t="str">
        <f ca="1">IF(COUNTIF(Priorities!$B$4:OFFSET(Priorities!$B$3,Table1[[#This Row],[ID]],0),OFFSET(Priorities!$B$3,Table1[[#This Row],[ID]],0))=1,OFFSET(Priorities!$B$3,Table1[[#This Row],[ID]],0),"")</f>
        <v>ST 243-2022</v>
      </c>
      <c r="C76" s="290" t="str">
        <f ca="1">IF(COUNTIF(Priorities!$B$4:OFFSET(Priorities!$B$3,Table1[[#This Row],[ID]],0),OFFSET(Priorities!$B$3,Table1[[#This Row],[ID]],0))=1,OFFSET(Priorities!$C$3,Table1[[#This Row],[ID]],0),"")</f>
        <v xml:space="preserve">TEST42 Powder from Matangi for TEST51 </v>
      </c>
      <c r="D76" s="289" t="str">
        <f ca="1">IFERROR(IF(VLOOKUP(E76,'Leader-Assistant'!$B$1:$B$25,1,FALSE)&lt;&gt;"",'Leader-Assistant'!$B$1,""),"") &amp; IFERROR(IF(VLOOKUP(E76,'Leader-Assistant'!$C$1:$C$25,1,FALSE)&lt;&gt;"",'Leader-Assistant'!$C$1,""),"")  &amp; IFERROR(IF(VLOOKUP(E76,'Leader-Assistant'!$D$1:$D$25,1,FALSE)&lt;&gt;"",'Leader-Assistant'!$D$1,""),"") &amp; IFERROR(IF(VLOOKUP(E76,'Leader-Assistant'!$E$1:$E$25,1,FALSE)&lt;&gt;"",'Leader-Assistant'!$E$1,""),"") &amp; IFERROR(IF(VLOOKUP(E76,'Leader-Assistant'!$F$1:$F$25,1,FALSE)&lt;&gt;"",'Leader-Assistant'!$F$1,""),"") &amp; IFERROR(IF(VLOOKUP(E76,'Leader-Assistant'!$G$1:$G$25,1,FALSE)&lt;&gt;"",'Leader-Assistant'!$G$1,""),"") &amp; IFERROR(IF(VLOOKUP(E76,'Leader-Assistant'!$H$1:$H$25,1,FALSE)&lt;&gt;"",'Leader-Assistant'!$H$1,""),"") &amp; IFERROR(IF(VLOOKUP(E76,'Leader-Assistant'!$I$1:$I$25,1,FALSE)&lt;&gt;"",'Leader-Assistant'!$I$1,""),"")</f>
        <v>PKL</v>
      </c>
      <c r="E76" s="289" t="str">
        <f ca="1">IF(COUNTIF(Priorities!$B$4:OFFSET(Priorities!$B$3,Table1[[#This Row],[ID]],0),OFFSET(Priorities!$B$3,Table1[[#This Row],[ID]],0))=1,OFFSET(Priorities!$D$3,Table1[[#This Row],[ID]],0),"")</f>
        <v>PAT</v>
      </c>
      <c r="F76" s="291" t="str" cm="1">
        <f t="array" aca="1" ref="F76" ca="1">_xlfn.IFNA(INDEX(OFFSET(Priorities!$F$3:$F$2283,Table1[[#This Row],[ID]],0),MATCH(1,(B76=OFFSET(Priorities!$B$3:$B$2283,Table1[[#This Row],[ID]],0))*("Initial"=OFFSET(Priorities!$E$3:$E$2283,Table1[[#This Row],[ID]],0)),0)),"")</f>
        <v>07.06.2022</v>
      </c>
      <c r="G76" s="292" cm="1">
        <f t="array" aca="1" ref="G76" ca="1">_xlfn.IFNA(TODAY()-(INDEX(OFFSET(Priorities!$F$3:$F$2283,Table1[[#This Row],[ID]],0),MATCH(1,(B76=OFFSET(Priorities!$B$3:$B$2283,Table1[[#This Row],[ID]],0))*("1W"=OFFSET(Priorities!$E$3:$E$2283,Table1[[#This Row],[ID]],0)),0))),"")</f>
        <v>119</v>
      </c>
      <c r="H76" s="292" cm="1">
        <f t="array" aca="1" ref="H76" ca="1">_xlfn.IFNA(TODAY()-(INDEX(OFFSET(Priorities!$F$3:$F$2283,Table1[[#This Row],[ID]],0),MATCH(1,(B76=OFFSET(Priorities!$B$3:$B$2283,Table1[[#This Row],[ID]],0))*("3W"=OFFSET(Priorities!$E$3:$E$2283,Table1[[#This Row],[ID]],0)),0))),"")</f>
        <v>105</v>
      </c>
      <c r="I76" s="292" cm="1">
        <f t="array" aca="1" ref="I76" ca="1">_xlfn.IFNA(TODAY()-(INDEX(OFFSET(Priorities!$F$3:$F$2283,Table1[[#This Row],[ID]],0),MATCH(1,(B76=OFFSET(Priorities!$B$3:$B$2283,Table1[[#This Row],[ID]],0))*("6W"=OFFSET(Priorities!$E$3:$E$2283,Table1[[#This Row],[ID]],0)),0))),"")</f>
        <v>84</v>
      </c>
      <c r="J76" s="292" cm="1">
        <f t="array" aca="1" ref="J76" ca="1">_xlfn.IFNA(TODAY()-(INDEX(OFFSET(Priorities!$F$3:$F$2283,Table1[[#This Row],[ID]],0),MATCH(1,(B76=OFFSET(Priorities!$B$3:$B$2283,Table1[[#This Row],[ID]],0))*("12W"=OFFSET(Priorities!$E$3:$E$2283,Table1[[#This Row],[ID]],0)),0))),"")</f>
        <v>11</v>
      </c>
      <c r="K76" s="292" t="str" cm="1">
        <f t="array" aca="1" ref="K76" ca="1">_xlfn.IFNA(TODAY()-(INDEX(OFFSET(Priorities!$F$3:$F$2283,Table1[[#This Row],[ID]],0),MATCH(1,(B76=OFFSET(Priorities!$B$3:$B$2283,Table1[[#This Row],[ID]],0))*("18W"=OFFSET(Priorities!$E$3:$E$2283,Table1[[#This Row],[ID]],0)),0))),"")</f>
        <v/>
      </c>
      <c r="L76" s="292" t="str" cm="1">
        <f t="array" aca="1" ref="L76" ca="1">_xlfn.IFNA(TODAY()-(INDEX(OFFSET(Priorities!$F$3:$F$2283,Table1[[#This Row],[ID]],0),MATCH(1,(B76=OFFSET(Priorities!$B$3:$B$2283,Table1[[#This Row],[ID]],0))*("26W"=OFFSET(Priorities!$E$3:$E$2283,Table1[[#This Row],[ID]],0)),0))),"")</f>
        <v/>
      </c>
      <c r="M76" s="292" t="str" cm="1">
        <f t="array" aca="1" ref="M76" ca="1">_xlfn.IFNA(TODAY()-(INDEX(OFFSET(Priorities!$F$3:$F$2283,Table1[[#This Row],[ID]],0),MATCH(1,(B76=OFFSET(Priorities!$B$3:$B$2283,Table1[[#This Row],[ID]],0))*("52W"=OFFSET(Priorities!$E$3:$E$2283,Table1[[#This Row],[ID]],0)),0))),"")</f>
        <v/>
      </c>
      <c r="N76" s="292" t="str" cm="1">
        <f t="array" aca="1" ref="N76" ca="1">_xlfn.IFNA(TODAY()-(INDEX(OFFSET(Priorities!$F$3:$F$2283,Table1[[#This Row],[ID]],0),MATCH(1,(B76=OFFSET(Priorities!$B$3:$B$2283,Table1[[#This Row],[ID]],0))*("104W"=OFFSET(Priorities!$E$3:$E$2283,Table1[[#This Row],[ID]],0)),0))),"")</f>
        <v/>
      </c>
      <c r="O76" s="292" t="str" cm="1">
        <f t="array" aca="1" ref="O76" ca="1">_xlfn.IFNA(TODAY()-(INDEX(OFFSET(Priorities!$F$3:$F$2283,Table1[[#This Row],[ID]],0),MATCH(1,(B76=OFFSET(Priorities!$B$3:$B$2283,Table1[[#This Row],[ID]],0))*("2L"=OFFSET(Priorities!$E$3:$E$2283,Table1[[#This Row],[ID]],0)),0))),"")</f>
        <v/>
      </c>
      <c r="P76" s="292" t="str" cm="1">
        <f t="array" aca="1" ref="P76" ca="1">_xlfn.IFNA(TODAY()-(INDEX(OFFSET(Priorities!$F$3:$F$2283,Table1[[#This Row],[ID]],0),MATCH(1,(B76=OFFSET(Priorities!$B$3:$B$2283,Table1[[#This Row],[ID]],0))*("156W"=OFFSET(Priorities!$E$3:$E$2283,Table1[[#This Row],[ID]],0)),0))),"")</f>
        <v/>
      </c>
      <c r="Q76" s="287" t="str" cm="1">
        <f t="array" aca="1" ref="Q76" ca="1">_xlfn.IFNA(TODAY()-(INDEX(OFFSET(Priorities!$F$3:$F$2283,Table1[[#This Row],[ID]],0),MATCH(1,(B76=OFFSET(Priorities!$B$3:$B$2283,Table1[[#This Row],[ID]],0))*("3L"=OFFSET(Priorities!$E$3:$E$2283,Table1[[#This Row],[ID]],0)),0))),"")</f>
        <v/>
      </c>
    </row>
    <row r="77" spans="1:17" hidden="1" x14ac:dyDescent="0.3">
      <c r="A77" s="288">
        <v>76</v>
      </c>
      <c r="B77" s="289" t="str">
        <f ca="1">IF(COUNTIF(Priorities!$B$4:OFFSET(Priorities!$B$3,Table1[[#This Row],[ID]],0),OFFSET(Priorities!$B$3,Table1[[#This Row],[ID]],0))=1,OFFSET(Priorities!$B$3,Table1[[#This Row],[ID]],0),"")</f>
        <v/>
      </c>
      <c r="C77" s="290" t="str">
        <f ca="1">IF(COUNTIF(Priorities!$B$4:OFFSET(Priorities!$B$3,Table1[[#This Row],[ID]],0),OFFSET(Priorities!$B$3,Table1[[#This Row],[ID]],0))=1,OFFSET(Priorities!$C$3,Table1[[#This Row],[ID]],0),"")</f>
        <v/>
      </c>
      <c r="D77" s="289" t="str">
        <f ca="1">IFERROR(IF(VLOOKUP(E77,'Leader-Assistant'!$B$1:$B$25,1,FALSE)&lt;&gt;"",'Leader-Assistant'!$B$1,""),"") &amp; IFERROR(IF(VLOOKUP(E77,'Leader-Assistant'!$C$1:$C$25,1,FALSE)&lt;&gt;"",'Leader-Assistant'!$C$1,""),"")  &amp; IFERROR(IF(VLOOKUP(E77,'Leader-Assistant'!$D$1:$D$25,1,FALSE)&lt;&gt;"",'Leader-Assistant'!$D$1,""),"") &amp; IFERROR(IF(VLOOKUP(E77,'Leader-Assistant'!$E$1:$E$25,1,FALSE)&lt;&gt;"",'Leader-Assistant'!$E$1,""),"") &amp; IFERROR(IF(VLOOKUP(E77,'Leader-Assistant'!$F$1:$F$25,1,FALSE)&lt;&gt;"",'Leader-Assistant'!$F$1,""),"") &amp; IFERROR(IF(VLOOKUP(E77,'Leader-Assistant'!$G$1:$G$25,1,FALSE)&lt;&gt;"",'Leader-Assistant'!$G$1,""),"") &amp; IFERROR(IF(VLOOKUP(E77,'Leader-Assistant'!$H$1:$H$25,1,FALSE)&lt;&gt;"",'Leader-Assistant'!$H$1,""),"") &amp; IFERROR(IF(VLOOKUP(E77,'Leader-Assistant'!$I$1:$I$25,1,FALSE)&lt;&gt;"",'Leader-Assistant'!$I$1,""),"")</f>
        <v/>
      </c>
      <c r="E77" s="289" t="str">
        <f ca="1">IF(COUNTIF(Priorities!$B$4:OFFSET(Priorities!$B$3,Table1[[#This Row],[ID]],0),OFFSET(Priorities!$B$3,Table1[[#This Row],[ID]],0))=1,OFFSET(Priorities!$D$3,Table1[[#This Row],[ID]],0),"")</f>
        <v/>
      </c>
      <c r="F77" s="291" t="str" cm="1">
        <f t="array" aca="1" ref="F77" ca="1">_xlfn.IFNA(INDEX(OFFSET(Priorities!$F$3:$F$2283,Table1[[#This Row],[ID]],0),MATCH(1,(B77=OFFSET(Priorities!$B$3:$B$2283,Table1[[#This Row],[ID]],0))*("Initial"=OFFSET(Priorities!$E$3:$E$2283,Table1[[#This Row],[ID]],0)),0)),"")</f>
        <v/>
      </c>
      <c r="G77" s="292" t="str" cm="1">
        <f t="array" aca="1" ref="G77" ca="1">_xlfn.IFNA(TODAY()-(INDEX(OFFSET(Priorities!$F$3:$F$2283,Table1[[#This Row],[ID]],0),MATCH(1,(B77=OFFSET(Priorities!$B$3:$B$2283,Table1[[#This Row],[ID]],0))*("1W"=OFFSET(Priorities!$E$3:$E$2283,Table1[[#This Row],[ID]],0)),0))),"")</f>
        <v/>
      </c>
      <c r="H77" s="292" t="str" cm="1">
        <f t="array" aca="1" ref="H77" ca="1">_xlfn.IFNA(TODAY()-(INDEX(OFFSET(Priorities!$F$3:$F$2283,Table1[[#This Row],[ID]],0),MATCH(1,(B77=OFFSET(Priorities!$B$3:$B$2283,Table1[[#This Row],[ID]],0))*("3W"=OFFSET(Priorities!$E$3:$E$2283,Table1[[#This Row],[ID]],0)),0))),"")</f>
        <v/>
      </c>
      <c r="I77" s="292" t="str" cm="1">
        <f t="array" aca="1" ref="I77" ca="1">_xlfn.IFNA(TODAY()-(INDEX(OFFSET(Priorities!$F$3:$F$2283,Table1[[#This Row],[ID]],0),MATCH(1,(B77=OFFSET(Priorities!$B$3:$B$2283,Table1[[#This Row],[ID]],0))*("6W"=OFFSET(Priorities!$E$3:$E$2283,Table1[[#This Row],[ID]],0)),0))),"")</f>
        <v/>
      </c>
      <c r="J77" s="292" t="str" cm="1">
        <f t="array" aca="1" ref="J77" ca="1">_xlfn.IFNA(TODAY()-(INDEX(OFFSET(Priorities!$F$3:$F$2283,Table1[[#This Row],[ID]],0),MATCH(1,(B77=OFFSET(Priorities!$B$3:$B$2283,Table1[[#This Row],[ID]],0))*("12W"=OFFSET(Priorities!$E$3:$E$2283,Table1[[#This Row],[ID]],0)),0))),"")</f>
        <v/>
      </c>
      <c r="K77" s="292" t="str" cm="1">
        <f t="array" aca="1" ref="K77" ca="1">_xlfn.IFNA(TODAY()-(INDEX(OFFSET(Priorities!$F$3:$F$2283,Table1[[#This Row],[ID]],0),MATCH(1,(B77=OFFSET(Priorities!$B$3:$B$2283,Table1[[#This Row],[ID]],0))*("18W"=OFFSET(Priorities!$E$3:$E$2283,Table1[[#This Row],[ID]],0)),0))),"")</f>
        <v/>
      </c>
      <c r="L77" s="292" t="str" cm="1">
        <f t="array" aca="1" ref="L77" ca="1">_xlfn.IFNA(TODAY()-(INDEX(OFFSET(Priorities!$F$3:$F$2283,Table1[[#This Row],[ID]],0),MATCH(1,(B77=OFFSET(Priorities!$B$3:$B$2283,Table1[[#This Row],[ID]],0))*("26W"=OFFSET(Priorities!$E$3:$E$2283,Table1[[#This Row],[ID]],0)),0))),"")</f>
        <v/>
      </c>
      <c r="M77" s="292" t="str" cm="1">
        <f t="array" aca="1" ref="M77" ca="1">_xlfn.IFNA(TODAY()-(INDEX(OFFSET(Priorities!$F$3:$F$2283,Table1[[#This Row],[ID]],0),MATCH(1,(B77=OFFSET(Priorities!$B$3:$B$2283,Table1[[#This Row],[ID]],0))*("52W"=OFFSET(Priorities!$E$3:$E$2283,Table1[[#This Row],[ID]],0)),0))),"")</f>
        <v/>
      </c>
      <c r="N77" s="292" t="str" cm="1">
        <f t="array" aca="1" ref="N77" ca="1">_xlfn.IFNA(TODAY()-(INDEX(OFFSET(Priorities!$F$3:$F$2283,Table1[[#This Row],[ID]],0),MATCH(1,(B77=OFFSET(Priorities!$B$3:$B$2283,Table1[[#This Row],[ID]],0))*("104W"=OFFSET(Priorities!$E$3:$E$2283,Table1[[#This Row],[ID]],0)),0))),"")</f>
        <v/>
      </c>
      <c r="O77" s="292" t="str" cm="1">
        <f t="array" aca="1" ref="O77" ca="1">_xlfn.IFNA(TODAY()-(INDEX(OFFSET(Priorities!$F$3:$F$2283,Table1[[#This Row],[ID]],0),MATCH(1,(B77=OFFSET(Priorities!$B$3:$B$2283,Table1[[#This Row],[ID]],0))*("2L"=OFFSET(Priorities!$E$3:$E$2283,Table1[[#This Row],[ID]],0)),0))),"")</f>
        <v/>
      </c>
      <c r="P77" s="292" t="str" cm="1">
        <f t="array" aca="1" ref="P77" ca="1">_xlfn.IFNA(TODAY()-(INDEX(OFFSET(Priorities!$F$3:$F$2283,Table1[[#This Row],[ID]],0),MATCH(1,(B77=OFFSET(Priorities!$B$3:$B$2283,Table1[[#This Row],[ID]],0))*("156W"=OFFSET(Priorities!$E$3:$E$2283,Table1[[#This Row],[ID]],0)),0))),"")</f>
        <v/>
      </c>
      <c r="Q77" s="287" t="str" cm="1">
        <f t="array" aca="1" ref="Q77" ca="1">_xlfn.IFNA(TODAY()-(INDEX(OFFSET(Priorities!$F$3:$F$2283,Table1[[#This Row],[ID]],0),MATCH(1,(B77=OFFSET(Priorities!$B$3:$B$2283,Table1[[#This Row],[ID]],0))*("3L"=OFFSET(Priorities!$E$3:$E$2283,Table1[[#This Row],[ID]],0)),0))),"")</f>
        <v/>
      </c>
    </row>
    <row r="78" spans="1:17" hidden="1" x14ac:dyDescent="0.3">
      <c r="A78" s="288">
        <v>77</v>
      </c>
      <c r="B78" s="289" t="str">
        <f ca="1">IF(COUNTIF(Priorities!$B$4:OFFSET(Priorities!$B$3,Table1[[#This Row],[ID]],0),OFFSET(Priorities!$B$3,Table1[[#This Row],[ID]],0))=1,OFFSET(Priorities!$B$3,Table1[[#This Row],[ID]],0),"")</f>
        <v/>
      </c>
      <c r="C78" s="290" t="str">
        <f ca="1">IF(COUNTIF(Priorities!$B$4:OFFSET(Priorities!$B$3,Table1[[#This Row],[ID]],0),OFFSET(Priorities!$B$3,Table1[[#This Row],[ID]],0))=1,OFFSET(Priorities!$C$3,Table1[[#This Row],[ID]],0),"")</f>
        <v/>
      </c>
      <c r="D78" s="289" t="str">
        <f ca="1">IFERROR(IF(VLOOKUP(E78,'Leader-Assistant'!$B$1:$B$25,1,FALSE)&lt;&gt;"",'Leader-Assistant'!$B$1,""),"") &amp; IFERROR(IF(VLOOKUP(E78,'Leader-Assistant'!$C$1:$C$25,1,FALSE)&lt;&gt;"",'Leader-Assistant'!$C$1,""),"")  &amp; IFERROR(IF(VLOOKUP(E78,'Leader-Assistant'!$D$1:$D$25,1,FALSE)&lt;&gt;"",'Leader-Assistant'!$D$1,""),"") &amp; IFERROR(IF(VLOOKUP(E78,'Leader-Assistant'!$E$1:$E$25,1,FALSE)&lt;&gt;"",'Leader-Assistant'!$E$1,""),"") &amp; IFERROR(IF(VLOOKUP(E78,'Leader-Assistant'!$F$1:$F$25,1,FALSE)&lt;&gt;"",'Leader-Assistant'!$F$1,""),"") &amp; IFERROR(IF(VLOOKUP(E78,'Leader-Assistant'!$G$1:$G$25,1,FALSE)&lt;&gt;"",'Leader-Assistant'!$G$1,""),"") &amp; IFERROR(IF(VLOOKUP(E78,'Leader-Assistant'!$H$1:$H$25,1,FALSE)&lt;&gt;"",'Leader-Assistant'!$H$1,""),"") &amp; IFERROR(IF(VLOOKUP(E78,'Leader-Assistant'!$I$1:$I$25,1,FALSE)&lt;&gt;"",'Leader-Assistant'!$I$1,""),"")</f>
        <v/>
      </c>
      <c r="E78" s="289" t="str">
        <f ca="1">IF(COUNTIF(Priorities!$B$4:OFFSET(Priorities!$B$3,Table1[[#This Row],[ID]],0),OFFSET(Priorities!$B$3,Table1[[#This Row],[ID]],0))=1,OFFSET(Priorities!$D$3,Table1[[#This Row],[ID]],0),"")</f>
        <v/>
      </c>
      <c r="F78" s="291" t="str" cm="1">
        <f t="array" aca="1" ref="F78" ca="1">_xlfn.IFNA(INDEX(OFFSET(Priorities!$F$3:$F$2283,Table1[[#This Row],[ID]],0),MATCH(1,(B78=OFFSET(Priorities!$B$3:$B$2283,Table1[[#This Row],[ID]],0))*("Initial"=OFFSET(Priorities!$E$3:$E$2283,Table1[[#This Row],[ID]],0)),0)),"")</f>
        <v/>
      </c>
      <c r="G78" s="292" t="str" cm="1">
        <f t="array" aca="1" ref="G78" ca="1">_xlfn.IFNA(TODAY()-(INDEX(OFFSET(Priorities!$F$3:$F$2283,Table1[[#This Row],[ID]],0),MATCH(1,(B78=OFFSET(Priorities!$B$3:$B$2283,Table1[[#This Row],[ID]],0))*("1W"=OFFSET(Priorities!$E$3:$E$2283,Table1[[#This Row],[ID]],0)),0))),"")</f>
        <v/>
      </c>
      <c r="H78" s="292" t="str" cm="1">
        <f t="array" aca="1" ref="H78" ca="1">_xlfn.IFNA(TODAY()-(INDEX(OFFSET(Priorities!$F$3:$F$2283,Table1[[#This Row],[ID]],0),MATCH(1,(B78=OFFSET(Priorities!$B$3:$B$2283,Table1[[#This Row],[ID]],0))*("3W"=OFFSET(Priorities!$E$3:$E$2283,Table1[[#This Row],[ID]],0)),0))),"")</f>
        <v/>
      </c>
      <c r="I78" s="292" t="str" cm="1">
        <f t="array" aca="1" ref="I78" ca="1">_xlfn.IFNA(TODAY()-(INDEX(OFFSET(Priorities!$F$3:$F$2283,Table1[[#This Row],[ID]],0),MATCH(1,(B78=OFFSET(Priorities!$B$3:$B$2283,Table1[[#This Row],[ID]],0))*("6W"=OFFSET(Priorities!$E$3:$E$2283,Table1[[#This Row],[ID]],0)),0))),"")</f>
        <v/>
      </c>
      <c r="J78" s="292" t="str" cm="1">
        <f t="array" aca="1" ref="J78" ca="1">_xlfn.IFNA(TODAY()-(INDEX(OFFSET(Priorities!$F$3:$F$2283,Table1[[#This Row],[ID]],0),MATCH(1,(B78=OFFSET(Priorities!$B$3:$B$2283,Table1[[#This Row],[ID]],0))*("12W"=OFFSET(Priorities!$E$3:$E$2283,Table1[[#This Row],[ID]],0)),0))),"")</f>
        <v/>
      </c>
      <c r="K78" s="292" t="str" cm="1">
        <f t="array" aca="1" ref="K78" ca="1">_xlfn.IFNA(TODAY()-(INDEX(OFFSET(Priorities!$F$3:$F$2283,Table1[[#This Row],[ID]],0),MATCH(1,(B78=OFFSET(Priorities!$B$3:$B$2283,Table1[[#This Row],[ID]],0))*("18W"=OFFSET(Priorities!$E$3:$E$2283,Table1[[#This Row],[ID]],0)),0))),"")</f>
        <v/>
      </c>
      <c r="L78" s="292" t="str" cm="1">
        <f t="array" aca="1" ref="L78" ca="1">_xlfn.IFNA(TODAY()-(INDEX(OFFSET(Priorities!$F$3:$F$2283,Table1[[#This Row],[ID]],0),MATCH(1,(B78=OFFSET(Priorities!$B$3:$B$2283,Table1[[#This Row],[ID]],0))*("26W"=OFFSET(Priorities!$E$3:$E$2283,Table1[[#This Row],[ID]],0)),0))),"")</f>
        <v/>
      </c>
      <c r="M78" s="292" t="str" cm="1">
        <f t="array" aca="1" ref="M78" ca="1">_xlfn.IFNA(TODAY()-(INDEX(OFFSET(Priorities!$F$3:$F$2283,Table1[[#This Row],[ID]],0),MATCH(1,(B78=OFFSET(Priorities!$B$3:$B$2283,Table1[[#This Row],[ID]],0))*("52W"=OFFSET(Priorities!$E$3:$E$2283,Table1[[#This Row],[ID]],0)),0))),"")</f>
        <v/>
      </c>
      <c r="N78" s="292" t="str" cm="1">
        <f t="array" aca="1" ref="N78" ca="1">_xlfn.IFNA(TODAY()-(INDEX(OFFSET(Priorities!$F$3:$F$2283,Table1[[#This Row],[ID]],0),MATCH(1,(B78=OFFSET(Priorities!$B$3:$B$2283,Table1[[#This Row],[ID]],0))*("104W"=OFFSET(Priorities!$E$3:$E$2283,Table1[[#This Row],[ID]],0)),0))),"")</f>
        <v/>
      </c>
      <c r="O78" s="292" t="str" cm="1">
        <f t="array" aca="1" ref="O78" ca="1">_xlfn.IFNA(TODAY()-(INDEX(OFFSET(Priorities!$F$3:$F$2283,Table1[[#This Row],[ID]],0),MATCH(1,(B78=OFFSET(Priorities!$B$3:$B$2283,Table1[[#This Row],[ID]],0))*("2L"=OFFSET(Priorities!$E$3:$E$2283,Table1[[#This Row],[ID]],0)),0))),"")</f>
        <v/>
      </c>
      <c r="P78" s="292" t="str" cm="1">
        <f t="array" aca="1" ref="P78" ca="1">_xlfn.IFNA(TODAY()-(INDEX(OFFSET(Priorities!$F$3:$F$2283,Table1[[#This Row],[ID]],0),MATCH(1,(B78=OFFSET(Priorities!$B$3:$B$2283,Table1[[#This Row],[ID]],0))*("156W"=OFFSET(Priorities!$E$3:$E$2283,Table1[[#This Row],[ID]],0)),0))),"")</f>
        <v/>
      </c>
      <c r="Q78" s="287" t="str" cm="1">
        <f t="array" aca="1" ref="Q78" ca="1">_xlfn.IFNA(TODAY()-(INDEX(OFFSET(Priorities!$F$3:$F$2283,Table1[[#This Row],[ID]],0),MATCH(1,(B78=OFFSET(Priorities!$B$3:$B$2283,Table1[[#This Row],[ID]],0))*("3L"=OFFSET(Priorities!$E$3:$E$2283,Table1[[#This Row],[ID]],0)),0))),"")</f>
        <v/>
      </c>
    </row>
    <row r="79" spans="1:17" hidden="1" x14ac:dyDescent="0.3">
      <c r="A79" s="288">
        <v>78</v>
      </c>
      <c r="B79" s="289" t="str">
        <f ca="1">IF(COUNTIF(Priorities!$B$4:OFFSET(Priorities!$B$3,Table1[[#This Row],[ID]],0),OFFSET(Priorities!$B$3,Table1[[#This Row],[ID]],0))=1,OFFSET(Priorities!$B$3,Table1[[#This Row],[ID]],0),"")</f>
        <v/>
      </c>
      <c r="C79" s="290" t="str">
        <f ca="1">IF(COUNTIF(Priorities!$B$4:OFFSET(Priorities!$B$3,Table1[[#This Row],[ID]],0),OFFSET(Priorities!$B$3,Table1[[#This Row],[ID]],0))=1,OFFSET(Priorities!$C$3,Table1[[#This Row],[ID]],0),"")</f>
        <v/>
      </c>
      <c r="D79" s="289" t="str">
        <f ca="1">IFERROR(IF(VLOOKUP(E79,'Leader-Assistant'!$B$1:$B$25,1,FALSE)&lt;&gt;"",'Leader-Assistant'!$B$1,""),"") &amp; IFERROR(IF(VLOOKUP(E79,'Leader-Assistant'!$C$1:$C$25,1,FALSE)&lt;&gt;"",'Leader-Assistant'!$C$1,""),"")  &amp; IFERROR(IF(VLOOKUP(E79,'Leader-Assistant'!$D$1:$D$25,1,FALSE)&lt;&gt;"",'Leader-Assistant'!$D$1,""),"") &amp; IFERROR(IF(VLOOKUP(E79,'Leader-Assistant'!$E$1:$E$25,1,FALSE)&lt;&gt;"",'Leader-Assistant'!$E$1,""),"") &amp; IFERROR(IF(VLOOKUP(E79,'Leader-Assistant'!$F$1:$F$25,1,FALSE)&lt;&gt;"",'Leader-Assistant'!$F$1,""),"") &amp; IFERROR(IF(VLOOKUP(E79,'Leader-Assistant'!$G$1:$G$25,1,FALSE)&lt;&gt;"",'Leader-Assistant'!$G$1,""),"") &amp; IFERROR(IF(VLOOKUP(E79,'Leader-Assistant'!$H$1:$H$25,1,FALSE)&lt;&gt;"",'Leader-Assistant'!$H$1,""),"") &amp; IFERROR(IF(VLOOKUP(E79,'Leader-Assistant'!$I$1:$I$25,1,FALSE)&lt;&gt;"",'Leader-Assistant'!$I$1,""),"")</f>
        <v/>
      </c>
      <c r="E79" s="289" t="str">
        <f ca="1">IF(COUNTIF(Priorities!$B$4:OFFSET(Priorities!$B$3,Table1[[#This Row],[ID]],0),OFFSET(Priorities!$B$3,Table1[[#This Row],[ID]],0))=1,OFFSET(Priorities!$D$3,Table1[[#This Row],[ID]],0),"")</f>
        <v/>
      </c>
      <c r="F79" s="291" t="str" cm="1">
        <f t="array" aca="1" ref="F79" ca="1">_xlfn.IFNA(INDEX(OFFSET(Priorities!$F$3:$F$2283,Table1[[#This Row],[ID]],0),MATCH(1,(B79=OFFSET(Priorities!$B$3:$B$2283,Table1[[#This Row],[ID]],0))*("Initial"=OFFSET(Priorities!$E$3:$E$2283,Table1[[#This Row],[ID]],0)),0)),"")</f>
        <v/>
      </c>
      <c r="G79" s="292" t="str" cm="1">
        <f t="array" aca="1" ref="G79" ca="1">_xlfn.IFNA(TODAY()-(INDEX(OFFSET(Priorities!$F$3:$F$2283,Table1[[#This Row],[ID]],0),MATCH(1,(B79=OFFSET(Priorities!$B$3:$B$2283,Table1[[#This Row],[ID]],0))*("1W"=OFFSET(Priorities!$E$3:$E$2283,Table1[[#This Row],[ID]],0)),0))),"")</f>
        <v/>
      </c>
      <c r="H79" s="292" t="str" cm="1">
        <f t="array" aca="1" ref="H79" ca="1">_xlfn.IFNA(TODAY()-(INDEX(OFFSET(Priorities!$F$3:$F$2283,Table1[[#This Row],[ID]],0),MATCH(1,(B79=OFFSET(Priorities!$B$3:$B$2283,Table1[[#This Row],[ID]],0))*("3W"=OFFSET(Priorities!$E$3:$E$2283,Table1[[#This Row],[ID]],0)),0))),"")</f>
        <v/>
      </c>
      <c r="I79" s="292" t="str" cm="1">
        <f t="array" aca="1" ref="I79" ca="1">_xlfn.IFNA(TODAY()-(INDEX(OFFSET(Priorities!$F$3:$F$2283,Table1[[#This Row],[ID]],0),MATCH(1,(B79=OFFSET(Priorities!$B$3:$B$2283,Table1[[#This Row],[ID]],0))*("6W"=OFFSET(Priorities!$E$3:$E$2283,Table1[[#This Row],[ID]],0)),0))),"")</f>
        <v/>
      </c>
      <c r="J79" s="292" t="str" cm="1">
        <f t="array" aca="1" ref="J79" ca="1">_xlfn.IFNA(TODAY()-(INDEX(OFFSET(Priorities!$F$3:$F$2283,Table1[[#This Row],[ID]],0),MATCH(1,(B79=OFFSET(Priorities!$B$3:$B$2283,Table1[[#This Row],[ID]],0))*("12W"=OFFSET(Priorities!$E$3:$E$2283,Table1[[#This Row],[ID]],0)),0))),"")</f>
        <v/>
      </c>
      <c r="K79" s="292" t="str" cm="1">
        <f t="array" aca="1" ref="K79" ca="1">_xlfn.IFNA(TODAY()-(INDEX(OFFSET(Priorities!$F$3:$F$2283,Table1[[#This Row],[ID]],0),MATCH(1,(B79=OFFSET(Priorities!$B$3:$B$2283,Table1[[#This Row],[ID]],0))*("18W"=OFFSET(Priorities!$E$3:$E$2283,Table1[[#This Row],[ID]],0)),0))),"")</f>
        <v/>
      </c>
      <c r="L79" s="292" t="str" cm="1">
        <f t="array" aca="1" ref="L79" ca="1">_xlfn.IFNA(TODAY()-(INDEX(OFFSET(Priorities!$F$3:$F$2283,Table1[[#This Row],[ID]],0),MATCH(1,(B79=OFFSET(Priorities!$B$3:$B$2283,Table1[[#This Row],[ID]],0))*("26W"=OFFSET(Priorities!$E$3:$E$2283,Table1[[#This Row],[ID]],0)),0))),"")</f>
        <v/>
      </c>
      <c r="M79" s="292" t="str" cm="1">
        <f t="array" aca="1" ref="M79" ca="1">_xlfn.IFNA(TODAY()-(INDEX(OFFSET(Priorities!$F$3:$F$2283,Table1[[#This Row],[ID]],0),MATCH(1,(B79=OFFSET(Priorities!$B$3:$B$2283,Table1[[#This Row],[ID]],0))*("52W"=OFFSET(Priorities!$E$3:$E$2283,Table1[[#This Row],[ID]],0)),0))),"")</f>
        <v/>
      </c>
      <c r="N79" s="292" t="str" cm="1">
        <f t="array" aca="1" ref="N79" ca="1">_xlfn.IFNA(TODAY()-(INDEX(OFFSET(Priorities!$F$3:$F$2283,Table1[[#This Row],[ID]],0),MATCH(1,(B79=OFFSET(Priorities!$B$3:$B$2283,Table1[[#This Row],[ID]],0))*("104W"=OFFSET(Priorities!$E$3:$E$2283,Table1[[#This Row],[ID]],0)),0))),"")</f>
        <v/>
      </c>
      <c r="O79" s="292" t="str" cm="1">
        <f t="array" aca="1" ref="O79" ca="1">_xlfn.IFNA(TODAY()-(INDEX(OFFSET(Priorities!$F$3:$F$2283,Table1[[#This Row],[ID]],0),MATCH(1,(B79=OFFSET(Priorities!$B$3:$B$2283,Table1[[#This Row],[ID]],0))*("2L"=OFFSET(Priorities!$E$3:$E$2283,Table1[[#This Row],[ID]],0)),0))),"")</f>
        <v/>
      </c>
      <c r="P79" s="292" t="str" cm="1">
        <f t="array" aca="1" ref="P79" ca="1">_xlfn.IFNA(TODAY()-(INDEX(OFFSET(Priorities!$F$3:$F$2283,Table1[[#This Row],[ID]],0),MATCH(1,(B79=OFFSET(Priorities!$B$3:$B$2283,Table1[[#This Row],[ID]],0))*("156W"=OFFSET(Priorities!$E$3:$E$2283,Table1[[#This Row],[ID]],0)),0))),"")</f>
        <v/>
      </c>
      <c r="Q79" s="287" t="str" cm="1">
        <f t="array" aca="1" ref="Q79" ca="1">_xlfn.IFNA(TODAY()-(INDEX(OFFSET(Priorities!$F$3:$F$2283,Table1[[#This Row],[ID]],0),MATCH(1,(B79=OFFSET(Priorities!$B$3:$B$2283,Table1[[#This Row],[ID]],0))*("3L"=OFFSET(Priorities!$E$3:$E$2283,Table1[[#This Row],[ID]],0)),0))),"")</f>
        <v/>
      </c>
    </row>
    <row r="80" spans="1:17" hidden="1" x14ac:dyDescent="0.3">
      <c r="A80" s="288">
        <v>79</v>
      </c>
      <c r="B80" s="289" t="str">
        <f ca="1">IF(COUNTIF(Priorities!$B$4:OFFSET(Priorities!$B$3,Table1[[#This Row],[ID]],0),OFFSET(Priorities!$B$3,Table1[[#This Row],[ID]],0))=1,OFFSET(Priorities!$B$3,Table1[[#This Row],[ID]],0),"")</f>
        <v/>
      </c>
      <c r="C80" s="290" t="str">
        <f ca="1">IF(COUNTIF(Priorities!$B$4:OFFSET(Priorities!$B$3,Table1[[#This Row],[ID]],0),OFFSET(Priorities!$B$3,Table1[[#This Row],[ID]],0))=1,OFFSET(Priorities!$C$3,Table1[[#This Row],[ID]],0),"")</f>
        <v/>
      </c>
      <c r="D80" s="289" t="str">
        <f ca="1">IFERROR(IF(VLOOKUP(E80,'Leader-Assistant'!$B$1:$B$25,1,FALSE)&lt;&gt;"",'Leader-Assistant'!$B$1,""),"") &amp; IFERROR(IF(VLOOKUP(E80,'Leader-Assistant'!$C$1:$C$25,1,FALSE)&lt;&gt;"",'Leader-Assistant'!$C$1,""),"")  &amp; IFERROR(IF(VLOOKUP(E80,'Leader-Assistant'!$D$1:$D$25,1,FALSE)&lt;&gt;"",'Leader-Assistant'!$D$1,""),"") &amp; IFERROR(IF(VLOOKUP(E80,'Leader-Assistant'!$E$1:$E$25,1,FALSE)&lt;&gt;"",'Leader-Assistant'!$E$1,""),"") &amp; IFERROR(IF(VLOOKUP(E80,'Leader-Assistant'!$F$1:$F$25,1,FALSE)&lt;&gt;"",'Leader-Assistant'!$F$1,""),"") &amp; IFERROR(IF(VLOOKUP(E80,'Leader-Assistant'!$G$1:$G$25,1,FALSE)&lt;&gt;"",'Leader-Assistant'!$G$1,""),"") &amp; IFERROR(IF(VLOOKUP(E80,'Leader-Assistant'!$H$1:$H$25,1,FALSE)&lt;&gt;"",'Leader-Assistant'!$H$1,""),"") &amp; IFERROR(IF(VLOOKUP(E80,'Leader-Assistant'!$I$1:$I$25,1,FALSE)&lt;&gt;"",'Leader-Assistant'!$I$1,""),"")</f>
        <v/>
      </c>
      <c r="E80" s="289" t="str">
        <f ca="1">IF(COUNTIF(Priorities!$B$4:OFFSET(Priorities!$B$3,Table1[[#This Row],[ID]],0),OFFSET(Priorities!$B$3,Table1[[#This Row],[ID]],0))=1,OFFSET(Priorities!$D$3,Table1[[#This Row],[ID]],0),"")</f>
        <v/>
      </c>
      <c r="F80" s="291" t="str" cm="1">
        <f t="array" aca="1" ref="F80" ca="1">_xlfn.IFNA(INDEX(OFFSET(Priorities!$F$3:$F$2283,Table1[[#This Row],[ID]],0),MATCH(1,(B80=OFFSET(Priorities!$B$3:$B$2283,Table1[[#This Row],[ID]],0))*("Initial"=OFFSET(Priorities!$E$3:$E$2283,Table1[[#This Row],[ID]],0)),0)),"")</f>
        <v/>
      </c>
      <c r="G80" s="292" t="str" cm="1">
        <f t="array" aca="1" ref="G80" ca="1">_xlfn.IFNA(TODAY()-(INDEX(OFFSET(Priorities!$F$3:$F$2283,Table1[[#This Row],[ID]],0),MATCH(1,(B80=OFFSET(Priorities!$B$3:$B$2283,Table1[[#This Row],[ID]],0))*("1W"=OFFSET(Priorities!$E$3:$E$2283,Table1[[#This Row],[ID]],0)),0))),"")</f>
        <v/>
      </c>
      <c r="H80" s="292" t="str" cm="1">
        <f t="array" aca="1" ref="H80" ca="1">_xlfn.IFNA(TODAY()-(INDEX(OFFSET(Priorities!$F$3:$F$2283,Table1[[#This Row],[ID]],0),MATCH(1,(B80=OFFSET(Priorities!$B$3:$B$2283,Table1[[#This Row],[ID]],0))*("3W"=OFFSET(Priorities!$E$3:$E$2283,Table1[[#This Row],[ID]],0)),0))),"")</f>
        <v/>
      </c>
      <c r="I80" s="292" t="str" cm="1">
        <f t="array" aca="1" ref="I80" ca="1">_xlfn.IFNA(TODAY()-(INDEX(OFFSET(Priorities!$F$3:$F$2283,Table1[[#This Row],[ID]],0),MATCH(1,(B80=OFFSET(Priorities!$B$3:$B$2283,Table1[[#This Row],[ID]],0))*("6W"=OFFSET(Priorities!$E$3:$E$2283,Table1[[#This Row],[ID]],0)),0))),"")</f>
        <v/>
      </c>
      <c r="J80" s="292" t="str" cm="1">
        <f t="array" aca="1" ref="J80" ca="1">_xlfn.IFNA(TODAY()-(INDEX(OFFSET(Priorities!$F$3:$F$2283,Table1[[#This Row],[ID]],0),MATCH(1,(B80=OFFSET(Priorities!$B$3:$B$2283,Table1[[#This Row],[ID]],0))*("12W"=OFFSET(Priorities!$E$3:$E$2283,Table1[[#This Row],[ID]],0)),0))),"")</f>
        <v/>
      </c>
      <c r="K80" s="292" t="str" cm="1">
        <f t="array" aca="1" ref="K80" ca="1">_xlfn.IFNA(TODAY()-(INDEX(OFFSET(Priorities!$F$3:$F$2283,Table1[[#This Row],[ID]],0),MATCH(1,(B80=OFFSET(Priorities!$B$3:$B$2283,Table1[[#This Row],[ID]],0))*("18W"=OFFSET(Priorities!$E$3:$E$2283,Table1[[#This Row],[ID]],0)),0))),"")</f>
        <v/>
      </c>
      <c r="L80" s="292" t="str" cm="1">
        <f t="array" aca="1" ref="L80" ca="1">_xlfn.IFNA(TODAY()-(INDEX(OFFSET(Priorities!$F$3:$F$2283,Table1[[#This Row],[ID]],0),MATCH(1,(B80=OFFSET(Priorities!$B$3:$B$2283,Table1[[#This Row],[ID]],0))*("26W"=OFFSET(Priorities!$E$3:$E$2283,Table1[[#This Row],[ID]],0)),0))),"")</f>
        <v/>
      </c>
      <c r="M80" s="292" t="str" cm="1">
        <f t="array" aca="1" ref="M80" ca="1">_xlfn.IFNA(TODAY()-(INDEX(OFFSET(Priorities!$F$3:$F$2283,Table1[[#This Row],[ID]],0),MATCH(1,(B80=OFFSET(Priorities!$B$3:$B$2283,Table1[[#This Row],[ID]],0))*("52W"=OFFSET(Priorities!$E$3:$E$2283,Table1[[#This Row],[ID]],0)),0))),"")</f>
        <v/>
      </c>
      <c r="N80" s="292" t="str" cm="1">
        <f t="array" aca="1" ref="N80" ca="1">_xlfn.IFNA(TODAY()-(INDEX(OFFSET(Priorities!$F$3:$F$2283,Table1[[#This Row],[ID]],0),MATCH(1,(B80=OFFSET(Priorities!$B$3:$B$2283,Table1[[#This Row],[ID]],0))*("104W"=OFFSET(Priorities!$E$3:$E$2283,Table1[[#This Row],[ID]],0)),0))),"")</f>
        <v/>
      </c>
      <c r="O80" s="292" t="str" cm="1">
        <f t="array" aca="1" ref="O80" ca="1">_xlfn.IFNA(TODAY()-(INDEX(OFFSET(Priorities!$F$3:$F$2283,Table1[[#This Row],[ID]],0),MATCH(1,(B80=OFFSET(Priorities!$B$3:$B$2283,Table1[[#This Row],[ID]],0))*("2L"=OFFSET(Priorities!$E$3:$E$2283,Table1[[#This Row],[ID]],0)),0))),"")</f>
        <v/>
      </c>
      <c r="P80" s="292" t="str" cm="1">
        <f t="array" aca="1" ref="P80" ca="1">_xlfn.IFNA(TODAY()-(INDEX(OFFSET(Priorities!$F$3:$F$2283,Table1[[#This Row],[ID]],0),MATCH(1,(B80=OFFSET(Priorities!$B$3:$B$2283,Table1[[#This Row],[ID]],0))*("156W"=OFFSET(Priorities!$E$3:$E$2283,Table1[[#This Row],[ID]],0)),0))),"")</f>
        <v/>
      </c>
      <c r="Q80" s="287" t="str" cm="1">
        <f t="array" aca="1" ref="Q80" ca="1">_xlfn.IFNA(TODAY()-(INDEX(OFFSET(Priorities!$F$3:$F$2283,Table1[[#This Row],[ID]],0),MATCH(1,(B80=OFFSET(Priorities!$B$3:$B$2283,Table1[[#This Row],[ID]],0))*("3L"=OFFSET(Priorities!$E$3:$E$2283,Table1[[#This Row],[ID]],0)),0))),"")</f>
        <v/>
      </c>
    </row>
    <row r="81" spans="1:17" hidden="1" x14ac:dyDescent="0.3">
      <c r="A81" s="288">
        <v>80</v>
      </c>
      <c r="B81" s="289" t="str">
        <f ca="1">IF(COUNTIF(Priorities!$B$4:OFFSET(Priorities!$B$3,Table1[[#This Row],[ID]],0),OFFSET(Priorities!$B$3,Table1[[#This Row],[ID]],0))=1,OFFSET(Priorities!$B$3,Table1[[#This Row],[ID]],0),"")</f>
        <v/>
      </c>
      <c r="C81" s="290" t="str">
        <f ca="1">IF(COUNTIF(Priorities!$B$4:OFFSET(Priorities!$B$3,Table1[[#This Row],[ID]],0),OFFSET(Priorities!$B$3,Table1[[#This Row],[ID]],0))=1,OFFSET(Priorities!$C$3,Table1[[#This Row],[ID]],0),"")</f>
        <v/>
      </c>
      <c r="D81" s="289" t="str">
        <f ca="1">IFERROR(IF(VLOOKUP(E81,'Leader-Assistant'!$B$1:$B$25,1,FALSE)&lt;&gt;"",'Leader-Assistant'!$B$1,""),"") &amp; IFERROR(IF(VLOOKUP(E81,'Leader-Assistant'!$C$1:$C$25,1,FALSE)&lt;&gt;"",'Leader-Assistant'!$C$1,""),"")  &amp; IFERROR(IF(VLOOKUP(E81,'Leader-Assistant'!$D$1:$D$25,1,FALSE)&lt;&gt;"",'Leader-Assistant'!$D$1,""),"") &amp; IFERROR(IF(VLOOKUP(E81,'Leader-Assistant'!$E$1:$E$25,1,FALSE)&lt;&gt;"",'Leader-Assistant'!$E$1,""),"") &amp; IFERROR(IF(VLOOKUP(E81,'Leader-Assistant'!$F$1:$F$25,1,FALSE)&lt;&gt;"",'Leader-Assistant'!$F$1,""),"") &amp; IFERROR(IF(VLOOKUP(E81,'Leader-Assistant'!$G$1:$G$25,1,FALSE)&lt;&gt;"",'Leader-Assistant'!$G$1,""),"") &amp; IFERROR(IF(VLOOKUP(E81,'Leader-Assistant'!$H$1:$H$25,1,FALSE)&lt;&gt;"",'Leader-Assistant'!$H$1,""),"") &amp; IFERROR(IF(VLOOKUP(E81,'Leader-Assistant'!$I$1:$I$25,1,FALSE)&lt;&gt;"",'Leader-Assistant'!$I$1,""),"")</f>
        <v/>
      </c>
      <c r="E81" s="289" t="str">
        <f ca="1">IF(COUNTIF(Priorities!$B$4:OFFSET(Priorities!$B$3,Table1[[#This Row],[ID]],0),OFFSET(Priorities!$B$3,Table1[[#This Row],[ID]],0))=1,OFFSET(Priorities!$D$3,Table1[[#This Row],[ID]],0),"")</f>
        <v/>
      </c>
      <c r="F81" s="291" t="str" cm="1">
        <f t="array" aca="1" ref="F81" ca="1">_xlfn.IFNA(INDEX(OFFSET(Priorities!$F$3:$F$2283,Table1[[#This Row],[ID]],0),MATCH(1,(B81=OFFSET(Priorities!$B$3:$B$2283,Table1[[#This Row],[ID]],0))*("Initial"=OFFSET(Priorities!$E$3:$E$2283,Table1[[#This Row],[ID]],0)),0)),"")</f>
        <v/>
      </c>
      <c r="G81" s="292" t="str" cm="1">
        <f t="array" aca="1" ref="G81" ca="1">_xlfn.IFNA(TODAY()-(INDEX(OFFSET(Priorities!$F$3:$F$2283,Table1[[#This Row],[ID]],0),MATCH(1,(B81=OFFSET(Priorities!$B$3:$B$2283,Table1[[#This Row],[ID]],0))*("1W"=OFFSET(Priorities!$E$3:$E$2283,Table1[[#This Row],[ID]],0)),0))),"")</f>
        <v/>
      </c>
      <c r="H81" s="292" t="str" cm="1">
        <f t="array" aca="1" ref="H81" ca="1">_xlfn.IFNA(TODAY()-(INDEX(OFFSET(Priorities!$F$3:$F$2283,Table1[[#This Row],[ID]],0),MATCH(1,(B81=OFFSET(Priorities!$B$3:$B$2283,Table1[[#This Row],[ID]],0))*("3W"=OFFSET(Priorities!$E$3:$E$2283,Table1[[#This Row],[ID]],0)),0))),"")</f>
        <v/>
      </c>
      <c r="I81" s="292" t="str" cm="1">
        <f t="array" aca="1" ref="I81" ca="1">_xlfn.IFNA(TODAY()-(INDEX(OFFSET(Priorities!$F$3:$F$2283,Table1[[#This Row],[ID]],0),MATCH(1,(B81=OFFSET(Priorities!$B$3:$B$2283,Table1[[#This Row],[ID]],0))*("6W"=OFFSET(Priorities!$E$3:$E$2283,Table1[[#This Row],[ID]],0)),0))),"")</f>
        <v/>
      </c>
      <c r="J81" s="292" t="str" cm="1">
        <f t="array" aca="1" ref="J81" ca="1">_xlfn.IFNA(TODAY()-(INDEX(OFFSET(Priorities!$F$3:$F$2283,Table1[[#This Row],[ID]],0),MATCH(1,(B81=OFFSET(Priorities!$B$3:$B$2283,Table1[[#This Row],[ID]],0))*("12W"=OFFSET(Priorities!$E$3:$E$2283,Table1[[#This Row],[ID]],0)),0))),"")</f>
        <v/>
      </c>
      <c r="K81" s="292" t="str" cm="1">
        <f t="array" aca="1" ref="K81" ca="1">_xlfn.IFNA(TODAY()-(INDEX(OFFSET(Priorities!$F$3:$F$2283,Table1[[#This Row],[ID]],0),MATCH(1,(B81=OFFSET(Priorities!$B$3:$B$2283,Table1[[#This Row],[ID]],0))*("18W"=OFFSET(Priorities!$E$3:$E$2283,Table1[[#This Row],[ID]],0)),0))),"")</f>
        <v/>
      </c>
      <c r="L81" s="292" t="str" cm="1">
        <f t="array" aca="1" ref="L81" ca="1">_xlfn.IFNA(TODAY()-(INDEX(OFFSET(Priorities!$F$3:$F$2283,Table1[[#This Row],[ID]],0),MATCH(1,(B81=OFFSET(Priorities!$B$3:$B$2283,Table1[[#This Row],[ID]],0))*("26W"=OFFSET(Priorities!$E$3:$E$2283,Table1[[#This Row],[ID]],0)),0))),"")</f>
        <v/>
      </c>
      <c r="M81" s="292" t="str" cm="1">
        <f t="array" aca="1" ref="M81" ca="1">_xlfn.IFNA(TODAY()-(INDEX(OFFSET(Priorities!$F$3:$F$2283,Table1[[#This Row],[ID]],0),MATCH(1,(B81=OFFSET(Priorities!$B$3:$B$2283,Table1[[#This Row],[ID]],0))*("52W"=OFFSET(Priorities!$E$3:$E$2283,Table1[[#This Row],[ID]],0)),0))),"")</f>
        <v/>
      </c>
      <c r="N81" s="292" t="str" cm="1">
        <f t="array" aca="1" ref="N81" ca="1">_xlfn.IFNA(TODAY()-(INDEX(OFFSET(Priorities!$F$3:$F$2283,Table1[[#This Row],[ID]],0),MATCH(1,(B81=OFFSET(Priorities!$B$3:$B$2283,Table1[[#This Row],[ID]],0))*("104W"=OFFSET(Priorities!$E$3:$E$2283,Table1[[#This Row],[ID]],0)),0))),"")</f>
        <v/>
      </c>
      <c r="O81" s="292" t="str" cm="1">
        <f t="array" aca="1" ref="O81" ca="1">_xlfn.IFNA(TODAY()-(INDEX(OFFSET(Priorities!$F$3:$F$2283,Table1[[#This Row],[ID]],0),MATCH(1,(B81=OFFSET(Priorities!$B$3:$B$2283,Table1[[#This Row],[ID]],0))*("2L"=OFFSET(Priorities!$E$3:$E$2283,Table1[[#This Row],[ID]],0)),0))),"")</f>
        <v/>
      </c>
      <c r="P81" s="292" t="str" cm="1">
        <f t="array" aca="1" ref="P81" ca="1">_xlfn.IFNA(TODAY()-(INDEX(OFFSET(Priorities!$F$3:$F$2283,Table1[[#This Row],[ID]],0),MATCH(1,(B81=OFFSET(Priorities!$B$3:$B$2283,Table1[[#This Row],[ID]],0))*("156W"=OFFSET(Priorities!$E$3:$E$2283,Table1[[#This Row],[ID]],0)),0))),"")</f>
        <v/>
      </c>
      <c r="Q81" s="287" t="str" cm="1">
        <f t="array" aca="1" ref="Q81" ca="1">_xlfn.IFNA(TODAY()-(INDEX(OFFSET(Priorities!$F$3:$F$2283,Table1[[#This Row],[ID]],0),MATCH(1,(B81=OFFSET(Priorities!$B$3:$B$2283,Table1[[#This Row],[ID]],0))*("3L"=OFFSET(Priorities!$E$3:$E$2283,Table1[[#This Row],[ID]],0)),0))),"")</f>
        <v/>
      </c>
    </row>
    <row r="82" spans="1:17" ht="28.8" x14ac:dyDescent="0.3">
      <c r="A82" s="288">
        <v>81</v>
      </c>
      <c r="B82" s="289" t="str">
        <f ca="1">IF(COUNTIF(Priorities!$B$4:OFFSET(Priorities!$B$3,Table1[[#This Row],[ID]],0),OFFSET(Priorities!$B$3,Table1[[#This Row],[ID]],0))=1,OFFSET(Priorities!$B$3,Table1[[#This Row],[ID]],0),"")</f>
        <v>ST 238-2022</v>
      </c>
      <c r="C82" s="290" t="str">
        <f ca="1">IF(COUNTIF(Priorities!$B$4:OFFSET(Priorities!$B$3,Table1[[#This Row],[ID]],0),OFFSET(Priorities!$B$3,Table1[[#This Row],[ID]],0))=1,OFFSET(Priorities!$C$3,Table1[[#This Row],[ID]],0),"")</f>
        <v>TEST40 - milled in Simag (confirmatory)</v>
      </c>
      <c r="D82" s="289" t="str">
        <f ca="1">IFERROR(IF(VLOOKUP(E82,'Leader-Assistant'!$B$1:$B$25,1,FALSE)&lt;&gt;"",'Leader-Assistant'!$B$1,""),"") &amp; IFERROR(IF(VLOOKUP(E82,'Leader-Assistant'!$C$1:$C$25,1,FALSE)&lt;&gt;"",'Leader-Assistant'!$C$1,""),"")  &amp; IFERROR(IF(VLOOKUP(E82,'Leader-Assistant'!$D$1:$D$25,1,FALSE)&lt;&gt;"",'Leader-Assistant'!$D$1,""),"") &amp; IFERROR(IF(VLOOKUP(E82,'Leader-Assistant'!$E$1:$E$25,1,FALSE)&lt;&gt;"",'Leader-Assistant'!$E$1,""),"") &amp; IFERROR(IF(VLOOKUP(E82,'Leader-Assistant'!$F$1:$F$25,1,FALSE)&lt;&gt;"",'Leader-Assistant'!$F$1,""),"") &amp; IFERROR(IF(VLOOKUP(E82,'Leader-Assistant'!$G$1:$G$25,1,FALSE)&lt;&gt;"",'Leader-Assistant'!$G$1,""),"") &amp; IFERROR(IF(VLOOKUP(E82,'Leader-Assistant'!$H$1:$H$25,1,FALSE)&lt;&gt;"",'Leader-Assistant'!$H$1,""),"") &amp; IFERROR(IF(VLOOKUP(E82,'Leader-Assistant'!$I$1:$I$25,1,FALSE)&lt;&gt;"",'Leader-Assistant'!$I$1,""),"")</f>
        <v>PKL</v>
      </c>
      <c r="E82" s="289" t="str">
        <f ca="1">IF(COUNTIF(Priorities!$B$4:OFFSET(Priorities!$B$3,Table1[[#This Row],[ID]],0),OFFSET(Priorities!$B$3,Table1[[#This Row],[ID]],0))=1,OFFSET(Priorities!$D$3,Table1[[#This Row],[ID]],0),"")</f>
        <v>PAT</v>
      </c>
      <c r="F82" s="291" t="str" cm="1">
        <f t="array" aca="1" ref="F82" ca="1">_xlfn.IFNA(INDEX(OFFSET(Priorities!$F$3:$F$2283,Table1[[#This Row],[ID]],0),MATCH(1,(B82=OFFSET(Priorities!$B$3:$B$2283,Table1[[#This Row],[ID]],0))*("Initial"=OFFSET(Priorities!$E$3:$E$2283,Table1[[#This Row],[ID]],0)),0)),"")</f>
        <v>03.06.2022</v>
      </c>
      <c r="G82" s="292" t="str" cm="1">
        <f t="array" aca="1" ref="G82" ca="1">_xlfn.IFNA(TODAY()-(INDEX(OFFSET(Priorities!$F$3:$F$2283,Table1[[#This Row],[ID]],0),MATCH(1,(B82=OFFSET(Priorities!$B$3:$B$2283,Table1[[#This Row],[ID]],0))*("1W"=OFFSET(Priorities!$E$3:$E$2283,Table1[[#This Row],[ID]],0)),0))),"")</f>
        <v/>
      </c>
      <c r="H82" s="292" cm="1">
        <f t="array" aca="1" ref="H82" ca="1">_xlfn.IFNA(TODAY()-(INDEX(OFFSET(Priorities!$F$3:$F$2283,Table1[[#This Row],[ID]],0),MATCH(1,(B82=OFFSET(Priorities!$B$3:$B$2283,Table1[[#This Row],[ID]],0))*("3W"=OFFSET(Priorities!$E$3:$E$2283,Table1[[#This Row],[ID]],0)),0))),"")</f>
        <v>109</v>
      </c>
      <c r="I82" s="292" cm="1">
        <f t="array" aca="1" ref="I82" ca="1">_xlfn.IFNA(TODAY()-(INDEX(OFFSET(Priorities!$F$3:$F$2283,Table1[[#This Row],[ID]],0),MATCH(1,(B82=OFFSET(Priorities!$B$3:$B$2283,Table1[[#This Row],[ID]],0))*("6W"=OFFSET(Priorities!$E$3:$E$2283,Table1[[#This Row],[ID]],0)),0))),"")</f>
        <v>88</v>
      </c>
      <c r="J82" s="292" cm="1">
        <f t="array" aca="1" ref="J82" ca="1">_xlfn.IFNA(TODAY()-(INDEX(OFFSET(Priorities!$F$3:$F$2283,Table1[[#This Row],[ID]],0),MATCH(1,(B82=OFFSET(Priorities!$B$3:$B$2283,Table1[[#This Row],[ID]],0))*("12W"=OFFSET(Priorities!$E$3:$E$2283,Table1[[#This Row],[ID]],0)),0))),"")</f>
        <v>46</v>
      </c>
      <c r="K82" s="292" t="str" cm="1">
        <f t="array" aca="1" ref="K82" ca="1">_xlfn.IFNA(TODAY()-(INDEX(OFFSET(Priorities!$F$3:$F$2283,Table1[[#This Row],[ID]],0),MATCH(1,(B82=OFFSET(Priorities!$B$3:$B$2283,Table1[[#This Row],[ID]],0))*("18W"=OFFSET(Priorities!$E$3:$E$2283,Table1[[#This Row],[ID]],0)),0))),"")</f>
        <v/>
      </c>
      <c r="L82" s="292" t="str" cm="1">
        <f t="array" aca="1" ref="L82" ca="1">_xlfn.IFNA(TODAY()-(INDEX(OFFSET(Priorities!$F$3:$F$2283,Table1[[#This Row],[ID]],0),MATCH(1,(B82=OFFSET(Priorities!$B$3:$B$2283,Table1[[#This Row],[ID]],0))*("26W"=OFFSET(Priorities!$E$3:$E$2283,Table1[[#This Row],[ID]],0)),0))),"")</f>
        <v/>
      </c>
      <c r="M82" s="292" t="str" cm="1">
        <f t="array" aca="1" ref="M82" ca="1">_xlfn.IFNA(TODAY()-(INDEX(OFFSET(Priorities!$F$3:$F$2283,Table1[[#This Row],[ID]],0),MATCH(1,(B82=OFFSET(Priorities!$B$3:$B$2283,Table1[[#This Row],[ID]],0))*("52W"=OFFSET(Priorities!$E$3:$E$2283,Table1[[#This Row],[ID]],0)),0))),"")</f>
        <v/>
      </c>
      <c r="N82" s="292" t="str" cm="1">
        <f t="array" aca="1" ref="N82" ca="1">_xlfn.IFNA(TODAY()-(INDEX(OFFSET(Priorities!$F$3:$F$2283,Table1[[#This Row],[ID]],0),MATCH(1,(B82=OFFSET(Priorities!$B$3:$B$2283,Table1[[#This Row],[ID]],0))*("104W"=OFFSET(Priorities!$E$3:$E$2283,Table1[[#This Row],[ID]],0)),0))),"")</f>
        <v/>
      </c>
      <c r="O82" s="292" t="str" cm="1">
        <f t="array" aca="1" ref="O82" ca="1">_xlfn.IFNA(TODAY()-(INDEX(OFFSET(Priorities!$F$3:$F$2283,Table1[[#This Row],[ID]],0),MATCH(1,(B82=OFFSET(Priorities!$B$3:$B$2283,Table1[[#This Row],[ID]],0))*("2L"=OFFSET(Priorities!$E$3:$E$2283,Table1[[#This Row],[ID]],0)),0))),"")</f>
        <v/>
      </c>
      <c r="P82" s="292" t="str" cm="1">
        <f t="array" aca="1" ref="P82" ca="1">_xlfn.IFNA(TODAY()-(INDEX(OFFSET(Priorities!$F$3:$F$2283,Table1[[#This Row],[ID]],0),MATCH(1,(B82=OFFSET(Priorities!$B$3:$B$2283,Table1[[#This Row],[ID]],0))*("156W"=OFFSET(Priorities!$E$3:$E$2283,Table1[[#This Row],[ID]],0)),0))),"")</f>
        <v/>
      </c>
      <c r="Q82" s="287" t="str" cm="1">
        <f t="array" aca="1" ref="Q82" ca="1">_xlfn.IFNA(TODAY()-(INDEX(OFFSET(Priorities!$F$3:$F$2283,Table1[[#This Row],[ID]],0),MATCH(1,(B82=OFFSET(Priorities!$B$3:$B$2283,Table1[[#This Row],[ID]],0))*("3L"=OFFSET(Priorities!$E$3:$E$2283,Table1[[#This Row],[ID]],0)),0))),"")</f>
        <v/>
      </c>
    </row>
    <row r="83" spans="1:17" x14ac:dyDescent="0.3">
      <c r="A83" s="288">
        <v>82</v>
      </c>
      <c r="B83" s="289" t="str">
        <f ca="1">IF(COUNTIF(Priorities!$B$4:OFFSET(Priorities!$B$3,Table1[[#This Row],[ID]],0),OFFSET(Priorities!$B$3,Table1[[#This Row],[ID]],0))=1,OFFSET(Priorities!$B$3,Table1[[#This Row],[ID]],0),"")</f>
        <v>ST 233-2022</v>
      </c>
      <c r="C83" s="290" t="str">
        <f ca="1">IF(COUNTIF(Priorities!$B$4:OFFSET(Priorities!$B$3,Table1[[#This Row],[ID]],0),OFFSET(Priorities!$B$3,Table1[[#This Row],[ID]],0))=1,OFFSET(Priorities!$C$3,Table1[[#This Row],[ID]],0),"")</f>
        <v xml:space="preserve">TEST41 from Tata Chemicals </v>
      </c>
      <c r="D83" s="289" t="str">
        <f ca="1">IFERROR(IF(VLOOKUP(E83,'Leader-Assistant'!$B$1:$B$25,1,FALSE)&lt;&gt;"",'Leader-Assistant'!$B$1,""),"") &amp; IFERROR(IF(VLOOKUP(E83,'Leader-Assistant'!$C$1:$C$25,1,FALSE)&lt;&gt;"",'Leader-Assistant'!$C$1,""),"")  &amp; IFERROR(IF(VLOOKUP(E83,'Leader-Assistant'!$D$1:$D$25,1,FALSE)&lt;&gt;"",'Leader-Assistant'!$D$1,""),"") &amp; IFERROR(IF(VLOOKUP(E83,'Leader-Assistant'!$E$1:$E$25,1,FALSE)&lt;&gt;"",'Leader-Assistant'!$E$1,""),"") &amp; IFERROR(IF(VLOOKUP(E83,'Leader-Assistant'!$F$1:$F$25,1,FALSE)&lt;&gt;"",'Leader-Assistant'!$F$1,""),"") &amp; IFERROR(IF(VLOOKUP(E83,'Leader-Assistant'!$G$1:$G$25,1,FALSE)&lt;&gt;"",'Leader-Assistant'!$G$1,""),"") &amp; IFERROR(IF(VLOOKUP(E83,'Leader-Assistant'!$H$1:$H$25,1,FALSE)&lt;&gt;"",'Leader-Assistant'!$H$1,""),"") &amp; IFERROR(IF(VLOOKUP(E83,'Leader-Assistant'!$I$1:$I$25,1,FALSE)&lt;&gt;"",'Leader-Assistant'!$I$1,""),"")</f>
        <v>PKL</v>
      </c>
      <c r="E83" s="289" t="str">
        <f ca="1">IF(COUNTIF(Priorities!$B$4:OFFSET(Priorities!$B$3,Table1[[#This Row],[ID]],0),OFFSET(Priorities!$B$3,Table1[[#This Row],[ID]],0))=1,OFFSET(Priorities!$D$3,Table1[[#This Row],[ID]],0),"")</f>
        <v>DBI</v>
      </c>
      <c r="F83" s="291" t="str" cm="1">
        <f t="array" aca="1" ref="F83" ca="1">_xlfn.IFNA(INDEX(OFFSET(Priorities!$F$3:$F$2283,Table1[[#This Row],[ID]],0),MATCH(1,(B83=OFFSET(Priorities!$B$3:$B$2283,Table1[[#This Row],[ID]],0))*("Initial"=OFFSET(Priorities!$E$3:$E$2283,Table1[[#This Row],[ID]],0)),0)),"")</f>
        <v>02.06.2022</v>
      </c>
      <c r="G83" s="292" cm="1">
        <f t="array" aca="1" ref="G83" ca="1">_xlfn.IFNA(TODAY()-(INDEX(OFFSET(Priorities!$F$3:$F$2283,Table1[[#This Row],[ID]],0),MATCH(1,(B83=OFFSET(Priorities!$B$3:$B$2283,Table1[[#This Row],[ID]],0))*("1W"=OFFSET(Priorities!$E$3:$E$2283,Table1[[#This Row],[ID]],0)),0))),"")</f>
        <v>124</v>
      </c>
      <c r="H83" s="292" cm="1">
        <f t="array" aca="1" ref="H83" ca="1">_xlfn.IFNA(TODAY()-(INDEX(OFFSET(Priorities!$F$3:$F$2283,Table1[[#This Row],[ID]],0),MATCH(1,(B83=OFFSET(Priorities!$B$3:$B$2283,Table1[[#This Row],[ID]],0))*("3W"=OFFSET(Priorities!$E$3:$E$2283,Table1[[#This Row],[ID]],0)),0))),"")</f>
        <v>110</v>
      </c>
      <c r="I83" s="292" cm="1">
        <f t="array" aca="1" ref="I83" ca="1">_xlfn.IFNA(TODAY()-(INDEX(OFFSET(Priorities!$F$3:$F$2283,Table1[[#This Row],[ID]],0),MATCH(1,(B83=OFFSET(Priorities!$B$3:$B$2283,Table1[[#This Row],[ID]],0))*("6W"=OFFSET(Priorities!$E$3:$E$2283,Table1[[#This Row],[ID]],0)),0))),"")</f>
        <v>89</v>
      </c>
      <c r="J83" s="292" cm="1">
        <f t="array" aca="1" ref="J83" ca="1">_xlfn.IFNA(TODAY()-(INDEX(OFFSET(Priorities!$F$3:$F$2283,Table1[[#This Row],[ID]],0),MATCH(1,(B83=OFFSET(Priorities!$B$3:$B$2283,Table1[[#This Row],[ID]],0))*("12W"=OFFSET(Priorities!$E$3:$E$2283,Table1[[#This Row],[ID]],0)),0))),"")</f>
        <v>47</v>
      </c>
      <c r="K83" s="292" t="str" cm="1">
        <f t="array" aca="1" ref="K83" ca="1">_xlfn.IFNA(TODAY()-(INDEX(OFFSET(Priorities!$F$3:$F$2283,Table1[[#This Row],[ID]],0),MATCH(1,(B83=OFFSET(Priorities!$B$3:$B$2283,Table1[[#This Row],[ID]],0))*("18W"=OFFSET(Priorities!$E$3:$E$2283,Table1[[#This Row],[ID]],0)),0))),"")</f>
        <v/>
      </c>
      <c r="L83" s="292" t="str" cm="1">
        <f t="array" aca="1" ref="L83" ca="1">_xlfn.IFNA(TODAY()-(INDEX(OFFSET(Priorities!$F$3:$F$2283,Table1[[#This Row],[ID]],0),MATCH(1,(B83=OFFSET(Priorities!$B$3:$B$2283,Table1[[#This Row],[ID]],0))*("26W"=OFFSET(Priorities!$E$3:$E$2283,Table1[[#This Row],[ID]],0)),0))),"")</f>
        <v/>
      </c>
      <c r="M83" s="292" t="str" cm="1">
        <f t="array" aca="1" ref="M83" ca="1">_xlfn.IFNA(TODAY()-(INDEX(OFFSET(Priorities!$F$3:$F$2283,Table1[[#This Row],[ID]],0),MATCH(1,(B83=OFFSET(Priorities!$B$3:$B$2283,Table1[[#This Row],[ID]],0))*("52W"=OFFSET(Priorities!$E$3:$E$2283,Table1[[#This Row],[ID]],0)),0))),"")</f>
        <v/>
      </c>
      <c r="N83" s="292" t="str" cm="1">
        <f t="array" aca="1" ref="N83" ca="1">_xlfn.IFNA(TODAY()-(INDEX(OFFSET(Priorities!$F$3:$F$2283,Table1[[#This Row],[ID]],0),MATCH(1,(B83=OFFSET(Priorities!$B$3:$B$2283,Table1[[#This Row],[ID]],0))*("104W"=OFFSET(Priorities!$E$3:$E$2283,Table1[[#This Row],[ID]],0)),0))),"")</f>
        <v/>
      </c>
      <c r="O83" s="292" t="str" cm="1">
        <f t="array" aca="1" ref="O83" ca="1">_xlfn.IFNA(TODAY()-(INDEX(OFFSET(Priorities!$F$3:$F$2283,Table1[[#This Row],[ID]],0),MATCH(1,(B83=OFFSET(Priorities!$B$3:$B$2283,Table1[[#This Row],[ID]],0))*("2L"=OFFSET(Priorities!$E$3:$E$2283,Table1[[#This Row],[ID]],0)),0))),"")</f>
        <v/>
      </c>
      <c r="P83" s="292" t="str" cm="1">
        <f t="array" aca="1" ref="P83" ca="1">_xlfn.IFNA(TODAY()-(INDEX(OFFSET(Priorities!$F$3:$F$2283,Table1[[#This Row],[ID]],0),MATCH(1,(B83=OFFSET(Priorities!$B$3:$B$2283,Table1[[#This Row],[ID]],0))*("156W"=OFFSET(Priorities!$E$3:$E$2283,Table1[[#This Row],[ID]],0)),0))),"")</f>
        <v/>
      </c>
      <c r="Q83" s="287" t="str" cm="1">
        <f t="array" aca="1" ref="Q83" ca="1">_xlfn.IFNA(TODAY()-(INDEX(OFFSET(Priorities!$F$3:$F$2283,Table1[[#This Row],[ID]],0),MATCH(1,(B83=OFFSET(Priorities!$B$3:$B$2283,Table1[[#This Row],[ID]],0))*("3L"=OFFSET(Priorities!$E$3:$E$2283,Table1[[#This Row],[ID]],0)),0))),"")</f>
        <v/>
      </c>
    </row>
    <row r="84" spans="1:17" x14ac:dyDescent="0.3">
      <c r="A84" s="288">
        <v>83</v>
      </c>
      <c r="B84" s="289" t="str">
        <f ca="1">IF(COUNTIF(Priorities!$B$4:OFFSET(Priorities!$B$3,Table1[[#This Row],[ID]],0),OFFSET(Priorities!$B$3,Table1[[#This Row],[ID]],0))=1,OFFSET(Priorities!$B$3,Table1[[#This Row],[ID]],0),"")</f>
        <v>ST 234-2022</v>
      </c>
      <c r="C84" s="290" t="str">
        <f ca="1">IF(COUNTIF(Priorities!$B$4:OFFSET(Priorities!$B$3,Table1[[#This Row],[ID]],0),OFFSET(Priorities!$B$3,Table1[[#This Row],[ID]],0))=1,OFFSET(Priorities!$C$3,Table1[[#This Row],[ID]],0),"")</f>
        <v>TEST43s from Mixer EG Quantum</v>
      </c>
      <c r="D84" s="289" t="str">
        <f ca="1">IFERROR(IF(VLOOKUP(E84,'Leader-Assistant'!$B$1:$B$25,1,FALSE)&lt;&gt;"",'Leader-Assistant'!$B$1,""),"") &amp; IFERROR(IF(VLOOKUP(E84,'Leader-Assistant'!$C$1:$C$25,1,FALSE)&lt;&gt;"",'Leader-Assistant'!$C$1,""),"")  &amp; IFERROR(IF(VLOOKUP(E84,'Leader-Assistant'!$D$1:$D$25,1,FALSE)&lt;&gt;"",'Leader-Assistant'!$D$1,""),"") &amp; IFERROR(IF(VLOOKUP(E84,'Leader-Assistant'!$E$1:$E$25,1,FALSE)&lt;&gt;"",'Leader-Assistant'!$E$1,""),"") &amp; IFERROR(IF(VLOOKUP(E84,'Leader-Assistant'!$F$1:$F$25,1,FALSE)&lt;&gt;"",'Leader-Assistant'!$F$1,""),"") &amp; IFERROR(IF(VLOOKUP(E84,'Leader-Assistant'!$G$1:$G$25,1,FALSE)&lt;&gt;"",'Leader-Assistant'!$G$1,""),"") &amp; IFERROR(IF(VLOOKUP(E84,'Leader-Assistant'!$H$1:$H$25,1,FALSE)&lt;&gt;"",'Leader-Assistant'!$H$1,""),"") &amp; IFERROR(IF(VLOOKUP(E84,'Leader-Assistant'!$I$1:$I$25,1,FALSE)&lt;&gt;"",'Leader-Assistant'!$I$1,""),"")</f>
        <v>PKL</v>
      </c>
      <c r="E84" s="289" t="str">
        <f ca="1">IF(COUNTIF(Priorities!$B$4:OFFSET(Priorities!$B$3,Table1[[#This Row],[ID]],0),OFFSET(Priorities!$B$3,Table1[[#This Row],[ID]],0))=1,OFFSET(Priorities!$D$3,Table1[[#This Row],[ID]],0),"")</f>
        <v>DBI</v>
      </c>
      <c r="F84" s="291" t="str" cm="1">
        <f t="array" aca="1" ref="F84" ca="1">_xlfn.IFNA(INDEX(OFFSET(Priorities!$F$3:$F$2283,Table1[[#This Row],[ID]],0),MATCH(1,(B84=OFFSET(Priorities!$B$3:$B$2283,Table1[[#This Row],[ID]],0))*("Initial"=OFFSET(Priorities!$E$3:$E$2283,Table1[[#This Row],[ID]],0)),0)),"")</f>
        <v>02.06.2022</v>
      </c>
      <c r="G84" s="292" cm="1">
        <f t="array" aca="1" ref="G84" ca="1">_xlfn.IFNA(TODAY()-(INDEX(OFFSET(Priorities!$F$3:$F$2283,Table1[[#This Row],[ID]],0),MATCH(1,(B84=OFFSET(Priorities!$B$3:$B$2283,Table1[[#This Row],[ID]],0))*("1W"=OFFSET(Priorities!$E$3:$E$2283,Table1[[#This Row],[ID]],0)),0))),"")</f>
        <v>124</v>
      </c>
      <c r="H84" s="292" cm="1">
        <f t="array" aca="1" ref="H84" ca="1">_xlfn.IFNA(TODAY()-(INDEX(OFFSET(Priorities!$F$3:$F$2283,Table1[[#This Row],[ID]],0),MATCH(1,(B84=OFFSET(Priorities!$B$3:$B$2283,Table1[[#This Row],[ID]],0))*("3W"=OFFSET(Priorities!$E$3:$E$2283,Table1[[#This Row],[ID]],0)),0))),"")</f>
        <v>110</v>
      </c>
      <c r="I84" s="292" cm="1">
        <f t="array" aca="1" ref="I84" ca="1">_xlfn.IFNA(TODAY()-(INDEX(OFFSET(Priorities!$F$3:$F$2283,Table1[[#This Row],[ID]],0),MATCH(1,(B84=OFFSET(Priorities!$B$3:$B$2283,Table1[[#This Row],[ID]],0))*("6W"=OFFSET(Priorities!$E$3:$E$2283,Table1[[#This Row],[ID]],0)),0))),"")</f>
        <v>89</v>
      </c>
      <c r="J84" s="292" cm="1">
        <f t="array" aca="1" ref="J84" ca="1">_xlfn.IFNA(TODAY()-(INDEX(OFFSET(Priorities!$F$3:$F$2283,Table1[[#This Row],[ID]],0),MATCH(1,(B84=OFFSET(Priorities!$B$3:$B$2283,Table1[[#This Row],[ID]],0))*("12W"=OFFSET(Priorities!$E$3:$E$2283,Table1[[#This Row],[ID]],0)),0))),"")</f>
        <v>47</v>
      </c>
      <c r="K84" s="292" t="str" cm="1">
        <f t="array" aca="1" ref="K84" ca="1">_xlfn.IFNA(TODAY()-(INDEX(OFFSET(Priorities!$F$3:$F$2283,Table1[[#This Row],[ID]],0),MATCH(1,(B84=OFFSET(Priorities!$B$3:$B$2283,Table1[[#This Row],[ID]],0))*("18W"=OFFSET(Priorities!$E$3:$E$2283,Table1[[#This Row],[ID]],0)),0))),"")</f>
        <v/>
      </c>
      <c r="L84" s="292" t="str" cm="1">
        <f t="array" aca="1" ref="L84" ca="1">_xlfn.IFNA(TODAY()-(INDEX(OFFSET(Priorities!$F$3:$F$2283,Table1[[#This Row],[ID]],0),MATCH(1,(B84=OFFSET(Priorities!$B$3:$B$2283,Table1[[#This Row],[ID]],0))*("26W"=OFFSET(Priorities!$E$3:$E$2283,Table1[[#This Row],[ID]],0)),0))),"")</f>
        <v/>
      </c>
      <c r="M84" s="292" t="str" cm="1">
        <f t="array" aca="1" ref="M84" ca="1">_xlfn.IFNA(TODAY()-(INDEX(OFFSET(Priorities!$F$3:$F$2283,Table1[[#This Row],[ID]],0),MATCH(1,(B84=OFFSET(Priorities!$B$3:$B$2283,Table1[[#This Row],[ID]],0))*("52W"=OFFSET(Priorities!$E$3:$E$2283,Table1[[#This Row],[ID]],0)),0))),"")</f>
        <v/>
      </c>
      <c r="N84" s="292" t="str" cm="1">
        <f t="array" aca="1" ref="N84" ca="1">_xlfn.IFNA(TODAY()-(INDEX(OFFSET(Priorities!$F$3:$F$2283,Table1[[#This Row],[ID]],0),MATCH(1,(B84=OFFSET(Priorities!$B$3:$B$2283,Table1[[#This Row],[ID]],0))*("104W"=OFFSET(Priorities!$E$3:$E$2283,Table1[[#This Row],[ID]],0)),0))),"")</f>
        <v/>
      </c>
      <c r="O84" s="292" t="str" cm="1">
        <f t="array" aca="1" ref="O84" ca="1">_xlfn.IFNA(TODAY()-(INDEX(OFFSET(Priorities!$F$3:$F$2283,Table1[[#This Row],[ID]],0),MATCH(1,(B84=OFFSET(Priorities!$B$3:$B$2283,Table1[[#This Row],[ID]],0))*("2L"=OFFSET(Priorities!$E$3:$E$2283,Table1[[#This Row],[ID]],0)),0))),"")</f>
        <v/>
      </c>
      <c r="P84" s="292" t="str" cm="1">
        <f t="array" aca="1" ref="P84" ca="1">_xlfn.IFNA(TODAY()-(INDEX(OFFSET(Priorities!$F$3:$F$2283,Table1[[#This Row],[ID]],0),MATCH(1,(B84=OFFSET(Priorities!$B$3:$B$2283,Table1[[#This Row],[ID]],0))*("156W"=OFFSET(Priorities!$E$3:$E$2283,Table1[[#This Row],[ID]],0)),0))),"")</f>
        <v/>
      </c>
      <c r="Q84" s="287" t="str" cm="1">
        <f t="array" aca="1" ref="Q84" ca="1">_xlfn.IFNA(TODAY()-(INDEX(OFFSET(Priorities!$F$3:$F$2283,Table1[[#This Row],[ID]],0),MATCH(1,(B84=OFFSET(Priorities!$B$3:$B$2283,Table1[[#This Row],[ID]],0))*("3L"=OFFSET(Priorities!$E$3:$E$2283,Table1[[#This Row],[ID]],0)),0))),"")</f>
        <v/>
      </c>
    </row>
    <row r="85" spans="1:17" hidden="1" x14ac:dyDescent="0.3">
      <c r="A85" s="288">
        <v>84</v>
      </c>
      <c r="B85" s="289" t="str">
        <f ca="1">IF(COUNTIF(Priorities!$B$4:OFFSET(Priorities!$B$3,Table1[[#This Row],[ID]],0),OFFSET(Priorities!$B$3,Table1[[#This Row],[ID]],0))=1,OFFSET(Priorities!$B$3,Table1[[#This Row],[ID]],0),"")</f>
        <v/>
      </c>
      <c r="C85" s="290" t="str">
        <f ca="1">IF(COUNTIF(Priorities!$B$4:OFFSET(Priorities!$B$3,Table1[[#This Row],[ID]],0),OFFSET(Priorities!$B$3,Table1[[#This Row],[ID]],0))=1,OFFSET(Priorities!$C$3,Table1[[#This Row],[ID]],0),"")</f>
        <v/>
      </c>
      <c r="D85" s="289" t="str">
        <f ca="1">IFERROR(IF(VLOOKUP(E85,'Leader-Assistant'!$B$1:$B$25,1,FALSE)&lt;&gt;"",'Leader-Assistant'!$B$1,""),"") &amp; IFERROR(IF(VLOOKUP(E85,'Leader-Assistant'!$C$1:$C$25,1,FALSE)&lt;&gt;"",'Leader-Assistant'!$C$1,""),"")  &amp; IFERROR(IF(VLOOKUP(E85,'Leader-Assistant'!$D$1:$D$25,1,FALSE)&lt;&gt;"",'Leader-Assistant'!$D$1,""),"") &amp; IFERROR(IF(VLOOKUP(E85,'Leader-Assistant'!$E$1:$E$25,1,FALSE)&lt;&gt;"",'Leader-Assistant'!$E$1,""),"") &amp; IFERROR(IF(VLOOKUP(E85,'Leader-Assistant'!$F$1:$F$25,1,FALSE)&lt;&gt;"",'Leader-Assistant'!$F$1,""),"") &amp; IFERROR(IF(VLOOKUP(E85,'Leader-Assistant'!$G$1:$G$25,1,FALSE)&lt;&gt;"",'Leader-Assistant'!$G$1,""),"") &amp; IFERROR(IF(VLOOKUP(E85,'Leader-Assistant'!$H$1:$H$25,1,FALSE)&lt;&gt;"",'Leader-Assistant'!$H$1,""),"") &amp; IFERROR(IF(VLOOKUP(E85,'Leader-Assistant'!$I$1:$I$25,1,FALSE)&lt;&gt;"",'Leader-Assistant'!$I$1,""),"")</f>
        <v/>
      </c>
      <c r="E85" s="289" t="str">
        <f ca="1">IF(COUNTIF(Priorities!$B$4:OFFSET(Priorities!$B$3,Table1[[#This Row],[ID]],0),OFFSET(Priorities!$B$3,Table1[[#This Row],[ID]],0))=1,OFFSET(Priorities!$D$3,Table1[[#This Row],[ID]],0),"")</f>
        <v/>
      </c>
      <c r="F85" s="291" t="str" cm="1">
        <f t="array" aca="1" ref="F85" ca="1">_xlfn.IFNA(INDEX(OFFSET(Priorities!$F$3:$F$2283,Table1[[#This Row],[ID]],0),MATCH(1,(B85=OFFSET(Priorities!$B$3:$B$2283,Table1[[#This Row],[ID]],0))*("Initial"=OFFSET(Priorities!$E$3:$E$2283,Table1[[#This Row],[ID]],0)),0)),"")</f>
        <v/>
      </c>
      <c r="G85" s="292" t="str" cm="1">
        <f t="array" aca="1" ref="G85" ca="1">_xlfn.IFNA(TODAY()-(INDEX(OFFSET(Priorities!$F$3:$F$2283,Table1[[#This Row],[ID]],0),MATCH(1,(B85=OFFSET(Priorities!$B$3:$B$2283,Table1[[#This Row],[ID]],0))*("1W"=OFFSET(Priorities!$E$3:$E$2283,Table1[[#This Row],[ID]],0)),0))),"")</f>
        <v/>
      </c>
      <c r="H85" s="292" t="str" cm="1">
        <f t="array" aca="1" ref="H85" ca="1">_xlfn.IFNA(TODAY()-(INDEX(OFFSET(Priorities!$F$3:$F$2283,Table1[[#This Row],[ID]],0),MATCH(1,(B85=OFFSET(Priorities!$B$3:$B$2283,Table1[[#This Row],[ID]],0))*("3W"=OFFSET(Priorities!$E$3:$E$2283,Table1[[#This Row],[ID]],0)),0))),"")</f>
        <v/>
      </c>
      <c r="I85" s="292" t="str" cm="1">
        <f t="array" aca="1" ref="I85" ca="1">_xlfn.IFNA(TODAY()-(INDEX(OFFSET(Priorities!$F$3:$F$2283,Table1[[#This Row],[ID]],0),MATCH(1,(B85=OFFSET(Priorities!$B$3:$B$2283,Table1[[#This Row],[ID]],0))*("6W"=OFFSET(Priorities!$E$3:$E$2283,Table1[[#This Row],[ID]],0)),0))),"")</f>
        <v/>
      </c>
      <c r="J85" s="292" t="str" cm="1">
        <f t="array" aca="1" ref="J85" ca="1">_xlfn.IFNA(TODAY()-(INDEX(OFFSET(Priorities!$F$3:$F$2283,Table1[[#This Row],[ID]],0),MATCH(1,(B85=OFFSET(Priorities!$B$3:$B$2283,Table1[[#This Row],[ID]],0))*("12W"=OFFSET(Priorities!$E$3:$E$2283,Table1[[#This Row],[ID]],0)),0))),"")</f>
        <v/>
      </c>
      <c r="K85" s="292" t="str" cm="1">
        <f t="array" aca="1" ref="K85" ca="1">_xlfn.IFNA(TODAY()-(INDEX(OFFSET(Priorities!$F$3:$F$2283,Table1[[#This Row],[ID]],0),MATCH(1,(B85=OFFSET(Priorities!$B$3:$B$2283,Table1[[#This Row],[ID]],0))*("18W"=OFFSET(Priorities!$E$3:$E$2283,Table1[[#This Row],[ID]],0)),0))),"")</f>
        <v/>
      </c>
      <c r="L85" s="292" t="str" cm="1">
        <f t="array" aca="1" ref="L85" ca="1">_xlfn.IFNA(TODAY()-(INDEX(OFFSET(Priorities!$F$3:$F$2283,Table1[[#This Row],[ID]],0),MATCH(1,(B85=OFFSET(Priorities!$B$3:$B$2283,Table1[[#This Row],[ID]],0))*("26W"=OFFSET(Priorities!$E$3:$E$2283,Table1[[#This Row],[ID]],0)),0))),"")</f>
        <v/>
      </c>
      <c r="M85" s="292" t="str" cm="1">
        <f t="array" aca="1" ref="M85" ca="1">_xlfn.IFNA(TODAY()-(INDEX(OFFSET(Priorities!$F$3:$F$2283,Table1[[#This Row],[ID]],0),MATCH(1,(B85=OFFSET(Priorities!$B$3:$B$2283,Table1[[#This Row],[ID]],0))*("52W"=OFFSET(Priorities!$E$3:$E$2283,Table1[[#This Row],[ID]],0)),0))),"")</f>
        <v/>
      </c>
      <c r="N85" s="292" t="str" cm="1">
        <f t="array" aca="1" ref="N85" ca="1">_xlfn.IFNA(TODAY()-(INDEX(OFFSET(Priorities!$F$3:$F$2283,Table1[[#This Row],[ID]],0),MATCH(1,(B85=OFFSET(Priorities!$B$3:$B$2283,Table1[[#This Row],[ID]],0))*("104W"=OFFSET(Priorities!$E$3:$E$2283,Table1[[#This Row],[ID]],0)),0))),"")</f>
        <v/>
      </c>
      <c r="O85" s="292" t="str" cm="1">
        <f t="array" aca="1" ref="O85" ca="1">_xlfn.IFNA(TODAY()-(INDEX(OFFSET(Priorities!$F$3:$F$2283,Table1[[#This Row],[ID]],0),MATCH(1,(B85=OFFSET(Priorities!$B$3:$B$2283,Table1[[#This Row],[ID]],0))*("2L"=OFFSET(Priorities!$E$3:$E$2283,Table1[[#This Row],[ID]],0)),0))),"")</f>
        <v/>
      </c>
      <c r="P85" s="292" t="str" cm="1">
        <f t="array" aca="1" ref="P85" ca="1">_xlfn.IFNA(TODAY()-(INDEX(OFFSET(Priorities!$F$3:$F$2283,Table1[[#This Row],[ID]],0),MATCH(1,(B85=OFFSET(Priorities!$B$3:$B$2283,Table1[[#This Row],[ID]],0))*("156W"=OFFSET(Priorities!$E$3:$E$2283,Table1[[#This Row],[ID]],0)),0))),"")</f>
        <v/>
      </c>
      <c r="Q85" s="287" t="str" cm="1">
        <f t="array" aca="1" ref="Q85" ca="1">_xlfn.IFNA(TODAY()-(INDEX(OFFSET(Priorities!$F$3:$F$2283,Table1[[#This Row],[ID]],0),MATCH(1,(B85=OFFSET(Priorities!$B$3:$B$2283,Table1[[#This Row],[ID]],0))*("3L"=OFFSET(Priorities!$E$3:$E$2283,Table1[[#This Row],[ID]],0)),0))),"")</f>
        <v/>
      </c>
    </row>
    <row r="86" spans="1:17" x14ac:dyDescent="0.3">
      <c r="A86" s="288">
        <v>85</v>
      </c>
      <c r="B86" s="289" t="str">
        <f ca="1">IF(COUNTIF(Priorities!$B$4:OFFSET(Priorities!$B$3,Table1[[#This Row],[ID]],0),OFFSET(Priorities!$B$3,Table1[[#This Row],[ID]],0))=1,OFFSET(Priorities!$B$3,Table1[[#This Row],[ID]],0),"")</f>
        <v>ST 229-2022</v>
      </c>
      <c r="C86" s="290" t="str">
        <f ca="1">IF(COUNTIF(Priorities!$B$4:OFFSET(Priorities!$B$3,Table1[[#This Row],[ID]],0),OFFSET(Priorities!$B$3,Table1[[#This Row],[ID]],0))=1,OFFSET(Priorities!$C$3,Table1[[#This Row],[ID]],0),"")</f>
        <v>TEST40 - milled in Simag</v>
      </c>
      <c r="D86" s="289" t="str">
        <f ca="1">IFERROR(IF(VLOOKUP(E86,'Leader-Assistant'!$B$1:$B$25,1,FALSE)&lt;&gt;"",'Leader-Assistant'!$B$1,""),"") &amp; IFERROR(IF(VLOOKUP(E86,'Leader-Assistant'!$C$1:$C$25,1,FALSE)&lt;&gt;"",'Leader-Assistant'!$C$1,""),"")  &amp; IFERROR(IF(VLOOKUP(E86,'Leader-Assistant'!$D$1:$D$25,1,FALSE)&lt;&gt;"",'Leader-Assistant'!$D$1,""),"") &amp; IFERROR(IF(VLOOKUP(E86,'Leader-Assistant'!$E$1:$E$25,1,FALSE)&lt;&gt;"",'Leader-Assistant'!$E$1,""),"") &amp; IFERROR(IF(VLOOKUP(E86,'Leader-Assistant'!$F$1:$F$25,1,FALSE)&lt;&gt;"",'Leader-Assistant'!$F$1,""),"") &amp; IFERROR(IF(VLOOKUP(E86,'Leader-Assistant'!$G$1:$G$25,1,FALSE)&lt;&gt;"",'Leader-Assistant'!$G$1,""),"") &amp; IFERROR(IF(VLOOKUP(E86,'Leader-Assistant'!$H$1:$H$25,1,FALSE)&lt;&gt;"",'Leader-Assistant'!$H$1,""),"") &amp; IFERROR(IF(VLOOKUP(E86,'Leader-Assistant'!$I$1:$I$25,1,FALSE)&lt;&gt;"",'Leader-Assistant'!$I$1,""),"")</f>
        <v>PKL</v>
      </c>
      <c r="E86" s="289" t="str">
        <f ca="1">IF(COUNTIF(Priorities!$B$4:OFFSET(Priorities!$B$3,Table1[[#This Row],[ID]],0),OFFSET(Priorities!$B$3,Table1[[#This Row],[ID]],0))=1,OFFSET(Priorities!$D$3,Table1[[#This Row],[ID]],0),"")</f>
        <v>PAT</v>
      </c>
      <c r="F86" s="291" t="str" cm="1">
        <f t="array" aca="1" ref="F86" ca="1">_xlfn.IFNA(INDEX(OFFSET(Priorities!$F$3:$F$2283,Table1[[#This Row],[ID]],0),MATCH(1,(B86=OFFSET(Priorities!$B$3:$B$2283,Table1[[#This Row],[ID]],0))*("Initial"=OFFSET(Priorities!$E$3:$E$2283,Table1[[#This Row],[ID]],0)),0)),"")</f>
        <v>30.05.2022</v>
      </c>
      <c r="G86" s="292" cm="1">
        <f t="array" aca="1" ref="G86" ca="1">_xlfn.IFNA(TODAY()-(INDEX(OFFSET(Priorities!$F$3:$F$2283,Table1[[#This Row],[ID]],0),MATCH(1,(B86=OFFSET(Priorities!$B$3:$B$2283,Table1[[#This Row],[ID]],0))*("1W"=OFFSET(Priorities!$E$3:$E$2283,Table1[[#This Row],[ID]],0)),0))),"")</f>
        <v>127</v>
      </c>
      <c r="H86" s="292" cm="1">
        <f t="array" aca="1" ref="H86" ca="1">_xlfn.IFNA(TODAY()-(INDEX(OFFSET(Priorities!$F$3:$F$2283,Table1[[#This Row],[ID]],0),MATCH(1,(B86=OFFSET(Priorities!$B$3:$B$2283,Table1[[#This Row],[ID]],0))*("3W"=OFFSET(Priorities!$E$3:$E$2283,Table1[[#This Row],[ID]],0)),0))),"")</f>
        <v>113</v>
      </c>
      <c r="I86" s="292" cm="1">
        <f t="array" aca="1" ref="I86" ca="1">_xlfn.IFNA(TODAY()-(INDEX(OFFSET(Priorities!$F$3:$F$2283,Table1[[#This Row],[ID]],0),MATCH(1,(B86=OFFSET(Priorities!$B$3:$B$2283,Table1[[#This Row],[ID]],0))*("6W"=OFFSET(Priorities!$E$3:$E$2283,Table1[[#This Row],[ID]],0)),0))),"")</f>
        <v>92</v>
      </c>
      <c r="J86" s="292" cm="1">
        <f t="array" aca="1" ref="J86" ca="1">_xlfn.IFNA(TODAY()-(INDEX(OFFSET(Priorities!$F$3:$F$2283,Table1[[#This Row],[ID]],0),MATCH(1,(B86=OFFSET(Priorities!$B$3:$B$2283,Table1[[#This Row],[ID]],0))*("12W"=OFFSET(Priorities!$E$3:$E$2283,Table1[[#This Row],[ID]],0)),0))),"")</f>
        <v>50</v>
      </c>
      <c r="K86" s="292" t="str" cm="1">
        <f t="array" aca="1" ref="K86" ca="1">_xlfn.IFNA(TODAY()-(INDEX(OFFSET(Priorities!$F$3:$F$2283,Table1[[#This Row],[ID]],0),MATCH(1,(B86=OFFSET(Priorities!$B$3:$B$2283,Table1[[#This Row],[ID]],0))*("18W"=OFFSET(Priorities!$E$3:$E$2283,Table1[[#This Row],[ID]],0)),0))),"")</f>
        <v/>
      </c>
      <c r="L86" s="292" t="str" cm="1">
        <f t="array" aca="1" ref="L86" ca="1">_xlfn.IFNA(TODAY()-(INDEX(OFFSET(Priorities!$F$3:$F$2283,Table1[[#This Row],[ID]],0),MATCH(1,(B86=OFFSET(Priorities!$B$3:$B$2283,Table1[[#This Row],[ID]],0))*("26W"=OFFSET(Priorities!$E$3:$E$2283,Table1[[#This Row],[ID]],0)),0))),"")</f>
        <v/>
      </c>
      <c r="M86" s="292" t="str" cm="1">
        <f t="array" aca="1" ref="M86" ca="1">_xlfn.IFNA(TODAY()-(INDEX(OFFSET(Priorities!$F$3:$F$2283,Table1[[#This Row],[ID]],0),MATCH(1,(B86=OFFSET(Priorities!$B$3:$B$2283,Table1[[#This Row],[ID]],0))*("52W"=OFFSET(Priorities!$E$3:$E$2283,Table1[[#This Row],[ID]],0)),0))),"")</f>
        <v/>
      </c>
      <c r="N86" s="292" t="str" cm="1">
        <f t="array" aca="1" ref="N86" ca="1">_xlfn.IFNA(TODAY()-(INDEX(OFFSET(Priorities!$F$3:$F$2283,Table1[[#This Row],[ID]],0),MATCH(1,(B86=OFFSET(Priorities!$B$3:$B$2283,Table1[[#This Row],[ID]],0))*("104W"=OFFSET(Priorities!$E$3:$E$2283,Table1[[#This Row],[ID]],0)),0))),"")</f>
        <v/>
      </c>
      <c r="O86" s="292" t="str" cm="1">
        <f t="array" aca="1" ref="O86" ca="1">_xlfn.IFNA(TODAY()-(INDEX(OFFSET(Priorities!$F$3:$F$2283,Table1[[#This Row],[ID]],0),MATCH(1,(B86=OFFSET(Priorities!$B$3:$B$2283,Table1[[#This Row],[ID]],0))*("2L"=OFFSET(Priorities!$E$3:$E$2283,Table1[[#This Row],[ID]],0)),0))),"")</f>
        <v/>
      </c>
      <c r="P86" s="292" t="str" cm="1">
        <f t="array" aca="1" ref="P86" ca="1">_xlfn.IFNA(TODAY()-(INDEX(OFFSET(Priorities!$F$3:$F$2283,Table1[[#This Row],[ID]],0),MATCH(1,(B86=OFFSET(Priorities!$B$3:$B$2283,Table1[[#This Row],[ID]],0))*("156W"=OFFSET(Priorities!$E$3:$E$2283,Table1[[#This Row],[ID]],0)),0))),"")</f>
        <v/>
      </c>
      <c r="Q86" s="287" t="str" cm="1">
        <f t="array" aca="1" ref="Q86" ca="1">_xlfn.IFNA(TODAY()-(INDEX(OFFSET(Priorities!$F$3:$F$2283,Table1[[#This Row],[ID]],0),MATCH(1,(B86=OFFSET(Priorities!$B$3:$B$2283,Table1[[#This Row],[ID]],0))*("3L"=OFFSET(Priorities!$E$3:$E$2283,Table1[[#This Row],[ID]],0)),0))),"")</f>
        <v/>
      </c>
    </row>
    <row r="87" spans="1:17" x14ac:dyDescent="0.3">
      <c r="A87" s="288">
        <v>86</v>
      </c>
      <c r="B87" s="289" t="str">
        <f ca="1">IF(COUNTIF(Priorities!$B$4:OFFSET(Priorities!$B$3,Table1[[#This Row],[ID]],0),OFFSET(Priorities!$B$3,Table1[[#This Row],[ID]],0))=1,OFFSET(Priorities!$B$3,Table1[[#This Row],[ID]],0),"")</f>
        <v>ST 355/2020</v>
      </c>
      <c r="C87" s="290" t="str">
        <f ca="1">IF(COUNTIF(Priorities!$B$4:OFFSET(Priorities!$B$3,Table1[[#This Row],[ID]],0),OFFSET(Priorities!$B$3,Table1[[#This Row],[ID]],0))=1,OFFSET(Priorities!$C$3,Table1[[#This Row],[ID]],0),"")</f>
        <v>TEST44</v>
      </c>
      <c r="D87" s="289" t="str">
        <f ca="1">IFERROR(IF(VLOOKUP(E87,'Leader-Assistant'!$B$1:$B$25,1,FALSE)&lt;&gt;"",'Leader-Assistant'!$B$1,""),"") &amp; IFERROR(IF(VLOOKUP(E87,'Leader-Assistant'!$C$1:$C$25,1,FALSE)&lt;&gt;"",'Leader-Assistant'!$C$1,""),"")  &amp; IFERROR(IF(VLOOKUP(E87,'Leader-Assistant'!$D$1:$D$25,1,FALSE)&lt;&gt;"",'Leader-Assistant'!$D$1,""),"") &amp; IFERROR(IF(VLOOKUP(E87,'Leader-Assistant'!$E$1:$E$25,1,FALSE)&lt;&gt;"",'Leader-Assistant'!$E$1,""),"") &amp; IFERROR(IF(VLOOKUP(E87,'Leader-Assistant'!$F$1:$F$25,1,FALSE)&lt;&gt;"",'Leader-Assistant'!$F$1,""),"") &amp; IFERROR(IF(VLOOKUP(E87,'Leader-Assistant'!$G$1:$G$25,1,FALSE)&lt;&gt;"",'Leader-Assistant'!$G$1,""),"") &amp; IFERROR(IF(VLOOKUP(E87,'Leader-Assistant'!$H$1:$H$25,1,FALSE)&lt;&gt;"",'Leader-Assistant'!$H$1,""),"") &amp; IFERROR(IF(VLOOKUP(E87,'Leader-Assistant'!$I$1:$I$25,1,FALSE)&lt;&gt;"",'Leader-Assistant'!$I$1,""),"")</f>
        <v>MU</v>
      </c>
      <c r="E87" s="289" t="str">
        <f ca="1">IF(COUNTIF(Priorities!$B$4:OFFSET(Priorities!$B$3,Table1[[#This Row],[ID]],0),OFFSET(Priorities!$B$3,Table1[[#This Row],[ID]],0))=1,OFFSET(Priorities!$D$3,Table1[[#This Row],[ID]],0),"")</f>
        <v>AWO</v>
      </c>
      <c r="F87" s="291" cm="1">
        <f t="array" aca="1" ref="F87" ca="1">_xlfn.IFNA(INDEX(OFFSET(Priorities!$F$3:$F$2283,Table1[[#This Row],[ID]],0),MATCH(1,(B87=OFFSET(Priorities!$B$3:$B$2283,Table1[[#This Row],[ID]],0))*("Initial"=OFFSET(Priorities!$E$3:$E$2283,Table1[[#This Row],[ID]],0)),0)),"")</f>
        <v>44077</v>
      </c>
      <c r="G87" s="292" cm="1">
        <f t="array" aca="1" ref="G87" ca="1">_xlfn.IFNA(TODAY()-(INDEX(OFFSET(Priorities!$F$3:$F$2283,Table1[[#This Row],[ID]],0),MATCH(1,(B87=OFFSET(Priorities!$B$3:$B$2283,Table1[[#This Row],[ID]],0))*("1W"=OFFSET(Priorities!$E$3:$E$2283,Table1[[#This Row],[ID]],0)),0))),"")</f>
        <v>762</v>
      </c>
      <c r="H87" s="292" cm="1">
        <f t="array" aca="1" ref="H87" ca="1">_xlfn.IFNA(TODAY()-(INDEX(OFFSET(Priorities!$F$3:$F$2283,Table1[[#This Row],[ID]],0),MATCH(1,(B87=OFFSET(Priorities!$B$3:$B$2283,Table1[[#This Row],[ID]],0))*("3W"=OFFSET(Priorities!$E$3:$E$2283,Table1[[#This Row],[ID]],0)),0))),"")</f>
        <v>749</v>
      </c>
      <c r="I87" s="292" cm="1">
        <f t="array" aca="1" ref="I87" ca="1">_xlfn.IFNA(TODAY()-(INDEX(OFFSET(Priorities!$F$3:$F$2283,Table1[[#This Row],[ID]],0),MATCH(1,(B87=OFFSET(Priorities!$B$3:$B$2283,Table1[[#This Row],[ID]],0))*("6W"=OFFSET(Priorities!$E$3:$E$2283,Table1[[#This Row],[ID]],0)),0))),"")</f>
        <v>728</v>
      </c>
      <c r="J87" s="292" cm="1">
        <f t="array" aca="1" ref="J87" ca="1">_xlfn.IFNA(TODAY()-(INDEX(OFFSET(Priorities!$F$3:$F$2283,Table1[[#This Row],[ID]],0),MATCH(1,(B87=OFFSET(Priorities!$B$3:$B$2283,Table1[[#This Row],[ID]],0))*("12W"=OFFSET(Priorities!$E$3:$E$2283,Table1[[#This Row],[ID]],0)),0))),"")</f>
        <v>686</v>
      </c>
      <c r="K87" s="292" t="str" cm="1">
        <f t="array" aca="1" ref="K87" ca="1">_xlfn.IFNA(TODAY()-(INDEX(OFFSET(Priorities!$F$3:$F$2283,Table1[[#This Row],[ID]],0),MATCH(1,(B87=OFFSET(Priorities!$B$3:$B$2283,Table1[[#This Row],[ID]],0))*("18W"=OFFSET(Priorities!$E$3:$E$2283,Table1[[#This Row],[ID]],0)),0))),"")</f>
        <v/>
      </c>
      <c r="L87" s="292" t="str" cm="1">
        <f t="array" aca="1" ref="L87" ca="1">_xlfn.IFNA(TODAY()-(INDEX(OFFSET(Priorities!$F$3:$F$2283,Table1[[#This Row],[ID]],0),MATCH(1,(B87=OFFSET(Priorities!$B$3:$B$2283,Table1[[#This Row],[ID]],0))*("26W"=OFFSET(Priorities!$E$3:$E$2283,Table1[[#This Row],[ID]],0)),0))),"")</f>
        <v/>
      </c>
      <c r="M87" s="292" t="str" cm="1">
        <f t="array" aca="1" ref="M87" ca="1">_xlfn.IFNA(TODAY()-(INDEX(OFFSET(Priorities!$F$3:$F$2283,Table1[[#This Row],[ID]],0),MATCH(1,(B87=OFFSET(Priorities!$B$3:$B$2283,Table1[[#This Row],[ID]],0))*("52W"=OFFSET(Priorities!$E$3:$E$2283,Table1[[#This Row],[ID]],0)),0))),"")</f>
        <v/>
      </c>
      <c r="N87" s="292" cm="1">
        <f t="array" aca="1" ref="N87" ca="1">_xlfn.IFNA(TODAY()-(INDEX(OFFSET(Priorities!$F$3:$F$2283,Table1[[#This Row],[ID]],0),MATCH(1,(B87=OFFSET(Priorities!$B$3:$B$2283,Table1[[#This Row],[ID]],0))*("104W"=OFFSET(Priorities!$E$3:$E$2283,Table1[[#This Row],[ID]],0)),0))),"")</f>
        <v>42</v>
      </c>
      <c r="O87" s="292" t="str" cm="1">
        <f t="array" aca="1" ref="O87" ca="1">_xlfn.IFNA(TODAY()-(INDEX(OFFSET(Priorities!$F$3:$F$2283,Table1[[#This Row],[ID]],0),MATCH(1,(B87=OFFSET(Priorities!$B$3:$B$2283,Table1[[#This Row],[ID]],0))*("2L"=OFFSET(Priorities!$E$3:$E$2283,Table1[[#This Row],[ID]],0)),0))),"")</f>
        <v/>
      </c>
      <c r="P87" s="292" t="str" cm="1">
        <f t="array" aca="1" ref="P87" ca="1">_xlfn.IFNA(TODAY()-(INDEX(OFFSET(Priorities!$F$3:$F$2283,Table1[[#This Row],[ID]],0),MATCH(1,(B87=OFFSET(Priorities!$B$3:$B$2283,Table1[[#This Row],[ID]],0))*("156W"=OFFSET(Priorities!$E$3:$E$2283,Table1[[#This Row],[ID]],0)),0))),"")</f>
        <v/>
      </c>
      <c r="Q87" s="287" t="str" cm="1">
        <f t="array" aca="1" ref="Q87" ca="1">_xlfn.IFNA(TODAY()-(INDEX(OFFSET(Priorities!$F$3:$F$2283,Table1[[#This Row],[ID]],0),MATCH(1,(B87=OFFSET(Priorities!$B$3:$B$2283,Table1[[#This Row],[ID]],0))*("3L"=OFFSET(Priorities!$E$3:$E$2283,Table1[[#This Row],[ID]],0)),0))),"")</f>
        <v/>
      </c>
    </row>
    <row r="88" spans="1:17" ht="28.8" x14ac:dyDescent="0.3">
      <c r="A88" s="288">
        <v>87</v>
      </c>
      <c r="B88" s="289" t="str">
        <f ca="1">IF(COUNTIF(Priorities!$B$4:OFFSET(Priorities!$B$3,Table1[[#This Row],[ID]],0),OFFSET(Priorities!$B$3,Table1[[#This Row],[ID]],0))=1,OFFSET(Priorities!$B$3,Table1[[#This Row],[ID]],0),"")</f>
        <v>ST 390/2019</v>
      </c>
      <c r="C88" s="290" t="str">
        <f ca="1">IF(COUNTIF(Priorities!$B$4:OFFSET(Priorities!$B$3,Table1[[#This Row],[ID]],0),OFFSET(Priorities!$B$3,Table1[[#This Row],[ID]],0))=1,OFFSET(Priorities!$C$3,Table1[[#This Row],[ID]],0),"")</f>
        <v>TEST51 Paloma Pl Fresh with HEDP from TH water - 1 próbka</v>
      </c>
      <c r="D88" s="289" t="str">
        <f ca="1">IFERROR(IF(VLOOKUP(E88,'Leader-Assistant'!$B$1:$B$25,1,FALSE)&lt;&gt;"",'Leader-Assistant'!$B$1,""),"") &amp; IFERROR(IF(VLOOKUP(E88,'Leader-Assistant'!$C$1:$C$25,1,FALSE)&lt;&gt;"",'Leader-Assistant'!$C$1,""),"")  &amp; IFERROR(IF(VLOOKUP(E88,'Leader-Assistant'!$D$1:$D$25,1,FALSE)&lt;&gt;"",'Leader-Assistant'!$D$1,""),"") &amp; IFERROR(IF(VLOOKUP(E88,'Leader-Assistant'!$E$1:$E$25,1,FALSE)&lt;&gt;"",'Leader-Assistant'!$E$1,""),"") &amp; IFERROR(IF(VLOOKUP(E88,'Leader-Assistant'!$F$1:$F$25,1,FALSE)&lt;&gt;"",'Leader-Assistant'!$F$1,""),"") &amp; IFERROR(IF(VLOOKUP(E88,'Leader-Assistant'!$G$1:$G$25,1,FALSE)&lt;&gt;"",'Leader-Assistant'!$G$1,""),"") &amp; IFERROR(IF(VLOOKUP(E88,'Leader-Assistant'!$H$1:$H$25,1,FALSE)&lt;&gt;"",'Leader-Assistant'!$H$1,""),"") &amp; IFERROR(IF(VLOOKUP(E88,'Leader-Assistant'!$I$1:$I$25,1,FALSE)&lt;&gt;"",'Leader-Assistant'!$I$1,""),"")</f>
        <v>PKL</v>
      </c>
      <c r="E88" s="289" t="str">
        <f ca="1">IF(COUNTIF(Priorities!$B$4:OFFSET(Priorities!$B$3,Table1[[#This Row],[ID]],0),OFFSET(Priorities!$B$3,Table1[[#This Row],[ID]],0))=1,OFFSET(Priorities!$D$3,Table1[[#This Row],[ID]],0),"")</f>
        <v>JRY</v>
      </c>
      <c r="F88" s="291" t="str" cm="1">
        <f t="array" aca="1" ref="F88" ca="1">_xlfn.IFNA(INDEX(OFFSET(Priorities!$F$3:$F$2283,Table1[[#This Row],[ID]],0),MATCH(1,(B88=OFFSET(Priorities!$B$3:$B$2283,Table1[[#This Row],[ID]],0))*("Initial"=OFFSET(Priorities!$E$3:$E$2283,Table1[[#This Row],[ID]],0)),0)),"")</f>
        <v/>
      </c>
      <c r="G88" s="292" cm="1">
        <f t="array" aca="1" ref="G88" ca="1">_xlfn.IFNA(TODAY()-(INDEX(OFFSET(Priorities!$F$3:$F$2283,Table1[[#This Row],[ID]],0),MATCH(1,(B88=OFFSET(Priorities!$B$3:$B$2283,Table1[[#This Row],[ID]],0))*("1W"=OFFSET(Priorities!$E$3:$E$2283,Table1[[#This Row],[ID]],0)),0))),"")</f>
        <v>1138</v>
      </c>
      <c r="H88" s="292" cm="1">
        <f t="array" aca="1" ref="H88" ca="1">_xlfn.IFNA(TODAY()-(INDEX(OFFSET(Priorities!$F$3:$F$2283,Table1[[#This Row],[ID]],0),MATCH(1,(B88=OFFSET(Priorities!$B$3:$B$2283,Table1[[#This Row],[ID]],0))*("3W"=OFFSET(Priorities!$E$3:$E$2283,Table1[[#This Row],[ID]],0)),0))),"")</f>
        <v>1124</v>
      </c>
      <c r="I88" s="292" cm="1">
        <f t="array" aca="1" ref="I88" ca="1">_xlfn.IFNA(TODAY()-(INDEX(OFFSET(Priorities!$F$3:$F$2283,Table1[[#This Row],[ID]],0),MATCH(1,(B88=OFFSET(Priorities!$B$3:$B$2283,Table1[[#This Row],[ID]],0))*("6W"=OFFSET(Priorities!$E$3:$E$2283,Table1[[#This Row],[ID]],0)),0))),"")</f>
        <v>1103</v>
      </c>
      <c r="J88" s="292" cm="1">
        <f t="array" aca="1" ref="J88" ca="1">_xlfn.IFNA(TODAY()-(INDEX(OFFSET(Priorities!$F$3:$F$2283,Table1[[#This Row],[ID]],0),MATCH(1,(B88=OFFSET(Priorities!$B$3:$B$2283,Table1[[#This Row],[ID]],0))*("12W"=OFFSET(Priorities!$E$3:$E$2283,Table1[[#This Row],[ID]],0)),0))),"")</f>
        <v>1061</v>
      </c>
      <c r="K88" s="292" cm="1">
        <f t="array" aca="1" ref="K88" ca="1">_xlfn.IFNA(TODAY()-(INDEX(OFFSET(Priorities!$F$3:$F$2283,Table1[[#This Row],[ID]],0),MATCH(1,(B88=OFFSET(Priorities!$B$3:$B$2283,Table1[[#This Row],[ID]],0))*("18W"=OFFSET(Priorities!$E$3:$E$2283,Table1[[#This Row],[ID]],0)),0))),"")</f>
        <v>1019</v>
      </c>
      <c r="L88" s="292" cm="1">
        <f t="array" aca="1" ref="L88" ca="1">_xlfn.IFNA(TODAY()-(INDEX(OFFSET(Priorities!$F$3:$F$2283,Table1[[#This Row],[ID]],0),MATCH(1,(B88=OFFSET(Priorities!$B$3:$B$2283,Table1[[#This Row],[ID]],0))*("26W"=OFFSET(Priorities!$E$3:$E$2283,Table1[[#This Row],[ID]],0)),0))),"")</f>
        <v>963</v>
      </c>
      <c r="M88" s="292" cm="1">
        <f t="array" aca="1" ref="M88" ca="1">_xlfn.IFNA(TODAY()-(INDEX(OFFSET(Priorities!$F$3:$F$2283,Table1[[#This Row],[ID]],0),MATCH(1,(B88=OFFSET(Priorities!$B$3:$B$2283,Table1[[#This Row],[ID]],0))*("52W"=OFFSET(Priorities!$E$3:$E$2283,Table1[[#This Row],[ID]],0)),0))),"")</f>
        <v>781</v>
      </c>
      <c r="N88" s="292" t="str" cm="1">
        <f t="array" aca="1" ref="N88" ca="1">_xlfn.IFNA(TODAY()-(INDEX(OFFSET(Priorities!$F$3:$F$2283,Table1[[#This Row],[ID]],0),MATCH(1,(B88=OFFSET(Priorities!$B$3:$B$2283,Table1[[#This Row],[ID]],0))*("104W"=OFFSET(Priorities!$E$3:$E$2283,Table1[[#This Row],[ID]],0)),0))),"")</f>
        <v/>
      </c>
      <c r="O88" s="292" cm="1">
        <f t="array" aca="1" ref="O88" ca="1">_xlfn.IFNA(TODAY()-(INDEX(OFFSET(Priorities!$F$3:$F$2283,Table1[[#This Row],[ID]],0),MATCH(1,(B88=OFFSET(Priorities!$B$3:$B$2283,Table1[[#This Row],[ID]],0))*("2L"=OFFSET(Priorities!$E$3:$E$2283,Table1[[#This Row],[ID]],0)),0))),"")</f>
        <v>417</v>
      </c>
      <c r="P88" s="292" t="str" cm="1">
        <f t="array" aca="1" ref="P88" ca="1">_xlfn.IFNA(TODAY()-(INDEX(OFFSET(Priorities!$F$3:$F$2283,Table1[[#This Row],[ID]],0),MATCH(1,(B88=OFFSET(Priorities!$B$3:$B$2283,Table1[[#This Row],[ID]],0))*("156W"=OFFSET(Priorities!$E$3:$E$2283,Table1[[#This Row],[ID]],0)),0))),"")</f>
        <v/>
      </c>
      <c r="Q88" s="287" cm="1">
        <f t="array" aca="1" ref="Q88" ca="1">_xlfn.IFNA(TODAY()-(INDEX(OFFSET(Priorities!$F$3:$F$2283,Table1[[#This Row],[ID]],0),MATCH(1,(B88=OFFSET(Priorities!$B$3:$B$2283,Table1[[#This Row],[ID]],0))*("3L"=OFFSET(Priorities!$E$3:$E$2283,Table1[[#This Row],[ID]],0)),0))),"")</f>
        <v>53</v>
      </c>
    </row>
    <row r="89" spans="1:17" hidden="1" x14ac:dyDescent="0.3">
      <c r="A89" s="288">
        <v>88</v>
      </c>
      <c r="B89" s="289" t="str">
        <f ca="1">IF(COUNTIF(Priorities!$B$4:OFFSET(Priorities!$B$3,Table1[[#This Row],[ID]],0),OFFSET(Priorities!$B$3,Table1[[#This Row],[ID]],0))=1,OFFSET(Priorities!$B$3,Table1[[#This Row],[ID]],0),"")</f>
        <v/>
      </c>
      <c r="C89" s="290" t="str">
        <f ca="1">IF(COUNTIF(Priorities!$B$4:OFFSET(Priorities!$B$3,Table1[[#This Row],[ID]],0),OFFSET(Priorities!$B$3,Table1[[#This Row],[ID]],0))=1,OFFSET(Priorities!$C$3,Table1[[#This Row],[ID]],0),"")</f>
        <v/>
      </c>
      <c r="D89" s="289" t="str">
        <f ca="1">IFERROR(IF(VLOOKUP(E89,'Leader-Assistant'!$B$1:$B$25,1,FALSE)&lt;&gt;"",'Leader-Assistant'!$B$1,""),"") &amp; IFERROR(IF(VLOOKUP(E89,'Leader-Assistant'!$C$1:$C$25,1,FALSE)&lt;&gt;"",'Leader-Assistant'!$C$1,""),"")  &amp; IFERROR(IF(VLOOKUP(E89,'Leader-Assistant'!$D$1:$D$25,1,FALSE)&lt;&gt;"",'Leader-Assistant'!$D$1,""),"") &amp; IFERROR(IF(VLOOKUP(E89,'Leader-Assistant'!$E$1:$E$25,1,FALSE)&lt;&gt;"",'Leader-Assistant'!$E$1,""),"") &amp; IFERROR(IF(VLOOKUP(E89,'Leader-Assistant'!$F$1:$F$25,1,FALSE)&lt;&gt;"",'Leader-Assistant'!$F$1,""),"") &amp; IFERROR(IF(VLOOKUP(E89,'Leader-Assistant'!$G$1:$G$25,1,FALSE)&lt;&gt;"",'Leader-Assistant'!$G$1,""),"") &amp; IFERROR(IF(VLOOKUP(E89,'Leader-Assistant'!$H$1:$H$25,1,FALSE)&lt;&gt;"",'Leader-Assistant'!$H$1,""),"") &amp; IFERROR(IF(VLOOKUP(E89,'Leader-Assistant'!$I$1:$I$25,1,FALSE)&lt;&gt;"",'Leader-Assistant'!$I$1,""),"")</f>
        <v/>
      </c>
      <c r="E89" s="289" t="str">
        <f ca="1">IF(COUNTIF(Priorities!$B$4:OFFSET(Priorities!$B$3,Table1[[#This Row],[ID]],0),OFFSET(Priorities!$B$3,Table1[[#This Row],[ID]],0))=1,OFFSET(Priorities!$D$3,Table1[[#This Row],[ID]],0),"")</f>
        <v/>
      </c>
      <c r="F89" s="291" t="str" cm="1">
        <f t="array" aca="1" ref="F89" ca="1">_xlfn.IFNA(INDEX(OFFSET(Priorities!$F$3:$F$2283,Table1[[#This Row],[ID]],0),MATCH(1,(B89=OFFSET(Priorities!$B$3:$B$2283,Table1[[#This Row],[ID]],0))*("Initial"=OFFSET(Priorities!$E$3:$E$2283,Table1[[#This Row],[ID]],0)),0)),"")</f>
        <v/>
      </c>
      <c r="G89" s="292" t="str" cm="1">
        <f t="array" aca="1" ref="G89" ca="1">_xlfn.IFNA(TODAY()-(INDEX(OFFSET(Priorities!$F$3:$F$2283,Table1[[#This Row],[ID]],0),MATCH(1,(B89=OFFSET(Priorities!$B$3:$B$2283,Table1[[#This Row],[ID]],0))*("1W"=OFFSET(Priorities!$E$3:$E$2283,Table1[[#This Row],[ID]],0)),0))),"")</f>
        <v/>
      </c>
      <c r="H89" s="292" t="str" cm="1">
        <f t="array" aca="1" ref="H89" ca="1">_xlfn.IFNA(TODAY()-(INDEX(OFFSET(Priorities!$F$3:$F$2283,Table1[[#This Row],[ID]],0),MATCH(1,(B89=OFFSET(Priorities!$B$3:$B$2283,Table1[[#This Row],[ID]],0))*("3W"=OFFSET(Priorities!$E$3:$E$2283,Table1[[#This Row],[ID]],0)),0))),"")</f>
        <v/>
      </c>
      <c r="I89" s="292" t="str" cm="1">
        <f t="array" aca="1" ref="I89" ca="1">_xlfn.IFNA(TODAY()-(INDEX(OFFSET(Priorities!$F$3:$F$2283,Table1[[#This Row],[ID]],0),MATCH(1,(B89=OFFSET(Priorities!$B$3:$B$2283,Table1[[#This Row],[ID]],0))*("6W"=OFFSET(Priorities!$E$3:$E$2283,Table1[[#This Row],[ID]],0)),0))),"")</f>
        <v/>
      </c>
      <c r="J89" s="292" t="str" cm="1">
        <f t="array" aca="1" ref="J89" ca="1">_xlfn.IFNA(TODAY()-(INDEX(OFFSET(Priorities!$F$3:$F$2283,Table1[[#This Row],[ID]],0),MATCH(1,(B89=OFFSET(Priorities!$B$3:$B$2283,Table1[[#This Row],[ID]],0))*("12W"=OFFSET(Priorities!$E$3:$E$2283,Table1[[#This Row],[ID]],0)),0))),"")</f>
        <v/>
      </c>
      <c r="K89" s="292" t="str" cm="1">
        <f t="array" aca="1" ref="K89" ca="1">_xlfn.IFNA(TODAY()-(INDEX(OFFSET(Priorities!$F$3:$F$2283,Table1[[#This Row],[ID]],0),MATCH(1,(B89=OFFSET(Priorities!$B$3:$B$2283,Table1[[#This Row],[ID]],0))*("18W"=OFFSET(Priorities!$E$3:$E$2283,Table1[[#This Row],[ID]],0)),0))),"")</f>
        <v/>
      </c>
      <c r="L89" s="292" t="str" cm="1">
        <f t="array" aca="1" ref="L89" ca="1">_xlfn.IFNA(TODAY()-(INDEX(OFFSET(Priorities!$F$3:$F$2283,Table1[[#This Row],[ID]],0),MATCH(1,(B89=OFFSET(Priorities!$B$3:$B$2283,Table1[[#This Row],[ID]],0))*("26W"=OFFSET(Priorities!$E$3:$E$2283,Table1[[#This Row],[ID]],0)),0))),"")</f>
        <v/>
      </c>
      <c r="M89" s="292" t="str" cm="1">
        <f t="array" aca="1" ref="M89" ca="1">_xlfn.IFNA(TODAY()-(INDEX(OFFSET(Priorities!$F$3:$F$2283,Table1[[#This Row],[ID]],0),MATCH(1,(B89=OFFSET(Priorities!$B$3:$B$2283,Table1[[#This Row],[ID]],0))*("52W"=OFFSET(Priorities!$E$3:$E$2283,Table1[[#This Row],[ID]],0)),0))),"")</f>
        <v/>
      </c>
      <c r="N89" s="292" t="str" cm="1">
        <f t="array" aca="1" ref="N89" ca="1">_xlfn.IFNA(TODAY()-(INDEX(OFFSET(Priorities!$F$3:$F$2283,Table1[[#This Row],[ID]],0),MATCH(1,(B89=OFFSET(Priorities!$B$3:$B$2283,Table1[[#This Row],[ID]],0))*("104W"=OFFSET(Priorities!$E$3:$E$2283,Table1[[#This Row],[ID]],0)),0))),"")</f>
        <v/>
      </c>
      <c r="O89" s="292" t="str" cm="1">
        <f t="array" aca="1" ref="O89" ca="1">_xlfn.IFNA(TODAY()-(INDEX(OFFSET(Priorities!$F$3:$F$2283,Table1[[#This Row],[ID]],0),MATCH(1,(B89=OFFSET(Priorities!$B$3:$B$2283,Table1[[#This Row],[ID]],0))*("2L"=OFFSET(Priorities!$E$3:$E$2283,Table1[[#This Row],[ID]],0)),0))),"")</f>
        <v/>
      </c>
      <c r="P89" s="292" t="str" cm="1">
        <f t="array" aca="1" ref="P89" ca="1">_xlfn.IFNA(TODAY()-(INDEX(OFFSET(Priorities!$F$3:$F$2283,Table1[[#This Row],[ID]],0),MATCH(1,(B89=OFFSET(Priorities!$B$3:$B$2283,Table1[[#This Row],[ID]],0))*("156W"=OFFSET(Priorities!$E$3:$E$2283,Table1[[#This Row],[ID]],0)),0))),"")</f>
        <v/>
      </c>
      <c r="Q89" s="287" t="str" cm="1">
        <f t="array" aca="1" ref="Q89" ca="1">_xlfn.IFNA(TODAY()-(INDEX(OFFSET(Priorities!$F$3:$F$2283,Table1[[#This Row],[ID]],0),MATCH(1,(B89=OFFSET(Priorities!$B$3:$B$2283,Table1[[#This Row],[ID]],0))*("3L"=OFFSET(Priorities!$E$3:$E$2283,Table1[[#This Row],[ID]],0)),0))),"")</f>
        <v/>
      </c>
    </row>
    <row r="90" spans="1:17" hidden="1" x14ac:dyDescent="0.3">
      <c r="A90" s="288">
        <v>89</v>
      </c>
      <c r="B90" s="289" t="str">
        <f ca="1">IF(COUNTIF(Priorities!$B$4:OFFSET(Priorities!$B$3,Table1[[#This Row],[ID]],0),OFFSET(Priorities!$B$3,Table1[[#This Row],[ID]],0))=1,OFFSET(Priorities!$B$3,Table1[[#This Row],[ID]],0),"")</f>
        <v/>
      </c>
      <c r="C90" s="290" t="str">
        <f ca="1">IF(COUNTIF(Priorities!$B$4:OFFSET(Priorities!$B$3,Table1[[#This Row],[ID]],0),OFFSET(Priorities!$B$3,Table1[[#This Row],[ID]],0))=1,OFFSET(Priorities!$C$3,Table1[[#This Row],[ID]],0),"")</f>
        <v/>
      </c>
      <c r="D90" s="289" t="str">
        <f ca="1">IFERROR(IF(VLOOKUP(E90,'Leader-Assistant'!$B$1:$B$25,1,FALSE)&lt;&gt;"",'Leader-Assistant'!$B$1,""),"") &amp; IFERROR(IF(VLOOKUP(E90,'Leader-Assistant'!$C$1:$C$25,1,FALSE)&lt;&gt;"",'Leader-Assistant'!$C$1,""),"")  &amp; IFERROR(IF(VLOOKUP(E90,'Leader-Assistant'!$D$1:$D$25,1,FALSE)&lt;&gt;"",'Leader-Assistant'!$D$1,""),"") &amp; IFERROR(IF(VLOOKUP(E90,'Leader-Assistant'!$E$1:$E$25,1,FALSE)&lt;&gt;"",'Leader-Assistant'!$E$1,""),"") &amp; IFERROR(IF(VLOOKUP(E90,'Leader-Assistant'!$F$1:$F$25,1,FALSE)&lt;&gt;"",'Leader-Assistant'!$F$1,""),"") &amp; IFERROR(IF(VLOOKUP(E90,'Leader-Assistant'!$G$1:$G$25,1,FALSE)&lt;&gt;"",'Leader-Assistant'!$G$1,""),"") &amp; IFERROR(IF(VLOOKUP(E90,'Leader-Assistant'!$H$1:$H$25,1,FALSE)&lt;&gt;"",'Leader-Assistant'!$H$1,""),"") &amp; IFERROR(IF(VLOOKUP(E90,'Leader-Assistant'!$I$1:$I$25,1,FALSE)&lt;&gt;"",'Leader-Assistant'!$I$1,""),"")</f>
        <v/>
      </c>
      <c r="E90" s="289" t="str">
        <f ca="1">IF(COUNTIF(Priorities!$B$4:OFFSET(Priorities!$B$3,Table1[[#This Row],[ID]],0),OFFSET(Priorities!$B$3,Table1[[#This Row],[ID]],0))=1,OFFSET(Priorities!$D$3,Table1[[#This Row],[ID]],0),"")</f>
        <v/>
      </c>
      <c r="F90" s="291" t="str" cm="1">
        <f t="array" aca="1" ref="F90" ca="1">_xlfn.IFNA(INDEX(OFFSET(Priorities!$F$3:$F$2283,Table1[[#This Row],[ID]],0),MATCH(1,(B90=OFFSET(Priorities!$B$3:$B$2283,Table1[[#This Row],[ID]],0))*("Initial"=OFFSET(Priorities!$E$3:$E$2283,Table1[[#This Row],[ID]],0)),0)),"")</f>
        <v/>
      </c>
      <c r="G90" s="292" t="str" cm="1">
        <f t="array" aca="1" ref="G90" ca="1">_xlfn.IFNA(TODAY()-(INDEX(OFFSET(Priorities!$F$3:$F$2283,Table1[[#This Row],[ID]],0),MATCH(1,(B90=OFFSET(Priorities!$B$3:$B$2283,Table1[[#This Row],[ID]],0))*("1W"=OFFSET(Priorities!$E$3:$E$2283,Table1[[#This Row],[ID]],0)),0))),"")</f>
        <v/>
      </c>
      <c r="H90" s="292" t="str" cm="1">
        <f t="array" aca="1" ref="H90" ca="1">_xlfn.IFNA(TODAY()-(INDEX(OFFSET(Priorities!$F$3:$F$2283,Table1[[#This Row],[ID]],0),MATCH(1,(B90=OFFSET(Priorities!$B$3:$B$2283,Table1[[#This Row],[ID]],0))*("3W"=OFFSET(Priorities!$E$3:$E$2283,Table1[[#This Row],[ID]],0)),0))),"")</f>
        <v/>
      </c>
      <c r="I90" s="292" t="str" cm="1">
        <f t="array" aca="1" ref="I90" ca="1">_xlfn.IFNA(TODAY()-(INDEX(OFFSET(Priorities!$F$3:$F$2283,Table1[[#This Row],[ID]],0),MATCH(1,(B90=OFFSET(Priorities!$B$3:$B$2283,Table1[[#This Row],[ID]],0))*("6W"=OFFSET(Priorities!$E$3:$E$2283,Table1[[#This Row],[ID]],0)),0))),"")</f>
        <v/>
      </c>
      <c r="J90" s="292" t="str" cm="1">
        <f t="array" aca="1" ref="J90" ca="1">_xlfn.IFNA(TODAY()-(INDEX(OFFSET(Priorities!$F$3:$F$2283,Table1[[#This Row],[ID]],0),MATCH(1,(B90=OFFSET(Priorities!$B$3:$B$2283,Table1[[#This Row],[ID]],0))*("12W"=OFFSET(Priorities!$E$3:$E$2283,Table1[[#This Row],[ID]],0)),0))),"")</f>
        <v/>
      </c>
      <c r="K90" s="292" t="str" cm="1">
        <f t="array" aca="1" ref="K90" ca="1">_xlfn.IFNA(TODAY()-(INDEX(OFFSET(Priorities!$F$3:$F$2283,Table1[[#This Row],[ID]],0),MATCH(1,(B90=OFFSET(Priorities!$B$3:$B$2283,Table1[[#This Row],[ID]],0))*("18W"=OFFSET(Priorities!$E$3:$E$2283,Table1[[#This Row],[ID]],0)),0))),"")</f>
        <v/>
      </c>
      <c r="L90" s="292" t="str" cm="1">
        <f t="array" aca="1" ref="L90" ca="1">_xlfn.IFNA(TODAY()-(INDEX(OFFSET(Priorities!$F$3:$F$2283,Table1[[#This Row],[ID]],0),MATCH(1,(B90=OFFSET(Priorities!$B$3:$B$2283,Table1[[#This Row],[ID]],0))*("26W"=OFFSET(Priorities!$E$3:$E$2283,Table1[[#This Row],[ID]],0)),0))),"")</f>
        <v/>
      </c>
      <c r="M90" s="292" t="str" cm="1">
        <f t="array" aca="1" ref="M90" ca="1">_xlfn.IFNA(TODAY()-(INDEX(OFFSET(Priorities!$F$3:$F$2283,Table1[[#This Row],[ID]],0),MATCH(1,(B90=OFFSET(Priorities!$B$3:$B$2283,Table1[[#This Row],[ID]],0))*("52W"=OFFSET(Priorities!$E$3:$E$2283,Table1[[#This Row],[ID]],0)),0))),"")</f>
        <v/>
      </c>
      <c r="N90" s="292" t="str" cm="1">
        <f t="array" aca="1" ref="N90" ca="1">_xlfn.IFNA(TODAY()-(INDEX(OFFSET(Priorities!$F$3:$F$2283,Table1[[#This Row],[ID]],0),MATCH(1,(B90=OFFSET(Priorities!$B$3:$B$2283,Table1[[#This Row],[ID]],0))*("104W"=OFFSET(Priorities!$E$3:$E$2283,Table1[[#This Row],[ID]],0)),0))),"")</f>
        <v/>
      </c>
      <c r="O90" s="292" t="str" cm="1">
        <f t="array" aca="1" ref="O90" ca="1">_xlfn.IFNA(TODAY()-(INDEX(OFFSET(Priorities!$F$3:$F$2283,Table1[[#This Row],[ID]],0),MATCH(1,(B90=OFFSET(Priorities!$B$3:$B$2283,Table1[[#This Row],[ID]],0))*("2L"=OFFSET(Priorities!$E$3:$E$2283,Table1[[#This Row],[ID]],0)),0))),"")</f>
        <v/>
      </c>
      <c r="P90" s="292" t="str" cm="1">
        <f t="array" aca="1" ref="P90" ca="1">_xlfn.IFNA(TODAY()-(INDEX(OFFSET(Priorities!$F$3:$F$2283,Table1[[#This Row],[ID]],0),MATCH(1,(B90=OFFSET(Priorities!$B$3:$B$2283,Table1[[#This Row],[ID]],0))*("156W"=OFFSET(Priorities!$E$3:$E$2283,Table1[[#This Row],[ID]],0)),0))),"")</f>
        <v/>
      </c>
      <c r="Q90" s="287" t="str" cm="1">
        <f t="array" aca="1" ref="Q90" ca="1">_xlfn.IFNA(TODAY()-(INDEX(OFFSET(Priorities!$F$3:$F$2283,Table1[[#This Row],[ID]],0),MATCH(1,(B90=OFFSET(Priorities!$B$3:$B$2283,Table1[[#This Row],[ID]],0))*("3L"=OFFSET(Priorities!$E$3:$E$2283,Table1[[#This Row],[ID]],0)),0))),"")</f>
        <v/>
      </c>
    </row>
    <row r="91" spans="1:17" hidden="1" x14ac:dyDescent="0.3">
      <c r="A91" s="288">
        <v>90</v>
      </c>
      <c r="B91" s="289" t="str">
        <f ca="1">IF(COUNTIF(Priorities!$B$4:OFFSET(Priorities!$B$3,Table1[[#This Row],[ID]],0),OFFSET(Priorities!$B$3,Table1[[#This Row],[ID]],0))=1,OFFSET(Priorities!$B$3,Table1[[#This Row],[ID]],0),"")</f>
        <v/>
      </c>
      <c r="C91" s="290" t="str">
        <f ca="1">IF(COUNTIF(Priorities!$B$4:OFFSET(Priorities!$B$3,Table1[[#This Row],[ID]],0),OFFSET(Priorities!$B$3,Table1[[#This Row],[ID]],0))=1,OFFSET(Priorities!$C$3,Table1[[#This Row],[ID]],0),"")</f>
        <v/>
      </c>
      <c r="D91" s="289" t="str">
        <f ca="1">IFERROR(IF(VLOOKUP(E91,'Leader-Assistant'!$B$1:$B$25,1,FALSE)&lt;&gt;"",'Leader-Assistant'!$B$1,""),"") &amp; IFERROR(IF(VLOOKUP(E91,'Leader-Assistant'!$C$1:$C$25,1,FALSE)&lt;&gt;"",'Leader-Assistant'!$C$1,""),"")  &amp; IFERROR(IF(VLOOKUP(E91,'Leader-Assistant'!$D$1:$D$25,1,FALSE)&lt;&gt;"",'Leader-Assistant'!$D$1,""),"") &amp; IFERROR(IF(VLOOKUP(E91,'Leader-Assistant'!$E$1:$E$25,1,FALSE)&lt;&gt;"",'Leader-Assistant'!$E$1,""),"") &amp; IFERROR(IF(VLOOKUP(E91,'Leader-Assistant'!$F$1:$F$25,1,FALSE)&lt;&gt;"",'Leader-Assistant'!$F$1,""),"") &amp; IFERROR(IF(VLOOKUP(E91,'Leader-Assistant'!$G$1:$G$25,1,FALSE)&lt;&gt;"",'Leader-Assistant'!$G$1,""),"") &amp; IFERROR(IF(VLOOKUP(E91,'Leader-Assistant'!$H$1:$H$25,1,FALSE)&lt;&gt;"",'Leader-Assistant'!$H$1,""),"") &amp; IFERROR(IF(VLOOKUP(E91,'Leader-Assistant'!$I$1:$I$25,1,FALSE)&lt;&gt;"",'Leader-Assistant'!$I$1,""),"")</f>
        <v/>
      </c>
      <c r="E91" s="289" t="str">
        <f ca="1">IF(COUNTIF(Priorities!$B$4:OFFSET(Priorities!$B$3,Table1[[#This Row],[ID]],0),OFFSET(Priorities!$B$3,Table1[[#This Row],[ID]],0))=1,OFFSET(Priorities!$D$3,Table1[[#This Row],[ID]],0),"")</f>
        <v/>
      </c>
      <c r="F91" s="291" t="str" cm="1">
        <f t="array" aca="1" ref="F91" ca="1">_xlfn.IFNA(INDEX(OFFSET(Priorities!$F$3:$F$2283,Table1[[#This Row],[ID]],0),MATCH(1,(B91=OFFSET(Priorities!$B$3:$B$2283,Table1[[#This Row],[ID]],0))*("Initial"=OFFSET(Priorities!$E$3:$E$2283,Table1[[#This Row],[ID]],0)),0)),"")</f>
        <v/>
      </c>
      <c r="G91" s="292" t="str" cm="1">
        <f t="array" aca="1" ref="G91" ca="1">_xlfn.IFNA(TODAY()-(INDEX(OFFSET(Priorities!$F$3:$F$2283,Table1[[#This Row],[ID]],0),MATCH(1,(B91=OFFSET(Priorities!$B$3:$B$2283,Table1[[#This Row],[ID]],0))*("1W"=OFFSET(Priorities!$E$3:$E$2283,Table1[[#This Row],[ID]],0)),0))),"")</f>
        <v/>
      </c>
      <c r="H91" s="292" t="str" cm="1">
        <f t="array" aca="1" ref="H91" ca="1">_xlfn.IFNA(TODAY()-(INDEX(OFFSET(Priorities!$F$3:$F$2283,Table1[[#This Row],[ID]],0),MATCH(1,(B91=OFFSET(Priorities!$B$3:$B$2283,Table1[[#This Row],[ID]],0))*("3W"=OFFSET(Priorities!$E$3:$E$2283,Table1[[#This Row],[ID]],0)),0))),"")</f>
        <v/>
      </c>
      <c r="I91" s="292" t="str" cm="1">
        <f t="array" aca="1" ref="I91" ca="1">_xlfn.IFNA(TODAY()-(INDEX(OFFSET(Priorities!$F$3:$F$2283,Table1[[#This Row],[ID]],0),MATCH(1,(B91=OFFSET(Priorities!$B$3:$B$2283,Table1[[#This Row],[ID]],0))*("6W"=OFFSET(Priorities!$E$3:$E$2283,Table1[[#This Row],[ID]],0)),0))),"")</f>
        <v/>
      </c>
      <c r="J91" s="292" t="str" cm="1">
        <f t="array" aca="1" ref="J91" ca="1">_xlfn.IFNA(TODAY()-(INDEX(OFFSET(Priorities!$F$3:$F$2283,Table1[[#This Row],[ID]],0),MATCH(1,(B91=OFFSET(Priorities!$B$3:$B$2283,Table1[[#This Row],[ID]],0))*("12W"=OFFSET(Priorities!$E$3:$E$2283,Table1[[#This Row],[ID]],0)),0))),"")</f>
        <v/>
      </c>
      <c r="K91" s="292" t="str" cm="1">
        <f t="array" aca="1" ref="K91" ca="1">_xlfn.IFNA(TODAY()-(INDEX(OFFSET(Priorities!$F$3:$F$2283,Table1[[#This Row],[ID]],0),MATCH(1,(B91=OFFSET(Priorities!$B$3:$B$2283,Table1[[#This Row],[ID]],0))*("18W"=OFFSET(Priorities!$E$3:$E$2283,Table1[[#This Row],[ID]],0)),0))),"")</f>
        <v/>
      </c>
      <c r="L91" s="292" t="str" cm="1">
        <f t="array" aca="1" ref="L91" ca="1">_xlfn.IFNA(TODAY()-(INDEX(OFFSET(Priorities!$F$3:$F$2283,Table1[[#This Row],[ID]],0),MATCH(1,(B91=OFFSET(Priorities!$B$3:$B$2283,Table1[[#This Row],[ID]],0))*("26W"=OFFSET(Priorities!$E$3:$E$2283,Table1[[#This Row],[ID]],0)),0))),"")</f>
        <v/>
      </c>
      <c r="M91" s="292" t="str" cm="1">
        <f t="array" aca="1" ref="M91" ca="1">_xlfn.IFNA(TODAY()-(INDEX(OFFSET(Priorities!$F$3:$F$2283,Table1[[#This Row],[ID]],0),MATCH(1,(B91=OFFSET(Priorities!$B$3:$B$2283,Table1[[#This Row],[ID]],0))*("52W"=OFFSET(Priorities!$E$3:$E$2283,Table1[[#This Row],[ID]],0)),0))),"")</f>
        <v/>
      </c>
      <c r="N91" s="292" t="str" cm="1">
        <f t="array" aca="1" ref="N91" ca="1">_xlfn.IFNA(TODAY()-(INDEX(OFFSET(Priorities!$F$3:$F$2283,Table1[[#This Row],[ID]],0),MATCH(1,(B91=OFFSET(Priorities!$B$3:$B$2283,Table1[[#This Row],[ID]],0))*("104W"=OFFSET(Priorities!$E$3:$E$2283,Table1[[#This Row],[ID]],0)),0))),"")</f>
        <v/>
      </c>
      <c r="O91" s="292" t="str" cm="1">
        <f t="array" aca="1" ref="O91" ca="1">_xlfn.IFNA(TODAY()-(INDEX(OFFSET(Priorities!$F$3:$F$2283,Table1[[#This Row],[ID]],0),MATCH(1,(B91=OFFSET(Priorities!$B$3:$B$2283,Table1[[#This Row],[ID]],0))*("2L"=OFFSET(Priorities!$E$3:$E$2283,Table1[[#This Row],[ID]],0)),0))),"")</f>
        <v/>
      </c>
      <c r="P91" s="292" t="str" cm="1">
        <f t="array" aca="1" ref="P91" ca="1">_xlfn.IFNA(TODAY()-(INDEX(OFFSET(Priorities!$F$3:$F$2283,Table1[[#This Row],[ID]],0),MATCH(1,(B91=OFFSET(Priorities!$B$3:$B$2283,Table1[[#This Row],[ID]],0))*("156W"=OFFSET(Priorities!$E$3:$E$2283,Table1[[#This Row],[ID]],0)),0))),"")</f>
        <v/>
      </c>
      <c r="Q91" s="287" t="str" cm="1">
        <f t="array" aca="1" ref="Q91" ca="1">_xlfn.IFNA(TODAY()-(INDEX(OFFSET(Priorities!$F$3:$F$2283,Table1[[#This Row],[ID]],0),MATCH(1,(B91=OFFSET(Priorities!$B$3:$B$2283,Table1[[#This Row],[ID]],0))*("3L"=OFFSET(Priorities!$E$3:$E$2283,Table1[[#This Row],[ID]],0)),0))),"")</f>
        <v/>
      </c>
    </row>
    <row r="92" spans="1:17" hidden="1" x14ac:dyDescent="0.3">
      <c r="A92" s="288">
        <v>91</v>
      </c>
      <c r="B92" s="289" t="str">
        <f ca="1">IF(COUNTIF(Priorities!$B$4:OFFSET(Priorities!$B$3,Table1[[#This Row],[ID]],0),OFFSET(Priorities!$B$3,Table1[[#This Row],[ID]],0))=1,OFFSET(Priorities!$B$3,Table1[[#This Row],[ID]],0),"")</f>
        <v/>
      </c>
      <c r="C92" s="290" t="str">
        <f ca="1">IF(COUNTIF(Priorities!$B$4:OFFSET(Priorities!$B$3,Table1[[#This Row],[ID]],0),OFFSET(Priorities!$B$3,Table1[[#This Row],[ID]],0))=1,OFFSET(Priorities!$C$3,Table1[[#This Row],[ID]],0),"")</f>
        <v/>
      </c>
      <c r="D92" s="289" t="str">
        <f ca="1">IFERROR(IF(VLOOKUP(E92,'Leader-Assistant'!$B$1:$B$25,1,FALSE)&lt;&gt;"",'Leader-Assistant'!$B$1,""),"") &amp; IFERROR(IF(VLOOKUP(E92,'Leader-Assistant'!$C$1:$C$25,1,FALSE)&lt;&gt;"",'Leader-Assistant'!$C$1,""),"")  &amp; IFERROR(IF(VLOOKUP(E92,'Leader-Assistant'!$D$1:$D$25,1,FALSE)&lt;&gt;"",'Leader-Assistant'!$D$1,""),"") &amp; IFERROR(IF(VLOOKUP(E92,'Leader-Assistant'!$E$1:$E$25,1,FALSE)&lt;&gt;"",'Leader-Assistant'!$E$1,""),"") &amp; IFERROR(IF(VLOOKUP(E92,'Leader-Assistant'!$F$1:$F$25,1,FALSE)&lt;&gt;"",'Leader-Assistant'!$F$1,""),"") &amp; IFERROR(IF(VLOOKUP(E92,'Leader-Assistant'!$G$1:$G$25,1,FALSE)&lt;&gt;"",'Leader-Assistant'!$G$1,""),"") &amp; IFERROR(IF(VLOOKUP(E92,'Leader-Assistant'!$H$1:$H$25,1,FALSE)&lt;&gt;"",'Leader-Assistant'!$H$1,""),"") &amp; IFERROR(IF(VLOOKUP(E92,'Leader-Assistant'!$I$1:$I$25,1,FALSE)&lt;&gt;"",'Leader-Assistant'!$I$1,""),"")</f>
        <v/>
      </c>
      <c r="E92" s="289" t="str">
        <f ca="1">IF(COUNTIF(Priorities!$B$4:OFFSET(Priorities!$B$3,Table1[[#This Row],[ID]],0),OFFSET(Priorities!$B$3,Table1[[#This Row],[ID]],0))=1,OFFSET(Priorities!$D$3,Table1[[#This Row],[ID]],0),"")</f>
        <v/>
      </c>
      <c r="F92" s="291" t="str" cm="1">
        <f t="array" aca="1" ref="F92" ca="1">_xlfn.IFNA(INDEX(OFFSET(Priorities!$F$3:$F$2283,Table1[[#This Row],[ID]],0),MATCH(1,(B92=OFFSET(Priorities!$B$3:$B$2283,Table1[[#This Row],[ID]],0))*("Initial"=OFFSET(Priorities!$E$3:$E$2283,Table1[[#This Row],[ID]],0)),0)),"")</f>
        <v/>
      </c>
      <c r="G92" s="292" t="str" cm="1">
        <f t="array" aca="1" ref="G92" ca="1">_xlfn.IFNA(TODAY()-(INDEX(OFFSET(Priorities!$F$3:$F$2283,Table1[[#This Row],[ID]],0),MATCH(1,(B92=OFFSET(Priorities!$B$3:$B$2283,Table1[[#This Row],[ID]],0))*("1W"=OFFSET(Priorities!$E$3:$E$2283,Table1[[#This Row],[ID]],0)),0))),"")</f>
        <v/>
      </c>
      <c r="H92" s="292" t="str" cm="1">
        <f t="array" aca="1" ref="H92" ca="1">_xlfn.IFNA(TODAY()-(INDEX(OFFSET(Priorities!$F$3:$F$2283,Table1[[#This Row],[ID]],0),MATCH(1,(B92=OFFSET(Priorities!$B$3:$B$2283,Table1[[#This Row],[ID]],0))*("3W"=OFFSET(Priorities!$E$3:$E$2283,Table1[[#This Row],[ID]],0)),0))),"")</f>
        <v/>
      </c>
      <c r="I92" s="292" t="str" cm="1">
        <f t="array" aca="1" ref="I92" ca="1">_xlfn.IFNA(TODAY()-(INDEX(OFFSET(Priorities!$F$3:$F$2283,Table1[[#This Row],[ID]],0),MATCH(1,(B92=OFFSET(Priorities!$B$3:$B$2283,Table1[[#This Row],[ID]],0))*("6W"=OFFSET(Priorities!$E$3:$E$2283,Table1[[#This Row],[ID]],0)),0))),"")</f>
        <v/>
      </c>
      <c r="J92" s="292" t="str" cm="1">
        <f t="array" aca="1" ref="J92" ca="1">_xlfn.IFNA(TODAY()-(INDEX(OFFSET(Priorities!$F$3:$F$2283,Table1[[#This Row],[ID]],0),MATCH(1,(B92=OFFSET(Priorities!$B$3:$B$2283,Table1[[#This Row],[ID]],0))*("12W"=OFFSET(Priorities!$E$3:$E$2283,Table1[[#This Row],[ID]],0)),0))),"")</f>
        <v/>
      </c>
      <c r="K92" s="292" t="str" cm="1">
        <f t="array" aca="1" ref="K92" ca="1">_xlfn.IFNA(TODAY()-(INDEX(OFFSET(Priorities!$F$3:$F$2283,Table1[[#This Row],[ID]],0),MATCH(1,(B92=OFFSET(Priorities!$B$3:$B$2283,Table1[[#This Row],[ID]],0))*("18W"=OFFSET(Priorities!$E$3:$E$2283,Table1[[#This Row],[ID]],0)),0))),"")</f>
        <v/>
      </c>
      <c r="L92" s="292" t="str" cm="1">
        <f t="array" aca="1" ref="L92" ca="1">_xlfn.IFNA(TODAY()-(INDEX(OFFSET(Priorities!$F$3:$F$2283,Table1[[#This Row],[ID]],0),MATCH(1,(B92=OFFSET(Priorities!$B$3:$B$2283,Table1[[#This Row],[ID]],0))*("26W"=OFFSET(Priorities!$E$3:$E$2283,Table1[[#This Row],[ID]],0)),0))),"")</f>
        <v/>
      </c>
      <c r="M92" s="292" t="str" cm="1">
        <f t="array" aca="1" ref="M92" ca="1">_xlfn.IFNA(TODAY()-(INDEX(OFFSET(Priorities!$F$3:$F$2283,Table1[[#This Row],[ID]],0),MATCH(1,(B92=OFFSET(Priorities!$B$3:$B$2283,Table1[[#This Row],[ID]],0))*("52W"=OFFSET(Priorities!$E$3:$E$2283,Table1[[#This Row],[ID]],0)),0))),"")</f>
        <v/>
      </c>
      <c r="N92" s="292" t="str" cm="1">
        <f t="array" aca="1" ref="N92" ca="1">_xlfn.IFNA(TODAY()-(INDEX(OFFSET(Priorities!$F$3:$F$2283,Table1[[#This Row],[ID]],0),MATCH(1,(B92=OFFSET(Priorities!$B$3:$B$2283,Table1[[#This Row],[ID]],0))*("104W"=OFFSET(Priorities!$E$3:$E$2283,Table1[[#This Row],[ID]],0)),0))),"")</f>
        <v/>
      </c>
      <c r="O92" s="292" t="str" cm="1">
        <f t="array" aca="1" ref="O92" ca="1">_xlfn.IFNA(TODAY()-(INDEX(OFFSET(Priorities!$F$3:$F$2283,Table1[[#This Row],[ID]],0),MATCH(1,(B92=OFFSET(Priorities!$B$3:$B$2283,Table1[[#This Row],[ID]],0))*("2L"=OFFSET(Priorities!$E$3:$E$2283,Table1[[#This Row],[ID]],0)),0))),"")</f>
        <v/>
      </c>
      <c r="P92" s="292" t="str" cm="1">
        <f t="array" aca="1" ref="P92" ca="1">_xlfn.IFNA(TODAY()-(INDEX(OFFSET(Priorities!$F$3:$F$2283,Table1[[#This Row],[ID]],0),MATCH(1,(B92=OFFSET(Priorities!$B$3:$B$2283,Table1[[#This Row],[ID]],0))*("156W"=OFFSET(Priorities!$E$3:$E$2283,Table1[[#This Row],[ID]],0)),0))),"")</f>
        <v/>
      </c>
      <c r="Q92" s="287" t="str" cm="1">
        <f t="array" aca="1" ref="Q92" ca="1">_xlfn.IFNA(TODAY()-(INDEX(OFFSET(Priorities!$F$3:$F$2283,Table1[[#This Row],[ID]],0),MATCH(1,(B92=OFFSET(Priorities!$B$3:$B$2283,Table1[[#This Row],[ID]],0))*("3L"=OFFSET(Priorities!$E$3:$E$2283,Table1[[#This Row],[ID]],0)),0))),"")</f>
        <v/>
      </c>
    </row>
    <row r="93" spans="1:17" hidden="1" x14ac:dyDescent="0.3">
      <c r="A93" s="288">
        <v>92</v>
      </c>
      <c r="B93" s="289" t="str">
        <f ca="1">IF(COUNTIF(Priorities!$B$4:OFFSET(Priorities!$B$3,Table1[[#This Row],[ID]],0),OFFSET(Priorities!$B$3,Table1[[#This Row],[ID]],0))=1,OFFSET(Priorities!$B$3,Table1[[#This Row],[ID]],0),"")</f>
        <v/>
      </c>
      <c r="C93" s="290" t="str">
        <f ca="1">IF(COUNTIF(Priorities!$B$4:OFFSET(Priorities!$B$3,Table1[[#This Row],[ID]],0),OFFSET(Priorities!$B$3,Table1[[#This Row],[ID]],0))=1,OFFSET(Priorities!$C$3,Table1[[#This Row],[ID]],0),"")</f>
        <v/>
      </c>
      <c r="D93" s="289" t="str">
        <f ca="1">IFERROR(IF(VLOOKUP(E93,'Leader-Assistant'!$B$1:$B$25,1,FALSE)&lt;&gt;"",'Leader-Assistant'!$B$1,""),"") &amp; IFERROR(IF(VLOOKUP(E93,'Leader-Assistant'!$C$1:$C$25,1,FALSE)&lt;&gt;"",'Leader-Assistant'!$C$1,""),"")  &amp; IFERROR(IF(VLOOKUP(E93,'Leader-Assistant'!$D$1:$D$25,1,FALSE)&lt;&gt;"",'Leader-Assistant'!$D$1,""),"") &amp; IFERROR(IF(VLOOKUP(E93,'Leader-Assistant'!$E$1:$E$25,1,FALSE)&lt;&gt;"",'Leader-Assistant'!$E$1,""),"") &amp; IFERROR(IF(VLOOKUP(E93,'Leader-Assistant'!$F$1:$F$25,1,FALSE)&lt;&gt;"",'Leader-Assistant'!$F$1,""),"") &amp; IFERROR(IF(VLOOKUP(E93,'Leader-Assistant'!$G$1:$G$25,1,FALSE)&lt;&gt;"",'Leader-Assistant'!$G$1,""),"") &amp; IFERROR(IF(VLOOKUP(E93,'Leader-Assistant'!$H$1:$H$25,1,FALSE)&lt;&gt;"",'Leader-Assistant'!$H$1,""),"") &amp; IFERROR(IF(VLOOKUP(E93,'Leader-Assistant'!$I$1:$I$25,1,FALSE)&lt;&gt;"",'Leader-Assistant'!$I$1,""),"")</f>
        <v/>
      </c>
      <c r="E93" s="289" t="str">
        <f ca="1">IF(COUNTIF(Priorities!$B$4:OFFSET(Priorities!$B$3,Table1[[#This Row],[ID]],0),OFFSET(Priorities!$B$3,Table1[[#This Row],[ID]],0))=1,OFFSET(Priorities!$D$3,Table1[[#This Row],[ID]],0),"")</f>
        <v/>
      </c>
      <c r="F93" s="291" t="str" cm="1">
        <f t="array" aca="1" ref="F93" ca="1">_xlfn.IFNA(INDEX(OFFSET(Priorities!$F$3:$F$2283,Table1[[#This Row],[ID]],0),MATCH(1,(B93=OFFSET(Priorities!$B$3:$B$2283,Table1[[#This Row],[ID]],0))*("Initial"=OFFSET(Priorities!$E$3:$E$2283,Table1[[#This Row],[ID]],0)),0)),"")</f>
        <v/>
      </c>
      <c r="G93" s="292" t="str" cm="1">
        <f t="array" aca="1" ref="G93" ca="1">_xlfn.IFNA(TODAY()-(INDEX(OFFSET(Priorities!$F$3:$F$2283,Table1[[#This Row],[ID]],0),MATCH(1,(B93=OFFSET(Priorities!$B$3:$B$2283,Table1[[#This Row],[ID]],0))*("1W"=OFFSET(Priorities!$E$3:$E$2283,Table1[[#This Row],[ID]],0)),0))),"")</f>
        <v/>
      </c>
      <c r="H93" s="292" t="str" cm="1">
        <f t="array" aca="1" ref="H93" ca="1">_xlfn.IFNA(TODAY()-(INDEX(OFFSET(Priorities!$F$3:$F$2283,Table1[[#This Row],[ID]],0),MATCH(1,(B93=OFFSET(Priorities!$B$3:$B$2283,Table1[[#This Row],[ID]],0))*("3W"=OFFSET(Priorities!$E$3:$E$2283,Table1[[#This Row],[ID]],0)),0))),"")</f>
        <v/>
      </c>
      <c r="I93" s="292" t="str" cm="1">
        <f t="array" aca="1" ref="I93" ca="1">_xlfn.IFNA(TODAY()-(INDEX(OFFSET(Priorities!$F$3:$F$2283,Table1[[#This Row],[ID]],0),MATCH(1,(B93=OFFSET(Priorities!$B$3:$B$2283,Table1[[#This Row],[ID]],0))*("6W"=OFFSET(Priorities!$E$3:$E$2283,Table1[[#This Row],[ID]],0)),0))),"")</f>
        <v/>
      </c>
      <c r="J93" s="292" t="str" cm="1">
        <f t="array" aca="1" ref="J93" ca="1">_xlfn.IFNA(TODAY()-(INDEX(OFFSET(Priorities!$F$3:$F$2283,Table1[[#This Row],[ID]],0),MATCH(1,(B93=OFFSET(Priorities!$B$3:$B$2283,Table1[[#This Row],[ID]],0))*("12W"=OFFSET(Priorities!$E$3:$E$2283,Table1[[#This Row],[ID]],0)),0))),"")</f>
        <v/>
      </c>
      <c r="K93" s="292" t="str" cm="1">
        <f t="array" aca="1" ref="K93" ca="1">_xlfn.IFNA(TODAY()-(INDEX(OFFSET(Priorities!$F$3:$F$2283,Table1[[#This Row],[ID]],0),MATCH(1,(B93=OFFSET(Priorities!$B$3:$B$2283,Table1[[#This Row],[ID]],0))*("18W"=OFFSET(Priorities!$E$3:$E$2283,Table1[[#This Row],[ID]],0)),0))),"")</f>
        <v/>
      </c>
      <c r="L93" s="292" t="str" cm="1">
        <f t="array" aca="1" ref="L93" ca="1">_xlfn.IFNA(TODAY()-(INDEX(OFFSET(Priorities!$F$3:$F$2283,Table1[[#This Row],[ID]],0),MATCH(1,(B93=OFFSET(Priorities!$B$3:$B$2283,Table1[[#This Row],[ID]],0))*("26W"=OFFSET(Priorities!$E$3:$E$2283,Table1[[#This Row],[ID]],0)),0))),"")</f>
        <v/>
      </c>
      <c r="M93" s="292" t="str" cm="1">
        <f t="array" aca="1" ref="M93" ca="1">_xlfn.IFNA(TODAY()-(INDEX(OFFSET(Priorities!$F$3:$F$2283,Table1[[#This Row],[ID]],0),MATCH(1,(B93=OFFSET(Priorities!$B$3:$B$2283,Table1[[#This Row],[ID]],0))*("52W"=OFFSET(Priorities!$E$3:$E$2283,Table1[[#This Row],[ID]],0)),0))),"")</f>
        <v/>
      </c>
      <c r="N93" s="292" t="str" cm="1">
        <f t="array" aca="1" ref="N93" ca="1">_xlfn.IFNA(TODAY()-(INDEX(OFFSET(Priorities!$F$3:$F$2283,Table1[[#This Row],[ID]],0),MATCH(1,(B93=OFFSET(Priorities!$B$3:$B$2283,Table1[[#This Row],[ID]],0))*("104W"=OFFSET(Priorities!$E$3:$E$2283,Table1[[#This Row],[ID]],0)),0))),"")</f>
        <v/>
      </c>
      <c r="O93" s="292" t="str" cm="1">
        <f t="array" aca="1" ref="O93" ca="1">_xlfn.IFNA(TODAY()-(INDEX(OFFSET(Priorities!$F$3:$F$2283,Table1[[#This Row],[ID]],0),MATCH(1,(B93=OFFSET(Priorities!$B$3:$B$2283,Table1[[#This Row],[ID]],0))*("2L"=OFFSET(Priorities!$E$3:$E$2283,Table1[[#This Row],[ID]],0)),0))),"")</f>
        <v/>
      </c>
      <c r="P93" s="292" t="str" cm="1">
        <f t="array" aca="1" ref="P93" ca="1">_xlfn.IFNA(TODAY()-(INDEX(OFFSET(Priorities!$F$3:$F$2283,Table1[[#This Row],[ID]],0),MATCH(1,(B93=OFFSET(Priorities!$B$3:$B$2283,Table1[[#This Row],[ID]],0))*("156W"=OFFSET(Priorities!$E$3:$E$2283,Table1[[#This Row],[ID]],0)),0))),"")</f>
        <v/>
      </c>
      <c r="Q93" s="287" t="str" cm="1">
        <f t="array" aca="1" ref="Q93" ca="1">_xlfn.IFNA(TODAY()-(INDEX(OFFSET(Priorities!$F$3:$F$2283,Table1[[#This Row],[ID]],0),MATCH(1,(B93=OFFSET(Priorities!$B$3:$B$2283,Table1[[#This Row],[ID]],0))*("3L"=OFFSET(Priorities!$E$3:$E$2283,Table1[[#This Row],[ID]],0)),0))),"")</f>
        <v/>
      </c>
    </row>
    <row r="94" spans="1:17" hidden="1" x14ac:dyDescent="0.3">
      <c r="A94" s="288">
        <v>93</v>
      </c>
      <c r="B94" s="289" t="str">
        <f ca="1">IF(COUNTIF(Priorities!$B$4:OFFSET(Priorities!$B$3,Table1[[#This Row],[ID]],0),OFFSET(Priorities!$B$3,Table1[[#This Row],[ID]],0))=1,OFFSET(Priorities!$B$3,Table1[[#This Row],[ID]],0),"")</f>
        <v/>
      </c>
      <c r="C94" s="290" t="str">
        <f ca="1">IF(COUNTIF(Priorities!$B$4:OFFSET(Priorities!$B$3,Table1[[#This Row],[ID]],0),OFFSET(Priorities!$B$3,Table1[[#This Row],[ID]],0))=1,OFFSET(Priorities!$C$3,Table1[[#This Row],[ID]],0),"")</f>
        <v/>
      </c>
      <c r="D94" s="289" t="str">
        <f ca="1">IFERROR(IF(VLOOKUP(E94,'Leader-Assistant'!$B$1:$B$25,1,FALSE)&lt;&gt;"",'Leader-Assistant'!$B$1,""),"") &amp; IFERROR(IF(VLOOKUP(E94,'Leader-Assistant'!$C$1:$C$25,1,FALSE)&lt;&gt;"",'Leader-Assistant'!$C$1,""),"")  &amp; IFERROR(IF(VLOOKUP(E94,'Leader-Assistant'!$D$1:$D$25,1,FALSE)&lt;&gt;"",'Leader-Assistant'!$D$1,""),"") &amp; IFERROR(IF(VLOOKUP(E94,'Leader-Assistant'!$E$1:$E$25,1,FALSE)&lt;&gt;"",'Leader-Assistant'!$E$1,""),"") &amp; IFERROR(IF(VLOOKUP(E94,'Leader-Assistant'!$F$1:$F$25,1,FALSE)&lt;&gt;"",'Leader-Assistant'!$F$1,""),"") &amp; IFERROR(IF(VLOOKUP(E94,'Leader-Assistant'!$G$1:$G$25,1,FALSE)&lt;&gt;"",'Leader-Assistant'!$G$1,""),"") &amp; IFERROR(IF(VLOOKUP(E94,'Leader-Assistant'!$H$1:$H$25,1,FALSE)&lt;&gt;"",'Leader-Assistant'!$H$1,""),"") &amp; IFERROR(IF(VLOOKUP(E94,'Leader-Assistant'!$I$1:$I$25,1,FALSE)&lt;&gt;"",'Leader-Assistant'!$I$1,""),"")</f>
        <v/>
      </c>
      <c r="E94" s="289" t="str">
        <f ca="1">IF(COUNTIF(Priorities!$B$4:OFFSET(Priorities!$B$3,Table1[[#This Row],[ID]],0),OFFSET(Priorities!$B$3,Table1[[#This Row],[ID]],0))=1,OFFSET(Priorities!$D$3,Table1[[#This Row],[ID]],0),"")</f>
        <v/>
      </c>
      <c r="F94" s="291" t="str" cm="1">
        <f t="array" aca="1" ref="F94" ca="1">_xlfn.IFNA(INDEX(OFFSET(Priorities!$F$3:$F$2283,Table1[[#This Row],[ID]],0),MATCH(1,(B94=OFFSET(Priorities!$B$3:$B$2283,Table1[[#This Row],[ID]],0))*("Initial"=OFFSET(Priorities!$E$3:$E$2283,Table1[[#This Row],[ID]],0)),0)),"")</f>
        <v/>
      </c>
      <c r="G94" s="292" t="str" cm="1">
        <f t="array" aca="1" ref="G94" ca="1">_xlfn.IFNA(TODAY()-(INDEX(OFFSET(Priorities!$F$3:$F$2283,Table1[[#This Row],[ID]],0),MATCH(1,(B94=OFFSET(Priorities!$B$3:$B$2283,Table1[[#This Row],[ID]],0))*("1W"=OFFSET(Priorities!$E$3:$E$2283,Table1[[#This Row],[ID]],0)),0))),"")</f>
        <v/>
      </c>
      <c r="H94" s="292" t="str" cm="1">
        <f t="array" aca="1" ref="H94" ca="1">_xlfn.IFNA(TODAY()-(INDEX(OFFSET(Priorities!$F$3:$F$2283,Table1[[#This Row],[ID]],0),MATCH(1,(B94=OFFSET(Priorities!$B$3:$B$2283,Table1[[#This Row],[ID]],0))*("3W"=OFFSET(Priorities!$E$3:$E$2283,Table1[[#This Row],[ID]],0)),0))),"")</f>
        <v/>
      </c>
      <c r="I94" s="292" t="str" cm="1">
        <f t="array" aca="1" ref="I94" ca="1">_xlfn.IFNA(TODAY()-(INDEX(OFFSET(Priorities!$F$3:$F$2283,Table1[[#This Row],[ID]],0),MATCH(1,(B94=OFFSET(Priorities!$B$3:$B$2283,Table1[[#This Row],[ID]],0))*("6W"=OFFSET(Priorities!$E$3:$E$2283,Table1[[#This Row],[ID]],0)),0))),"")</f>
        <v/>
      </c>
      <c r="J94" s="292" t="str" cm="1">
        <f t="array" aca="1" ref="J94" ca="1">_xlfn.IFNA(TODAY()-(INDEX(OFFSET(Priorities!$F$3:$F$2283,Table1[[#This Row],[ID]],0),MATCH(1,(B94=OFFSET(Priorities!$B$3:$B$2283,Table1[[#This Row],[ID]],0))*("12W"=OFFSET(Priorities!$E$3:$E$2283,Table1[[#This Row],[ID]],0)),0))),"")</f>
        <v/>
      </c>
      <c r="K94" s="292" t="str" cm="1">
        <f t="array" aca="1" ref="K94" ca="1">_xlfn.IFNA(TODAY()-(INDEX(OFFSET(Priorities!$F$3:$F$2283,Table1[[#This Row],[ID]],0),MATCH(1,(B94=OFFSET(Priorities!$B$3:$B$2283,Table1[[#This Row],[ID]],0))*("18W"=OFFSET(Priorities!$E$3:$E$2283,Table1[[#This Row],[ID]],0)),0))),"")</f>
        <v/>
      </c>
      <c r="L94" s="292" t="str" cm="1">
        <f t="array" aca="1" ref="L94" ca="1">_xlfn.IFNA(TODAY()-(INDEX(OFFSET(Priorities!$F$3:$F$2283,Table1[[#This Row],[ID]],0),MATCH(1,(B94=OFFSET(Priorities!$B$3:$B$2283,Table1[[#This Row],[ID]],0))*("26W"=OFFSET(Priorities!$E$3:$E$2283,Table1[[#This Row],[ID]],0)),0))),"")</f>
        <v/>
      </c>
      <c r="M94" s="292" t="str" cm="1">
        <f t="array" aca="1" ref="M94" ca="1">_xlfn.IFNA(TODAY()-(INDEX(OFFSET(Priorities!$F$3:$F$2283,Table1[[#This Row],[ID]],0),MATCH(1,(B94=OFFSET(Priorities!$B$3:$B$2283,Table1[[#This Row],[ID]],0))*("52W"=OFFSET(Priorities!$E$3:$E$2283,Table1[[#This Row],[ID]],0)),0))),"")</f>
        <v/>
      </c>
      <c r="N94" s="292" t="str" cm="1">
        <f t="array" aca="1" ref="N94" ca="1">_xlfn.IFNA(TODAY()-(INDEX(OFFSET(Priorities!$F$3:$F$2283,Table1[[#This Row],[ID]],0),MATCH(1,(B94=OFFSET(Priorities!$B$3:$B$2283,Table1[[#This Row],[ID]],0))*("104W"=OFFSET(Priorities!$E$3:$E$2283,Table1[[#This Row],[ID]],0)),0))),"")</f>
        <v/>
      </c>
      <c r="O94" s="292" t="str" cm="1">
        <f t="array" aca="1" ref="O94" ca="1">_xlfn.IFNA(TODAY()-(INDEX(OFFSET(Priorities!$F$3:$F$2283,Table1[[#This Row],[ID]],0),MATCH(1,(B94=OFFSET(Priorities!$B$3:$B$2283,Table1[[#This Row],[ID]],0))*("2L"=OFFSET(Priorities!$E$3:$E$2283,Table1[[#This Row],[ID]],0)),0))),"")</f>
        <v/>
      </c>
      <c r="P94" s="292" t="str" cm="1">
        <f t="array" aca="1" ref="P94" ca="1">_xlfn.IFNA(TODAY()-(INDEX(OFFSET(Priorities!$F$3:$F$2283,Table1[[#This Row],[ID]],0),MATCH(1,(B94=OFFSET(Priorities!$B$3:$B$2283,Table1[[#This Row],[ID]],0))*("156W"=OFFSET(Priorities!$E$3:$E$2283,Table1[[#This Row],[ID]],0)),0))),"")</f>
        <v/>
      </c>
      <c r="Q94" s="287" t="str" cm="1">
        <f t="array" aca="1" ref="Q94" ca="1">_xlfn.IFNA(TODAY()-(INDEX(OFFSET(Priorities!$F$3:$F$2283,Table1[[#This Row],[ID]],0),MATCH(1,(B94=OFFSET(Priorities!$B$3:$B$2283,Table1[[#This Row],[ID]],0))*("3L"=OFFSET(Priorities!$E$3:$E$2283,Table1[[#This Row],[ID]],0)),0))),"")</f>
        <v/>
      </c>
    </row>
    <row r="95" spans="1:17" hidden="1" x14ac:dyDescent="0.3">
      <c r="A95" s="288">
        <v>94</v>
      </c>
      <c r="B95" s="289" t="str">
        <f ca="1">IF(COUNTIF(Priorities!$B$4:OFFSET(Priorities!$B$3,Table1[[#This Row],[ID]],0),OFFSET(Priorities!$B$3,Table1[[#This Row],[ID]],0))=1,OFFSET(Priorities!$B$3,Table1[[#This Row],[ID]],0),"")</f>
        <v/>
      </c>
      <c r="C95" s="290" t="str">
        <f ca="1">IF(COUNTIF(Priorities!$B$4:OFFSET(Priorities!$B$3,Table1[[#This Row],[ID]],0),OFFSET(Priorities!$B$3,Table1[[#This Row],[ID]],0))=1,OFFSET(Priorities!$C$3,Table1[[#This Row],[ID]],0),"")</f>
        <v/>
      </c>
      <c r="D95" s="289" t="str">
        <f ca="1">IFERROR(IF(VLOOKUP(E95,'Leader-Assistant'!$B$1:$B$25,1,FALSE)&lt;&gt;"",'Leader-Assistant'!$B$1,""),"") &amp; IFERROR(IF(VLOOKUP(E95,'Leader-Assistant'!$C$1:$C$25,1,FALSE)&lt;&gt;"",'Leader-Assistant'!$C$1,""),"")  &amp; IFERROR(IF(VLOOKUP(E95,'Leader-Assistant'!$D$1:$D$25,1,FALSE)&lt;&gt;"",'Leader-Assistant'!$D$1,""),"") &amp; IFERROR(IF(VLOOKUP(E95,'Leader-Assistant'!$E$1:$E$25,1,FALSE)&lt;&gt;"",'Leader-Assistant'!$E$1,""),"") &amp; IFERROR(IF(VLOOKUP(E95,'Leader-Assistant'!$F$1:$F$25,1,FALSE)&lt;&gt;"",'Leader-Assistant'!$F$1,""),"") &amp; IFERROR(IF(VLOOKUP(E95,'Leader-Assistant'!$G$1:$G$25,1,FALSE)&lt;&gt;"",'Leader-Assistant'!$G$1,""),"") &amp; IFERROR(IF(VLOOKUP(E95,'Leader-Assistant'!$H$1:$H$25,1,FALSE)&lt;&gt;"",'Leader-Assistant'!$H$1,""),"") &amp; IFERROR(IF(VLOOKUP(E95,'Leader-Assistant'!$I$1:$I$25,1,FALSE)&lt;&gt;"",'Leader-Assistant'!$I$1,""),"")</f>
        <v/>
      </c>
      <c r="E95" s="289" t="str">
        <f ca="1">IF(COUNTIF(Priorities!$B$4:OFFSET(Priorities!$B$3,Table1[[#This Row],[ID]],0),OFFSET(Priorities!$B$3,Table1[[#This Row],[ID]],0))=1,OFFSET(Priorities!$D$3,Table1[[#This Row],[ID]],0),"")</f>
        <v/>
      </c>
      <c r="F95" s="291" t="str" cm="1">
        <f t="array" aca="1" ref="F95" ca="1">_xlfn.IFNA(INDEX(OFFSET(Priorities!$F$3:$F$2283,Table1[[#This Row],[ID]],0),MATCH(1,(B95=OFFSET(Priorities!$B$3:$B$2283,Table1[[#This Row],[ID]],0))*("Initial"=OFFSET(Priorities!$E$3:$E$2283,Table1[[#This Row],[ID]],0)),0)),"")</f>
        <v/>
      </c>
      <c r="G95" s="292" t="str" cm="1">
        <f t="array" aca="1" ref="G95" ca="1">_xlfn.IFNA(TODAY()-(INDEX(OFFSET(Priorities!$F$3:$F$2283,Table1[[#This Row],[ID]],0),MATCH(1,(B95=OFFSET(Priorities!$B$3:$B$2283,Table1[[#This Row],[ID]],0))*("1W"=OFFSET(Priorities!$E$3:$E$2283,Table1[[#This Row],[ID]],0)),0))),"")</f>
        <v/>
      </c>
      <c r="H95" s="292" t="str" cm="1">
        <f t="array" aca="1" ref="H95" ca="1">_xlfn.IFNA(TODAY()-(INDEX(OFFSET(Priorities!$F$3:$F$2283,Table1[[#This Row],[ID]],0),MATCH(1,(B95=OFFSET(Priorities!$B$3:$B$2283,Table1[[#This Row],[ID]],0))*("3W"=OFFSET(Priorities!$E$3:$E$2283,Table1[[#This Row],[ID]],0)),0))),"")</f>
        <v/>
      </c>
      <c r="I95" s="292" t="str" cm="1">
        <f t="array" aca="1" ref="I95" ca="1">_xlfn.IFNA(TODAY()-(INDEX(OFFSET(Priorities!$F$3:$F$2283,Table1[[#This Row],[ID]],0),MATCH(1,(B95=OFFSET(Priorities!$B$3:$B$2283,Table1[[#This Row],[ID]],0))*("6W"=OFFSET(Priorities!$E$3:$E$2283,Table1[[#This Row],[ID]],0)),0))),"")</f>
        <v/>
      </c>
      <c r="J95" s="292" t="str" cm="1">
        <f t="array" aca="1" ref="J95" ca="1">_xlfn.IFNA(TODAY()-(INDEX(OFFSET(Priorities!$F$3:$F$2283,Table1[[#This Row],[ID]],0),MATCH(1,(B95=OFFSET(Priorities!$B$3:$B$2283,Table1[[#This Row],[ID]],0))*("12W"=OFFSET(Priorities!$E$3:$E$2283,Table1[[#This Row],[ID]],0)),0))),"")</f>
        <v/>
      </c>
      <c r="K95" s="292" t="str" cm="1">
        <f t="array" aca="1" ref="K95" ca="1">_xlfn.IFNA(TODAY()-(INDEX(OFFSET(Priorities!$F$3:$F$2283,Table1[[#This Row],[ID]],0),MATCH(1,(B95=OFFSET(Priorities!$B$3:$B$2283,Table1[[#This Row],[ID]],0))*("18W"=OFFSET(Priorities!$E$3:$E$2283,Table1[[#This Row],[ID]],0)),0))),"")</f>
        <v/>
      </c>
      <c r="L95" s="292" t="str" cm="1">
        <f t="array" aca="1" ref="L95" ca="1">_xlfn.IFNA(TODAY()-(INDEX(OFFSET(Priorities!$F$3:$F$2283,Table1[[#This Row],[ID]],0),MATCH(1,(B95=OFFSET(Priorities!$B$3:$B$2283,Table1[[#This Row],[ID]],0))*("26W"=OFFSET(Priorities!$E$3:$E$2283,Table1[[#This Row],[ID]],0)),0))),"")</f>
        <v/>
      </c>
      <c r="M95" s="292" t="str" cm="1">
        <f t="array" aca="1" ref="M95" ca="1">_xlfn.IFNA(TODAY()-(INDEX(OFFSET(Priorities!$F$3:$F$2283,Table1[[#This Row],[ID]],0),MATCH(1,(B95=OFFSET(Priorities!$B$3:$B$2283,Table1[[#This Row],[ID]],0))*("52W"=OFFSET(Priorities!$E$3:$E$2283,Table1[[#This Row],[ID]],0)),0))),"")</f>
        <v/>
      </c>
      <c r="N95" s="292" t="str" cm="1">
        <f t="array" aca="1" ref="N95" ca="1">_xlfn.IFNA(TODAY()-(INDEX(OFFSET(Priorities!$F$3:$F$2283,Table1[[#This Row],[ID]],0),MATCH(1,(B95=OFFSET(Priorities!$B$3:$B$2283,Table1[[#This Row],[ID]],0))*("104W"=OFFSET(Priorities!$E$3:$E$2283,Table1[[#This Row],[ID]],0)),0))),"")</f>
        <v/>
      </c>
      <c r="O95" s="292" t="str" cm="1">
        <f t="array" aca="1" ref="O95" ca="1">_xlfn.IFNA(TODAY()-(INDEX(OFFSET(Priorities!$F$3:$F$2283,Table1[[#This Row],[ID]],0),MATCH(1,(B95=OFFSET(Priorities!$B$3:$B$2283,Table1[[#This Row],[ID]],0))*("2L"=OFFSET(Priorities!$E$3:$E$2283,Table1[[#This Row],[ID]],0)),0))),"")</f>
        <v/>
      </c>
      <c r="P95" s="292" t="str" cm="1">
        <f t="array" aca="1" ref="P95" ca="1">_xlfn.IFNA(TODAY()-(INDEX(OFFSET(Priorities!$F$3:$F$2283,Table1[[#This Row],[ID]],0),MATCH(1,(B95=OFFSET(Priorities!$B$3:$B$2283,Table1[[#This Row],[ID]],0))*("156W"=OFFSET(Priorities!$E$3:$E$2283,Table1[[#This Row],[ID]],0)),0))),"")</f>
        <v/>
      </c>
      <c r="Q95" s="287" t="str" cm="1">
        <f t="array" aca="1" ref="Q95" ca="1">_xlfn.IFNA(TODAY()-(INDEX(OFFSET(Priorities!$F$3:$F$2283,Table1[[#This Row],[ID]],0),MATCH(1,(B95=OFFSET(Priorities!$B$3:$B$2283,Table1[[#This Row],[ID]],0))*("3L"=OFFSET(Priorities!$E$3:$E$2283,Table1[[#This Row],[ID]],0)),0))),"")</f>
        <v/>
      </c>
    </row>
    <row r="96" spans="1:17" hidden="1" x14ac:dyDescent="0.3">
      <c r="A96" s="288">
        <v>95</v>
      </c>
      <c r="B96" s="289" t="str">
        <f ca="1">IF(COUNTIF(Priorities!$B$4:OFFSET(Priorities!$B$3,Table1[[#This Row],[ID]],0),OFFSET(Priorities!$B$3,Table1[[#This Row],[ID]],0))=1,OFFSET(Priorities!$B$3,Table1[[#This Row],[ID]],0),"")</f>
        <v/>
      </c>
      <c r="C96" s="290" t="str">
        <f ca="1">IF(COUNTIF(Priorities!$B$4:OFFSET(Priorities!$B$3,Table1[[#This Row],[ID]],0),OFFSET(Priorities!$B$3,Table1[[#This Row],[ID]],0))=1,OFFSET(Priorities!$C$3,Table1[[#This Row],[ID]],0),"")</f>
        <v/>
      </c>
      <c r="D96" s="289" t="str">
        <f ca="1">IFERROR(IF(VLOOKUP(E96,'Leader-Assistant'!$B$1:$B$25,1,FALSE)&lt;&gt;"",'Leader-Assistant'!$B$1,""),"") &amp; IFERROR(IF(VLOOKUP(E96,'Leader-Assistant'!$C$1:$C$25,1,FALSE)&lt;&gt;"",'Leader-Assistant'!$C$1,""),"")  &amp; IFERROR(IF(VLOOKUP(E96,'Leader-Assistant'!$D$1:$D$25,1,FALSE)&lt;&gt;"",'Leader-Assistant'!$D$1,""),"") &amp; IFERROR(IF(VLOOKUP(E96,'Leader-Assistant'!$E$1:$E$25,1,FALSE)&lt;&gt;"",'Leader-Assistant'!$E$1,""),"") &amp; IFERROR(IF(VLOOKUP(E96,'Leader-Assistant'!$F$1:$F$25,1,FALSE)&lt;&gt;"",'Leader-Assistant'!$F$1,""),"") &amp; IFERROR(IF(VLOOKUP(E96,'Leader-Assistant'!$G$1:$G$25,1,FALSE)&lt;&gt;"",'Leader-Assistant'!$G$1,""),"") &amp; IFERROR(IF(VLOOKUP(E96,'Leader-Assistant'!$H$1:$H$25,1,FALSE)&lt;&gt;"",'Leader-Assistant'!$H$1,""),"") &amp; IFERROR(IF(VLOOKUP(E96,'Leader-Assistant'!$I$1:$I$25,1,FALSE)&lt;&gt;"",'Leader-Assistant'!$I$1,""),"")</f>
        <v/>
      </c>
      <c r="E96" s="289" t="str">
        <f ca="1">IF(COUNTIF(Priorities!$B$4:OFFSET(Priorities!$B$3,Table1[[#This Row],[ID]],0),OFFSET(Priorities!$B$3,Table1[[#This Row],[ID]],0))=1,OFFSET(Priorities!$D$3,Table1[[#This Row],[ID]],0),"")</f>
        <v/>
      </c>
      <c r="F96" s="291" t="str" cm="1">
        <f t="array" aca="1" ref="F96" ca="1">_xlfn.IFNA(INDEX(OFFSET(Priorities!$F$3:$F$2283,Table1[[#This Row],[ID]],0),MATCH(1,(B96=OFFSET(Priorities!$B$3:$B$2283,Table1[[#This Row],[ID]],0))*("Initial"=OFFSET(Priorities!$E$3:$E$2283,Table1[[#This Row],[ID]],0)),0)),"")</f>
        <v/>
      </c>
      <c r="G96" s="292" t="str" cm="1">
        <f t="array" aca="1" ref="G96" ca="1">_xlfn.IFNA(TODAY()-(INDEX(OFFSET(Priorities!$F$3:$F$2283,Table1[[#This Row],[ID]],0),MATCH(1,(B96=OFFSET(Priorities!$B$3:$B$2283,Table1[[#This Row],[ID]],0))*("1W"=OFFSET(Priorities!$E$3:$E$2283,Table1[[#This Row],[ID]],0)),0))),"")</f>
        <v/>
      </c>
      <c r="H96" s="292" t="str" cm="1">
        <f t="array" aca="1" ref="H96" ca="1">_xlfn.IFNA(TODAY()-(INDEX(OFFSET(Priorities!$F$3:$F$2283,Table1[[#This Row],[ID]],0),MATCH(1,(B96=OFFSET(Priorities!$B$3:$B$2283,Table1[[#This Row],[ID]],0))*("3W"=OFFSET(Priorities!$E$3:$E$2283,Table1[[#This Row],[ID]],0)),0))),"")</f>
        <v/>
      </c>
      <c r="I96" s="292" t="str" cm="1">
        <f t="array" aca="1" ref="I96" ca="1">_xlfn.IFNA(TODAY()-(INDEX(OFFSET(Priorities!$F$3:$F$2283,Table1[[#This Row],[ID]],0),MATCH(1,(B96=OFFSET(Priorities!$B$3:$B$2283,Table1[[#This Row],[ID]],0))*("6W"=OFFSET(Priorities!$E$3:$E$2283,Table1[[#This Row],[ID]],0)),0))),"")</f>
        <v/>
      </c>
      <c r="J96" s="292" t="str" cm="1">
        <f t="array" aca="1" ref="J96" ca="1">_xlfn.IFNA(TODAY()-(INDEX(OFFSET(Priorities!$F$3:$F$2283,Table1[[#This Row],[ID]],0),MATCH(1,(B96=OFFSET(Priorities!$B$3:$B$2283,Table1[[#This Row],[ID]],0))*("12W"=OFFSET(Priorities!$E$3:$E$2283,Table1[[#This Row],[ID]],0)),0))),"")</f>
        <v/>
      </c>
      <c r="K96" s="292" t="str" cm="1">
        <f t="array" aca="1" ref="K96" ca="1">_xlfn.IFNA(TODAY()-(INDEX(OFFSET(Priorities!$F$3:$F$2283,Table1[[#This Row],[ID]],0),MATCH(1,(B96=OFFSET(Priorities!$B$3:$B$2283,Table1[[#This Row],[ID]],0))*("18W"=OFFSET(Priorities!$E$3:$E$2283,Table1[[#This Row],[ID]],0)),0))),"")</f>
        <v/>
      </c>
      <c r="L96" s="292" t="str" cm="1">
        <f t="array" aca="1" ref="L96" ca="1">_xlfn.IFNA(TODAY()-(INDEX(OFFSET(Priorities!$F$3:$F$2283,Table1[[#This Row],[ID]],0),MATCH(1,(B96=OFFSET(Priorities!$B$3:$B$2283,Table1[[#This Row],[ID]],0))*("26W"=OFFSET(Priorities!$E$3:$E$2283,Table1[[#This Row],[ID]],0)),0))),"")</f>
        <v/>
      </c>
      <c r="M96" s="292" t="str" cm="1">
        <f t="array" aca="1" ref="M96" ca="1">_xlfn.IFNA(TODAY()-(INDEX(OFFSET(Priorities!$F$3:$F$2283,Table1[[#This Row],[ID]],0),MATCH(1,(B96=OFFSET(Priorities!$B$3:$B$2283,Table1[[#This Row],[ID]],0))*("52W"=OFFSET(Priorities!$E$3:$E$2283,Table1[[#This Row],[ID]],0)),0))),"")</f>
        <v/>
      </c>
      <c r="N96" s="292" t="str" cm="1">
        <f t="array" aca="1" ref="N96" ca="1">_xlfn.IFNA(TODAY()-(INDEX(OFFSET(Priorities!$F$3:$F$2283,Table1[[#This Row],[ID]],0),MATCH(1,(B96=OFFSET(Priorities!$B$3:$B$2283,Table1[[#This Row],[ID]],0))*("104W"=OFFSET(Priorities!$E$3:$E$2283,Table1[[#This Row],[ID]],0)),0))),"")</f>
        <v/>
      </c>
      <c r="O96" s="292" t="str" cm="1">
        <f t="array" aca="1" ref="O96" ca="1">_xlfn.IFNA(TODAY()-(INDEX(OFFSET(Priorities!$F$3:$F$2283,Table1[[#This Row],[ID]],0),MATCH(1,(B96=OFFSET(Priorities!$B$3:$B$2283,Table1[[#This Row],[ID]],0))*("2L"=OFFSET(Priorities!$E$3:$E$2283,Table1[[#This Row],[ID]],0)),0))),"")</f>
        <v/>
      </c>
      <c r="P96" s="292" t="str" cm="1">
        <f t="array" aca="1" ref="P96" ca="1">_xlfn.IFNA(TODAY()-(INDEX(OFFSET(Priorities!$F$3:$F$2283,Table1[[#This Row],[ID]],0),MATCH(1,(B96=OFFSET(Priorities!$B$3:$B$2283,Table1[[#This Row],[ID]],0))*("156W"=OFFSET(Priorities!$E$3:$E$2283,Table1[[#This Row],[ID]],0)),0))),"")</f>
        <v/>
      </c>
      <c r="Q96" s="287" t="str" cm="1">
        <f t="array" aca="1" ref="Q96" ca="1">_xlfn.IFNA(TODAY()-(INDEX(OFFSET(Priorities!$F$3:$F$2283,Table1[[#This Row],[ID]],0),MATCH(1,(B96=OFFSET(Priorities!$B$3:$B$2283,Table1[[#This Row],[ID]],0))*("3L"=OFFSET(Priorities!$E$3:$E$2283,Table1[[#This Row],[ID]],0)),0))),"")</f>
        <v/>
      </c>
    </row>
    <row r="97" spans="1:17" x14ac:dyDescent="0.3">
      <c r="A97" s="288">
        <v>96</v>
      </c>
      <c r="B97" s="289" t="str">
        <f ca="1">IF(COUNTIF(Priorities!$B$4:OFFSET(Priorities!$B$3,Table1[[#This Row],[ID]],0),OFFSET(Priorities!$B$3,Table1[[#This Row],[ID]],0))=1,OFFSET(Priorities!$B$3,Table1[[#This Row],[ID]],0),"")</f>
        <v>ST 203-2022</v>
      </c>
      <c r="C97" s="290" t="str">
        <f ca="1">IF(COUNTIF(Priorities!$B$4:OFFSET(Priorities!$B$3,Table1[[#This Row],[ID]],0),OFFSET(Priorities!$B$3,Table1[[#This Row],[ID]],0))=1,OFFSET(Priorities!$C$3,Table1[[#This Row],[ID]],0),"")</f>
        <v>TEST45</v>
      </c>
      <c r="D97" s="289" t="str">
        <f ca="1">IFERROR(IF(VLOOKUP(E97,'Leader-Assistant'!$B$1:$B$25,1,FALSE)&lt;&gt;"",'Leader-Assistant'!$B$1,""),"") &amp; IFERROR(IF(VLOOKUP(E97,'Leader-Assistant'!$C$1:$C$25,1,FALSE)&lt;&gt;"",'Leader-Assistant'!$C$1,""),"")  &amp; IFERROR(IF(VLOOKUP(E97,'Leader-Assistant'!$D$1:$D$25,1,FALSE)&lt;&gt;"",'Leader-Assistant'!$D$1,""),"") &amp; IFERROR(IF(VLOOKUP(E97,'Leader-Assistant'!$E$1:$E$25,1,FALSE)&lt;&gt;"",'Leader-Assistant'!$E$1,""),"") &amp; IFERROR(IF(VLOOKUP(E97,'Leader-Assistant'!$F$1:$F$25,1,FALSE)&lt;&gt;"",'Leader-Assistant'!$F$1,""),"") &amp; IFERROR(IF(VLOOKUP(E97,'Leader-Assistant'!$G$1:$G$25,1,FALSE)&lt;&gt;"",'Leader-Assistant'!$G$1,""),"") &amp; IFERROR(IF(VLOOKUP(E97,'Leader-Assistant'!$H$1:$H$25,1,FALSE)&lt;&gt;"",'Leader-Assistant'!$H$1,""),"") &amp; IFERROR(IF(VLOOKUP(E97,'Leader-Assistant'!$I$1:$I$25,1,FALSE)&lt;&gt;"",'Leader-Assistant'!$I$1,""),"")</f>
        <v>PKL</v>
      </c>
      <c r="E97" s="289" t="str">
        <f ca="1">IF(COUNTIF(Priorities!$B$4:OFFSET(Priorities!$B$3,Table1[[#This Row],[ID]],0),OFFSET(Priorities!$B$3,Table1[[#This Row],[ID]],0))=1,OFFSET(Priorities!$D$3,Table1[[#This Row],[ID]],0),"")</f>
        <v>DBI</v>
      </c>
      <c r="F97" s="291" t="str" cm="1">
        <f t="array" aca="1" ref="F97" ca="1">_xlfn.IFNA(INDEX(OFFSET(Priorities!$F$3:$F$2283,Table1[[#This Row],[ID]],0),MATCH(1,(B97=OFFSET(Priorities!$B$3:$B$2283,Table1[[#This Row],[ID]],0))*("Initial"=OFFSET(Priorities!$E$3:$E$2283,Table1[[#This Row],[ID]],0)),0)),"")</f>
        <v>17.05.2022</v>
      </c>
      <c r="G97" s="292" cm="1">
        <f t="array" aca="1" ref="G97" ca="1">_xlfn.IFNA(TODAY()-(INDEX(OFFSET(Priorities!$F$3:$F$2283,Table1[[#This Row],[ID]],0),MATCH(1,(B97=OFFSET(Priorities!$B$3:$B$2283,Table1[[#This Row],[ID]],0))*("1W"=OFFSET(Priorities!$E$3:$E$2283,Table1[[#This Row],[ID]],0)),0))),"")</f>
        <v>140</v>
      </c>
      <c r="H97" s="292" cm="1">
        <f t="array" aca="1" ref="H97" ca="1">_xlfn.IFNA(TODAY()-(INDEX(OFFSET(Priorities!$F$3:$F$2283,Table1[[#This Row],[ID]],0),MATCH(1,(B97=OFFSET(Priorities!$B$3:$B$2283,Table1[[#This Row],[ID]],0))*("3W"=OFFSET(Priorities!$E$3:$E$2283,Table1[[#This Row],[ID]],0)),0))),"")</f>
        <v>126</v>
      </c>
      <c r="I97" s="292" cm="1">
        <f t="array" aca="1" ref="I97" ca="1">_xlfn.IFNA(TODAY()-(INDEX(OFFSET(Priorities!$F$3:$F$2283,Table1[[#This Row],[ID]],0),MATCH(1,(B97=OFFSET(Priorities!$B$3:$B$2283,Table1[[#This Row],[ID]],0))*("6W"=OFFSET(Priorities!$E$3:$E$2283,Table1[[#This Row],[ID]],0)),0))),"")</f>
        <v>105</v>
      </c>
      <c r="J97" s="292" cm="1">
        <f t="array" aca="1" ref="J97" ca="1">_xlfn.IFNA(TODAY()-(INDEX(OFFSET(Priorities!$F$3:$F$2283,Table1[[#This Row],[ID]],0),MATCH(1,(B97=OFFSET(Priorities!$B$3:$B$2283,Table1[[#This Row],[ID]],0))*("12W"=OFFSET(Priorities!$E$3:$E$2283,Table1[[#This Row],[ID]],0)),0))),"")</f>
        <v>63</v>
      </c>
      <c r="K97" s="292" t="str" cm="1">
        <f t="array" aca="1" ref="K97" ca="1">_xlfn.IFNA(TODAY()-(INDEX(OFFSET(Priorities!$F$3:$F$2283,Table1[[#This Row],[ID]],0),MATCH(1,(B97=OFFSET(Priorities!$B$3:$B$2283,Table1[[#This Row],[ID]],0))*("18W"=OFFSET(Priorities!$E$3:$E$2283,Table1[[#This Row],[ID]],0)),0))),"")</f>
        <v/>
      </c>
      <c r="L97" s="292" t="str" cm="1">
        <f t="array" aca="1" ref="L97" ca="1">_xlfn.IFNA(TODAY()-(INDEX(OFFSET(Priorities!$F$3:$F$2283,Table1[[#This Row],[ID]],0),MATCH(1,(B97=OFFSET(Priorities!$B$3:$B$2283,Table1[[#This Row],[ID]],0))*("26W"=OFFSET(Priorities!$E$3:$E$2283,Table1[[#This Row],[ID]],0)),0))),"")</f>
        <v/>
      </c>
      <c r="M97" s="292" t="str" cm="1">
        <f t="array" aca="1" ref="M97" ca="1">_xlfn.IFNA(TODAY()-(INDEX(OFFSET(Priorities!$F$3:$F$2283,Table1[[#This Row],[ID]],0),MATCH(1,(B97=OFFSET(Priorities!$B$3:$B$2283,Table1[[#This Row],[ID]],0))*("52W"=OFFSET(Priorities!$E$3:$E$2283,Table1[[#This Row],[ID]],0)),0))),"")</f>
        <v/>
      </c>
      <c r="N97" s="292" t="str" cm="1">
        <f t="array" aca="1" ref="N97" ca="1">_xlfn.IFNA(TODAY()-(INDEX(OFFSET(Priorities!$F$3:$F$2283,Table1[[#This Row],[ID]],0),MATCH(1,(B97=OFFSET(Priorities!$B$3:$B$2283,Table1[[#This Row],[ID]],0))*("104W"=OFFSET(Priorities!$E$3:$E$2283,Table1[[#This Row],[ID]],0)),0))),"")</f>
        <v/>
      </c>
      <c r="O97" s="292" t="str" cm="1">
        <f t="array" aca="1" ref="O97" ca="1">_xlfn.IFNA(TODAY()-(INDEX(OFFSET(Priorities!$F$3:$F$2283,Table1[[#This Row],[ID]],0),MATCH(1,(B97=OFFSET(Priorities!$B$3:$B$2283,Table1[[#This Row],[ID]],0))*("2L"=OFFSET(Priorities!$E$3:$E$2283,Table1[[#This Row],[ID]],0)),0))),"")</f>
        <v/>
      </c>
      <c r="P97" s="292" t="str" cm="1">
        <f t="array" aca="1" ref="P97" ca="1">_xlfn.IFNA(TODAY()-(INDEX(OFFSET(Priorities!$F$3:$F$2283,Table1[[#This Row],[ID]],0),MATCH(1,(B97=OFFSET(Priorities!$B$3:$B$2283,Table1[[#This Row],[ID]],0))*("156W"=OFFSET(Priorities!$E$3:$E$2283,Table1[[#This Row],[ID]],0)),0))),"")</f>
        <v/>
      </c>
      <c r="Q97" s="287" t="str" cm="1">
        <f t="array" aca="1" ref="Q97" ca="1">_xlfn.IFNA(TODAY()-(INDEX(OFFSET(Priorities!$F$3:$F$2283,Table1[[#This Row],[ID]],0),MATCH(1,(B97=OFFSET(Priorities!$B$3:$B$2283,Table1[[#This Row],[ID]],0))*("3L"=OFFSET(Priorities!$E$3:$E$2283,Table1[[#This Row],[ID]],0)),0))),"")</f>
        <v/>
      </c>
    </row>
    <row r="98" spans="1:17" hidden="1" x14ac:dyDescent="0.3">
      <c r="A98" s="288">
        <v>97</v>
      </c>
      <c r="B98" s="289" t="str">
        <f ca="1">IF(COUNTIF(Priorities!$B$4:OFFSET(Priorities!$B$3,Table1[[#This Row],[ID]],0),OFFSET(Priorities!$B$3,Table1[[#This Row],[ID]],0))=1,OFFSET(Priorities!$B$3,Table1[[#This Row],[ID]],0),"")</f>
        <v/>
      </c>
      <c r="C98" s="290" t="str">
        <f ca="1">IF(COUNTIF(Priorities!$B$4:OFFSET(Priorities!$B$3,Table1[[#This Row],[ID]],0),OFFSET(Priorities!$B$3,Table1[[#This Row],[ID]],0))=1,OFFSET(Priorities!$C$3,Table1[[#This Row],[ID]],0),"")</f>
        <v/>
      </c>
      <c r="D98" s="289" t="str">
        <f ca="1">IFERROR(IF(VLOOKUP(E98,'Leader-Assistant'!$B$1:$B$25,1,FALSE)&lt;&gt;"",'Leader-Assistant'!$B$1,""),"") &amp; IFERROR(IF(VLOOKUP(E98,'Leader-Assistant'!$C$1:$C$25,1,FALSE)&lt;&gt;"",'Leader-Assistant'!$C$1,""),"")  &amp; IFERROR(IF(VLOOKUP(E98,'Leader-Assistant'!$D$1:$D$25,1,FALSE)&lt;&gt;"",'Leader-Assistant'!$D$1,""),"") &amp; IFERROR(IF(VLOOKUP(E98,'Leader-Assistant'!$E$1:$E$25,1,FALSE)&lt;&gt;"",'Leader-Assistant'!$E$1,""),"") &amp; IFERROR(IF(VLOOKUP(E98,'Leader-Assistant'!$F$1:$F$25,1,FALSE)&lt;&gt;"",'Leader-Assistant'!$F$1,""),"") &amp; IFERROR(IF(VLOOKUP(E98,'Leader-Assistant'!$G$1:$G$25,1,FALSE)&lt;&gt;"",'Leader-Assistant'!$G$1,""),"") &amp; IFERROR(IF(VLOOKUP(E98,'Leader-Assistant'!$H$1:$H$25,1,FALSE)&lt;&gt;"",'Leader-Assistant'!$H$1,""),"") &amp; IFERROR(IF(VLOOKUP(E98,'Leader-Assistant'!$I$1:$I$25,1,FALSE)&lt;&gt;"",'Leader-Assistant'!$I$1,""),"")</f>
        <v/>
      </c>
      <c r="E98" s="289" t="str">
        <f ca="1">IF(COUNTIF(Priorities!$B$4:OFFSET(Priorities!$B$3,Table1[[#This Row],[ID]],0),OFFSET(Priorities!$B$3,Table1[[#This Row],[ID]],0))=1,OFFSET(Priorities!$D$3,Table1[[#This Row],[ID]],0),"")</f>
        <v/>
      </c>
      <c r="F98" s="291" t="str" cm="1">
        <f t="array" aca="1" ref="F98" ca="1">_xlfn.IFNA(INDEX(OFFSET(Priorities!$F$3:$F$2283,Table1[[#This Row],[ID]],0),MATCH(1,(B98=OFFSET(Priorities!$B$3:$B$2283,Table1[[#This Row],[ID]],0))*("Initial"=OFFSET(Priorities!$E$3:$E$2283,Table1[[#This Row],[ID]],0)),0)),"")</f>
        <v/>
      </c>
      <c r="G98" s="292" t="str" cm="1">
        <f t="array" aca="1" ref="G98" ca="1">_xlfn.IFNA(TODAY()-(INDEX(OFFSET(Priorities!$F$3:$F$2283,Table1[[#This Row],[ID]],0),MATCH(1,(B98=OFFSET(Priorities!$B$3:$B$2283,Table1[[#This Row],[ID]],0))*("1W"=OFFSET(Priorities!$E$3:$E$2283,Table1[[#This Row],[ID]],0)),0))),"")</f>
        <v/>
      </c>
      <c r="H98" s="292" t="str" cm="1">
        <f t="array" aca="1" ref="H98" ca="1">_xlfn.IFNA(TODAY()-(INDEX(OFFSET(Priorities!$F$3:$F$2283,Table1[[#This Row],[ID]],0),MATCH(1,(B98=OFFSET(Priorities!$B$3:$B$2283,Table1[[#This Row],[ID]],0))*("3W"=OFFSET(Priorities!$E$3:$E$2283,Table1[[#This Row],[ID]],0)),0))),"")</f>
        <v/>
      </c>
      <c r="I98" s="292" t="str" cm="1">
        <f t="array" aca="1" ref="I98" ca="1">_xlfn.IFNA(TODAY()-(INDEX(OFFSET(Priorities!$F$3:$F$2283,Table1[[#This Row],[ID]],0),MATCH(1,(B98=OFFSET(Priorities!$B$3:$B$2283,Table1[[#This Row],[ID]],0))*("6W"=OFFSET(Priorities!$E$3:$E$2283,Table1[[#This Row],[ID]],0)),0))),"")</f>
        <v/>
      </c>
      <c r="J98" s="292" t="str" cm="1">
        <f t="array" aca="1" ref="J98" ca="1">_xlfn.IFNA(TODAY()-(INDEX(OFFSET(Priorities!$F$3:$F$2283,Table1[[#This Row],[ID]],0),MATCH(1,(B98=OFFSET(Priorities!$B$3:$B$2283,Table1[[#This Row],[ID]],0))*("12W"=OFFSET(Priorities!$E$3:$E$2283,Table1[[#This Row],[ID]],0)),0))),"")</f>
        <v/>
      </c>
      <c r="K98" s="292" t="str" cm="1">
        <f t="array" aca="1" ref="K98" ca="1">_xlfn.IFNA(TODAY()-(INDEX(OFFSET(Priorities!$F$3:$F$2283,Table1[[#This Row],[ID]],0),MATCH(1,(B98=OFFSET(Priorities!$B$3:$B$2283,Table1[[#This Row],[ID]],0))*("18W"=OFFSET(Priorities!$E$3:$E$2283,Table1[[#This Row],[ID]],0)),0))),"")</f>
        <v/>
      </c>
      <c r="L98" s="292" t="str" cm="1">
        <f t="array" aca="1" ref="L98" ca="1">_xlfn.IFNA(TODAY()-(INDEX(OFFSET(Priorities!$F$3:$F$2283,Table1[[#This Row],[ID]],0),MATCH(1,(B98=OFFSET(Priorities!$B$3:$B$2283,Table1[[#This Row],[ID]],0))*("26W"=OFFSET(Priorities!$E$3:$E$2283,Table1[[#This Row],[ID]],0)),0))),"")</f>
        <v/>
      </c>
      <c r="M98" s="292" t="str" cm="1">
        <f t="array" aca="1" ref="M98" ca="1">_xlfn.IFNA(TODAY()-(INDEX(OFFSET(Priorities!$F$3:$F$2283,Table1[[#This Row],[ID]],0),MATCH(1,(B98=OFFSET(Priorities!$B$3:$B$2283,Table1[[#This Row],[ID]],0))*("52W"=OFFSET(Priorities!$E$3:$E$2283,Table1[[#This Row],[ID]],0)),0))),"")</f>
        <v/>
      </c>
      <c r="N98" s="292" t="str" cm="1">
        <f t="array" aca="1" ref="N98" ca="1">_xlfn.IFNA(TODAY()-(INDEX(OFFSET(Priorities!$F$3:$F$2283,Table1[[#This Row],[ID]],0),MATCH(1,(B98=OFFSET(Priorities!$B$3:$B$2283,Table1[[#This Row],[ID]],0))*("104W"=OFFSET(Priorities!$E$3:$E$2283,Table1[[#This Row],[ID]],0)),0))),"")</f>
        <v/>
      </c>
      <c r="O98" s="292" t="str" cm="1">
        <f t="array" aca="1" ref="O98" ca="1">_xlfn.IFNA(TODAY()-(INDEX(OFFSET(Priorities!$F$3:$F$2283,Table1[[#This Row],[ID]],0),MATCH(1,(B98=OFFSET(Priorities!$B$3:$B$2283,Table1[[#This Row],[ID]],0))*("2L"=OFFSET(Priorities!$E$3:$E$2283,Table1[[#This Row],[ID]],0)),0))),"")</f>
        <v/>
      </c>
      <c r="P98" s="292" t="str" cm="1">
        <f t="array" aca="1" ref="P98" ca="1">_xlfn.IFNA(TODAY()-(INDEX(OFFSET(Priorities!$F$3:$F$2283,Table1[[#This Row],[ID]],0),MATCH(1,(B98=OFFSET(Priorities!$B$3:$B$2283,Table1[[#This Row],[ID]],0))*("156W"=OFFSET(Priorities!$E$3:$E$2283,Table1[[#This Row],[ID]],0)),0))),"")</f>
        <v/>
      </c>
      <c r="Q98" s="287" t="str" cm="1">
        <f t="array" aca="1" ref="Q98" ca="1">_xlfn.IFNA(TODAY()-(INDEX(OFFSET(Priorities!$F$3:$F$2283,Table1[[#This Row],[ID]],0),MATCH(1,(B98=OFFSET(Priorities!$B$3:$B$2283,Table1[[#This Row],[ID]],0))*("3L"=OFFSET(Priorities!$E$3:$E$2283,Table1[[#This Row],[ID]],0)),0))),"")</f>
        <v/>
      </c>
    </row>
    <row r="99" spans="1:17" hidden="1" x14ac:dyDescent="0.3">
      <c r="A99" s="288">
        <v>98</v>
      </c>
      <c r="B99" s="289" t="str">
        <f ca="1">IF(COUNTIF(Priorities!$B$4:OFFSET(Priorities!$B$3,Table1[[#This Row],[ID]],0),OFFSET(Priorities!$B$3,Table1[[#This Row],[ID]],0))=1,OFFSET(Priorities!$B$3,Table1[[#This Row],[ID]],0),"")</f>
        <v/>
      </c>
      <c r="C99" s="290" t="str">
        <f ca="1">IF(COUNTIF(Priorities!$B$4:OFFSET(Priorities!$B$3,Table1[[#This Row],[ID]],0),OFFSET(Priorities!$B$3,Table1[[#This Row],[ID]],0))=1,OFFSET(Priorities!$C$3,Table1[[#This Row],[ID]],0),"")</f>
        <v/>
      </c>
      <c r="D99" s="289" t="str">
        <f ca="1">IFERROR(IF(VLOOKUP(E99,'Leader-Assistant'!$B$1:$B$25,1,FALSE)&lt;&gt;"",'Leader-Assistant'!$B$1,""),"") &amp; IFERROR(IF(VLOOKUP(E99,'Leader-Assistant'!$C$1:$C$25,1,FALSE)&lt;&gt;"",'Leader-Assistant'!$C$1,""),"")  &amp; IFERROR(IF(VLOOKUP(E99,'Leader-Assistant'!$D$1:$D$25,1,FALSE)&lt;&gt;"",'Leader-Assistant'!$D$1,""),"") &amp; IFERROR(IF(VLOOKUP(E99,'Leader-Assistant'!$E$1:$E$25,1,FALSE)&lt;&gt;"",'Leader-Assistant'!$E$1,""),"") &amp; IFERROR(IF(VLOOKUP(E99,'Leader-Assistant'!$F$1:$F$25,1,FALSE)&lt;&gt;"",'Leader-Assistant'!$F$1,""),"") &amp; IFERROR(IF(VLOOKUP(E99,'Leader-Assistant'!$G$1:$G$25,1,FALSE)&lt;&gt;"",'Leader-Assistant'!$G$1,""),"") &amp; IFERROR(IF(VLOOKUP(E99,'Leader-Assistant'!$H$1:$H$25,1,FALSE)&lt;&gt;"",'Leader-Assistant'!$H$1,""),"") &amp; IFERROR(IF(VLOOKUP(E99,'Leader-Assistant'!$I$1:$I$25,1,FALSE)&lt;&gt;"",'Leader-Assistant'!$I$1,""),"")</f>
        <v/>
      </c>
      <c r="E99" s="289" t="str">
        <f ca="1">IF(COUNTIF(Priorities!$B$4:OFFSET(Priorities!$B$3,Table1[[#This Row],[ID]],0),OFFSET(Priorities!$B$3,Table1[[#This Row],[ID]],0))=1,OFFSET(Priorities!$D$3,Table1[[#This Row],[ID]],0),"")</f>
        <v/>
      </c>
      <c r="F99" s="291" t="str" cm="1">
        <f t="array" aca="1" ref="F99" ca="1">_xlfn.IFNA(INDEX(OFFSET(Priorities!$F$3:$F$2283,Table1[[#This Row],[ID]],0),MATCH(1,(B99=OFFSET(Priorities!$B$3:$B$2283,Table1[[#This Row],[ID]],0))*("Initial"=OFFSET(Priorities!$E$3:$E$2283,Table1[[#This Row],[ID]],0)),0)),"")</f>
        <v/>
      </c>
      <c r="G99" s="292" t="str" cm="1">
        <f t="array" aca="1" ref="G99" ca="1">_xlfn.IFNA(TODAY()-(INDEX(OFFSET(Priorities!$F$3:$F$2283,Table1[[#This Row],[ID]],0),MATCH(1,(B99=OFFSET(Priorities!$B$3:$B$2283,Table1[[#This Row],[ID]],0))*("1W"=OFFSET(Priorities!$E$3:$E$2283,Table1[[#This Row],[ID]],0)),0))),"")</f>
        <v/>
      </c>
      <c r="H99" s="292" t="str" cm="1">
        <f t="array" aca="1" ref="H99" ca="1">_xlfn.IFNA(TODAY()-(INDEX(OFFSET(Priorities!$F$3:$F$2283,Table1[[#This Row],[ID]],0),MATCH(1,(B99=OFFSET(Priorities!$B$3:$B$2283,Table1[[#This Row],[ID]],0))*("3W"=OFFSET(Priorities!$E$3:$E$2283,Table1[[#This Row],[ID]],0)),0))),"")</f>
        <v/>
      </c>
      <c r="I99" s="292" t="str" cm="1">
        <f t="array" aca="1" ref="I99" ca="1">_xlfn.IFNA(TODAY()-(INDEX(OFFSET(Priorities!$F$3:$F$2283,Table1[[#This Row],[ID]],0),MATCH(1,(B99=OFFSET(Priorities!$B$3:$B$2283,Table1[[#This Row],[ID]],0))*("6W"=OFFSET(Priorities!$E$3:$E$2283,Table1[[#This Row],[ID]],0)),0))),"")</f>
        <v/>
      </c>
      <c r="J99" s="292" t="str" cm="1">
        <f t="array" aca="1" ref="J99" ca="1">_xlfn.IFNA(TODAY()-(INDEX(OFFSET(Priorities!$F$3:$F$2283,Table1[[#This Row],[ID]],0),MATCH(1,(B99=OFFSET(Priorities!$B$3:$B$2283,Table1[[#This Row],[ID]],0))*("12W"=OFFSET(Priorities!$E$3:$E$2283,Table1[[#This Row],[ID]],0)),0))),"")</f>
        <v/>
      </c>
      <c r="K99" s="292" t="str" cm="1">
        <f t="array" aca="1" ref="K99" ca="1">_xlfn.IFNA(TODAY()-(INDEX(OFFSET(Priorities!$F$3:$F$2283,Table1[[#This Row],[ID]],0),MATCH(1,(B99=OFFSET(Priorities!$B$3:$B$2283,Table1[[#This Row],[ID]],0))*("18W"=OFFSET(Priorities!$E$3:$E$2283,Table1[[#This Row],[ID]],0)),0))),"")</f>
        <v/>
      </c>
      <c r="L99" s="292" t="str" cm="1">
        <f t="array" aca="1" ref="L99" ca="1">_xlfn.IFNA(TODAY()-(INDEX(OFFSET(Priorities!$F$3:$F$2283,Table1[[#This Row],[ID]],0),MATCH(1,(B99=OFFSET(Priorities!$B$3:$B$2283,Table1[[#This Row],[ID]],0))*("26W"=OFFSET(Priorities!$E$3:$E$2283,Table1[[#This Row],[ID]],0)),0))),"")</f>
        <v/>
      </c>
      <c r="M99" s="292" t="str" cm="1">
        <f t="array" aca="1" ref="M99" ca="1">_xlfn.IFNA(TODAY()-(INDEX(OFFSET(Priorities!$F$3:$F$2283,Table1[[#This Row],[ID]],0),MATCH(1,(B99=OFFSET(Priorities!$B$3:$B$2283,Table1[[#This Row],[ID]],0))*("52W"=OFFSET(Priorities!$E$3:$E$2283,Table1[[#This Row],[ID]],0)),0))),"")</f>
        <v/>
      </c>
      <c r="N99" s="292" t="str" cm="1">
        <f t="array" aca="1" ref="N99" ca="1">_xlfn.IFNA(TODAY()-(INDEX(OFFSET(Priorities!$F$3:$F$2283,Table1[[#This Row],[ID]],0),MATCH(1,(B99=OFFSET(Priorities!$B$3:$B$2283,Table1[[#This Row],[ID]],0))*("104W"=OFFSET(Priorities!$E$3:$E$2283,Table1[[#This Row],[ID]],0)),0))),"")</f>
        <v/>
      </c>
      <c r="O99" s="292" t="str" cm="1">
        <f t="array" aca="1" ref="O99" ca="1">_xlfn.IFNA(TODAY()-(INDEX(OFFSET(Priorities!$F$3:$F$2283,Table1[[#This Row],[ID]],0),MATCH(1,(B99=OFFSET(Priorities!$B$3:$B$2283,Table1[[#This Row],[ID]],0))*("2L"=OFFSET(Priorities!$E$3:$E$2283,Table1[[#This Row],[ID]],0)),0))),"")</f>
        <v/>
      </c>
      <c r="P99" s="292" t="str" cm="1">
        <f t="array" aca="1" ref="P99" ca="1">_xlfn.IFNA(TODAY()-(INDEX(OFFSET(Priorities!$F$3:$F$2283,Table1[[#This Row],[ID]],0),MATCH(1,(B99=OFFSET(Priorities!$B$3:$B$2283,Table1[[#This Row],[ID]],0))*("156W"=OFFSET(Priorities!$E$3:$E$2283,Table1[[#This Row],[ID]],0)),0))),"")</f>
        <v/>
      </c>
      <c r="Q99" s="287" t="str" cm="1">
        <f t="array" aca="1" ref="Q99" ca="1">_xlfn.IFNA(TODAY()-(INDEX(OFFSET(Priorities!$F$3:$F$2283,Table1[[#This Row],[ID]],0),MATCH(1,(B99=OFFSET(Priorities!$B$3:$B$2283,Table1[[#This Row],[ID]],0))*("3L"=OFFSET(Priorities!$E$3:$E$2283,Table1[[#This Row],[ID]],0)),0))),"")</f>
        <v/>
      </c>
    </row>
    <row r="100" spans="1:17" hidden="1" x14ac:dyDescent="0.3">
      <c r="A100" s="288">
        <v>99</v>
      </c>
      <c r="B100" s="289" t="str">
        <f ca="1">IF(COUNTIF(Priorities!$B$4:OFFSET(Priorities!$B$3,Table1[[#This Row],[ID]],0),OFFSET(Priorities!$B$3,Table1[[#This Row],[ID]],0))=1,OFFSET(Priorities!$B$3,Table1[[#This Row],[ID]],0),"")</f>
        <v/>
      </c>
      <c r="C100" s="290" t="str">
        <f ca="1">IF(COUNTIF(Priorities!$B$4:OFFSET(Priorities!$B$3,Table1[[#This Row],[ID]],0),OFFSET(Priorities!$B$3,Table1[[#This Row],[ID]],0))=1,OFFSET(Priorities!$C$3,Table1[[#This Row],[ID]],0),"")</f>
        <v/>
      </c>
      <c r="D100" s="289" t="str">
        <f ca="1">IFERROR(IF(VLOOKUP(E100,'Leader-Assistant'!$B$1:$B$25,1,FALSE)&lt;&gt;"",'Leader-Assistant'!$B$1,""),"") &amp; IFERROR(IF(VLOOKUP(E100,'Leader-Assistant'!$C$1:$C$25,1,FALSE)&lt;&gt;"",'Leader-Assistant'!$C$1,""),"")  &amp; IFERROR(IF(VLOOKUP(E100,'Leader-Assistant'!$D$1:$D$25,1,FALSE)&lt;&gt;"",'Leader-Assistant'!$D$1,""),"") &amp; IFERROR(IF(VLOOKUP(E100,'Leader-Assistant'!$E$1:$E$25,1,FALSE)&lt;&gt;"",'Leader-Assistant'!$E$1,""),"") &amp; IFERROR(IF(VLOOKUP(E100,'Leader-Assistant'!$F$1:$F$25,1,FALSE)&lt;&gt;"",'Leader-Assistant'!$F$1,""),"") &amp; IFERROR(IF(VLOOKUP(E100,'Leader-Assistant'!$G$1:$G$25,1,FALSE)&lt;&gt;"",'Leader-Assistant'!$G$1,""),"") &amp; IFERROR(IF(VLOOKUP(E100,'Leader-Assistant'!$H$1:$H$25,1,FALSE)&lt;&gt;"",'Leader-Assistant'!$H$1,""),"") &amp; IFERROR(IF(VLOOKUP(E100,'Leader-Assistant'!$I$1:$I$25,1,FALSE)&lt;&gt;"",'Leader-Assistant'!$I$1,""),"")</f>
        <v/>
      </c>
      <c r="E100" s="289" t="str">
        <f ca="1">IF(COUNTIF(Priorities!$B$4:OFFSET(Priorities!$B$3,Table1[[#This Row],[ID]],0),OFFSET(Priorities!$B$3,Table1[[#This Row],[ID]],0))=1,OFFSET(Priorities!$D$3,Table1[[#This Row],[ID]],0),"")</f>
        <v/>
      </c>
      <c r="F100" s="291" t="str" cm="1">
        <f t="array" aca="1" ref="F100" ca="1">_xlfn.IFNA(INDEX(OFFSET(Priorities!$F$3:$F$2283,Table1[[#This Row],[ID]],0),MATCH(1,(B100=OFFSET(Priorities!$B$3:$B$2283,Table1[[#This Row],[ID]],0))*("Initial"=OFFSET(Priorities!$E$3:$E$2283,Table1[[#This Row],[ID]],0)),0)),"")</f>
        <v/>
      </c>
      <c r="G100" s="292" t="str" cm="1">
        <f t="array" aca="1" ref="G100" ca="1">_xlfn.IFNA(TODAY()-(INDEX(OFFSET(Priorities!$F$3:$F$2283,Table1[[#This Row],[ID]],0),MATCH(1,(B100=OFFSET(Priorities!$B$3:$B$2283,Table1[[#This Row],[ID]],0))*("1W"=OFFSET(Priorities!$E$3:$E$2283,Table1[[#This Row],[ID]],0)),0))),"")</f>
        <v/>
      </c>
      <c r="H100" s="292" t="str" cm="1">
        <f t="array" aca="1" ref="H100" ca="1">_xlfn.IFNA(TODAY()-(INDEX(OFFSET(Priorities!$F$3:$F$2283,Table1[[#This Row],[ID]],0),MATCH(1,(B100=OFFSET(Priorities!$B$3:$B$2283,Table1[[#This Row],[ID]],0))*("3W"=OFFSET(Priorities!$E$3:$E$2283,Table1[[#This Row],[ID]],0)),0))),"")</f>
        <v/>
      </c>
      <c r="I100" s="292" t="str" cm="1">
        <f t="array" aca="1" ref="I100" ca="1">_xlfn.IFNA(TODAY()-(INDEX(OFFSET(Priorities!$F$3:$F$2283,Table1[[#This Row],[ID]],0),MATCH(1,(B100=OFFSET(Priorities!$B$3:$B$2283,Table1[[#This Row],[ID]],0))*("6W"=OFFSET(Priorities!$E$3:$E$2283,Table1[[#This Row],[ID]],0)),0))),"")</f>
        <v/>
      </c>
      <c r="J100" s="292" t="str" cm="1">
        <f t="array" aca="1" ref="J100" ca="1">_xlfn.IFNA(TODAY()-(INDEX(OFFSET(Priorities!$F$3:$F$2283,Table1[[#This Row],[ID]],0),MATCH(1,(B100=OFFSET(Priorities!$B$3:$B$2283,Table1[[#This Row],[ID]],0))*("12W"=OFFSET(Priorities!$E$3:$E$2283,Table1[[#This Row],[ID]],0)),0))),"")</f>
        <v/>
      </c>
      <c r="K100" s="292" t="str" cm="1">
        <f t="array" aca="1" ref="K100" ca="1">_xlfn.IFNA(TODAY()-(INDEX(OFFSET(Priorities!$F$3:$F$2283,Table1[[#This Row],[ID]],0),MATCH(1,(B100=OFFSET(Priorities!$B$3:$B$2283,Table1[[#This Row],[ID]],0))*("18W"=OFFSET(Priorities!$E$3:$E$2283,Table1[[#This Row],[ID]],0)),0))),"")</f>
        <v/>
      </c>
      <c r="L100" s="292" t="str" cm="1">
        <f t="array" aca="1" ref="L100" ca="1">_xlfn.IFNA(TODAY()-(INDEX(OFFSET(Priorities!$F$3:$F$2283,Table1[[#This Row],[ID]],0),MATCH(1,(B100=OFFSET(Priorities!$B$3:$B$2283,Table1[[#This Row],[ID]],0))*("26W"=OFFSET(Priorities!$E$3:$E$2283,Table1[[#This Row],[ID]],0)),0))),"")</f>
        <v/>
      </c>
      <c r="M100" s="292" t="str" cm="1">
        <f t="array" aca="1" ref="M100" ca="1">_xlfn.IFNA(TODAY()-(INDEX(OFFSET(Priorities!$F$3:$F$2283,Table1[[#This Row],[ID]],0),MATCH(1,(B100=OFFSET(Priorities!$B$3:$B$2283,Table1[[#This Row],[ID]],0))*("52W"=OFFSET(Priorities!$E$3:$E$2283,Table1[[#This Row],[ID]],0)),0))),"")</f>
        <v/>
      </c>
      <c r="N100" s="292" t="str" cm="1">
        <f t="array" aca="1" ref="N100" ca="1">_xlfn.IFNA(TODAY()-(INDEX(OFFSET(Priorities!$F$3:$F$2283,Table1[[#This Row],[ID]],0),MATCH(1,(B100=OFFSET(Priorities!$B$3:$B$2283,Table1[[#This Row],[ID]],0))*("104W"=OFFSET(Priorities!$E$3:$E$2283,Table1[[#This Row],[ID]],0)),0))),"")</f>
        <v/>
      </c>
      <c r="O100" s="292" t="str" cm="1">
        <f t="array" aca="1" ref="O100" ca="1">_xlfn.IFNA(TODAY()-(INDEX(OFFSET(Priorities!$F$3:$F$2283,Table1[[#This Row],[ID]],0),MATCH(1,(B100=OFFSET(Priorities!$B$3:$B$2283,Table1[[#This Row],[ID]],0))*("2L"=OFFSET(Priorities!$E$3:$E$2283,Table1[[#This Row],[ID]],0)),0))),"")</f>
        <v/>
      </c>
      <c r="P100" s="292" t="str" cm="1">
        <f t="array" aca="1" ref="P100" ca="1">_xlfn.IFNA(TODAY()-(INDEX(OFFSET(Priorities!$F$3:$F$2283,Table1[[#This Row],[ID]],0),MATCH(1,(B100=OFFSET(Priorities!$B$3:$B$2283,Table1[[#This Row],[ID]],0))*("156W"=OFFSET(Priorities!$E$3:$E$2283,Table1[[#This Row],[ID]],0)),0))),"")</f>
        <v/>
      </c>
      <c r="Q100" s="287" t="str" cm="1">
        <f t="array" aca="1" ref="Q100" ca="1">_xlfn.IFNA(TODAY()-(INDEX(OFFSET(Priorities!$F$3:$F$2283,Table1[[#This Row],[ID]],0),MATCH(1,(B100=OFFSET(Priorities!$B$3:$B$2283,Table1[[#This Row],[ID]],0))*("3L"=OFFSET(Priorities!$E$3:$E$2283,Table1[[#This Row],[ID]],0)),0))),"")</f>
        <v/>
      </c>
    </row>
    <row r="101" spans="1:17" hidden="1" x14ac:dyDescent="0.3">
      <c r="A101" s="288">
        <v>100</v>
      </c>
      <c r="B101" s="289" t="str">
        <f ca="1">IF(COUNTIF(Priorities!$B$4:OFFSET(Priorities!$B$3,Table1[[#This Row],[ID]],0),OFFSET(Priorities!$B$3,Table1[[#This Row],[ID]],0))=1,OFFSET(Priorities!$B$3,Table1[[#This Row],[ID]],0),"")</f>
        <v/>
      </c>
      <c r="C101" s="290" t="str">
        <f ca="1">IF(COUNTIF(Priorities!$B$4:OFFSET(Priorities!$B$3,Table1[[#This Row],[ID]],0),OFFSET(Priorities!$B$3,Table1[[#This Row],[ID]],0))=1,OFFSET(Priorities!$C$3,Table1[[#This Row],[ID]],0),"")</f>
        <v/>
      </c>
      <c r="D101" s="289" t="str">
        <f ca="1">IFERROR(IF(VLOOKUP(E101,'Leader-Assistant'!$B$1:$B$25,1,FALSE)&lt;&gt;"",'Leader-Assistant'!$B$1,""),"") &amp; IFERROR(IF(VLOOKUP(E101,'Leader-Assistant'!$C$1:$C$25,1,FALSE)&lt;&gt;"",'Leader-Assistant'!$C$1,""),"")  &amp; IFERROR(IF(VLOOKUP(E101,'Leader-Assistant'!$D$1:$D$25,1,FALSE)&lt;&gt;"",'Leader-Assistant'!$D$1,""),"") &amp; IFERROR(IF(VLOOKUP(E101,'Leader-Assistant'!$E$1:$E$25,1,FALSE)&lt;&gt;"",'Leader-Assistant'!$E$1,""),"") &amp; IFERROR(IF(VLOOKUP(E101,'Leader-Assistant'!$F$1:$F$25,1,FALSE)&lt;&gt;"",'Leader-Assistant'!$F$1,""),"") &amp; IFERROR(IF(VLOOKUP(E101,'Leader-Assistant'!$G$1:$G$25,1,FALSE)&lt;&gt;"",'Leader-Assistant'!$G$1,""),"") &amp; IFERROR(IF(VLOOKUP(E101,'Leader-Assistant'!$H$1:$H$25,1,FALSE)&lt;&gt;"",'Leader-Assistant'!$H$1,""),"") &amp; IFERROR(IF(VLOOKUP(E101,'Leader-Assistant'!$I$1:$I$25,1,FALSE)&lt;&gt;"",'Leader-Assistant'!$I$1,""),"")</f>
        <v/>
      </c>
      <c r="E101" s="289" t="str">
        <f ca="1">IF(COUNTIF(Priorities!$B$4:OFFSET(Priorities!$B$3,Table1[[#This Row],[ID]],0),OFFSET(Priorities!$B$3,Table1[[#This Row],[ID]],0))=1,OFFSET(Priorities!$D$3,Table1[[#This Row],[ID]],0),"")</f>
        <v/>
      </c>
      <c r="F101" s="291" t="str" cm="1">
        <f t="array" aca="1" ref="F101" ca="1">_xlfn.IFNA(INDEX(OFFSET(Priorities!$F$3:$F$2283,Table1[[#This Row],[ID]],0),MATCH(1,(B101=OFFSET(Priorities!$B$3:$B$2283,Table1[[#This Row],[ID]],0))*("Initial"=OFFSET(Priorities!$E$3:$E$2283,Table1[[#This Row],[ID]],0)),0)),"")</f>
        <v/>
      </c>
      <c r="G101" s="292" t="str" cm="1">
        <f t="array" aca="1" ref="G101" ca="1">_xlfn.IFNA(TODAY()-(INDEX(OFFSET(Priorities!$F$3:$F$2283,Table1[[#This Row],[ID]],0),MATCH(1,(B101=OFFSET(Priorities!$B$3:$B$2283,Table1[[#This Row],[ID]],0))*("1W"=OFFSET(Priorities!$E$3:$E$2283,Table1[[#This Row],[ID]],0)),0))),"")</f>
        <v/>
      </c>
      <c r="H101" s="292" t="str" cm="1">
        <f t="array" aca="1" ref="H101" ca="1">_xlfn.IFNA(TODAY()-(INDEX(OFFSET(Priorities!$F$3:$F$2283,Table1[[#This Row],[ID]],0),MATCH(1,(B101=OFFSET(Priorities!$B$3:$B$2283,Table1[[#This Row],[ID]],0))*("3W"=OFFSET(Priorities!$E$3:$E$2283,Table1[[#This Row],[ID]],0)),0))),"")</f>
        <v/>
      </c>
      <c r="I101" s="292" t="str" cm="1">
        <f t="array" aca="1" ref="I101" ca="1">_xlfn.IFNA(TODAY()-(INDEX(OFFSET(Priorities!$F$3:$F$2283,Table1[[#This Row],[ID]],0),MATCH(1,(B101=OFFSET(Priorities!$B$3:$B$2283,Table1[[#This Row],[ID]],0))*("6W"=OFFSET(Priorities!$E$3:$E$2283,Table1[[#This Row],[ID]],0)),0))),"")</f>
        <v/>
      </c>
      <c r="J101" s="292" t="str" cm="1">
        <f t="array" aca="1" ref="J101" ca="1">_xlfn.IFNA(TODAY()-(INDEX(OFFSET(Priorities!$F$3:$F$2283,Table1[[#This Row],[ID]],0),MATCH(1,(B101=OFFSET(Priorities!$B$3:$B$2283,Table1[[#This Row],[ID]],0))*("12W"=OFFSET(Priorities!$E$3:$E$2283,Table1[[#This Row],[ID]],0)),0))),"")</f>
        <v/>
      </c>
      <c r="K101" s="292" t="str" cm="1">
        <f t="array" aca="1" ref="K101" ca="1">_xlfn.IFNA(TODAY()-(INDEX(OFFSET(Priorities!$F$3:$F$2283,Table1[[#This Row],[ID]],0),MATCH(1,(B101=OFFSET(Priorities!$B$3:$B$2283,Table1[[#This Row],[ID]],0))*("18W"=OFFSET(Priorities!$E$3:$E$2283,Table1[[#This Row],[ID]],0)),0))),"")</f>
        <v/>
      </c>
      <c r="L101" s="292" t="str" cm="1">
        <f t="array" aca="1" ref="L101" ca="1">_xlfn.IFNA(TODAY()-(INDEX(OFFSET(Priorities!$F$3:$F$2283,Table1[[#This Row],[ID]],0),MATCH(1,(B101=OFFSET(Priorities!$B$3:$B$2283,Table1[[#This Row],[ID]],0))*("26W"=OFFSET(Priorities!$E$3:$E$2283,Table1[[#This Row],[ID]],0)),0))),"")</f>
        <v/>
      </c>
      <c r="M101" s="292" t="str" cm="1">
        <f t="array" aca="1" ref="M101" ca="1">_xlfn.IFNA(TODAY()-(INDEX(OFFSET(Priorities!$F$3:$F$2283,Table1[[#This Row],[ID]],0),MATCH(1,(B101=OFFSET(Priorities!$B$3:$B$2283,Table1[[#This Row],[ID]],0))*("52W"=OFFSET(Priorities!$E$3:$E$2283,Table1[[#This Row],[ID]],0)),0))),"")</f>
        <v/>
      </c>
      <c r="N101" s="292" t="str" cm="1">
        <f t="array" aca="1" ref="N101" ca="1">_xlfn.IFNA(TODAY()-(INDEX(OFFSET(Priorities!$F$3:$F$2283,Table1[[#This Row],[ID]],0),MATCH(1,(B101=OFFSET(Priorities!$B$3:$B$2283,Table1[[#This Row],[ID]],0))*("104W"=OFFSET(Priorities!$E$3:$E$2283,Table1[[#This Row],[ID]],0)),0))),"")</f>
        <v/>
      </c>
      <c r="O101" s="292" t="str" cm="1">
        <f t="array" aca="1" ref="O101" ca="1">_xlfn.IFNA(TODAY()-(INDEX(OFFSET(Priorities!$F$3:$F$2283,Table1[[#This Row],[ID]],0),MATCH(1,(B101=OFFSET(Priorities!$B$3:$B$2283,Table1[[#This Row],[ID]],0))*("2L"=OFFSET(Priorities!$E$3:$E$2283,Table1[[#This Row],[ID]],0)),0))),"")</f>
        <v/>
      </c>
      <c r="P101" s="292" t="str" cm="1">
        <f t="array" aca="1" ref="P101" ca="1">_xlfn.IFNA(TODAY()-(INDEX(OFFSET(Priorities!$F$3:$F$2283,Table1[[#This Row],[ID]],0),MATCH(1,(B101=OFFSET(Priorities!$B$3:$B$2283,Table1[[#This Row],[ID]],0))*("156W"=OFFSET(Priorities!$E$3:$E$2283,Table1[[#This Row],[ID]],0)),0))),"")</f>
        <v/>
      </c>
      <c r="Q101" s="287" t="str" cm="1">
        <f t="array" aca="1" ref="Q101" ca="1">_xlfn.IFNA(TODAY()-(INDEX(OFFSET(Priorities!$F$3:$F$2283,Table1[[#This Row],[ID]],0),MATCH(1,(B101=OFFSET(Priorities!$B$3:$B$2283,Table1[[#This Row],[ID]],0))*("3L"=OFFSET(Priorities!$E$3:$E$2283,Table1[[#This Row],[ID]],0)),0))),"")</f>
        <v/>
      </c>
    </row>
    <row r="102" spans="1:17" hidden="1" x14ac:dyDescent="0.3">
      <c r="A102" s="288">
        <v>101</v>
      </c>
      <c r="B102" s="289" t="str">
        <f ca="1">IF(COUNTIF(Priorities!$B$4:OFFSET(Priorities!$B$3,Table1[[#This Row],[ID]],0),OFFSET(Priorities!$B$3,Table1[[#This Row],[ID]],0))=1,OFFSET(Priorities!$B$3,Table1[[#This Row],[ID]],0),"")</f>
        <v/>
      </c>
      <c r="C102" s="290" t="str">
        <f ca="1">IF(COUNTIF(Priorities!$B$4:OFFSET(Priorities!$B$3,Table1[[#This Row],[ID]],0),OFFSET(Priorities!$B$3,Table1[[#This Row],[ID]],0))=1,OFFSET(Priorities!$C$3,Table1[[#This Row],[ID]],0),"")</f>
        <v/>
      </c>
      <c r="D102" s="289" t="str">
        <f ca="1">IFERROR(IF(VLOOKUP(E102,'Leader-Assistant'!$B$1:$B$25,1,FALSE)&lt;&gt;"",'Leader-Assistant'!$B$1,""),"") &amp; IFERROR(IF(VLOOKUP(E102,'Leader-Assistant'!$C$1:$C$25,1,FALSE)&lt;&gt;"",'Leader-Assistant'!$C$1,""),"")  &amp; IFERROR(IF(VLOOKUP(E102,'Leader-Assistant'!$D$1:$D$25,1,FALSE)&lt;&gt;"",'Leader-Assistant'!$D$1,""),"") &amp; IFERROR(IF(VLOOKUP(E102,'Leader-Assistant'!$E$1:$E$25,1,FALSE)&lt;&gt;"",'Leader-Assistant'!$E$1,""),"") &amp; IFERROR(IF(VLOOKUP(E102,'Leader-Assistant'!$F$1:$F$25,1,FALSE)&lt;&gt;"",'Leader-Assistant'!$F$1,""),"") &amp; IFERROR(IF(VLOOKUP(E102,'Leader-Assistant'!$G$1:$G$25,1,FALSE)&lt;&gt;"",'Leader-Assistant'!$G$1,""),"") &amp; IFERROR(IF(VLOOKUP(E102,'Leader-Assistant'!$H$1:$H$25,1,FALSE)&lt;&gt;"",'Leader-Assistant'!$H$1,""),"") &amp; IFERROR(IF(VLOOKUP(E102,'Leader-Assistant'!$I$1:$I$25,1,FALSE)&lt;&gt;"",'Leader-Assistant'!$I$1,""),"")</f>
        <v/>
      </c>
      <c r="E102" s="289" t="str">
        <f ca="1">IF(COUNTIF(Priorities!$B$4:OFFSET(Priorities!$B$3,Table1[[#This Row],[ID]],0),OFFSET(Priorities!$B$3,Table1[[#This Row],[ID]],0))=1,OFFSET(Priorities!$D$3,Table1[[#This Row],[ID]],0),"")</f>
        <v/>
      </c>
      <c r="F102" s="291" t="str" cm="1">
        <f t="array" aca="1" ref="F102" ca="1">_xlfn.IFNA(INDEX(OFFSET(Priorities!$F$3:$F$2283,Table1[[#This Row],[ID]],0),MATCH(1,(B102=OFFSET(Priorities!$B$3:$B$2283,Table1[[#This Row],[ID]],0))*("Initial"=OFFSET(Priorities!$E$3:$E$2283,Table1[[#This Row],[ID]],0)),0)),"")</f>
        <v/>
      </c>
      <c r="G102" s="292" t="str" cm="1">
        <f t="array" aca="1" ref="G102" ca="1">_xlfn.IFNA(TODAY()-(INDEX(OFFSET(Priorities!$F$3:$F$2283,Table1[[#This Row],[ID]],0),MATCH(1,(B102=OFFSET(Priorities!$B$3:$B$2283,Table1[[#This Row],[ID]],0))*("1W"=OFFSET(Priorities!$E$3:$E$2283,Table1[[#This Row],[ID]],0)),0))),"")</f>
        <v/>
      </c>
      <c r="H102" s="292" t="str" cm="1">
        <f t="array" aca="1" ref="H102" ca="1">_xlfn.IFNA(TODAY()-(INDEX(OFFSET(Priorities!$F$3:$F$2283,Table1[[#This Row],[ID]],0),MATCH(1,(B102=OFFSET(Priorities!$B$3:$B$2283,Table1[[#This Row],[ID]],0))*("3W"=OFFSET(Priorities!$E$3:$E$2283,Table1[[#This Row],[ID]],0)),0))),"")</f>
        <v/>
      </c>
      <c r="I102" s="292" t="str" cm="1">
        <f t="array" aca="1" ref="I102" ca="1">_xlfn.IFNA(TODAY()-(INDEX(OFFSET(Priorities!$F$3:$F$2283,Table1[[#This Row],[ID]],0),MATCH(1,(B102=OFFSET(Priorities!$B$3:$B$2283,Table1[[#This Row],[ID]],0))*("6W"=OFFSET(Priorities!$E$3:$E$2283,Table1[[#This Row],[ID]],0)),0))),"")</f>
        <v/>
      </c>
      <c r="J102" s="292" t="str" cm="1">
        <f t="array" aca="1" ref="J102" ca="1">_xlfn.IFNA(TODAY()-(INDEX(OFFSET(Priorities!$F$3:$F$2283,Table1[[#This Row],[ID]],0),MATCH(1,(B102=OFFSET(Priorities!$B$3:$B$2283,Table1[[#This Row],[ID]],0))*("12W"=OFFSET(Priorities!$E$3:$E$2283,Table1[[#This Row],[ID]],0)),0))),"")</f>
        <v/>
      </c>
      <c r="K102" s="292" t="str" cm="1">
        <f t="array" aca="1" ref="K102" ca="1">_xlfn.IFNA(TODAY()-(INDEX(OFFSET(Priorities!$F$3:$F$2283,Table1[[#This Row],[ID]],0),MATCH(1,(B102=OFFSET(Priorities!$B$3:$B$2283,Table1[[#This Row],[ID]],0))*("18W"=OFFSET(Priorities!$E$3:$E$2283,Table1[[#This Row],[ID]],0)),0))),"")</f>
        <v/>
      </c>
      <c r="L102" s="292" t="str" cm="1">
        <f t="array" aca="1" ref="L102" ca="1">_xlfn.IFNA(TODAY()-(INDEX(OFFSET(Priorities!$F$3:$F$2283,Table1[[#This Row],[ID]],0),MATCH(1,(B102=OFFSET(Priorities!$B$3:$B$2283,Table1[[#This Row],[ID]],0))*("26W"=OFFSET(Priorities!$E$3:$E$2283,Table1[[#This Row],[ID]],0)),0))),"")</f>
        <v/>
      </c>
      <c r="M102" s="292" t="str" cm="1">
        <f t="array" aca="1" ref="M102" ca="1">_xlfn.IFNA(TODAY()-(INDEX(OFFSET(Priorities!$F$3:$F$2283,Table1[[#This Row],[ID]],0),MATCH(1,(B102=OFFSET(Priorities!$B$3:$B$2283,Table1[[#This Row],[ID]],0))*("52W"=OFFSET(Priorities!$E$3:$E$2283,Table1[[#This Row],[ID]],0)),0))),"")</f>
        <v/>
      </c>
      <c r="N102" s="292" t="str" cm="1">
        <f t="array" aca="1" ref="N102" ca="1">_xlfn.IFNA(TODAY()-(INDEX(OFFSET(Priorities!$F$3:$F$2283,Table1[[#This Row],[ID]],0),MATCH(1,(B102=OFFSET(Priorities!$B$3:$B$2283,Table1[[#This Row],[ID]],0))*("104W"=OFFSET(Priorities!$E$3:$E$2283,Table1[[#This Row],[ID]],0)),0))),"")</f>
        <v/>
      </c>
      <c r="O102" s="292" t="str" cm="1">
        <f t="array" aca="1" ref="O102" ca="1">_xlfn.IFNA(TODAY()-(INDEX(OFFSET(Priorities!$F$3:$F$2283,Table1[[#This Row],[ID]],0),MATCH(1,(B102=OFFSET(Priorities!$B$3:$B$2283,Table1[[#This Row],[ID]],0))*("2L"=OFFSET(Priorities!$E$3:$E$2283,Table1[[#This Row],[ID]],0)),0))),"")</f>
        <v/>
      </c>
      <c r="P102" s="292" t="str" cm="1">
        <f t="array" aca="1" ref="P102" ca="1">_xlfn.IFNA(TODAY()-(INDEX(OFFSET(Priorities!$F$3:$F$2283,Table1[[#This Row],[ID]],0),MATCH(1,(B102=OFFSET(Priorities!$B$3:$B$2283,Table1[[#This Row],[ID]],0))*("156W"=OFFSET(Priorities!$E$3:$E$2283,Table1[[#This Row],[ID]],0)),0))),"")</f>
        <v/>
      </c>
      <c r="Q102" s="287" t="str" cm="1">
        <f t="array" aca="1" ref="Q102" ca="1">_xlfn.IFNA(TODAY()-(INDEX(OFFSET(Priorities!$F$3:$F$2283,Table1[[#This Row],[ID]],0),MATCH(1,(B102=OFFSET(Priorities!$B$3:$B$2283,Table1[[#This Row],[ID]],0))*("3L"=OFFSET(Priorities!$E$3:$E$2283,Table1[[#This Row],[ID]],0)),0))),"")</f>
        <v/>
      </c>
    </row>
    <row r="103" spans="1:17" hidden="1" x14ac:dyDescent="0.3">
      <c r="A103" s="288">
        <v>102</v>
      </c>
      <c r="B103" s="289" t="str">
        <f ca="1">IF(COUNTIF(Priorities!$B$4:OFFSET(Priorities!$B$3,Table1[[#This Row],[ID]],0),OFFSET(Priorities!$B$3,Table1[[#This Row],[ID]],0))=1,OFFSET(Priorities!$B$3,Table1[[#This Row],[ID]],0),"")</f>
        <v/>
      </c>
      <c r="C103" s="290" t="str">
        <f ca="1">IF(COUNTIF(Priorities!$B$4:OFFSET(Priorities!$B$3,Table1[[#This Row],[ID]],0),OFFSET(Priorities!$B$3,Table1[[#This Row],[ID]],0))=1,OFFSET(Priorities!$C$3,Table1[[#This Row],[ID]],0),"")</f>
        <v/>
      </c>
      <c r="D103" s="289" t="str">
        <f ca="1">IFERROR(IF(VLOOKUP(E103,'Leader-Assistant'!$B$1:$B$25,1,FALSE)&lt;&gt;"",'Leader-Assistant'!$B$1,""),"") &amp; IFERROR(IF(VLOOKUP(E103,'Leader-Assistant'!$C$1:$C$25,1,FALSE)&lt;&gt;"",'Leader-Assistant'!$C$1,""),"")  &amp; IFERROR(IF(VLOOKUP(E103,'Leader-Assistant'!$D$1:$D$25,1,FALSE)&lt;&gt;"",'Leader-Assistant'!$D$1,""),"") &amp; IFERROR(IF(VLOOKUP(E103,'Leader-Assistant'!$E$1:$E$25,1,FALSE)&lt;&gt;"",'Leader-Assistant'!$E$1,""),"") &amp; IFERROR(IF(VLOOKUP(E103,'Leader-Assistant'!$F$1:$F$25,1,FALSE)&lt;&gt;"",'Leader-Assistant'!$F$1,""),"") &amp; IFERROR(IF(VLOOKUP(E103,'Leader-Assistant'!$G$1:$G$25,1,FALSE)&lt;&gt;"",'Leader-Assistant'!$G$1,""),"") &amp; IFERROR(IF(VLOOKUP(E103,'Leader-Assistant'!$H$1:$H$25,1,FALSE)&lt;&gt;"",'Leader-Assistant'!$H$1,""),"") &amp; IFERROR(IF(VLOOKUP(E103,'Leader-Assistant'!$I$1:$I$25,1,FALSE)&lt;&gt;"",'Leader-Assistant'!$I$1,""),"")</f>
        <v/>
      </c>
      <c r="E103" s="289" t="str">
        <f ca="1">IF(COUNTIF(Priorities!$B$4:OFFSET(Priorities!$B$3,Table1[[#This Row],[ID]],0),OFFSET(Priorities!$B$3,Table1[[#This Row],[ID]],0))=1,OFFSET(Priorities!$D$3,Table1[[#This Row],[ID]],0),"")</f>
        <v/>
      </c>
      <c r="F103" s="291" t="str" cm="1">
        <f t="array" aca="1" ref="F103" ca="1">_xlfn.IFNA(INDEX(OFFSET(Priorities!$F$3:$F$2283,Table1[[#This Row],[ID]],0),MATCH(1,(B103=OFFSET(Priorities!$B$3:$B$2283,Table1[[#This Row],[ID]],0))*("Initial"=OFFSET(Priorities!$E$3:$E$2283,Table1[[#This Row],[ID]],0)),0)),"")</f>
        <v/>
      </c>
      <c r="G103" s="292" t="str" cm="1">
        <f t="array" aca="1" ref="G103" ca="1">_xlfn.IFNA(TODAY()-(INDEX(OFFSET(Priorities!$F$3:$F$2283,Table1[[#This Row],[ID]],0),MATCH(1,(B103=OFFSET(Priorities!$B$3:$B$2283,Table1[[#This Row],[ID]],0))*("1W"=OFFSET(Priorities!$E$3:$E$2283,Table1[[#This Row],[ID]],0)),0))),"")</f>
        <v/>
      </c>
      <c r="H103" s="292" t="str" cm="1">
        <f t="array" aca="1" ref="H103" ca="1">_xlfn.IFNA(TODAY()-(INDEX(OFFSET(Priorities!$F$3:$F$2283,Table1[[#This Row],[ID]],0),MATCH(1,(B103=OFFSET(Priorities!$B$3:$B$2283,Table1[[#This Row],[ID]],0))*("3W"=OFFSET(Priorities!$E$3:$E$2283,Table1[[#This Row],[ID]],0)),0))),"")</f>
        <v/>
      </c>
      <c r="I103" s="292" t="str" cm="1">
        <f t="array" aca="1" ref="I103" ca="1">_xlfn.IFNA(TODAY()-(INDEX(OFFSET(Priorities!$F$3:$F$2283,Table1[[#This Row],[ID]],0),MATCH(1,(B103=OFFSET(Priorities!$B$3:$B$2283,Table1[[#This Row],[ID]],0))*("6W"=OFFSET(Priorities!$E$3:$E$2283,Table1[[#This Row],[ID]],0)),0))),"")</f>
        <v/>
      </c>
      <c r="J103" s="292" t="str" cm="1">
        <f t="array" aca="1" ref="J103" ca="1">_xlfn.IFNA(TODAY()-(INDEX(OFFSET(Priorities!$F$3:$F$2283,Table1[[#This Row],[ID]],0),MATCH(1,(B103=OFFSET(Priorities!$B$3:$B$2283,Table1[[#This Row],[ID]],0))*("12W"=OFFSET(Priorities!$E$3:$E$2283,Table1[[#This Row],[ID]],0)),0))),"")</f>
        <v/>
      </c>
      <c r="K103" s="292" t="str" cm="1">
        <f t="array" aca="1" ref="K103" ca="1">_xlfn.IFNA(TODAY()-(INDEX(OFFSET(Priorities!$F$3:$F$2283,Table1[[#This Row],[ID]],0),MATCH(1,(B103=OFFSET(Priorities!$B$3:$B$2283,Table1[[#This Row],[ID]],0))*("18W"=OFFSET(Priorities!$E$3:$E$2283,Table1[[#This Row],[ID]],0)),0))),"")</f>
        <v/>
      </c>
      <c r="L103" s="292" t="str" cm="1">
        <f t="array" aca="1" ref="L103" ca="1">_xlfn.IFNA(TODAY()-(INDEX(OFFSET(Priorities!$F$3:$F$2283,Table1[[#This Row],[ID]],0),MATCH(1,(B103=OFFSET(Priorities!$B$3:$B$2283,Table1[[#This Row],[ID]],0))*("26W"=OFFSET(Priorities!$E$3:$E$2283,Table1[[#This Row],[ID]],0)),0))),"")</f>
        <v/>
      </c>
      <c r="M103" s="292" t="str" cm="1">
        <f t="array" aca="1" ref="M103" ca="1">_xlfn.IFNA(TODAY()-(INDEX(OFFSET(Priorities!$F$3:$F$2283,Table1[[#This Row],[ID]],0),MATCH(1,(B103=OFFSET(Priorities!$B$3:$B$2283,Table1[[#This Row],[ID]],0))*("52W"=OFFSET(Priorities!$E$3:$E$2283,Table1[[#This Row],[ID]],0)),0))),"")</f>
        <v/>
      </c>
      <c r="N103" s="292" t="str" cm="1">
        <f t="array" aca="1" ref="N103" ca="1">_xlfn.IFNA(TODAY()-(INDEX(OFFSET(Priorities!$F$3:$F$2283,Table1[[#This Row],[ID]],0),MATCH(1,(B103=OFFSET(Priorities!$B$3:$B$2283,Table1[[#This Row],[ID]],0))*("104W"=OFFSET(Priorities!$E$3:$E$2283,Table1[[#This Row],[ID]],0)),0))),"")</f>
        <v/>
      </c>
      <c r="O103" s="292" t="str" cm="1">
        <f t="array" aca="1" ref="O103" ca="1">_xlfn.IFNA(TODAY()-(INDEX(OFFSET(Priorities!$F$3:$F$2283,Table1[[#This Row],[ID]],0),MATCH(1,(B103=OFFSET(Priorities!$B$3:$B$2283,Table1[[#This Row],[ID]],0))*("2L"=OFFSET(Priorities!$E$3:$E$2283,Table1[[#This Row],[ID]],0)),0))),"")</f>
        <v/>
      </c>
      <c r="P103" s="292" t="str" cm="1">
        <f t="array" aca="1" ref="P103" ca="1">_xlfn.IFNA(TODAY()-(INDEX(OFFSET(Priorities!$F$3:$F$2283,Table1[[#This Row],[ID]],0),MATCH(1,(B103=OFFSET(Priorities!$B$3:$B$2283,Table1[[#This Row],[ID]],0))*("156W"=OFFSET(Priorities!$E$3:$E$2283,Table1[[#This Row],[ID]],0)),0))),"")</f>
        <v/>
      </c>
      <c r="Q103" s="287" t="str" cm="1">
        <f t="array" aca="1" ref="Q103" ca="1">_xlfn.IFNA(TODAY()-(INDEX(OFFSET(Priorities!$F$3:$F$2283,Table1[[#This Row],[ID]],0),MATCH(1,(B103=OFFSET(Priorities!$B$3:$B$2283,Table1[[#This Row],[ID]],0))*("3L"=OFFSET(Priorities!$E$3:$E$2283,Table1[[#This Row],[ID]],0)),0))),"")</f>
        <v/>
      </c>
    </row>
    <row r="104" spans="1:17" hidden="1" x14ac:dyDescent="0.3">
      <c r="A104" s="288">
        <v>103</v>
      </c>
      <c r="B104" s="289" t="str">
        <f ca="1">IF(COUNTIF(Priorities!$B$4:OFFSET(Priorities!$B$3,Table1[[#This Row],[ID]],0),OFFSET(Priorities!$B$3,Table1[[#This Row],[ID]],0))=1,OFFSET(Priorities!$B$3,Table1[[#This Row],[ID]],0),"")</f>
        <v/>
      </c>
      <c r="C104" s="290" t="str">
        <f ca="1">IF(COUNTIF(Priorities!$B$4:OFFSET(Priorities!$B$3,Table1[[#This Row],[ID]],0),OFFSET(Priorities!$B$3,Table1[[#This Row],[ID]],0))=1,OFFSET(Priorities!$C$3,Table1[[#This Row],[ID]],0),"")</f>
        <v/>
      </c>
      <c r="D104" s="289" t="str">
        <f ca="1">IFERROR(IF(VLOOKUP(E104,'Leader-Assistant'!$B$1:$B$25,1,FALSE)&lt;&gt;"",'Leader-Assistant'!$B$1,""),"") &amp; IFERROR(IF(VLOOKUP(E104,'Leader-Assistant'!$C$1:$C$25,1,FALSE)&lt;&gt;"",'Leader-Assistant'!$C$1,""),"")  &amp; IFERROR(IF(VLOOKUP(E104,'Leader-Assistant'!$D$1:$D$25,1,FALSE)&lt;&gt;"",'Leader-Assistant'!$D$1,""),"") &amp; IFERROR(IF(VLOOKUP(E104,'Leader-Assistant'!$E$1:$E$25,1,FALSE)&lt;&gt;"",'Leader-Assistant'!$E$1,""),"") &amp; IFERROR(IF(VLOOKUP(E104,'Leader-Assistant'!$F$1:$F$25,1,FALSE)&lt;&gt;"",'Leader-Assistant'!$F$1,""),"") &amp; IFERROR(IF(VLOOKUP(E104,'Leader-Assistant'!$G$1:$G$25,1,FALSE)&lt;&gt;"",'Leader-Assistant'!$G$1,""),"") &amp; IFERROR(IF(VLOOKUP(E104,'Leader-Assistant'!$H$1:$H$25,1,FALSE)&lt;&gt;"",'Leader-Assistant'!$H$1,""),"") &amp; IFERROR(IF(VLOOKUP(E104,'Leader-Assistant'!$I$1:$I$25,1,FALSE)&lt;&gt;"",'Leader-Assistant'!$I$1,""),"")</f>
        <v/>
      </c>
      <c r="E104" s="289" t="str">
        <f ca="1">IF(COUNTIF(Priorities!$B$4:OFFSET(Priorities!$B$3,Table1[[#This Row],[ID]],0),OFFSET(Priorities!$B$3,Table1[[#This Row],[ID]],0))=1,OFFSET(Priorities!$D$3,Table1[[#This Row],[ID]],0),"")</f>
        <v/>
      </c>
      <c r="F104" s="291" t="str" cm="1">
        <f t="array" aca="1" ref="F104" ca="1">_xlfn.IFNA(INDEX(OFFSET(Priorities!$F$3:$F$2283,Table1[[#This Row],[ID]],0),MATCH(1,(B104=OFFSET(Priorities!$B$3:$B$2283,Table1[[#This Row],[ID]],0))*("Initial"=OFFSET(Priorities!$E$3:$E$2283,Table1[[#This Row],[ID]],0)),0)),"")</f>
        <v/>
      </c>
      <c r="G104" s="292" t="str" cm="1">
        <f t="array" aca="1" ref="G104" ca="1">_xlfn.IFNA(TODAY()-(INDEX(OFFSET(Priorities!$F$3:$F$2283,Table1[[#This Row],[ID]],0),MATCH(1,(B104=OFFSET(Priorities!$B$3:$B$2283,Table1[[#This Row],[ID]],0))*("1W"=OFFSET(Priorities!$E$3:$E$2283,Table1[[#This Row],[ID]],0)),0))),"")</f>
        <v/>
      </c>
      <c r="H104" s="292" t="str" cm="1">
        <f t="array" aca="1" ref="H104" ca="1">_xlfn.IFNA(TODAY()-(INDEX(OFFSET(Priorities!$F$3:$F$2283,Table1[[#This Row],[ID]],0),MATCH(1,(B104=OFFSET(Priorities!$B$3:$B$2283,Table1[[#This Row],[ID]],0))*("3W"=OFFSET(Priorities!$E$3:$E$2283,Table1[[#This Row],[ID]],0)),0))),"")</f>
        <v/>
      </c>
      <c r="I104" s="292" t="str" cm="1">
        <f t="array" aca="1" ref="I104" ca="1">_xlfn.IFNA(TODAY()-(INDEX(OFFSET(Priorities!$F$3:$F$2283,Table1[[#This Row],[ID]],0),MATCH(1,(B104=OFFSET(Priorities!$B$3:$B$2283,Table1[[#This Row],[ID]],0))*("6W"=OFFSET(Priorities!$E$3:$E$2283,Table1[[#This Row],[ID]],0)),0))),"")</f>
        <v/>
      </c>
      <c r="J104" s="292" t="str" cm="1">
        <f t="array" aca="1" ref="J104" ca="1">_xlfn.IFNA(TODAY()-(INDEX(OFFSET(Priorities!$F$3:$F$2283,Table1[[#This Row],[ID]],0),MATCH(1,(B104=OFFSET(Priorities!$B$3:$B$2283,Table1[[#This Row],[ID]],0))*("12W"=OFFSET(Priorities!$E$3:$E$2283,Table1[[#This Row],[ID]],0)),0))),"")</f>
        <v/>
      </c>
      <c r="K104" s="292" t="str" cm="1">
        <f t="array" aca="1" ref="K104" ca="1">_xlfn.IFNA(TODAY()-(INDEX(OFFSET(Priorities!$F$3:$F$2283,Table1[[#This Row],[ID]],0),MATCH(1,(B104=OFFSET(Priorities!$B$3:$B$2283,Table1[[#This Row],[ID]],0))*("18W"=OFFSET(Priorities!$E$3:$E$2283,Table1[[#This Row],[ID]],0)),0))),"")</f>
        <v/>
      </c>
      <c r="L104" s="292" t="str" cm="1">
        <f t="array" aca="1" ref="L104" ca="1">_xlfn.IFNA(TODAY()-(INDEX(OFFSET(Priorities!$F$3:$F$2283,Table1[[#This Row],[ID]],0),MATCH(1,(B104=OFFSET(Priorities!$B$3:$B$2283,Table1[[#This Row],[ID]],0))*("26W"=OFFSET(Priorities!$E$3:$E$2283,Table1[[#This Row],[ID]],0)),0))),"")</f>
        <v/>
      </c>
      <c r="M104" s="292" t="str" cm="1">
        <f t="array" aca="1" ref="M104" ca="1">_xlfn.IFNA(TODAY()-(INDEX(OFFSET(Priorities!$F$3:$F$2283,Table1[[#This Row],[ID]],0),MATCH(1,(B104=OFFSET(Priorities!$B$3:$B$2283,Table1[[#This Row],[ID]],0))*("52W"=OFFSET(Priorities!$E$3:$E$2283,Table1[[#This Row],[ID]],0)),0))),"")</f>
        <v/>
      </c>
      <c r="N104" s="292" t="str" cm="1">
        <f t="array" aca="1" ref="N104" ca="1">_xlfn.IFNA(TODAY()-(INDEX(OFFSET(Priorities!$F$3:$F$2283,Table1[[#This Row],[ID]],0),MATCH(1,(B104=OFFSET(Priorities!$B$3:$B$2283,Table1[[#This Row],[ID]],0))*("104W"=OFFSET(Priorities!$E$3:$E$2283,Table1[[#This Row],[ID]],0)),0))),"")</f>
        <v/>
      </c>
      <c r="O104" s="292" t="str" cm="1">
        <f t="array" aca="1" ref="O104" ca="1">_xlfn.IFNA(TODAY()-(INDEX(OFFSET(Priorities!$F$3:$F$2283,Table1[[#This Row],[ID]],0),MATCH(1,(B104=OFFSET(Priorities!$B$3:$B$2283,Table1[[#This Row],[ID]],0))*("2L"=OFFSET(Priorities!$E$3:$E$2283,Table1[[#This Row],[ID]],0)),0))),"")</f>
        <v/>
      </c>
      <c r="P104" s="292" t="str" cm="1">
        <f t="array" aca="1" ref="P104" ca="1">_xlfn.IFNA(TODAY()-(INDEX(OFFSET(Priorities!$F$3:$F$2283,Table1[[#This Row],[ID]],0),MATCH(1,(B104=OFFSET(Priorities!$B$3:$B$2283,Table1[[#This Row],[ID]],0))*("156W"=OFFSET(Priorities!$E$3:$E$2283,Table1[[#This Row],[ID]],0)),0))),"")</f>
        <v/>
      </c>
      <c r="Q104" s="287" t="str" cm="1">
        <f t="array" aca="1" ref="Q104" ca="1">_xlfn.IFNA(TODAY()-(INDEX(OFFSET(Priorities!$F$3:$F$2283,Table1[[#This Row],[ID]],0),MATCH(1,(B104=OFFSET(Priorities!$B$3:$B$2283,Table1[[#This Row],[ID]],0))*("3L"=OFFSET(Priorities!$E$3:$E$2283,Table1[[#This Row],[ID]],0)),0))),"")</f>
        <v/>
      </c>
    </row>
    <row r="105" spans="1:17" hidden="1" x14ac:dyDescent="0.3">
      <c r="A105" s="288">
        <v>104</v>
      </c>
      <c r="B105" s="289" t="str">
        <f ca="1">IF(COUNTIF(Priorities!$B$4:OFFSET(Priorities!$B$3,Table1[[#This Row],[ID]],0),OFFSET(Priorities!$B$3,Table1[[#This Row],[ID]],0))=1,OFFSET(Priorities!$B$3,Table1[[#This Row],[ID]],0),"")</f>
        <v/>
      </c>
      <c r="C105" s="290" t="str">
        <f ca="1">IF(COUNTIF(Priorities!$B$4:OFFSET(Priorities!$B$3,Table1[[#This Row],[ID]],0),OFFSET(Priorities!$B$3,Table1[[#This Row],[ID]],0))=1,OFFSET(Priorities!$C$3,Table1[[#This Row],[ID]],0),"")</f>
        <v/>
      </c>
      <c r="D105" s="289" t="str">
        <f ca="1">IFERROR(IF(VLOOKUP(E105,'Leader-Assistant'!$B$1:$B$25,1,FALSE)&lt;&gt;"",'Leader-Assistant'!$B$1,""),"") &amp; IFERROR(IF(VLOOKUP(E105,'Leader-Assistant'!$C$1:$C$25,1,FALSE)&lt;&gt;"",'Leader-Assistant'!$C$1,""),"")  &amp; IFERROR(IF(VLOOKUP(E105,'Leader-Assistant'!$D$1:$D$25,1,FALSE)&lt;&gt;"",'Leader-Assistant'!$D$1,""),"") &amp; IFERROR(IF(VLOOKUP(E105,'Leader-Assistant'!$E$1:$E$25,1,FALSE)&lt;&gt;"",'Leader-Assistant'!$E$1,""),"") &amp; IFERROR(IF(VLOOKUP(E105,'Leader-Assistant'!$F$1:$F$25,1,FALSE)&lt;&gt;"",'Leader-Assistant'!$F$1,""),"") &amp; IFERROR(IF(VLOOKUP(E105,'Leader-Assistant'!$G$1:$G$25,1,FALSE)&lt;&gt;"",'Leader-Assistant'!$G$1,""),"") &amp; IFERROR(IF(VLOOKUP(E105,'Leader-Assistant'!$H$1:$H$25,1,FALSE)&lt;&gt;"",'Leader-Assistant'!$H$1,""),"") &amp; IFERROR(IF(VLOOKUP(E105,'Leader-Assistant'!$I$1:$I$25,1,FALSE)&lt;&gt;"",'Leader-Assistant'!$I$1,""),"")</f>
        <v/>
      </c>
      <c r="E105" s="289" t="str">
        <f ca="1">IF(COUNTIF(Priorities!$B$4:OFFSET(Priorities!$B$3,Table1[[#This Row],[ID]],0),OFFSET(Priorities!$B$3,Table1[[#This Row],[ID]],0))=1,OFFSET(Priorities!$D$3,Table1[[#This Row],[ID]],0),"")</f>
        <v/>
      </c>
      <c r="F105" s="291" t="str" cm="1">
        <f t="array" aca="1" ref="F105" ca="1">_xlfn.IFNA(INDEX(OFFSET(Priorities!$F$3:$F$2283,Table1[[#This Row],[ID]],0),MATCH(1,(B105=OFFSET(Priorities!$B$3:$B$2283,Table1[[#This Row],[ID]],0))*("Initial"=OFFSET(Priorities!$E$3:$E$2283,Table1[[#This Row],[ID]],0)),0)),"")</f>
        <v/>
      </c>
      <c r="G105" s="292" t="str" cm="1">
        <f t="array" aca="1" ref="G105" ca="1">_xlfn.IFNA(TODAY()-(INDEX(OFFSET(Priorities!$F$3:$F$2283,Table1[[#This Row],[ID]],0),MATCH(1,(B105=OFFSET(Priorities!$B$3:$B$2283,Table1[[#This Row],[ID]],0))*("1W"=OFFSET(Priorities!$E$3:$E$2283,Table1[[#This Row],[ID]],0)),0))),"")</f>
        <v/>
      </c>
      <c r="H105" s="292" t="str" cm="1">
        <f t="array" aca="1" ref="H105" ca="1">_xlfn.IFNA(TODAY()-(INDEX(OFFSET(Priorities!$F$3:$F$2283,Table1[[#This Row],[ID]],0),MATCH(1,(B105=OFFSET(Priorities!$B$3:$B$2283,Table1[[#This Row],[ID]],0))*("3W"=OFFSET(Priorities!$E$3:$E$2283,Table1[[#This Row],[ID]],0)),0))),"")</f>
        <v/>
      </c>
      <c r="I105" s="292" t="str" cm="1">
        <f t="array" aca="1" ref="I105" ca="1">_xlfn.IFNA(TODAY()-(INDEX(OFFSET(Priorities!$F$3:$F$2283,Table1[[#This Row],[ID]],0),MATCH(1,(B105=OFFSET(Priorities!$B$3:$B$2283,Table1[[#This Row],[ID]],0))*("6W"=OFFSET(Priorities!$E$3:$E$2283,Table1[[#This Row],[ID]],0)),0))),"")</f>
        <v/>
      </c>
      <c r="J105" s="292" t="str" cm="1">
        <f t="array" aca="1" ref="J105" ca="1">_xlfn.IFNA(TODAY()-(INDEX(OFFSET(Priorities!$F$3:$F$2283,Table1[[#This Row],[ID]],0),MATCH(1,(B105=OFFSET(Priorities!$B$3:$B$2283,Table1[[#This Row],[ID]],0))*("12W"=OFFSET(Priorities!$E$3:$E$2283,Table1[[#This Row],[ID]],0)),0))),"")</f>
        <v/>
      </c>
      <c r="K105" s="292" t="str" cm="1">
        <f t="array" aca="1" ref="K105" ca="1">_xlfn.IFNA(TODAY()-(INDEX(OFFSET(Priorities!$F$3:$F$2283,Table1[[#This Row],[ID]],0),MATCH(1,(B105=OFFSET(Priorities!$B$3:$B$2283,Table1[[#This Row],[ID]],0))*("18W"=OFFSET(Priorities!$E$3:$E$2283,Table1[[#This Row],[ID]],0)),0))),"")</f>
        <v/>
      </c>
      <c r="L105" s="292" t="str" cm="1">
        <f t="array" aca="1" ref="L105" ca="1">_xlfn.IFNA(TODAY()-(INDEX(OFFSET(Priorities!$F$3:$F$2283,Table1[[#This Row],[ID]],0),MATCH(1,(B105=OFFSET(Priorities!$B$3:$B$2283,Table1[[#This Row],[ID]],0))*("26W"=OFFSET(Priorities!$E$3:$E$2283,Table1[[#This Row],[ID]],0)),0))),"")</f>
        <v/>
      </c>
      <c r="M105" s="292" t="str" cm="1">
        <f t="array" aca="1" ref="M105" ca="1">_xlfn.IFNA(TODAY()-(INDEX(OFFSET(Priorities!$F$3:$F$2283,Table1[[#This Row],[ID]],0),MATCH(1,(B105=OFFSET(Priorities!$B$3:$B$2283,Table1[[#This Row],[ID]],0))*("52W"=OFFSET(Priorities!$E$3:$E$2283,Table1[[#This Row],[ID]],0)),0))),"")</f>
        <v/>
      </c>
      <c r="N105" s="292" t="str" cm="1">
        <f t="array" aca="1" ref="N105" ca="1">_xlfn.IFNA(TODAY()-(INDEX(OFFSET(Priorities!$F$3:$F$2283,Table1[[#This Row],[ID]],0),MATCH(1,(B105=OFFSET(Priorities!$B$3:$B$2283,Table1[[#This Row],[ID]],0))*("104W"=OFFSET(Priorities!$E$3:$E$2283,Table1[[#This Row],[ID]],0)),0))),"")</f>
        <v/>
      </c>
      <c r="O105" s="292" t="str" cm="1">
        <f t="array" aca="1" ref="O105" ca="1">_xlfn.IFNA(TODAY()-(INDEX(OFFSET(Priorities!$F$3:$F$2283,Table1[[#This Row],[ID]],0),MATCH(1,(B105=OFFSET(Priorities!$B$3:$B$2283,Table1[[#This Row],[ID]],0))*("2L"=OFFSET(Priorities!$E$3:$E$2283,Table1[[#This Row],[ID]],0)),0))),"")</f>
        <v/>
      </c>
      <c r="P105" s="292" t="str" cm="1">
        <f t="array" aca="1" ref="P105" ca="1">_xlfn.IFNA(TODAY()-(INDEX(OFFSET(Priorities!$F$3:$F$2283,Table1[[#This Row],[ID]],0),MATCH(1,(B105=OFFSET(Priorities!$B$3:$B$2283,Table1[[#This Row],[ID]],0))*("156W"=OFFSET(Priorities!$E$3:$E$2283,Table1[[#This Row],[ID]],0)),0))),"")</f>
        <v/>
      </c>
      <c r="Q105" s="287" t="str" cm="1">
        <f t="array" aca="1" ref="Q105" ca="1">_xlfn.IFNA(TODAY()-(INDEX(OFFSET(Priorities!$F$3:$F$2283,Table1[[#This Row],[ID]],0),MATCH(1,(B105=OFFSET(Priorities!$B$3:$B$2283,Table1[[#This Row],[ID]],0))*("3L"=OFFSET(Priorities!$E$3:$E$2283,Table1[[#This Row],[ID]],0)),0))),"")</f>
        <v/>
      </c>
    </row>
    <row r="106" spans="1:17" hidden="1" x14ac:dyDescent="0.3">
      <c r="A106" s="288">
        <v>105</v>
      </c>
      <c r="B106" s="289" t="str">
        <f ca="1">IF(COUNTIF(Priorities!$B$4:OFFSET(Priorities!$B$3,Table1[[#This Row],[ID]],0),OFFSET(Priorities!$B$3,Table1[[#This Row],[ID]],0))=1,OFFSET(Priorities!$B$3,Table1[[#This Row],[ID]],0),"")</f>
        <v/>
      </c>
      <c r="C106" s="290" t="str">
        <f ca="1">IF(COUNTIF(Priorities!$B$4:OFFSET(Priorities!$B$3,Table1[[#This Row],[ID]],0),OFFSET(Priorities!$B$3,Table1[[#This Row],[ID]],0))=1,OFFSET(Priorities!$C$3,Table1[[#This Row],[ID]],0),"")</f>
        <v/>
      </c>
      <c r="D106" s="289" t="str">
        <f ca="1">IFERROR(IF(VLOOKUP(E106,'Leader-Assistant'!$B$1:$B$25,1,FALSE)&lt;&gt;"",'Leader-Assistant'!$B$1,""),"") &amp; IFERROR(IF(VLOOKUP(E106,'Leader-Assistant'!$C$1:$C$25,1,FALSE)&lt;&gt;"",'Leader-Assistant'!$C$1,""),"")  &amp; IFERROR(IF(VLOOKUP(E106,'Leader-Assistant'!$D$1:$D$25,1,FALSE)&lt;&gt;"",'Leader-Assistant'!$D$1,""),"") &amp; IFERROR(IF(VLOOKUP(E106,'Leader-Assistant'!$E$1:$E$25,1,FALSE)&lt;&gt;"",'Leader-Assistant'!$E$1,""),"") &amp; IFERROR(IF(VLOOKUP(E106,'Leader-Assistant'!$F$1:$F$25,1,FALSE)&lt;&gt;"",'Leader-Assistant'!$F$1,""),"") &amp; IFERROR(IF(VLOOKUP(E106,'Leader-Assistant'!$G$1:$G$25,1,FALSE)&lt;&gt;"",'Leader-Assistant'!$G$1,""),"") &amp; IFERROR(IF(VLOOKUP(E106,'Leader-Assistant'!$H$1:$H$25,1,FALSE)&lt;&gt;"",'Leader-Assistant'!$H$1,""),"") &amp; IFERROR(IF(VLOOKUP(E106,'Leader-Assistant'!$I$1:$I$25,1,FALSE)&lt;&gt;"",'Leader-Assistant'!$I$1,""),"")</f>
        <v/>
      </c>
      <c r="E106" s="289" t="str">
        <f ca="1">IF(COUNTIF(Priorities!$B$4:OFFSET(Priorities!$B$3,Table1[[#This Row],[ID]],0),OFFSET(Priorities!$B$3,Table1[[#This Row],[ID]],0))=1,OFFSET(Priorities!$D$3,Table1[[#This Row],[ID]],0),"")</f>
        <v/>
      </c>
      <c r="F106" s="291" t="str" cm="1">
        <f t="array" aca="1" ref="F106" ca="1">_xlfn.IFNA(INDEX(OFFSET(Priorities!$F$3:$F$2283,Table1[[#This Row],[ID]],0),MATCH(1,(B106=OFFSET(Priorities!$B$3:$B$2283,Table1[[#This Row],[ID]],0))*("Initial"=OFFSET(Priorities!$E$3:$E$2283,Table1[[#This Row],[ID]],0)),0)),"")</f>
        <v/>
      </c>
      <c r="G106" s="292" t="str" cm="1">
        <f t="array" aca="1" ref="G106" ca="1">_xlfn.IFNA(TODAY()-(INDEX(OFFSET(Priorities!$F$3:$F$2283,Table1[[#This Row],[ID]],0),MATCH(1,(B106=OFFSET(Priorities!$B$3:$B$2283,Table1[[#This Row],[ID]],0))*("1W"=OFFSET(Priorities!$E$3:$E$2283,Table1[[#This Row],[ID]],0)),0))),"")</f>
        <v/>
      </c>
      <c r="H106" s="292" t="str" cm="1">
        <f t="array" aca="1" ref="H106" ca="1">_xlfn.IFNA(TODAY()-(INDEX(OFFSET(Priorities!$F$3:$F$2283,Table1[[#This Row],[ID]],0),MATCH(1,(B106=OFFSET(Priorities!$B$3:$B$2283,Table1[[#This Row],[ID]],0))*("3W"=OFFSET(Priorities!$E$3:$E$2283,Table1[[#This Row],[ID]],0)),0))),"")</f>
        <v/>
      </c>
      <c r="I106" s="292" t="str" cm="1">
        <f t="array" aca="1" ref="I106" ca="1">_xlfn.IFNA(TODAY()-(INDEX(OFFSET(Priorities!$F$3:$F$2283,Table1[[#This Row],[ID]],0),MATCH(1,(B106=OFFSET(Priorities!$B$3:$B$2283,Table1[[#This Row],[ID]],0))*("6W"=OFFSET(Priorities!$E$3:$E$2283,Table1[[#This Row],[ID]],0)),0))),"")</f>
        <v/>
      </c>
      <c r="J106" s="292" t="str" cm="1">
        <f t="array" aca="1" ref="J106" ca="1">_xlfn.IFNA(TODAY()-(INDEX(OFFSET(Priorities!$F$3:$F$2283,Table1[[#This Row],[ID]],0),MATCH(1,(B106=OFFSET(Priorities!$B$3:$B$2283,Table1[[#This Row],[ID]],0))*("12W"=OFFSET(Priorities!$E$3:$E$2283,Table1[[#This Row],[ID]],0)),0))),"")</f>
        <v/>
      </c>
      <c r="K106" s="292" t="str" cm="1">
        <f t="array" aca="1" ref="K106" ca="1">_xlfn.IFNA(TODAY()-(INDEX(OFFSET(Priorities!$F$3:$F$2283,Table1[[#This Row],[ID]],0),MATCH(1,(B106=OFFSET(Priorities!$B$3:$B$2283,Table1[[#This Row],[ID]],0))*("18W"=OFFSET(Priorities!$E$3:$E$2283,Table1[[#This Row],[ID]],0)),0))),"")</f>
        <v/>
      </c>
      <c r="L106" s="292" t="str" cm="1">
        <f t="array" aca="1" ref="L106" ca="1">_xlfn.IFNA(TODAY()-(INDEX(OFFSET(Priorities!$F$3:$F$2283,Table1[[#This Row],[ID]],0),MATCH(1,(B106=OFFSET(Priorities!$B$3:$B$2283,Table1[[#This Row],[ID]],0))*("26W"=OFFSET(Priorities!$E$3:$E$2283,Table1[[#This Row],[ID]],0)),0))),"")</f>
        <v/>
      </c>
      <c r="M106" s="292" t="str" cm="1">
        <f t="array" aca="1" ref="M106" ca="1">_xlfn.IFNA(TODAY()-(INDEX(OFFSET(Priorities!$F$3:$F$2283,Table1[[#This Row],[ID]],0),MATCH(1,(B106=OFFSET(Priorities!$B$3:$B$2283,Table1[[#This Row],[ID]],0))*("52W"=OFFSET(Priorities!$E$3:$E$2283,Table1[[#This Row],[ID]],0)),0))),"")</f>
        <v/>
      </c>
      <c r="N106" s="292" t="str" cm="1">
        <f t="array" aca="1" ref="N106" ca="1">_xlfn.IFNA(TODAY()-(INDEX(OFFSET(Priorities!$F$3:$F$2283,Table1[[#This Row],[ID]],0),MATCH(1,(B106=OFFSET(Priorities!$B$3:$B$2283,Table1[[#This Row],[ID]],0))*("104W"=OFFSET(Priorities!$E$3:$E$2283,Table1[[#This Row],[ID]],0)),0))),"")</f>
        <v/>
      </c>
      <c r="O106" s="292" t="str" cm="1">
        <f t="array" aca="1" ref="O106" ca="1">_xlfn.IFNA(TODAY()-(INDEX(OFFSET(Priorities!$F$3:$F$2283,Table1[[#This Row],[ID]],0),MATCH(1,(B106=OFFSET(Priorities!$B$3:$B$2283,Table1[[#This Row],[ID]],0))*("2L"=OFFSET(Priorities!$E$3:$E$2283,Table1[[#This Row],[ID]],0)),0))),"")</f>
        <v/>
      </c>
      <c r="P106" s="292" t="str" cm="1">
        <f t="array" aca="1" ref="P106" ca="1">_xlfn.IFNA(TODAY()-(INDEX(OFFSET(Priorities!$F$3:$F$2283,Table1[[#This Row],[ID]],0),MATCH(1,(B106=OFFSET(Priorities!$B$3:$B$2283,Table1[[#This Row],[ID]],0))*("156W"=OFFSET(Priorities!$E$3:$E$2283,Table1[[#This Row],[ID]],0)),0))),"")</f>
        <v/>
      </c>
      <c r="Q106" s="287" t="str" cm="1">
        <f t="array" aca="1" ref="Q106" ca="1">_xlfn.IFNA(TODAY()-(INDEX(OFFSET(Priorities!$F$3:$F$2283,Table1[[#This Row],[ID]],0),MATCH(1,(B106=OFFSET(Priorities!$B$3:$B$2283,Table1[[#This Row],[ID]],0))*("3L"=OFFSET(Priorities!$E$3:$E$2283,Table1[[#This Row],[ID]],0)),0))),"")</f>
        <v/>
      </c>
    </row>
    <row r="107" spans="1:17" hidden="1" x14ac:dyDescent="0.3">
      <c r="A107" s="288">
        <v>106</v>
      </c>
      <c r="B107" s="289" t="str">
        <f ca="1">IF(COUNTIF(Priorities!$B$4:OFFSET(Priorities!$B$3,Table1[[#This Row],[ID]],0),OFFSET(Priorities!$B$3,Table1[[#This Row],[ID]],0))=1,OFFSET(Priorities!$B$3,Table1[[#This Row],[ID]],0),"")</f>
        <v/>
      </c>
      <c r="C107" s="290" t="str">
        <f ca="1">IF(COUNTIF(Priorities!$B$4:OFFSET(Priorities!$B$3,Table1[[#This Row],[ID]],0),OFFSET(Priorities!$B$3,Table1[[#This Row],[ID]],0))=1,OFFSET(Priorities!$C$3,Table1[[#This Row],[ID]],0),"")</f>
        <v/>
      </c>
      <c r="D107" s="289" t="str">
        <f ca="1">IFERROR(IF(VLOOKUP(E107,'Leader-Assistant'!$B$1:$B$25,1,FALSE)&lt;&gt;"",'Leader-Assistant'!$B$1,""),"") &amp; IFERROR(IF(VLOOKUP(E107,'Leader-Assistant'!$C$1:$C$25,1,FALSE)&lt;&gt;"",'Leader-Assistant'!$C$1,""),"")  &amp; IFERROR(IF(VLOOKUP(E107,'Leader-Assistant'!$D$1:$D$25,1,FALSE)&lt;&gt;"",'Leader-Assistant'!$D$1,""),"") &amp; IFERROR(IF(VLOOKUP(E107,'Leader-Assistant'!$E$1:$E$25,1,FALSE)&lt;&gt;"",'Leader-Assistant'!$E$1,""),"") &amp; IFERROR(IF(VLOOKUP(E107,'Leader-Assistant'!$F$1:$F$25,1,FALSE)&lt;&gt;"",'Leader-Assistant'!$F$1,""),"") &amp; IFERROR(IF(VLOOKUP(E107,'Leader-Assistant'!$G$1:$G$25,1,FALSE)&lt;&gt;"",'Leader-Assistant'!$G$1,""),"") &amp; IFERROR(IF(VLOOKUP(E107,'Leader-Assistant'!$H$1:$H$25,1,FALSE)&lt;&gt;"",'Leader-Assistant'!$H$1,""),"") &amp; IFERROR(IF(VLOOKUP(E107,'Leader-Assistant'!$I$1:$I$25,1,FALSE)&lt;&gt;"",'Leader-Assistant'!$I$1,""),"")</f>
        <v/>
      </c>
      <c r="E107" s="289" t="str">
        <f ca="1">IF(COUNTIF(Priorities!$B$4:OFFSET(Priorities!$B$3,Table1[[#This Row],[ID]],0),OFFSET(Priorities!$B$3,Table1[[#This Row],[ID]],0))=1,OFFSET(Priorities!$D$3,Table1[[#This Row],[ID]],0),"")</f>
        <v/>
      </c>
      <c r="F107" s="291" t="str" cm="1">
        <f t="array" aca="1" ref="F107" ca="1">_xlfn.IFNA(INDEX(OFFSET(Priorities!$F$3:$F$2283,Table1[[#This Row],[ID]],0),MATCH(1,(B107=OFFSET(Priorities!$B$3:$B$2283,Table1[[#This Row],[ID]],0))*("Initial"=OFFSET(Priorities!$E$3:$E$2283,Table1[[#This Row],[ID]],0)),0)),"")</f>
        <v/>
      </c>
      <c r="G107" s="292" t="str" cm="1">
        <f t="array" aca="1" ref="G107" ca="1">_xlfn.IFNA(TODAY()-(INDEX(OFFSET(Priorities!$F$3:$F$2283,Table1[[#This Row],[ID]],0),MATCH(1,(B107=OFFSET(Priorities!$B$3:$B$2283,Table1[[#This Row],[ID]],0))*("1W"=OFFSET(Priorities!$E$3:$E$2283,Table1[[#This Row],[ID]],0)),0))),"")</f>
        <v/>
      </c>
      <c r="H107" s="292" t="str" cm="1">
        <f t="array" aca="1" ref="H107" ca="1">_xlfn.IFNA(TODAY()-(INDEX(OFFSET(Priorities!$F$3:$F$2283,Table1[[#This Row],[ID]],0),MATCH(1,(B107=OFFSET(Priorities!$B$3:$B$2283,Table1[[#This Row],[ID]],0))*("3W"=OFFSET(Priorities!$E$3:$E$2283,Table1[[#This Row],[ID]],0)),0))),"")</f>
        <v/>
      </c>
      <c r="I107" s="292" t="str" cm="1">
        <f t="array" aca="1" ref="I107" ca="1">_xlfn.IFNA(TODAY()-(INDEX(OFFSET(Priorities!$F$3:$F$2283,Table1[[#This Row],[ID]],0),MATCH(1,(B107=OFFSET(Priorities!$B$3:$B$2283,Table1[[#This Row],[ID]],0))*("6W"=OFFSET(Priorities!$E$3:$E$2283,Table1[[#This Row],[ID]],0)),0))),"")</f>
        <v/>
      </c>
      <c r="J107" s="292" t="str" cm="1">
        <f t="array" aca="1" ref="J107" ca="1">_xlfn.IFNA(TODAY()-(INDEX(OFFSET(Priorities!$F$3:$F$2283,Table1[[#This Row],[ID]],0),MATCH(1,(B107=OFFSET(Priorities!$B$3:$B$2283,Table1[[#This Row],[ID]],0))*("12W"=OFFSET(Priorities!$E$3:$E$2283,Table1[[#This Row],[ID]],0)),0))),"")</f>
        <v/>
      </c>
      <c r="K107" s="292" t="str" cm="1">
        <f t="array" aca="1" ref="K107" ca="1">_xlfn.IFNA(TODAY()-(INDEX(OFFSET(Priorities!$F$3:$F$2283,Table1[[#This Row],[ID]],0),MATCH(1,(B107=OFFSET(Priorities!$B$3:$B$2283,Table1[[#This Row],[ID]],0))*("18W"=OFFSET(Priorities!$E$3:$E$2283,Table1[[#This Row],[ID]],0)),0))),"")</f>
        <v/>
      </c>
      <c r="L107" s="292" t="str" cm="1">
        <f t="array" aca="1" ref="L107" ca="1">_xlfn.IFNA(TODAY()-(INDEX(OFFSET(Priorities!$F$3:$F$2283,Table1[[#This Row],[ID]],0),MATCH(1,(B107=OFFSET(Priorities!$B$3:$B$2283,Table1[[#This Row],[ID]],0))*("26W"=OFFSET(Priorities!$E$3:$E$2283,Table1[[#This Row],[ID]],0)),0))),"")</f>
        <v/>
      </c>
      <c r="M107" s="292" t="str" cm="1">
        <f t="array" aca="1" ref="M107" ca="1">_xlfn.IFNA(TODAY()-(INDEX(OFFSET(Priorities!$F$3:$F$2283,Table1[[#This Row],[ID]],0),MATCH(1,(B107=OFFSET(Priorities!$B$3:$B$2283,Table1[[#This Row],[ID]],0))*("52W"=OFFSET(Priorities!$E$3:$E$2283,Table1[[#This Row],[ID]],0)),0))),"")</f>
        <v/>
      </c>
      <c r="N107" s="292" t="str" cm="1">
        <f t="array" aca="1" ref="N107" ca="1">_xlfn.IFNA(TODAY()-(INDEX(OFFSET(Priorities!$F$3:$F$2283,Table1[[#This Row],[ID]],0),MATCH(1,(B107=OFFSET(Priorities!$B$3:$B$2283,Table1[[#This Row],[ID]],0))*("104W"=OFFSET(Priorities!$E$3:$E$2283,Table1[[#This Row],[ID]],0)),0))),"")</f>
        <v/>
      </c>
      <c r="O107" s="292" t="str" cm="1">
        <f t="array" aca="1" ref="O107" ca="1">_xlfn.IFNA(TODAY()-(INDEX(OFFSET(Priorities!$F$3:$F$2283,Table1[[#This Row],[ID]],0),MATCH(1,(B107=OFFSET(Priorities!$B$3:$B$2283,Table1[[#This Row],[ID]],0))*("2L"=OFFSET(Priorities!$E$3:$E$2283,Table1[[#This Row],[ID]],0)),0))),"")</f>
        <v/>
      </c>
      <c r="P107" s="292" t="str" cm="1">
        <f t="array" aca="1" ref="P107" ca="1">_xlfn.IFNA(TODAY()-(INDEX(OFFSET(Priorities!$F$3:$F$2283,Table1[[#This Row],[ID]],0),MATCH(1,(B107=OFFSET(Priorities!$B$3:$B$2283,Table1[[#This Row],[ID]],0))*("156W"=OFFSET(Priorities!$E$3:$E$2283,Table1[[#This Row],[ID]],0)),0))),"")</f>
        <v/>
      </c>
      <c r="Q107" s="287" t="str" cm="1">
        <f t="array" aca="1" ref="Q107" ca="1">_xlfn.IFNA(TODAY()-(INDEX(OFFSET(Priorities!$F$3:$F$2283,Table1[[#This Row],[ID]],0),MATCH(1,(B107=OFFSET(Priorities!$B$3:$B$2283,Table1[[#This Row],[ID]],0))*("3L"=OFFSET(Priorities!$E$3:$E$2283,Table1[[#This Row],[ID]],0)),0))),"")</f>
        <v/>
      </c>
    </row>
    <row r="108" spans="1:17" hidden="1" x14ac:dyDescent="0.3">
      <c r="A108" s="288">
        <v>107</v>
      </c>
      <c r="B108" s="289" t="str">
        <f ca="1">IF(COUNTIF(Priorities!$B$4:OFFSET(Priorities!$B$3,Table1[[#This Row],[ID]],0),OFFSET(Priorities!$B$3,Table1[[#This Row],[ID]],0))=1,OFFSET(Priorities!$B$3,Table1[[#This Row],[ID]],0),"")</f>
        <v/>
      </c>
      <c r="C108" s="290" t="str">
        <f ca="1">IF(COUNTIF(Priorities!$B$4:OFFSET(Priorities!$B$3,Table1[[#This Row],[ID]],0),OFFSET(Priorities!$B$3,Table1[[#This Row],[ID]],0))=1,OFFSET(Priorities!$C$3,Table1[[#This Row],[ID]],0),"")</f>
        <v/>
      </c>
      <c r="D108" s="289" t="str">
        <f ca="1">IFERROR(IF(VLOOKUP(E108,'Leader-Assistant'!$B$1:$B$25,1,FALSE)&lt;&gt;"",'Leader-Assistant'!$B$1,""),"") &amp; IFERROR(IF(VLOOKUP(E108,'Leader-Assistant'!$C$1:$C$25,1,FALSE)&lt;&gt;"",'Leader-Assistant'!$C$1,""),"")  &amp; IFERROR(IF(VLOOKUP(E108,'Leader-Assistant'!$D$1:$D$25,1,FALSE)&lt;&gt;"",'Leader-Assistant'!$D$1,""),"") &amp; IFERROR(IF(VLOOKUP(E108,'Leader-Assistant'!$E$1:$E$25,1,FALSE)&lt;&gt;"",'Leader-Assistant'!$E$1,""),"") &amp; IFERROR(IF(VLOOKUP(E108,'Leader-Assistant'!$F$1:$F$25,1,FALSE)&lt;&gt;"",'Leader-Assistant'!$F$1,""),"") &amp; IFERROR(IF(VLOOKUP(E108,'Leader-Assistant'!$G$1:$G$25,1,FALSE)&lt;&gt;"",'Leader-Assistant'!$G$1,""),"") &amp; IFERROR(IF(VLOOKUP(E108,'Leader-Assistant'!$H$1:$H$25,1,FALSE)&lt;&gt;"",'Leader-Assistant'!$H$1,""),"") &amp; IFERROR(IF(VLOOKUP(E108,'Leader-Assistant'!$I$1:$I$25,1,FALSE)&lt;&gt;"",'Leader-Assistant'!$I$1,""),"")</f>
        <v/>
      </c>
      <c r="E108" s="289" t="str">
        <f ca="1">IF(COUNTIF(Priorities!$B$4:OFFSET(Priorities!$B$3,Table1[[#This Row],[ID]],0),OFFSET(Priorities!$B$3,Table1[[#This Row],[ID]],0))=1,OFFSET(Priorities!$D$3,Table1[[#This Row],[ID]],0),"")</f>
        <v/>
      </c>
      <c r="F108" s="291" t="str" cm="1">
        <f t="array" aca="1" ref="F108" ca="1">_xlfn.IFNA(INDEX(OFFSET(Priorities!$F$3:$F$2283,Table1[[#This Row],[ID]],0),MATCH(1,(B108=OFFSET(Priorities!$B$3:$B$2283,Table1[[#This Row],[ID]],0))*("Initial"=OFFSET(Priorities!$E$3:$E$2283,Table1[[#This Row],[ID]],0)),0)),"")</f>
        <v/>
      </c>
      <c r="G108" s="292" t="str" cm="1">
        <f t="array" aca="1" ref="G108" ca="1">_xlfn.IFNA(TODAY()-(INDEX(OFFSET(Priorities!$F$3:$F$2283,Table1[[#This Row],[ID]],0),MATCH(1,(B108=OFFSET(Priorities!$B$3:$B$2283,Table1[[#This Row],[ID]],0))*("1W"=OFFSET(Priorities!$E$3:$E$2283,Table1[[#This Row],[ID]],0)),0))),"")</f>
        <v/>
      </c>
      <c r="H108" s="292" t="str" cm="1">
        <f t="array" aca="1" ref="H108" ca="1">_xlfn.IFNA(TODAY()-(INDEX(OFFSET(Priorities!$F$3:$F$2283,Table1[[#This Row],[ID]],0),MATCH(1,(B108=OFFSET(Priorities!$B$3:$B$2283,Table1[[#This Row],[ID]],0))*("3W"=OFFSET(Priorities!$E$3:$E$2283,Table1[[#This Row],[ID]],0)),0))),"")</f>
        <v/>
      </c>
      <c r="I108" s="292" t="str" cm="1">
        <f t="array" aca="1" ref="I108" ca="1">_xlfn.IFNA(TODAY()-(INDEX(OFFSET(Priorities!$F$3:$F$2283,Table1[[#This Row],[ID]],0),MATCH(1,(B108=OFFSET(Priorities!$B$3:$B$2283,Table1[[#This Row],[ID]],0))*("6W"=OFFSET(Priorities!$E$3:$E$2283,Table1[[#This Row],[ID]],0)),0))),"")</f>
        <v/>
      </c>
      <c r="J108" s="292" t="str" cm="1">
        <f t="array" aca="1" ref="J108" ca="1">_xlfn.IFNA(TODAY()-(INDEX(OFFSET(Priorities!$F$3:$F$2283,Table1[[#This Row],[ID]],0),MATCH(1,(B108=OFFSET(Priorities!$B$3:$B$2283,Table1[[#This Row],[ID]],0))*("12W"=OFFSET(Priorities!$E$3:$E$2283,Table1[[#This Row],[ID]],0)),0))),"")</f>
        <v/>
      </c>
      <c r="K108" s="292" t="str" cm="1">
        <f t="array" aca="1" ref="K108" ca="1">_xlfn.IFNA(TODAY()-(INDEX(OFFSET(Priorities!$F$3:$F$2283,Table1[[#This Row],[ID]],0),MATCH(1,(B108=OFFSET(Priorities!$B$3:$B$2283,Table1[[#This Row],[ID]],0))*("18W"=OFFSET(Priorities!$E$3:$E$2283,Table1[[#This Row],[ID]],0)),0))),"")</f>
        <v/>
      </c>
      <c r="L108" s="292" t="str" cm="1">
        <f t="array" aca="1" ref="L108" ca="1">_xlfn.IFNA(TODAY()-(INDEX(OFFSET(Priorities!$F$3:$F$2283,Table1[[#This Row],[ID]],0),MATCH(1,(B108=OFFSET(Priorities!$B$3:$B$2283,Table1[[#This Row],[ID]],0))*("26W"=OFFSET(Priorities!$E$3:$E$2283,Table1[[#This Row],[ID]],0)),0))),"")</f>
        <v/>
      </c>
      <c r="M108" s="292" t="str" cm="1">
        <f t="array" aca="1" ref="M108" ca="1">_xlfn.IFNA(TODAY()-(INDEX(OFFSET(Priorities!$F$3:$F$2283,Table1[[#This Row],[ID]],0),MATCH(1,(B108=OFFSET(Priorities!$B$3:$B$2283,Table1[[#This Row],[ID]],0))*("52W"=OFFSET(Priorities!$E$3:$E$2283,Table1[[#This Row],[ID]],0)),0))),"")</f>
        <v/>
      </c>
      <c r="N108" s="292" t="str" cm="1">
        <f t="array" aca="1" ref="N108" ca="1">_xlfn.IFNA(TODAY()-(INDEX(OFFSET(Priorities!$F$3:$F$2283,Table1[[#This Row],[ID]],0),MATCH(1,(B108=OFFSET(Priorities!$B$3:$B$2283,Table1[[#This Row],[ID]],0))*("104W"=OFFSET(Priorities!$E$3:$E$2283,Table1[[#This Row],[ID]],0)),0))),"")</f>
        <v/>
      </c>
      <c r="O108" s="292" t="str" cm="1">
        <f t="array" aca="1" ref="O108" ca="1">_xlfn.IFNA(TODAY()-(INDEX(OFFSET(Priorities!$F$3:$F$2283,Table1[[#This Row],[ID]],0),MATCH(1,(B108=OFFSET(Priorities!$B$3:$B$2283,Table1[[#This Row],[ID]],0))*("2L"=OFFSET(Priorities!$E$3:$E$2283,Table1[[#This Row],[ID]],0)),0))),"")</f>
        <v/>
      </c>
      <c r="P108" s="292" t="str" cm="1">
        <f t="array" aca="1" ref="P108" ca="1">_xlfn.IFNA(TODAY()-(INDEX(OFFSET(Priorities!$F$3:$F$2283,Table1[[#This Row],[ID]],0),MATCH(1,(B108=OFFSET(Priorities!$B$3:$B$2283,Table1[[#This Row],[ID]],0))*("156W"=OFFSET(Priorities!$E$3:$E$2283,Table1[[#This Row],[ID]],0)),0))),"")</f>
        <v/>
      </c>
      <c r="Q108" s="287" t="str" cm="1">
        <f t="array" aca="1" ref="Q108" ca="1">_xlfn.IFNA(TODAY()-(INDEX(OFFSET(Priorities!$F$3:$F$2283,Table1[[#This Row],[ID]],0),MATCH(1,(B108=OFFSET(Priorities!$B$3:$B$2283,Table1[[#This Row],[ID]],0))*("3L"=OFFSET(Priorities!$E$3:$E$2283,Table1[[#This Row],[ID]],0)),0))),"")</f>
        <v/>
      </c>
    </row>
    <row r="109" spans="1:17" hidden="1" x14ac:dyDescent="0.3">
      <c r="A109" s="288">
        <v>108</v>
      </c>
      <c r="B109" s="289" t="str">
        <f ca="1">IF(COUNTIF(Priorities!$B$4:OFFSET(Priorities!$B$3,Table1[[#This Row],[ID]],0),OFFSET(Priorities!$B$3,Table1[[#This Row],[ID]],0))=1,OFFSET(Priorities!$B$3,Table1[[#This Row],[ID]],0),"")</f>
        <v/>
      </c>
      <c r="C109" s="290" t="str">
        <f ca="1">IF(COUNTIF(Priorities!$B$4:OFFSET(Priorities!$B$3,Table1[[#This Row],[ID]],0),OFFSET(Priorities!$B$3,Table1[[#This Row],[ID]],0))=1,OFFSET(Priorities!$C$3,Table1[[#This Row],[ID]],0),"")</f>
        <v/>
      </c>
      <c r="D109" s="289" t="str">
        <f ca="1">IFERROR(IF(VLOOKUP(E109,'Leader-Assistant'!$B$1:$B$25,1,FALSE)&lt;&gt;"",'Leader-Assistant'!$B$1,""),"") &amp; IFERROR(IF(VLOOKUP(E109,'Leader-Assistant'!$C$1:$C$25,1,FALSE)&lt;&gt;"",'Leader-Assistant'!$C$1,""),"")  &amp; IFERROR(IF(VLOOKUP(E109,'Leader-Assistant'!$D$1:$D$25,1,FALSE)&lt;&gt;"",'Leader-Assistant'!$D$1,""),"") &amp; IFERROR(IF(VLOOKUP(E109,'Leader-Assistant'!$E$1:$E$25,1,FALSE)&lt;&gt;"",'Leader-Assistant'!$E$1,""),"") &amp; IFERROR(IF(VLOOKUP(E109,'Leader-Assistant'!$F$1:$F$25,1,FALSE)&lt;&gt;"",'Leader-Assistant'!$F$1,""),"") &amp; IFERROR(IF(VLOOKUP(E109,'Leader-Assistant'!$G$1:$G$25,1,FALSE)&lt;&gt;"",'Leader-Assistant'!$G$1,""),"") &amp; IFERROR(IF(VLOOKUP(E109,'Leader-Assistant'!$H$1:$H$25,1,FALSE)&lt;&gt;"",'Leader-Assistant'!$H$1,""),"") &amp; IFERROR(IF(VLOOKUP(E109,'Leader-Assistant'!$I$1:$I$25,1,FALSE)&lt;&gt;"",'Leader-Assistant'!$I$1,""),"")</f>
        <v/>
      </c>
      <c r="E109" s="289" t="str">
        <f ca="1">IF(COUNTIF(Priorities!$B$4:OFFSET(Priorities!$B$3,Table1[[#This Row],[ID]],0),OFFSET(Priorities!$B$3,Table1[[#This Row],[ID]],0))=1,OFFSET(Priorities!$D$3,Table1[[#This Row],[ID]],0),"")</f>
        <v/>
      </c>
      <c r="F109" s="291" t="str" cm="1">
        <f t="array" aca="1" ref="F109" ca="1">_xlfn.IFNA(INDEX(OFFSET(Priorities!$F$3:$F$2283,Table1[[#This Row],[ID]],0),MATCH(1,(B109=OFFSET(Priorities!$B$3:$B$2283,Table1[[#This Row],[ID]],0))*("Initial"=OFFSET(Priorities!$E$3:$E$2283,Table1[[#This Row],[ID]],0)),0)),"")</f>
        <v/>
      </c>
      <c r="G109" s="292" t="str" cm="1">
        <f t="array" aca="1" ref="G109" ca="1">_xlfn.IFNA(TODAY()-(INDEX(OFFSET(Priorities!$F$3:$F$2283,Table1[[#This Row],[ID]],0),MATCH(1,(B109=OFFSET(Priorities!$B$3:$B$2283,Table1[[#This Row],[ID]],0))*("1W"=OFFSET(Priorities!$E$3:$E$2283,Table1[[#This Row],[ID]],0)),0))),"")</f>
        <v/>
      </c>
      <c r="H109" s="292" t="str" cm="1">
        <f t="array" aca="1" ref="H109" ca="1">_xlfn.IFNA(TODAY()-(INDEX(OFFSET(Priorities!$F$3:$F$2283,Table1[[#This Row],[ID]],0),MATCH(1,(B109=OFFSET(Priorities!$B$3:$B$2283,Table1[[#This Row],[ID]],0))*("3W"=OFFSET(Priorities!$E$3:$E$2283,Table1[[#This Row],[ID]],0)),0))),"")</f>
        <v/>
      </c>
      <c r="I109" s="292" t="str" cm="1">
        <f t="array" aca="1" ref="I109" ca="1">_xlfn.IFNA(TODAY()-(INDEX(OFFSET(Priorities!$F$3:$F$2283,Table1[[#This Row],[ID]],0),MATCH(1,(B109=OFFSET(Priorities!$B$3:$B$2283,Table1[[#This Row],[ID]],0))*("6W"=OFFSET(Priorities!$E$3:$E$2283,Table1[[#This Row],[ID]],0)),0))),"")</f>
        <v/>
      </c>
      <c r="J109" s="292" t="str" cm="1">
        <f t="array" aca="1" ref="J109" ca="1">_xlfn.IFNA(TODAY()-(INDEX(OFFSET(Priorities!$F$3:$F$2283,Table1[[#This Row],[ID]],0),MATCH(1,(B109=OFFSET(Priorities!$B$3:$B$2283,Table1[[#This Row],[ID]],0))*("12W"=OFFSET(Priorities!$E$3:$E$2283,Table1[[#This Row],[ID]],0)),0))),"")</f>
        <v/>
      </c>
      <c r="K109" s="292" t="str" cm="1">
        <f t="array" aca="1" ref="K109" ca="1">_xlfn.IFNA(TODAY()-(INDEX(OFFSET(Priorities!$F$3:$F$2283,Table1[[#This Row],[ID]],0),MATCH(1,(B109=OFFSET(Priorities!$B$3:$B$2283,Table1[[#This Row],[ID]],0))*("18W"=OFFSET(Priorities!$E$3:$E$2283,Table1[[#This Row],[ID]],0)),0))),"")</f>
        <v/>
      </c>
      <c r="L109" s="292" t="str" cm="1">
        <f t="array" aca="1" ref="L109" ca="1">_xlfn.IFNA(TODAY()-(INDEX(OFFSET(Priorities!$F$3:$F$2283,Table1[[#This Row],[ID]],0),MATCH(1,(B109=OFFSET(Priorities!$B$3:$B$2283,Table1[[#This Row],[ID]],0))*("26W"=OFFSET(Priorities!$E$3:$E$2283,Table1[[#This Row],[ID]],0)),0))),"")</f>
        <v/>
      </c>
      <c r="M109" s="292" t="str" cm="1">
        <f t="array" aca="1" ref="M109" ca="1">_xlfn.IFNA(TODAY()-(INDEX(OFFSET(Priorities!$F$3:$F$2283,Table1[[#This Row],[ID]],0),MATCH(1,(B109=OFFSET(Priorities!$B$3:$B$2283,Table1[[#This Row],[ID]],0))*("52W"=OFFSET(Priorities!$E$3:$E$2283,Table1[[#This Row],[ID]],0)),0))),"")</f>
        <v/>
      </c>
      <c r="N109" s="292" t="str" cm="1">
        <f t="array" aca="1" ref="N109" ca="1">_xlfn.IFNA(TODAY()-(INDEX(OFFSET(Priorities!$F$3:$F$2283,Table1[[#This Row],[ID]],0),MATCH(1,(B109=OFFSET(Priorities!$B$3:$B$2283,Table1[[#This Row],[ID]],0))*("104W"=OFFSET(Priorities!$E$3:$E$2283,Table1[[#This Row],[ID]],0)),0))),"")</f>
        <v/>
      </c>
      <c r="O109" s="292" t="str" cm="1">
        <f t="array" aca="1" ref="O109" ca="1">_xlfn.IFNA(TODAY()-(INDEX(OFFSET(Priorities!$F$3:$F$2283,Table1[[#This Row],[ID]],0),MATCH(1,(B109=OFFSET(Priorities!$B$3:$B$2283,Table1[[#This Row],[ID]],0))*("2L"=OFFSET(Priorities!$E$3:$E$2283,Table1[[#This Row],[ID]],0)),0))),"")</f>
        <v/>
      </c>
      <c r="P109" s="292" t="str" cm="1">
        <f t="array" aca="1" ref="P109" ca="1">_xlfn.IFNA(TODAY()-(INDEX(OFFSET(Priorities!$F$3:$F$2283,Table1[[#This Row],[ID]],0),MATCH(1,(B109=OFFSET(Priorities!$B$3:$B$2283,Table1[[#This Row],[ID]],0))*("156W"=OFFSET(Priorities!$E$3:$E$2283,Table1[[#This Row],[ID]],0)),0))),"")</f>
        <v/>
      </c>
      <c r="Q109" s="287" t="str" cm="1">
        <f t="array" aca="1" ref="Q109" ca="1">_xlfn.IFNA(TODAY()-(INDEX(OFFSET(Priorities!$F$3:$F$2283,Table1[[#This Row],[ID]],0),MATCH(1,(B109=OFFSET(Priorities!$B$3:$B$2283,Table1[[#This Row],[ID]],0))*("3L"=OFFSET(Priorities!$E$3:$E$2283,Table1[[#This Row],[ID]],0)),0))),"")</f>
        <v/>
      </c>
    </row>
    <row r="110" spans="1:17" hidden="1" x14ac:dyDescent="0.3">
      <c r="A110" s="288">
        <v>109</v>
      </c>
      <c r="B110" s="289" t="str">
        <f ca="1">IF(COUNTIF(Priorities!$B$4:OFFSET(Priorities!$B$3,Table1[[#This Row],[ID]],0),OFFSET(Priorities!$B$3,Table1[[#This Row],[ID]],0))=1,OFFSET(Priorities!$B$3,Table1[[#This Row],[ID]],0),"")</f>
        <v/>
      </c>
      <c r="C110" s="290" t="str">
        <f ca="1">IF(COUNTIF(Priorities!$B$4:OFFSET(Priorities!$B$3,Table1[[#This Row],[ID]],0),OFFSET(Priorities!$B$3,Table1[[#This Row],[ID]],0))=1,OFFSET(Priorities!$C$3,Table1[[#This Row],[ID]],0),"")</f>
        <v/>
      </c>
      <c r="D110" s="289" t="str">
        <f ca="1">IFERROR(IF(VLOOKUP(E110,'Leader-Assistant'!$B$1:$B$25,1,FALSE)&lt;&gt;"",'Leader-Assistant'!$B$1,""),"") &amp; IFERROR(IF(VLOOKUP(E110,'Leader-Assistant'!$C$1:$C$25,1,FALSE)&lt;&gt;"",'Leader-Assistant'!$C$1,""),"")  &amp; IFERROR(IF(VLOOKUP(E110,'Leader-Assistant'!$D$1:$D$25,1,FALSE)&lt;&gt;"",'Leader-Assistant'!$D$1,""),"") &amp; IFERROR(IF(VLOOKUP(E110,'Leader-Assistant'!$E$1:$E$25,1,FALSE)&lt;&gt;"",'Leader-Assistant'!$E$1,""),"") &amp; IFERROR(IF(VLOOKUP(E110,'Leader-Assistant'!$F$1:$F$25,1,FALSE)&lt;&gt;"",'Leader-Assistant'!$F$1,""),"") &amp; IFERROR(IF(VLOOKUP(E110,'Leader-Assistant'!$G$1:$G$25,1,FALSE)&lt;&gt;"",'Leader-Assistant'!$G$1,""),"") &amp; IFERROR(IF(VLOOKUP(E110,'Leader-Assistant'!$H$1:$H$25,1,FALSE)&lt;&gt;"",'Leader-Assistant'!$H$1,""),"") &amp; IFERROR(IF(VLOOKUP(E110,'Leader-Assistant'!$I$1:$I$25,1,FALSE)&lt;&gt;"",'Leader-Assistant'!$I$1,""),"")</f>
        <v/>
      </c>
      <c r="E110" s="289" t="str">
        <f ca="1">IF(COUNTIF(Priorities!$B$4:OFFSET(Priorities!$B$3,Table1[[#This Row],[ID]],0),OFFSET(Priorities!$B$3,Table1[[#This Row],[ID]],0))=1,OFFSET(Priorities!$D$3,Table1[[#This Row],[ID]],0),"")</f>
        <v/>
      </c>
      <c r="F110" s="291" t="str" cm="1">
        <f t="array" aca="1" ref="F110" ca="1">_xlfn.IFNA(INDEX(OFFSET(Priorities!$F$3:$F$2283,Table1[[#This Row],[ID]],0),MATCH(1,(B110=OFFSET(Priorities!$B$3:$B$2283,Table1[[#This Row],[ID]],0))*("Initial"=OFFSET(Priorities!$E$3:$E$2283,Table1[[#This Row],[ID]],0)),0)),"")</f>
        <v/>
      </c>
      <c r="G110" s="292" t="str" cm="1">
        <f t="array" aca="1" ref="G110" ca="1">_xlfn.IFNA(TODAY()-(INDEX(OFFSET(Priorities!$F$3:$F$2283,Table1[[#This Row],[ID]],0),MATCH(1,(B110=OFFSET(Priorities!$B$3:$B$2283,Table1[[#This Row],[ID]],0))*("1W"=OFFSET(Priorities!$E$3:$E$2283,Table1[[#This Row],[ID]],0)),0))),"")</f>
        <v/>
      </c>
      <c r="H110" s="292" t="str" cm="1">
        <f t="array" aca="1" ref="H110" ca="1">_xlfn.IFNA(TODAY()-(INDEX(OFFSET(Priorities!$F$3:$F$2283,Table1[[#This Row],[ID]],0),MATCH(1,(B110=OFFSET(Priorities!$B$3:$B$2283,Table1[[#This Row],[ID]],0))*("3W"=OFFSET(Priorities!$E$3:$E$2283,Table1[[#This Row],[ID]],0)),0))),"")</f>
        <v/>
      </c>
      <c r="I110" s="292" t="str" cm="1">
        <f t="array" aca="1" ref="I110" ca="1">_xlfn.IFNA(TODAY()-(INDEX(OFFSET(Priorities!$F$3:$F$2283,Table1[[#This Row],[ID]],0),MATCH(1,(B110=OFFSET(Priorities!$B$3:$B$2283,Table1[[#This Row],[ID]],0))*("6W"=OFFSET(Priorities!$E$3:$E$2283,Table1[[#This Row],[ID]],0)),0))),"")</f>
        <v/>
      </c>
      <c r="J110" s="292" t="str" cm="1">
        <f t="array" aca="1" ref="J110" ca="1">_xlfn.IFNA(TODAY()-(INDEX(OFFSET(Priorities!$F$3:$F$2283,Table1[[#This Row],[ID]],0),MATCH(1,(B110=OFFSET(Priorities!$B$3:$B$2283,Table1[[#This Row],[ID]],0))*("12W"=OFFSET(Priorities!$E$3:$E$2283,Table1[[#This Row],[ID]],0)),0))),"")</f>
        <v/>
      </c>
      <c r="K110" s="292" t="str" cm="1">
        <f t="array" aca="1" ref="K110" ca="1">_xlfn.IFNA(TODAY()-(INDEX(OFFSET(Priorities!$F$3:$F$2283,Table1[[#This Row],[ID]],0),MATCH(1,(B110=OFFSET(Priorities!$B$3:$B$2283,Table1[[#This Row],[ID]],0))*("18W"=OFFSET(Priorities!$E$3:$E$2283,Table1[[#This Row],[ID]],0)),0))),"")</f>
        <v/>
      </c>
      <c r="L110" s="292" t="str" cm="1">
        <f t="array" aca="1" ref="L110" ca="1">_xlfn.IFNA(TODAY()-(INDEX(OFFSET(Priorities!$F$3:$F$2283,Table1[[#This Row],[ID]],0),MATCH(1,(B110=OFFSET(Priorities!$B$3:$B$2283,Table1[[#This Row],[ID]],0))*("26W"=OFFSET(Priorities!$E$3:$E$2283,Table1[[#This Row],[ID]],0)),0))),"")</f>
        <v/>
      </c>
      <c r="M110" s="292" t="str" cm="1">
        <f t="array" aca="1" ref="M110" ca="1">_xlfn.IFNA(TODAY()-(INDEX(OFFSET(Priorities!$F$3:$F$2283,Table1[[#This Row],[ID]],0),MATCH(1,(B110=OFFSET(Priorities!$B$3:$B$2283,Table1[[#This Row],[ID]],0))*("52W"=OFFSET(Priorities!$E$3:$E$2283,Table1[[#This Row],[ID]],0)),0))),"")</f>
        <v/>
      </c>
      <c r="N110" s="292" t="str" cm="1">
        <f t="array" aca="1" ref="N110" ca="1">_xlfn.IFNA(TODAY()-(INDEX(OFFSET(Priorities!$F$3:$F$2283,Table1[[#This Row],[ID]],0),MATCH(1,(B110=OFFSET(Priorities!$B$3:$B$2283,Table1[[#This Row],[ID]],0))*("104W"=OFFSET(Priorities!$E$3:$E$2283,Table1[[#This Row],[ID]],0)),0))),"")</f>
        <v/>
      </c>
      <c r="O110" s="292" t="str" cm="1">
        <f t="array" aca="1" ref="O110" ca="1">_xlfn.IFNA(TODAY()-(INDEX(OFFSET(Priorities!$F$3:$F$2283,Table1[[#This Row],[ID]],0),MATCH(1,(B110=OFFSET(Priorities!$B$3:$B$2283,Table1[[#This Row],[ID]],0))*("2L"=OFFSET(Priorities!$E$3:$E$2283,Table1[[#This Row],[ID]],0)),0))),"")</f>
        <v/>
      </c>
      <c r="P110" s="292" t="str" cm="1">
        <f t="array" aca="1" ref="P110" ca="1">_xlfn.IFNA(TODAY()-(INDEX(OFFSET(Priorities!$F$3:$F$2283,Table1[[#This Row],[ID]],0),MATCH(1,(B110=OFFSET(Priorities!$B$3:$B$2283,Table1[[#This Row],[ID]],0))*("156W"=OFFSET(Priorities!$E$3:$E$2283,Table1[[#This Row],[ID]],0)),0))),"")</f>
        <v/>
      </c>
      <c r="Q110" s="287" t="str" cm="1">
        <f t="array" aca="1" ref="Q110" ca="1">_xlfn.IFNA(TODAY()-(INDEX(OFFSET(Priorities!$F$3:$F$2283,Table1[[#This Row],[ID]],0),MATCH(1,(B110=OFFSET(Priorities!$B$3:$B$2283,Table1[[#This Row],[ID]],0))*("3L"=OFFSET(Priorities!$E$3:$E$2283,Table1[[#This Row],[ID]],0)),0))),"")</f>
        <v/>
      </c>
    </row>
    <row r="111" spans="1:17" hidden="1" x14ac:dyDescent="0.3">
      <c r="A111" s="288">
        <v>110</v>
      </c>
      <c r="B111" s="289" t="str">
        <f ca="1">IF(COUNTIF(Priorities!$B$4:OFFSET(Priorities!$B$3,Table1[[#This Row],[ID]],0),OFFSET(Priorities!$B$3,Table1[[#This Row],[ID]],0))=1,OFFSET(Priorities!$B$3,Table1[[#This Row],[ID]],0),"")</f>
        <v/>
      </c>
      <c r="C111" s="290" t="str">
        <f ca="1">IF(COUNTIF(Priorities!$B$4:OFFSET(Priorities!$B$3,Table1[[#This Row],[ID]],0),OFFSET(Priorities!$B$3,Table1[[#This Row],[ID]],0))=1,OFFSET(Priorities!$C$3,Table1[[#This Row],[ID]],0),"")</f>
        <v/>
      </c>
      <c r="D111" s="289" t="str">
        <f ca="1">IFERROR(IF(VLOOKUP(E111,'Leader-Assistant'!$B$1:$B$25,1,FALSE)&lt;&gt;"",'Leader-Assistant'!$B$1,""),"") &amp; IFERROR(IF(VLOOKUP(E111,'Leader-Assistant'!$C$1:$C$25,1,FALSE)&lt;&gt;"",'Leader-Assistant'!$C$1,""),"")  &amp; IFERROR(IF(VLOOKUP(E111,'Leader-Assistant'!$D$1:$D$25,1,FALSE)&lt;&gt;"",'Leader-Assistant'!$D$1,""),"") &amp; IFERROR(IF(VLOOKUP(E111,'Leader-Assistant'!$E$1:$E$25,1,FALSE)&lt;&gt;"",'Leader-Assistant'!$E$1,""),"") &amp; IFERROR(IF(VLOOKUP(E111,'Leader-Assistant'!$F$1:$F$25,1,FALSE)&lt;&gt;"",'Leader-Assistant'!$F$1,""),"") &amp; IFERROR(IF(VLOOKUP(E111,'Leader-Assistant'!$G$1:$G$25,1,FALSE)&lt;&gt;"",'Leader-Assistant'!$G$1,""),"") &amp; IFERROR(IF(VLOOKUP(E111,'Leader-Assistant'!$H$1:$H$25,1,FALSE)&lt;&gt;"",'Leader-Assistant'!$H$1,""),"") &amp; IFERROR(IF(VLOOKUP(E111,'Leader-Assistant'!$I$1:$I$25,1,FALSE)&lt;&gt;"",'Leader-Assistant'!$I$1,""),"")</f>
        <v/>
      </c>
      <c r="E111" s="289" t="str">
        <f ca="1">IF(COUNTIF(Priorities!$B$4:OFFSET(Priorities!$B$3,Table1[[#This Row],[ID]],0),OFFSET(Priorities!$B$3,Table1[[#This Row],[ID]],0))=1,OFFSET(Priorities!$D$3,Table1[[#This Row],[ID]],0),"")</f>
        <v/>
      </c>
      <c r="F111" s="291" t="str" cm="1">
        <f t="array" aca="1" ref="F111" ca="1">_xlfn.IFNA(INDEX(OFFSET(Priorities!$F$3:$F$2283,Table1[[#This Row],[ID]],0),MATCH(1,(B111=OFFSET(Priorities!$B$3:$B$2283,Table1[[#This Row],[ID]],0))*("Initial"=OFFSET(Priorities!$E$3:$E$2283,Table1[[#This Row],[ID]],0)),0)),"")</f>
        <v/>
      </c>
      <c r="G111" s="292" t="str" cm="1">
        <f t="array" aca="1" ref="G111" ca="1">_xlfn.IFNA(TODAY()-(INDEX(OFFSET(Priorities!$F$3:$F$2283,Table1[[#This Row],[ID]],0),MATCH(1,(B111=OFFSET(Priorities!$B$3:$B$2283,Table1[[#This Row],[ID]],0))*("1W"=OFFSET(Priorities!$E$3:$E$2283,Table1[[#This Row],[ID]],0)),0))),"")</f>
        <v/>
      </c>
      <c r="H111" s="292" t="str" cm="1">
        <f t="array" aca="1" ref="H111" ca="1">_xlfn.IFNA(TODAY()-(INDEX(OFFSET(Priorities!$F$3:$F$2283,Table1[[#This Row],[ID]],0),MATCH(1,(B111=OFFSET(Priorities!$B$3:$B$2283,Table1[[#This Row],[ID]],0))*("3W"=OFFSET(Priorities!$E$3:$E$2283,Table1[[#This Row],[ID]],0)),0))),"")</f>
        <v/>
      </c>
      <c r="I111" s="292" t="str" cm="1">
        <f t="array" aca="1" ref="I111" ca="1">_xlfn.IFNA(TODAY()-(INDEX(OFFSET(Priorities!$F$3:$F$2283,Table1[[#This Row],[ID]],0),MATCH(1,(B111=OFFSET(Priorities!$B$3:$B$2283,Table1[[#This Row],[ID]],0))*("6W"=OFFSET(Priorities!$E$3:$E$2283,Table1[[#This Row],[ID]],0)),0))),"")</f>
        <v/>
      </c>
      <c r="J111" s="292" t="str" cm="1">
        <f t="array" aca="1" ref="J111" ca="1">_xlfn.IFNA(TODAY()-(INDEX(OFFSET(Priorities!$F$3:$F$2283,Table1[[#This Row],[ID]],0),MATCH(1,(B111=OFFSET(Priorities!$B$3:$B$2283,Table1[[#This Row],[ID]],0))*("12W"=OFFSET(Priorities!$E$3:$E$2283,Table1[[#This Row],[ID]],0)),0))),"")</f>
        <v/>
      </c>
      <c r="K111" s="292" t="str" cm="1">
        <f t="array" aca="1" ref="K111" ca="1">_xlfn.IFNA(TODAY()-(INDEX(OFFSET(Priorities!$F$3:$F$2283,Table1[[#This Row],[ID]],0),MATCH(1,(B111=OFFSET(Priorities!$B$3:$B$2283,Table1[[#This Row],[ID]],0))*("18W"=OFFSET(Priorities!$E$3:$E$2283,Table1[[#This Row],[ID]],0)),0))),"")</f>
        <v/>
      </c>
      <c r="L111" s="292" t="str" cm="1">
        <f t="array" aca="1" ref="L111" ca="1">_xlfn.IFNA(TODAY()-(INDEX(OFFSET(Priorities!$F$3:$F$2283,Table1[[#This Row],[ID]],0),MATCH(1,(B111=OFFSET(Priorities!$B$3:$B$2283,Table1[[#This Row],[ID]],0))*("26W"=OFFSET(Priorities!$E$3:$E$2283,Table1[[#This Row],[ID]],0)),0))),"")</f>
        <v/>
      </c>
      <c r="M111" s="292" t="str" cm="1">
        <f t="array" aca="1" ref="M111" ca="1">_xlfn.IFNA(TODAY()-(INDEX(OFFSET(Priorities!$F$3:$F$2283,Table1[[#This Row],[ID]],0),MATCH(1,(B111=OFFSET(Priorities!$B$3:$B$2283,Table1[[#This Row],[ID]],0))*("52W"=OFFSET(Priorities!$E$3:$E$2283,Table1[[#This Row],[ID]],0)),0))),"")</f>
        <v/>
      </c>
      <c r="N111" s="292" t="str" cm="1">
        <f t="array" aca="1" ref="N111" ca="1">_xlfn.IFNA(TODAY()-(INDEX(OFFSET(Priorities!$F$3:$F$2283,Table1[[#This Row],[ID]],0),MATCH(1,(B111=OFFSET(Priorities!$B$3:$B$2283,Table1[[#This Row],[ID]],0))*("104W"=OFFSET(Priorities!$E$3:$E$2283,Table1[[#This Row],[ID]],0)),0))),"")</f>
        <v/>
      </c>
      <c r="O111" s="292" t="str" cm="1">
        <f t="array" aca="1" ref="O111" ca="1">_xlfn.IFNA(TODAY()-(INDEX(OFFSET(Priorities!$F$3:$F$2283,Table1[[#This Row],[ID]],0),MATCH(1,(B111=OFFSET(Priorities!$B$3:$B$2283,Table1[[#This Row],[ID]],0))*("2L"=OFFSET(Priorities!$E$3:$E$2283,Table1[[#This Row],[ID]],0)),0))),"")</f>
        <v/>
      </c>
      <c r="P111" s="292" t="str" cm="1">
        <f t="array" aca="1" ref="P111" ca="1">_xlfn.IFNA(TODAY()-(INDEX(OFFSET(Priorities!$F$3:$F$2283,Table1[[#This Row],[ID]],0),MATCH(1,(B111=OFFSET(Priorities!$B$3:$B$2283,Table1[[#This Row],[ID]],0))*("156W"=OFFSET(Priorities!$E$3:$E$2283,Table1[[#This Row],[ID]],0)),0))),"")</f>
        <v/>
      </c>
      <c r="Q111" s="287" t="str" cm="1">
        <f t="array" aca="1" ref="Q111" ca="1">_xlfn.IFNA(TODAY()-(INDEX(OFFSET(Priorities!$F$3:$F$2283,Table1[[#This Row],[ID]],0),MATCH(1,(B111=OFFSET(Priorities!$B$3:$B$2283,Table1[[#This Row],[ID]],0))*("3L"=OFFSET(Priorities!$E$3:$E$2283,Table1[[#This Row],[ID]],0)),0))),"")</f>
        <v/>
      </c>
    </row>
    <row r="112" spans="1:17" hidden="1" x14ac:dyDescent="0.3">
      <c r="A112" s="288">
        <v>111</v>
      </c>
      <c r="B112" s="289" t="str">
        <f ca="1">IF(COUNTIF(Priorities!$B$4:OFFSET(Priorities!$B$3,Table1[[#This Row],[ID]],0),OFFSET(Priorities!$B$3,Table1[[#This Row],[ID]],0))=1,OFFSET(Priorities!$B$3,Table1[[#This Row],[ID]],0),"")</f>
        <v/>
      </c>
      <c r="C112" s="290" t="str">
        <f ca="1">IF(COUNTIF(Priorities!$B$4:OFFSET(Priorities!$B$3,Table1[[#This Row],[ID]],0),OFFSET(Priorities!$B$3,Table1[[#This Row],[ID]],0))=1,OFFSET(Priorities!$C$3,Table1[[#This Row],[ID]],0),"")</f>
        <v/>
      </c>
      <c r="D112" s="289" t="str">
        <f ca="1">IFERROR(IF(VLOOKUP(E112,'Leader-Assistant'!$B$1:$B$25,1,FALSE)&lt;&gt;"",'Leader-Assistant'!$B$1,""),"") &amp; IFERROR(IF(VLOOKUP(E112,'Leader-Assistant'!$C$1:$C$25,1,FALSE)&lt;&gt;"",'Leader-Assistant'!$C$1,""),"")  &amp; IFERROR(IF(VLOOKUP(E112,'Leader-Assistant'!$D$1:$D$25,1,FALSE)&lt;&gt;"",'Leader-Assistant'!$D$1,""),"") &amp; IFERROR(IF(VLOOKUP(E112,'Leader-Assistant'!$E$1:$E$25,1,FALSE)&lt;&gt;"",'Leader-Assistant'!$E$1,""),"") &amp; IFERROR(IF(VLOOKUP(E112,'Leader-Assistant'!$F$1:$F$25,1,FALSE)&lt;&gt;"",'Leader-Assistant'!$F$1,""),"") &amp; IFERROR(IF(VLOOKUP(E112,'Leader-Assistant'!$G$1:$G$25,1,FALSE)&lt;&gt;"",'Leader-Assistant'!$G$1,""),"") &amp; IFERROR(IF(VLOOKUP(E112,'Leader-Assistant'!$H$1:$H$25,1,FALSE)&lt;&gt;"",'Leader-Assistant'!$H$1,""),"") &amp; IFERROR(IF(VLOOKUP(E112,'Leader-Assistant'!$I$1:$I$25,1,FALSE)&lt;&gt;"",'Leader-Assistant'!$I$1,""),"")</f>
        <v/>
      </c>
      <c r="E112" s="289" t="str">
        <f ca="1">IF(COUNTIF(Priorities!$B$4:OFFSET(Priorities!$B$3,Table1[[#This Row],[ID]],0),OFFSET(Priorities!$B$3,Table1[[#This Row],[ID]],0))=1,OFFSET(Priorities!$D$3,Table1[[#This Row],[ID]],0),"")</f>
        <v/>
      </c>
      <c r="F112" s="291" t="str" cm="1">
        <f t="array" aca="1" ref="F112" ca="1">_xlfn.IFNA(INDEX(OFFSET(Priorities!$F$3:$F$2283,Table1[[#This Row],[ID]],0),MATCH(1,(B112=OFFSET(Priorities!$B$3:$B$2283,Table1[[#This Row],[ID]],0))*("Initial"=OFFSET(Priorities!$E$3:$E$2283,Table1[[#This Row],[ID]],0)),0)),"")</f>
        <v/>
      </c>
      <c r="G112" s="292" t="str" cm="1">
        <f t="array" aca="1" ref="G112" ca="1">_xlfn.IFNA(TODAY()-(INDEX(OFFSET(Priorities!$F$3:$F$2283,Table1[[#This Row],[ID]],0),MATCH(1,(B112=OFFSET(Priorities!$B$3:$B$2283,Table1[[#This Row],[ID]],0))*("1W"=OFFSET(Priorities!$E$3:$E$2283,Table1[[#This Row],[ID]],0)),0))),"")</f>
        <v/>
      </c>
      <c r="H112" s="292" t="str" cm="1">
        <f t="array" aca="1" ref="H112" ca="1">_xlfn.IFNA(TODAY()-(INDEX(OFFSET(Priorities!$F$3:$F$2283,Table1[[#This Row],[ID]],0),MATCH(1,(B112=OFFSET(Priorities!$B$3:$B$2283,Table1[[#This Row],[ID]],0))*("3W"=OFFSET(Priorities!$E$3:$E$2283,Table1[[#This Row],[ID]],0)),0))),"")</f>
        <v/>
      </c>
      <c r="I112" s="292" t="str" cm="1">
        <f t="array" aca="1" ref="I112" ca="1">_xlfn.IFNA(TODAY()-(INDEX(OFFSET(Priorities!$F$3:$F$2283,Table1[[#This Row],[ID]],0),MATCH(1,(B112=OFFSET(Priorities!$B$3:$B$2283,Table1[[#This Row],[ID]],0))*("6W"=OFFSET(Priorities!$E$3:$E$2283,Table1[[#This Row],[ID]],0)),0))),"")</f>
        <v/>
      </c>
      <c r="J112" s="292" t="str" cm="1">
        <f t="array" aca="1" ref="J112" ca="1">_xlfn.IFNA(TODAY()-(INDEX(OFFSET(Priorities!$F$3:$F$2283,Table1[[#This Row],[ID]],0),MATCH(1,(B112=OFFSET(Priorities!$B$3:$B$2283,Table1[[#This Row],[ID]],0))*("12W"=OFFSET(Priorities!$E$3:$E$2283,Table1[[#This Row],[ID]],0)),0))),"")</f>
        <v/>
      </c>
      <c r="K112" s="292" t="str" cm="1">
        <f t="array" aca="1" ref="K112" ca="1">_xlfn.IFNA(TODAY()-(INDEX(OFFSET(Priorities!$F$3:$F$2283,Table1[[#This Row],[ID]],0),MATCH(1,(B112=OFFSET(Priorities!$B$3:$B$2283,Table1[[#This Row],[ID]],0))*("18W"=OFFSET(Priorities!$E$3:$E$2283,Table1[[#This Row],[ID]],0)),0))),"")</f>
        <v/>
      </c>
      <c r="L112" s="292" t="str" cm="1">
        <f t="array" aca="1" ref="L112" ca="1">_xlfn.IFNA(TODAY()-(INDEX(OFFSET(Priorities!$F$3:$F$2283,Table1[[#This Row],[ID]],0),MATCH(1,(B112=OFFSET(Priorities!$B$3:$B$2283,Table1[[#This Row],[ID]],0))*("26W"=OFFSET(Priorities!$E$3:$E$2283,Table1[[#This Row],[ID]],0)),0))),"")</f>
        <v/>
      </c>
      <c r="M112" s="292" t="str" cm="1">
        <f t="array" aca="1" ref="M112" ca="1">_xlfn.IFNA(TODAY()-(INDEX(OFFSET(Priorities!$F$3:$F$2283,Table1[[#This Row],[ID]],0),MATCH(1,(B112=OFFSET(Priorities!$B$3:$B$2283,Table1[[#This Row],[ID]],0))*("52W"=OFFSET(Priorities!$E$3:$E$2283,Table1[[#This Row],[ID]],0)),0))),"")</f>
        <v/>
      </c>
      <c r="N112" s="292" t="str" cm="1">
        <f t="array" aca="1" ref="N112" ca="1">_xlfn.IFNA(TODAY()-(INDEX(OFFSET(Priorities!$F$3:$F$2283,Table1[[#This Row],[ID]],0),MATCH(1,(B112=OFFSET(Priorities!$B$3:$B$2283,Table1[[#This Row],[ID]],0))*("104W"=OFFSET(Priorities!$E$3:$E$2283,Table1[[#This Row],[ID]],0)),0))),"")</f>
        <v/>
      </c>
      <c r="O112" s="292" t="str" cm="1">
        <f t="array" aca="1" ref="O112" ca="1">_xlfn.IFNA(TODAY()-(INDEX(OFFSET(Priorities!$F$3:$F$2283,Table1[[#This Row],[ID]],0),MATCH(1,(B112=OFFSET(Priorities!$B$3:$B$2283,Table1[[#This Row],[ID]],0))*("2L"=OFFSET(Priorities!$E$3:$E$2283,Table1[[#This Row],[ID]],0)),0))),"")</f>
        <v/>
      </c>
      <c r="P112" s="292" t="str" cm="1">
        <f t="array" aca="1" ref="P112" ca="1">_xlfn.IFNA(TODAY()-(INDEX(OFFSET(Priorities!$F$3:$F$2283,Table1[[#This Row],[ID]],0),MATCH(1,(B112=OFFSET(Priorities!$B$3:$B$2283,Table1[[#This Row],[ID]],0))*("156W"=OFFSET(Priorities!$E$3:$E$2283,Table1[[#This Row],[ID]],0)),0))),"")</f>
        <v/>
      </c>
      <c r="Q112" s="287" t="str" cm="1">
        <f t="array" aca="1" ref="Q112" ca="1">_xlfn.IFNA(TODAY()-(INDEX(OFFSET(Priorities!$F$3:$F$2283,Table1[[#This Row],[ID]],0),MATCH(1,(B112=OFFSET(Priorities!$B$3:$B$2283,Table1[[#This Row],[ID]],0))*("3L"=OFFSET(Priorities!$E$3:$E$2283,Table1[[#This Row],[ID]],0)),0))),"")</f>
        <v/>
      </c>
    </row>
    <row r="113" spans="1:17" x14ac:dyDescent="0.3">
      <c r="A113" s="288">
        <v>112</v>
      </c>
      <c r="B113" s="289" t="str">
        <f ca="1">IF(COUNTIF(Priorities!$B$4:OFFSET(Priorities!$B$3,Table1[[#This Row],[ID]],0),OFFSET(Priorities!$B$3,Table1[[#This Row],[ID]],0))=1,OFFSET(Priorities!$B$3,Table1[[#This Row],[ID]],0),"")</f>
        <v>ST 181-2022</v>
      </c>
      <c r="C113" s="290" t="str">
        <f ca="1">IF(COUNTIF(Priorities!$B$4:OFFSET(Priorities!$B$3,Table1[[#This Row],[ID]],0),OFFSET(Priorities!$B$3,Table1[[#This Row],[ID]],0))=1,OFFSET(Priorities!$C$3,Table1[[#This Row],[ID]],0),"")</f>
        <v>TEST41 from Ciech</v>
      </c>
      <c r="D113" s="289" t="str">
        <f ca="1">IFERROR(IF(VLOOKUP(E113,'Leader-Assistant'!$B$1:$B$25,1,FALSE)&lt;&gt;"",'Leader-Assistant'!$B$1,""),"") &amp; IFERROR(IF(VLOOKUP(E113,'Leader-Assistant'!$C$1:$C$25,1,FALSE)&lt;&gt;"",'Leader-Assistant'!$C$1,""),"")  &amp; IFERROR(IF(VLOOKUP(E113,'Leader-Assistant'!$D$1:$D$25,1,FALSE)&lt;&gt;"",'Leader-Assistant'!$D$1,""),"") &amp; IFERROR(IF(VLOOKUP(E113,'Leader-Assistant'!$E$1:$E$25,1,FALSE)&lt;&gt;"",'Leader-Assistant'!$E$1,""),"") &amp; IFERROR(IF(VLOOKUP(E113,'Leader-Assistant'!$F$1:$F$25,1,FALSE)&lt;&gt;"",'Leader-Assistant'!$F$1,""),"") &amp; IFERROR(IF(VLOOKUP(E113,'Leader-Assistant'!$G$1:$G$25,1,FALSE)&lt;&gt;"",'Leader-Assistant'!$G$1,""),"") &amp; IFERROR(IF(VLOOKUP(E113,'Leader-Assistant'!$H$1:$H$25,1,FALSE)&lt;&gt;"",'Leader-Assistant'!$H$1,""),"") &amp; IFERROR(IF(VLOOKUP(E113,'Leader-Assistant'!$I$1:$I$25,1,FALSE)&lt;&gt;"",'Leader-Assistant'!$I$1,""),"")</f>
        <v>PKL</v>
      </c>
      <c r="E113" s="289" t="str">
        <f ca="1">IF(COUNTIF(Priorities!$B$4:OFFSET(Priorities!$B$3,Table1[[#This Row],[ID]],0),OFFSET(Priorities!$B$3,Table1[[#This Row],[ID]],0))=1,OFFSET(Priorities!$D$3,Table1[[#This Row],[ID]],0),"")</f>
        <v>DBI</v>
      </c>
      <c r="F113" s="291" t="str" cm="1">
        <f t="array" aca="1" ref="F113" ca="1">_xlfn.IFNA(INDEX(OFFSET(Priorities!$F$3:$F$2283,Table1[[#This Row],[ID]],0),MATCH(1,(B113=OFFSET(Priorities!$B$3:$B$2283,Table1[[#This Row],[ID]],0))*("Initial"=OFFSET(Priorities!$E$3:$E$2283,Table1[[#This Row],[ID]],0)),0)),"")</f>
        <v>29.04.2022</v>
      </c>
      <c r="G113" s="292" cm="1">
        <f t="array" aca="1" ref="G113" ca="1">_xlfn.IFNA(TODAY()-(INDEX(OFFSET(Priorities!$F$3:$F$2283,Table1[[#This Row],[ID]],0),MATCH(1,(B113=OFFSET(Priorities!$B$3:$B$2283,Table1[[#This Row],[ID]],0))*("1W"=OFFSET(Priorities!$E$3:$E$2283,Table1[[#This Row],[ID]],0)),0))),"")</f>
        <v>158</v>
      </c>
      <c r="H113" s="292" cm="1">
        <f t="array" aca="1" ref="H113" ca="1">_xlfn.IFNA(TODAY()-(INDEX(OFFSET(Priorities!$F$3:$F$2283,Table1[[#This Row],[ID]],0),MATCH(1,(B113=OFFSET(Priorities!$B$3:$B$2283,Table1[[#This Row],[ID]],0))*("3W"=OFFSET(Priorities!$E$3:$E$2283,Table1[[#This Row],[ID]],0)),0))),"")</f>
        <v>144</v>
      </c>
      <c r="I113" s="292" cm="1">
        <f t="array" aca="1" ref="I113" ca="1">_xlfn.IFNA(TODAY()-(INDEX(OFFSET(Priorities!$F$3:$F$2283,Table1[[#This Row],[ID]],0),MATCH(1,(B113=OFFSET(Priorities!$B$3:$B$2283,Table1[[#This Row],[ID]],0))*("6W"=OFFSET(Priorities!$E$3:$E$2283,Table1[[#This Row],[ID]],0)),0))),"")</f>
        <v>123</v>
      </c>
      <c r="J113" s="292" cm="1">
        <f t="array" aca="1" ref="J113" ca="1">_xlfn.IFNA(TODAY()-(INDEX(OFFSET(Priorities!$F$3:$F$2283,Table1[[#This Row],[ID]],0),MATCH(1,(B113=OFFSET(Priorities!$B$3:$B$2283,Table1[[#This Row],[ID]],0))*("12W"=OFFSET(Priorities!$E$3:$E$2283,Table1[[#This Row],[ID]],0)),0))),"")</f>
        <v>81</v>
      </c>
      <c r="K113" s="292" t="str" cm="1">
        <f t="array" aca="1" ref="K113" ca="1">_xlfn.IFNA(TODAY()-(INDEX(OFFSET(Priorities!$F$3:$F$2283,Table1[[#This Row],[ID]],0),MATCH(1,(B113=OFFSET(Priorities!$B$3:$B$2283,Table1[[#This Row],[ID]],0))*("18W"=OFFSET(Priorities!$E$3:$E$2283,Table1[[#This Row],[ID]],0)),0))),"")</f>
        <v/>
      </c>
      <c r="L113" s="292" t="str" cm="1">
        <f t="array" aca="1" ref="L113" ca="1">_xlfn.IFNA(TODAY()-(INDEX(OFFSET(Priorities!$F$3:$F$2283,Table1[[#This Row],[ID]],0),MATCH(1,(B113=OFFSET(Priorities!$B$3:$B$2283,Table1[[#This Row],[ID]],0))*("26W"=OFFSET(Priorities!$E$3:$E$2283,Table1[[#This Row],[ID]],0)),0))),"")</f>
        <v/>
      </c>
      <c r="M113" s="292" t="str" cm="1">
        <f t="array" aca="1" ref="M113" ca="1">_xlfn.IFNA(TODAY()-(INDEX(OFFSET(Priorities!$F$3:$F$2283,Table1[[#This Row],[ID]],0),MATCH(1,(B113=OFFSET(Priorities!$B$3:$B$2283,Table1[[#This Row],[ID]],0))*("52W"=OFFSET(Priorities!$E$3:$E$2283,Table1[[#This Row],[ID]],0)),0))),"")</f>
        <v/>
      </c>
      <c r="N113" s="292" t="str" cm="1">
        <f t="array" aca="1" ref="N113" ca="1">_xlfn.IFNA(TODAY()-(INDEX(OFFSET(Priorities!$F$3:$F$2283,Table1[[#This Row],[ID]],0),MATCH(1,(B113=OFFSET(Priorities!$B$3:$B$2283,Table1[[#This Row],[ID]],0))*("104W"=OFFSET(Priorities!$E$3:$E$2283,Table1[[#This Row],[ID]],0)),0))),"")</f>
        <v/>
      </c>
      <c r="O113" s="292" t="str" cm="1">
        <f t="array" aca="1" ref="O113" ca="1">_xlfn.IFNA(TODAY()-(INDEX(OFFSET(Priorities!$F$3:$F$2283,Table1[[#This Row],[ID]],0),MATCH(1,(B113=OFFSET(Priorities!$B$3:$B$2283,Table1[[#This Row],[ID]],0))*("2L"=OFFSET(Priorities!$E$3:$E$2283,Table1[[#This Row],[ID]],0)),0))),"")</f>
        <v/>
      </c>
      <c r="P113" s="292" t="str" cm="1">
        <f t="array" aca="1" ref="P113" ca="1">_xlfn.IFNA(TODAY()-(INDEX(OFFSET(Priorities!$F$3:$F$2283,Table1[[#This Row],[ID]],0),MATCH(1,(B113=OFFSET(Priorities!$B$3:$B$2283,Table1[[#This Row],[ID]],0))*("156W"=OFFSET(Priorities!$E$3:$E$2283,Table1[[#This Row],[ID]],0)),0))),"")</f>
        <v/>
      </c>
      <c r="Q113" s="287" t="str" cm="1">
        <f t="array" aca="1" ref="Q113" ca="1">_xlfn.IFNA(TODAY()-(INDEX(OFFSET(Priorities!$F$3:$F$2283,Table1[[#This Row],[ID]],0),MATCH(1,(B113=OFFSET(Priorities!$B$3:$B$2283,Table1[[#This Row],[ID]],0))*("3L"=OFFSET(Priorities!$E$3:$E$2283,Table1[[#This Row],[ID]],0)),0))),"")</f>
        <v/>
      </c>
    </row>
    <row r="114" spans="1:17" x14ac:dyDescent="0.3">
      <c r="A114" s="288">
        <v>113</v>
      </c>
      <c r="B114" s="289" t="str">
        <f ca="1">IF(COUNTIF(Priorities!$B$4:OFFSET(Priorities!$B$3,Table1[[#This Row],[ID]],0),OFFSET(Priorities!$B$3,Table1[[#This Row],[ID]],0))=1,OFFSET(Priorities!$B$3,Table1[[#This Row],[ID]],0),"")</f>
        <v>ST 178-2022</v>
      </c>
      <c r="C114" s="290" t="str">
        <f ca="1">IF(COUNTIF(Priorities!$B$4:OFFSET(Priorities!$B$3,Table1[[#This Row],[ID]],0),OFFSET(Priorities!$B$3,Table1[[#This Row],[ID]],0))=1,OFFSET(Priorities!$C$3,Table1[[#This Row],[ID]],0),"")</f>
        <v xml:space="preserve">TEST42 from Matangi for TEST51 </v>
      </c>
      <c r="D114" s="289" t="str">
        <f ca="1">IFERROR(IF(VLOOKUP(E114,'Leader-Assistant'!$B$1:$B$25,1,FALSE)&lt;&gt;"",'Leader-Assistant'!$B$1,""),"") &amp; IFERROR(IF(VLOOKUP(E114,'Leader-Assistant'!$C$1:$C$25,1,FALSE)&lt;&gt;"",'Leader-Assistant'!$C$1,""),"")  &amp; IFERROR(IF(VLOOKUP(E114,'Leader-Assistant'!$D$1:$D$25,1,FALSE)&lt;&gt;"",'Leader-Assistant'!$D$1,""),"") &amp; IFERROR(IF(VLOOKUP(E114,'Leader-Assistant'!$E$1:$E$25,1,FALSE)&lt;&gt;"",'Leader-Assistant'!$E$1,""),"") &amp; IFERROR(IF(VLOOKUP(E114,'Leader-Assistant'!$F$1:$F$25,1,FALSE)&lt;&gt;"",'Leader-Assistant'!$F$1,""),"") &amp; IFERROR(IF(VLOOKUP(E114,'Leader-Assistant'!$G$1:$G$25,1,FALSE)&lt;&gt;"",'Leader-Assistant'!$G$1,""),"") &amp; IFERROR(IF(VLOOKUP(E114,'Leader-Assistant'!$H$1:$H$25,1,FALSE)&lt;&gt;"",'Leader-Assistant'!$H$1,""),"") &amp; IFERROR(IF(VLOOKUP(E114,'Leader-Assistant'!$I$1:$I$25,1,FALSE)&lt;&gt;"",'Leader-Assistant'!$I$1,""),"")</f>
        <v>PKL</v>
      </c>
      <c r="E114" s="289" t="str">
        <f ca="1">IF(COUNTIF(Priorities!$B$4:OFFSET(Priorities!$B$3,Table1[[#This Row],[ID]],0),OFFSET(Priorities!$B$3,Table1[[#This Row],[ID]],0))=1,OFFSET(Priorities!$D$3,Table1[[#This Row],[ID]],0),"")</f>
        <v>JRE</v>
      </c>
      <c r="F114" s="291" t="str" cm="1">
        <f t="array" aca="1" ref="F114" ca="1">_xlfn.IFNA(INDEX(OFFSET(Priorities!$F$3:$F$2283,Table1[[#This Row],[ID]],0),MATCH(1,(B114=OFFSET(Priorities!$B$3:$B$2283,Table1[[#This Row],[ID]],0))*("Initial"=OFFSET(Priorities!$E$3:$E$2283,Table1[[#This Row],[ID]],0)),0)),"")</f>
        <v>28.04.2022</v>
      </c>
      <c r="G114" s="292" cm="1">
        <f t="array" aca="1" ref="G114" ca="1">_xlfn.IFNA(TODAY()-(INDEX(OFFSET(Priorities!$F$3:$F$2283,Table1[[#This Row],[ID]],0),MATCH(1,(B114=OFFSET(Priorities!$B$3:$B$2283,Table1[[#This Row],[ID]],0))*("1W"=OFFSET(Priorities!$E$3:$E$2283,Table1[[#This Row],[ID]],0)),0))),"")</f>
        <v>159</v>
      </c>
      <c r="H114" s="292" cm="1">
        <f t="array" aca="1" ref="H114" ca="1">_xlfn.IFNA(TODAY()-(INDEX(OFFSET(Priorities!$F$3:$F$2283,Table1[[#This Row],[ID]],0),MATCH(1,(B114=OFFSET(Priorities!$B$3:$B$2283,Table1[[#This Row],[ID]],0))*("3W"=OFFSET(Priorities!$E$3:$E$2283,Table1[[#This Row],[ID]],0)),0))),"")</f>
        <v>145</v>
      </c>
      <c r="I114" s="292" cm="1">
        <f t="array" aca="1" ref="I114" ca="1">_xlfn.IFNA(TODAY()-(INDEX(OFFSET(Priorities!$F$3:$F$2283,Table1[[#This Row],[ID]],0),MATCH(1,(B114=OFFSET(Priorities!$B$3:$B$2283,Table1[[#This Row],[ID]],0))*("6W"=OFFSET(Priorities!$E$3:$E$2283,Table1[[#This Row],[ID]],0)),0))),"")</f>
        <v>124</v>
      </c>
      <c r="J114" s="292" cm="1">
        <f t="array" aca="1" ref="J114" ca="1">_xlfn.IFNA(TODAY()-(INDEX(OFFSET(Priorities!$F$3:$F$2283,Table1[[#This Row],[ID]],0),MATCH(1,(B114=OFFSET(Priorities!$B$3:$B$2283,Table1[[#This Row],[ID]],0))*("12W"=OFFSET(Priorities!$E$3:$E$2283,Table1[[#This Row],[ID]],0)),0))),"")</f>
        <v>82</v>
      </c>
      <c r="K114" s="292" t="str" cm="1">
        <f t="array" aca="1" ref="K114" ca="1">_xlfn.IFNA(TODAY()-(INDEX(OFFSET(Priorities!$F$3:$F$2283,Table1[[#This Row],[ID]],0),MATCH(1,(B114=OFFSET(Priorities!$B$3:$B$2283,Table1[[#This Row],[ID]],0))*("18W"=OFFSET(Priorities!$E$3:$E$2283,Table1[[#This Row],[ID]],0)),0))),"")</f>
        <v/>
      </c>
      <c r="L114" s="292" t="str" cm="1">
        <f t="array" aca="1" ref="L114" ca="1">_xlfn.IFNA(TODAY()-(INDEX(OFFSET(Priorities!$F$3:$F$2283,Table1[[#This Row],[ID]],0),MATCH(1,(B114=OFFSET(Priorities!$B$3:$B$2283,Table1[[#This Row],[ID]],0))*("26W"=OFFSET(Priorities!$E$3:$E$2283,Table1[[#This Row],[ID]],0)),0))),"")</f>
        <v/>
      </c>
      <c r="M114" s="292" t="str" cm="1">
        <f t="array" aca="1" ref="M114" ca="1">_xlfn.IFNA(TODAY()-(INDEX(OFFSET(Priorities!$F$3:$F$2283,Table1[[#This Row],[ID]],0),MATCH(1,(B114=OFFSET(Priorities!$B$3:$B$2283,Table1[[#This Row],[ID]],0))*("52W"=OFFSET(Priorities!$E$3:$E$2283,Table1[[#This Row],[ID]],0)),0))),"")</f>
        <v/>
      </c>
      <c r="N114" s="292" t="str" cm="1">
        <f t="array" aca="1" ref="N114" ca="1">_xlfn.IFNA(TODAY()-(INDEX(OFFSET(Priorities!$F$3:$F$2283,Table1[[#This Row],[ID]],0),MATCH(1,(B114=OFFSET(Priorities!$B$3:$B$2283,Table1[[#This Row],[ID]],0))*("104W"=OFFSET(Priorities!$E$3:$E$2283,Table1[[#This Row],[ID]],0)),0))),"")</f>
        <v/>
      </c>
      <c r="O114" s="292" t="str" cm="1">
        <f t="array" aca="1" ref="O114" ca="1">_xlfn.IFNA(TODAY()-(INDEX(OFFSET(Priorities!$F$3:$F$2283,Table1[[#This Row],[ID]],0),MATCH(1,(B114=OFFSET(Priorities!$B$3:$B$2283,Table1[[#This Row],[ID]],0))*("2L"=OFFSET(Priorities!$E$3:$E$2283,Table1[[#This Row],[ID]],0)),0))),"")</f>
        <v/>
      </c>
      <c r="P114" s="292" t="str" cm="1">
        <f t="array" aca="1" ref="P114" ca="1">_xlfn.IFNA(TODAY()-(INDEX(OFFSET(Priorities!$F$3:$F$2283,Table1[[#This Row],[ID]],0),MATCH(1,(B114=OFFSET(Priorities!$B$3:$B$2283,Table1[[#This Row],[ID]],0))*("156W"=OFFSET(Priorities!$E$3:$E$2283,Table1[[#This Row],[ID]],0)),0))),"")</f>
        <v/>
      </c>
      <c r="Q114" s="287" t="str" cm="1">
        <f t="array" aca="1" ref="Q114" ca="1">_xlfn.IFNA(TODAY()-(INDEX(OFFSET(Priorities!$F$3:$F$2283,Table1[[#This Row],[ID]],0),MATCH(1,(B114=OFFSET(Priorities!$B$3:$B$2283,Table1[[#This Row],[ID]],0))*("3L"=OFFSET(Priorities!$E$3:$E$2283,Table1[[#This Row],[ID]],0)),0))),"")</f>
        <v/>
      </c>
    </row>
    <row r="115" spans="1:17" hidden="1" x14ac:dyDescent="0.3">
      <c r="A115" s="288">
        <v>114</v>
      </c>
      <c r="B115" s="289" t="str">
        <f ca="1">IF(COUNTIF(Priorities!$B$4:OFFSET(Priorities!$B$3,Table1[[#This Row],[ID]],0),OFFSET(Priorities!$B$3,Table1[[#This Row],[ID]],0))=1,OFFSET(Priorities!$B$3,Table1[[#This Row],[ID]],0),"")</f>
        <v/>
      </c>
      <c r="C115" s="290" t="str">
        <f ca="1">IF(COUNTIF(Priorities!$B$4:OFFSET(Priorities!$B$3,Table1[[#This Row],[ID]],0),OFFSET(Priorities!$B$3,Table1[[#This Row],[ID]],0))=1,OFFSET(Priorities!$C$3,Table1[[#This Row],[ID]],0),"")</f>
        <v/>
      </c>
      <c r="D115" s="289" t="str">
        <f ca="1">IFERROR(IF(VLOOKUP(E115,'Leader-Assistant'!$B$1:$B$25,1,FALSE)&lt;&gt;"",'Leader-Assistant'!$B$1,""),"") &amp; IFERROR(IF(VLOOKUP(E115,'Leader-Assistant'!$C$1:$C$25,1,FALSE)&lt;&gt;"",'Leader-Assistant'!$C$1,""),"")  &amp; IFERROR(IF(VLOOKUP(E115,'Leader-Assistant'!$D$1:$D$25,1,FALSE)&lt;&gt;"",'Leader-Assistant'!$D$1,""),"") &amp; IFERROR(IF(VLOOKUP(E115,'Leader-Assistant'!$E$1:$E$25,1,FALSE)&lt;&gt;"",'Leader-Assistant'!$E$1,""),"") &amp; IFERROR(IF(VLOOKUP(E115,'Leader-Assistant'!$F$1:$F$25,1,FALSE)&lt;&gt;"",'Leader-Assistant'!$F$1,""),"") &amp; IFERROR(IF(VLOOKUP(E115,'Leader-Assistant'!$G$1:$G$25,1,FALSE)&lt;&gt;"",'Leader-Assistant'!$G$1,""),"") &amp; IFERROR(IF(VLOOKUP(E115,'Leader-Assistant'!$H$1:$H$25,1,FALSE)&lt;&gt;"",'Leader-Assistant'!$H$1,""),"") &amp; IFERROR(IF(VLOOKUP(E115,'Leader-Assistant'!$I$1:$I$25,1,FALSE)&lt;&gt;"",'Leader-Assistant'!$I$1,""),"")</f>
        <v/>
      </c>
      <c r="E115" s="289" t="str">
        <f ca="1">IF(COUNTIF(Priorities!$B$4:OFFSET(Priorities!$B$3,Table1[[#This Row],[ID]],0),OFFSET(Priorities!$B$3,Table1[[#This Row],[ID]],0))=1,OFFSET(Priorities!$D$3,Table1[[#This Row],[ID]],0),"")</f>
        <v/>
      </c>
      <c r="F115" s="291" t="str" cm="1">
        <f t="array" aca="1" ref="F115" ca="1">_xlfn.IFNA(INDEX(OFFSET(Priorities!$F$3:$F$2283,Table1[[#This Row],[ID]],0),MATCH(1,(B115=OFFSET(Priorities!$B$3:$B$2283,Table1[[#This Row],[ID]],0))*("Initial"=OFFSET(Priorities!$E$3:$E$2283,Table1[[#This Row],[ID]],0)),0)),"")</f>
        <v/>
      </c>
      <c r="G115" s="292" t="str" cm="1">
        <f t="array" aca="1" ref="G115" ca="1">_xlfn.IFNA(TODAY()-(INDEX(OFFSET(Priorities!$F$3:$F$2283,Table1[[#This Row],[ID]],0),MATCH(1,(B115=OFFSET(Priorities!$B$3:$B$2283,Table1[[#This Row],[ID]],0))*("1W"=OFFSET(Priorities!$E$3:$E$2283,Table1[[#This Row],[ID]],0)),0))),"")</f>
        <v/>
      </c>
      <c r="H115" s="292" t="str" cm="1">
        <f t="array" aca="1" ref="H115" ca="1">_xlfn.IFNA(TODAY()-(INDEX(OFFSET(Priorities!$F$3:$F$2283,Table1[[#This Row],[ID]],0),MATCH(1,(B115=OFFSET(Priorities!$B$3:$B$2283,Table1[[#This Row],[ID]],0))*("3W"=OFFSET(Priorities!$E$3:$E$2283,Table1[[#This Row],[ID]],0)),0))),"")</f>
        <v/>
      </c>
      <c r="I115" s="292" t="str" cm="1">
        <f t="array" aca="1" ref="I115" ca="1">_xlfn.IFNA(TODAY()-(INDEX(OFFSET(Priorities!$F$3:$F$2283,Table1[[#This Row],[ID]],0),MATCH(1,(B115=OFFSET(Priorities!$B$3:$B$2283,Table1[[#This Row],[ID]],0))*("6W"=OFFSET(Priorities!$E$3:$E$2283,Table1[[#This Row],[ID]],0)),0))),"")</f>
        <v/>
      </c>
      <c r="J115" s="292" t="str" cm="1">
        <f t="array" aca="1" ref="J115" ca="1">_xlfn.IFNA(TODAY()-(INDEX(OFFSET(Priorities!$F$3:$F$2283,Table1[[#This Row],[ID]],0),MATCH(1,(B115=OFFSET(Priorities!$B$3:$B$2283,Table1[[#This Row],[ID]],0))*("12W"=OFFSET(Priorities!$E$3:$E$2283,Table1[[#This Row],[ID]],0)),0))),"")</f>
        <v/>
      </c>
      <c r="K115" s="292" t="str" cm="1">
        <f t="array" aca="1" ref="K115" ca="1">_xlfn.IFNA(TODAY()-(INDEX(OFFSET(Priorities!$F$3:$F$2283,Table1[[#This Row],[ID]],0),MATCH(1,(B115=OFFSET(Priorities!$B$3:$B$2283,Table1[[#This Row],[ID]],0))*("18W"=OFFSET(Priorities!$E$3:$E$2283,Table1[[#This Row],[ID]],0)),0))),"")</f>
        <v/>
      </c>
      <c r="L115" s="292" t="str" cm="1">
        <f t="array" aca="1" ref="L115" ca="1">_xlfn.IFNA(TODAY()-(INDEX(OFFSET(Priorities!$F$3:$F$2283,Table1[[#This Row],[ID]],0),MATCH(1,(B115=OFFSET(Priorities!$B$3:$B$2283,Table1[[#This Row],[ID]],0))*("26W"=OFFSET(Priorities!$E$3:$E$2283,Table1[[#This Row],[ID]],0)),0))),"")</f>
        <v/>
      </c>
      <c r="M115" s="292" t="str" cm="1">
        <f t="array" aca="1" ref="M115" ca="1">_xlfn.IFNA(TODAY()-(INDEX(OFFSET(Priorities!$F$3:$F$2283,Table1[[#This Row],[ID]],0),MATCH(1,(B115=OFFSET(Priorities!$B$3:$B$2283,Table1[[#This Row],[ID]],0))*("52W"=OFFSET(Priorities!$E$3:$E$2283,Table1[[#This Row],[ID]],0)),0))),"")</f>
        <v/>
      </c>
      <c r="N115" s="292" t="str" cm="1">
        <f t="array" aca="1" ref="N115" ca="1">_xlfn.IFNA(TODAY()-(INDEX(OFFSET(Priorities!$F$3:$F$2283,Table1[[#This Row],[ID]],0),MATCH(1,(B115=OFFSET(Priorities!$B$3:$B$2283,Table1[[#This Row],[ID]],0))*("104W"=OFFSET(Priorities!$E$3:$E$2283,Table1[[#This Row],[ID]],0)),0))),"")</f>
        <v/>
      </c>
      <c r="O115" s="292" t="str" cm="1">
        <f t="array" aca="1" ref="O115" ca="1">_xlfn.IFNA(TODAY()-(INDEX(OFFSET(Priorities!$F$3:$F$2283,Table1[[#This Row],[ID]],0),MATCH(1,(B115=OFFSET(Priorities!$B$3:$B$2283,Table1[[#This Row],[ID]],0))*("2L"=OFFSET(Priorities!$E$3:$E$2283,Table1[[#This Row],[ID]],0)),0))),"")</f>
        <v/>
      </c>
      <c r="P115" s="292" t="str" cm="1">
        <f t="array" aca="1" ref="P115" ca="1">_xlfn.IFNA(TODAY()-(INDEX(OFFSET(Priorities!$F$3:$F$2283,Table1[[#This Row],[ID]],0),MATCH(1,(B115=OFFSET(Priorities!$B$3:$B$2283,Table1[[#This Row],[ID]],0))*("156W"=OFFSET(Priorities!$E$3:$E$2283,Table1[[#This Row],[ID]],0)),0))),"")</f>
        <v/>
      </c>
      <c r="Q115" s="287" t="str" cm="1">
        <f t="array" aca="1" ref="Q115" ca="1">_xlfn.IFNA(TODAY()-(INDEX(OFFSET(Priorities!$F$3:$F$2283,Table1[[#This Row],[ID]],0),MATCH(1,(B115=OFFSET(Priorities!$B$3:$B$2283,Table1[[#This Row],[ID]],0))*("3L"=OFFSET(Priorities!$E$3:$E$2283,Table1[[#This Row],[ID]],0)),0))),"")</f>
        <v/>
      </c>
    </row>
    <row r="116" spans="1:17" hidden="1" x14ac:dyDescent="0.3">
      <c r="A116" s="288">
        <v>115</v>
      </c>
      <c r="B116" s="289" t="str">
        <f ca="1">IF(COUNTIF(Priorities!$B$4:OFFSET(Priorities!$B$3,Table1[[#This Row],[ID]],0),OFFSET(Priorities!$B$3,Table1[[#This Row],[ID]],0))=1,OFFSET(Priorities!$B$3,Table1[[#This Row],[ID]],0),"")</f>
        <v/>
      </c>
      <c r="C116" s="290" t="str">
        <f ca="1">IF(COUNTIF(Priorities!$B$4:OFFSET(Priorities!$B$3,Table1[[#This Row],[ID]],0),OFFSET(Priorities!$B$3,Table1[[#This Row],[ID]],0))=1,OFFSET(Priorities!$C$3,Table1[[#This Row],[ID]],0),"")</f>
        <v/>
      </c>
      <c r="D116" s="289" t="str">
        <f ca="1">IFERROR(IF(VLOOKUP(E116,'Leader-Assistant'!$B$1:$B$25,1,FALSE)&lt;&gt;"",'Leader-Assistant'!$B$1,""),"") &amp; IFERROR(IF(VLOOKUP(E116,'Leader-Assistant'!$C$1:$C$25,1,FALSE)&lt;&gt;"",'Leader-Assistant'!$C$1,""),"")  &amp; IFERROR(IF(VLOOKUP(E116,'Leader-Assistant'!$D$1:$D$25,1,FALSE)&lt;&gt;"",'Leader-Assistant'!$D$1,""),"") &amp; IFERROR(IF(VLOOKUP(E116,'Leader-Assistant'!$E$1:$E$25,1,FALSE)&lt;&gt;"",'Leader-Assistant'!$E$1,""),"") &amp; IFERROR(IF(VLOOKUP(E116,'Leader-Assistant'!$F$1:$F$25,1,FALSE)&lt;&gt;"",'Leader-Assistant'!$F$1,""),"") &amp; IFERROR(IF(VLOOKUP(E116,'Leader-Assistant'!$G$1:$G$25,1,FALSE)&lt;&gt;"",'Leader-Assistant'!$G$1,""),"") &amp; IFERROR(IF(VLOOKUP(E116,'Leader-Assistant'!$H$1:$H$25,1,FALSE)&lt;&gt;"",'Leader-Assistant'!$H$1,""),"") &amp; IFERROR(IF(VLOOKUP(E116,'Leader-Assistant'!$I$1:$I$25,1,FALSE)&lt;&gt;"",'Leader-Assistant'!$I$1,""),"")</f>
        <v/>
      </c>
      <c r="E116" s="289" t="str">
        <f ca="1">IF(COUNTIF(Priorities!$B$4:OFFSET(Priorities!$B$3,Table1[[#This Row],[ID]],0),OFFSET(Priorities!$B$3,Table1[[#This Row],[ID]],0))=1,OFFSET(Priorities!$D$3,Table1[[#This Row],[ID]],0),"")</f>
        <v/>
      </c>
      <c r="F116" s="291" t="str" cm="1">
        <f t="array" aca="1" ref="F116" ca="1">_xlfn.IFNA(INDEX(OFFSET(Priorities!$F$3:$F$2283,Table1[[#This Row],[ID]],0),MATCH(1,(B116=OFFSET(Priorities!$B$3:$B$2283,Table1[[#This Row],[ID]],0))*("Initial"=OFFSET(Priorities!$E$3:$E$2283,Table1[[#This Row],[ID]],0)),0)),"")</f>
        <v/>
      </c>
      <c r="G116" s="292" t="str" cm="1">
        <f t="array" aca="1" ref="G116" ca="1">_xlfn.IFNA(TODAY()-(INDEX(OFFSET(Priorities!$F$3:$F$2283,Table1[[#This Row],[ID]],0),MATCH(1,(B116=OFFSET(Priorities!$B$3:$B$2283,Table1[[#This Row],[ID]],0))*("1W"=OFFSET(Priorities!$E$3:$E$2283,Table1[[#This Row],[ID]],0)),0))),"")</f>
        <v/>
      </c>
      <c r="H116" s="292" t="str" cm="1">
        <f t="array" aca="1" ref="H116" ca="1">_xlfn.IFNA(TODAY()-(INDEX(OFFSET(Priorities!$F$3:$F$2283,Table1[[#This Row],[ID]],0),MATCH(1,(B116=OFFSET(Priorities!$B$3:$B$2283,Table1[[#This Row],[ID]],0))*("3W"=OFFSET(Priorities!$E$3:$E$2283,Table1[[#This Row],[ID]],0)),0))),"")</f>
        <v/>
      </c>
      <c r="I116" s="292" t="str" cm="1">
        <f t="array" aca="1" ref="I116" ca="1">_xlfn.IFNA(TODAY()-(INDEX(OFFSET(Priorities!$F$3:$F$2283,Table1[[#This Row],[ID]],0),MATCH(1,(B116=OFFSET(Priorities!$B$3:$B$2283,Table1[[#This Row],[ID]],0))*("6W"=OFFSET(Priorities!$E$3:$E$2283,Table1[[#This Row],[ID]],0)),0))),"")</f>
        <v/>
      </c>
      <c r="J116" s="292" t="str" cm="1">
        <f t="array" aca="1" ref="J116" ca="1">_xlfn.IFNA(TODAY()-(INDEX(OFFSET(Priorities!$F$3:$F$2283,Table1[[#This Row],[ID]],0),MATCH(1,(B116=OFFSET(Priorities!$B$3:$B$2283,Table1[[#This Row],[ID]],0))*("12W"=OFFSET(Priorities!$E$3:$E$2283,Table1[[#This Row],[ID]],0)),0))),"")</f>
        <v/>
      </c>
      <c r="K116" s="292" t="str" cm="1">
        <f t="array" aca="1" ref="K116" ca="1">_xlfn.IFNA(TODAY()-(INDEX(OFFSET(Priorities!$F$3:$F$2283,Table1[[#This Row],[ID]],0),MATCH(1,(B116=OFFSET(Priorities!$B$3:$B$2283,Table1[[#This Row],[ID]],0))*("18W"=OFFSET(Priorities!$E$3:$E$2283,Table1[[#This Row],[ID]],0)),0))),"")</f>
        <v/>
      </c>
      <c r="L116" s="292" t="str" cm="1">
        <f t="array" aca="1" ref="L116" ca="1">_xlfn.IFNA(TODAY()-(INDEX(OFFSET(Priorities!$F$3:$F$2283,Table1[[#This Row],[ID]],0),MATCH(1,(B116=OFFSET(Priorities!$B$3:$B$2283,Table1[[#This Row],[ID]],0))*("26W"=OFFSET(Priorities!$E$3:$E$2283,Table1[[#This Row],[ID]],0)),0))),"")</f>
        <v/>
      </c>
      <c r="M116" s="292" t="str" cm="1">
        <f t="array" aca="1" ref="M116" ca="1">_xlfn.IFNA(TODAY()-(INDEX(OFFSET(Priorities!$F$3:$F$2283,Table1[[#This Row],[ID]],0),MATCH(1,(B116=OFFSET(Priorities!$B$3:$B$2283,Table1[[#This Row],[ID]],0))*("52W"=OFFSET(Priorities!$E$3:$E$2283,Table1[[#This Row],[ID]],0)),0))),"")</f>
        <v/>
      </c>
      <c r="N116" s="292" t="str" cm="1">
        <f t="array" aca="1" ref="N116" ca="1">_xlfn.IFNA(TODAY()-(INDEX(OFFSET(Priorities!$F$3:$F$2283,Table1[[#This Row],[ID]],0),MATCH(1,(B116=OFFSET(Priorities!$B$3:$B$2283,Table1[[#This Row],[ID]],0))*("104W"=OFFSET(Priorities!$E$3:$E$2283,Table1[[#This Row],[ID]],0)),0))),"")</f>
        <v/>
      </c>
      <c r="O116" s="292" t="str" cm="1">
        <f t="array" aca="1" ref="O116" ca="1">_xlfn.IFNA(TODAY()-(INDEX(OFFSET(Priorities!$F$3:$F$2283,Table1[[#This Row],[ID]],0),MATCH(1,(B116=OFFSET(Priorities!$B$3:$B$2283,Table1[[#This Row],[ID]],0))*("2L"=OFFSET(Priorities!$E$3:$E$2283,Table1[[#This Row],[ID]],0)),0))),"")</f>
        <v/>
      </c>
      <c r="P116" s="292" t="str" cm="1">
        <f t="array" aca="1" ref="P116" ca="1">_xlfn.IFNA(TODAY()-(INDEX(OFFSET(Priorities!$F$3:$F$2283,Table1[[#This Row],[ID]],0),MATCH(1,(B116=OFFSET(Priorities!$B$3:$B$2283,Table1[[#This Row],[ID]],0))*("156W"=OFFSET(Priorities!$E$3:$E$2283,Table1[[#This Row],[ID]],0)),0))),"")</f>
        <v/>
      </c>
      <c r="Q116" s="287" t="str" cm="1">
        <f t="array" aca="1" ref="Q116" ca="1">_xlfn.IFNA(TODAY()-(INDEX(OFFSET(Priorities!$F$3:$F$2283,Table1[[#This Row],[ID]],0),MATCH(1,(B116=OFFSET(Priorities!$B$3:$B$2283,Table1[[#This Row],[ID]],0))*("3L"=OFFSET(Priorities!$E$3:$E$2283,Table1[[#This Row],[ID]],0)),0))),"")</f>
        <v/>
      </c>
    </row>
    <row r="117" spans="1:17" hidden="1" x14ac:dyDescent="0.3">
      <c r="A117" s="288">
        <v>116</v>
      </c>
      <c r="B117" s="289" t="str">
        <f ca="1">IF(COUNTIF(Priorities!$B$4:OFFSET(Priorities!$B$3,Table1[[#This Row],[ID]],0),OFFSET(Priorities!$B$3,Table1[[#This Row],[ID]],0))=1,OFFSET(Priorities!$B$3,Table1[[#This Row],[ID]],0),"")</f>
        <v/>
      </c>
      <c r="C117" s="290" t="str">
        <f ca="1">IF(COUNTIF(Priorities!$B$4:OFFSET(Priorities!$B$3,Table1[[#This Row],[ID]],0),OFFSET(Priorities!$B$3,Table1[[#This Row],[ID]],0))=1,OFFSET(Priorities!$C$3,Table1[[#This Row],[ID]],0),"")</f>
        <v/>
      </c>
      <c r="D117" s="289" t="str">
        <f ca="1">IFERROR(IF(VLOOKUP(E117,'Leader-Assistant'!$B$1:$B$25,1,FALSE)&lt;&gt;"",'Leader-Assistant'!$B$1,""),"") &amp; IFERROR(IF(VLOOKUP(E117,'Leader-Assistant'!$C$1:$C$25,1,FALSE)&lt;&gt;"",'Leader-Assistant'!$C$1,""),"")  &amp; IFERROR(IF(VLOOKUP(E117,'Leader-Assistant'!$D$1:$D$25,1,FALSE)&lt;&gt;"",'Leader-Assistant'!$D$1,""),"") &amp; IFERROR(IF(VLOOKUP(E117,'Leader-Assistant'!$E$1:$E$25,1,FALSE)&lt;&gt;"",'Leader-Assistant'!$E$1,""),"") &amp; IFERROR(IF(VLOOKUP(E117,'Leader-Assistant'!$F$1:$F$25,1,FALSE)&lt;&gt;"",'Leader-Assistant'!$F$1,""),"") &amp; IFERROR(IF(VLOOKUP(E117,'Leader-Assistant'!$G$1:$G$25,1,FALSE)&lt;&gt;"",'Leader-Assistant'!$G$1,""),"") &amp; IFERROR(IF(VLOOKUP(E117,'Leader-Assistant'!$H$1:$H$25,1,FALSE)&lt;&gt;"",'Leader-Assistant'!$H$1,""),"") &amp; IFERROR(IF(VLOOKUP(E117,'Leader-Assistant'!$I$1:$I$25,1,FALSE)&lt;&gt;"",'Leader-Assistant'!$I$1,""),"")</f>
        <v/>
      </c>
      <c r="E117" s="289" t="str">
        <f ca="1">IF(COUNTIF(Priorities!$B$4:OFFSET(Priorities!$B$3,Table1[[#This Row],[ID]],0),OFFSET(Priorities!$B$3,Table1[[#This Row],[ID]],0))=1,OFFSET(Priorities!$D$3,Table1[[#This Row],[ID]],0),"")</f>
        <v/>
      </c>
      <c r="F117" s="291" t="str" cm="1">
        <f t="array" aca="1" ref="F117" ca="1">_xlfn.IFNA(INDEX(OFFSET(Priorities!$F$3:$F$2283,Table1[[#This Row],[ID]],0),MATCH(1,(B117=OFFSET(Priorities!$B$3:$B$2283,Table1[[#This Row],[ID]],0))*("Initial"=OFFSET(Priorities!$E$3:$E$2283,Table1[[#This Row],[ID]],0)),0)),"")</f>
        <v/>
      </c>
      <c r="G117" s="292" t="str" cm="1">
        <f t="array" aca="1" ref="G117" ca="1">_xlfn.IFNA(TODAY()-(INDEX(OFFSET(Priorities!$F$3:$F$2283,Table1[[#This Row],[ID]],0),MATCH(1,(B117=OFFSET(Priorities!$B$3:$B$2283,Table1[[#This Row],[ID]],0))*("1W"=OFFSET(Priorities!$E$3:$E$2283,Table1[[#This Row],[ID]],0)),0))),"")</f>
        <v/>
      </c>
      <c r="H117" s="292" t="str" cm="1">
        <f t="array" aca="1" ref="H117" ca="1">_xlfn.IFNA(TODAY()-(INDEX(OFFSET(Priorities!$F$3:$F$2283,Table1[[#This Row],[ID]],0),MATCH(1,(B117=OFFSET(Priorities!$B$3:$B$2283,Table1[[#This Row],[ID]],0))*("3W"=OFFSET(Priorities!$E$3:$E$2283,Table1[[#This Row],[ID]],0)),0))),"")</f>
        <v/>
      </c>
      <c r="I117" s="292" t="str" cm="1">
        <f t="array" aca="1" ref="I117" ca="1">_xlfn.IFNA(TODAY()-(INDEX(OFFSET(Priorities!$F$3:$F$2283,Table1[[#This Row],[ID]],0),MATCH(1,(B117=OFFSET(Priorities!$B$3:$B$2283,Table1[[#This Row],[ID]],0))*("6W"=OFFSET(Priorities!$E$3:$E$2283,Table1[[#This Row],[ID]],0)),0))),"")</f>
        <v/>
      </c>
      <c r="J117" s="292" t="str" cm="1">
        <f t="array" aca="1" ref="J117" ca="1">_xlfn.IFNA(TODAY()-(INDEX(OFFSET(Priorities!$F$3:$F$2283,Table1[[#This Row],[ID]],0),MATCH(1,(B117=OFFSET(Priorities!$B$3:$B$2283,Table1[[#This Row],[ID]],0))*("12W"=OFFSET(Priorities!$E$3:$E$2283,Table1[[#This Row],[ID]],0)),0))),"")</f>
        <v/>
      </c>
      <c r="K117" s="292" t="str" cm="1">
        <f t="array" aca="1" ref="K117" ca="1">_xlfn.IFNA(TODAY()-(INDEX(OFFSET(Priorities!$F$3:$F$2283,Table1[[#This Row],[ID]],0),MATCH(1,(B117=OFFSET(Priorities!$B$3:$B$2283,Table1[[#This Row],[ID]],0))*("18W"=OFFSET(Priorities!$E$3:$E$2283,Table1[[#This Row],[ID]],0)),0))),"")</f>
        <v/>
      </c>
      <c r="L117" s="292" t="str" cm="1">
        <f t="array" aca="1" ref="L117" ca="1">_xlfn.IFNA(TODAY()-(INDEX(OFFSET(Priorities!$F$3:$F$2283,Table1[[#This Row],[ID]],0),MATCH(1,(B117=OFFSET(Priorities!$B$3:$B$2283,Table1[[#This Row],[ID]],0))*("26W"=OFFSET(Priorities!$E$3:$E$2283,Table1[[#This Row],[ID]],0)),0))),"")</f>
        <v/>
      </c>
      <c r="M117" s="292" t="str" cm="1">
        <f t="array" aca="1" ref="M117" ca="1">_xlfn.IFNA(TODAY()-(INDEX(OFFSET(Priorities!$F$3:$F$2283,Table1[[#This Row],[ID]],0),MATCH(1,(B117=OFFSET(Priorities!$B$3:$B$2283,Table1[[#This Row],[ID]],0))*("52W"=OFFSET(Priorities!$E$3:$E$2283,Table1[[#This Row],[ID]],0)),0))),"")</f>
        <v/>
      </c>
      <c r="N117" s="292" t="str" cm="1">
        <f t="array" aca="1" ref="N117" ca="1">_xlfn.IFNA(TODAY()-(INDEX(OFFSET(Priorities!$F$3:$F$2283,Table1[[#This Row],[ID]],0),MATCH(1,(B117=OFFSET(Priorities!$B$3:$B$2283,Table1[[#This Row],[ID]],0))*("104W"=OFFSET(Priorities!$E$3:$E$2283,Table1[[#This Row],[ID]],0)),0))),"")</f>
        <v/>
      </c>
      <c r="O117" s="292" t="str" cm="1">
        <f t="array" aca="1" ref="O117" ca="1">_xlfn.IFNA(TODAY()-(INDEX(OFFSET(Priorities!$F$3:$F$2283,Table1[[#This Row],[ID]],0),MATCH(1,(B117=OFFSET(Priorities!$B$3:$B$2283,Table1[[#This Row],[ID]],0))*("2L"=OFFSET(Priorities!$E$3:$E$2283,Table1[[#This Row],[ID]],0)),0))),"")</f>
        <v/>
      </c>
      <c r="P117" s="292" t="str" cm="1">
        <f t="array" aca="1" ref="P117" ca="1">_xlfn.IFNA(TODAY()-(INDEX(OFFSET(Priorities!$F$3:$F$2283,Table1[[#This Row],[ID]],0),MATCH(1,(B117=OFFSET(Priorities!$B$3:$B$2283,Table1[[#This Row],[ID]],0))*("156W"=OFFSET(Priorities!$E$3:$E$2283,Table1[[#This Row],[ID]],0)),0))),"")</f>
        <v/>
      </c>
      <c r="Q117" s="287" t="str" cm="1">
        <f t="array" aca="1" ref="Q117" ca="1">_xlfn.IFNA(TODAY()-(INDEX(OFFSET(Priorities!$F$3:$F$2283,Table1[[#This Row],[ID]],0),MATCH(1,(B117=OFFSET(Priorities!$B$3:$B$2283,Table1[[#This Row],[ID]],0))*("3L"=OFFSET(Priorities!$E$3:$E$2283,Table1[[#This Row],[ID]],0)),0))),"")</f>
        <v/>
      </c>
    </row>
    <row r="118" spans="1:17" hidden="1" x14ac:dyDescent="0.3">
      <c r="A118" s="288">
        <v>117</v>
      </c>
      <c r="B118" s="289" t="str">
        <f ca="1">IF(COUNTIF(Priorities!$B$4:OFFSET(Priorities!$B$3,Table1[[#This Row],[ID]],0),OFFSET(Priorities!$B$3,Table1[[#This Row],[ID]],0))=1,OFFSET(Priorities!$B$3,Table1[[#This Row],[ID]],0),"")</f>
        <v/>
      </c>
      <c r="C118" s="290" t="str">
        <f ca="1">IF(COUNTIF(Priorities!$B$4:OFFSET(Priorities!$B$3,Table1[[#This Row],[ID]],0),OFFSET(Priorities!$B$3,Table1[[#This Row],[ID]],0))=1,OFFSET(Priorities!$C$3,Table1[[#This Row],[ID]],0),"")</f>
        <v/>
      </c>
      <c r="D118" s="289" t="str">
        <f ca="1">IFERROR(IF(VLOOKUP(E118,'Leader-Assistant'!$B$1:$B$25,1,FALSE)&lt;&gt;"",'Leader-Assistant'!$B$1,""),"") &amp; IFERROR(IF(VLOOKUP(E118,'Leader-Assistant'!$C$1:$C$25,1,FALSE)&lt;&gt;"",'Leader-Assistant'!$C$1,""),"")  &amp; IFERROR(IF(VLOOKUP(E118,'Leader-Assistant'!$D$1:$D$25,1,FALSE)&lt;&gt;"",'Leader-Assistant'!$D$1,""),"") &amp; IFERROR(IF(VLOOKUP(E118,'Leader-Assistant'!$E$1:$E$25,1,FALSE)&lt;&gt;"",'Leader-Assistant'!$E$1,""),"") &amp; IFERROR(IF(VLOOKUP(E118,'Leader-Assistant'!$F$1:$F$25,1,FALSE)&lt;&gt;"",'Leader-Assistant'!$F$1,""),"") &amp; IFERROR(IF(VLOOKUP(E118,'Leader-Assistant'!$G$1:$G$25,1,FALSE)&lt;&gt;"",'Leader-Assistant'!$G$1,""),"") &amp; IFERROR(IF(VLOOKUP(E118,'Leader-Assistant'!$H$1:$H$25,1,FALSE)&lt;&gt;"",'Leader-Assistant'!$H$1,""),"") &amp; IFERROR(IF(VLOOKUP(E118,'Leader-Assistant'!$I$1:$I$25,1,FALSE)&lt;&gt;"",'Leader-Assistant'!$I$1,""),"")</f>
        <v/>
      </c>
      <c r="E118" s="289" t="str">
        <f ca="1">IF(COUNTIF(Priorities!$B$4:OFFSET(Priorities!$B$3,Table1[[#This Row],[ID]],0),OFFSET(Priorities!$B$3,Table1[[#This Row],[ID]],0))=1,OFFSET(Priorities!$D$3,Table1[[#This Row],[ID]],0),"")</f>
        <v/>
      </c>
      <c r="F118" s="291" t="str" cm="1">
        <f t="array" aca="1" ref="F118" ca="1">_xlfn.IFNA(INDEX(OFFSET(Priorities!$F$3:$F$2283,Table1[[#This Row],[ID]],0),MATCH(1,(B118=OFFSET(Priorities!$B$3:$B$2283,Table1[[#This Row],[ID]],0))*("Initial"=OFFSET(Priorities!$E$3:$E$2283,Table1[[#This Row],[ID]],0)),0)),"")</f>
        <v/>
      </c>
      <c r="G118" s="292" t="str" cm="1">
        <f t="array" aca="1" ref="G118" ca="1">_xlfn.IFNA(TODAY()-(INDEX(OFFSET(Priorities!$F$3:$F$2283,Table1[[#This Row],[ID]],0),MATCH(1,(B118=OFFSET(Priorities!$B$3:$B$2283,Table1[[#This Row],[ID]],0))*("1W"=OFFSET(Priorities!$E$3:$E$2283,Table1[[#This Row],[ID]],0)),0))),"")</f>
        <v/>
      </c>
      <c r="H118" s="292" t="str" cm="1">
        <f t="array" aca="1" ref="H118" ca="1">_xlfn.IFNA(TODAY()-(INDEX(OFFSET(Priorities!$F$3:$F$2283,Table1[[#This Row],[ID]],0),MATCH(1,(B118=OFFSET(Priorities!$B$3:$B$2283,Table1[[#This Row],[ID]],0))*("3W"=OFFSET(Priorities!$E$3:$E$2283,Table1[[#This Row],[ID]],0)),0))),"")</f>
        <v/>
      </c>
      <c r="I118" s="292" t="str" cm="1">
        <f t="array" aca="1" ref="I118" ca="1">_xlfn.IFNA(TODAY()-(INDEX(OFFSET(Priorities!$F$3:$F$2283,Table1[[#This Row],[ID]],0),MATCH(1,(B118=OFFSET(Priorities!$B$3:$B$2283,Table1[[#This Row],[ID]],0))*("6W"=OFFSET(Priorities!$E$3:$E$2283,Table1[[#This Row],[ID]],0)),0))),"")</f>
        <v/>
      </c>
      <c r="J118" s="292" t="str" cm="1">
        <f t="array" aca="1" ref="J118" ca="1">_xlfn.IFNA(TODAY()-(INDEX(OFFSET(Priorities!$F$3:$F$2283,Table1[[#This Row],[ID]],0),MATCH(1,(B118=OFFSET(Priorities!$B$3:$B$2283,Table1[[#This Row],[ID]],0))*("12W"=OFFSET(Priorities!$E$3:$E$2283,Table1[[#This Row],[ID]],0)),0))),"")</f>
        <v/>
      </c>
      <c r="K118" s="292" t="str" cm="1">
        <f t="array" aca="1" ref="K118" ca="1">_xlfn.IFNA(TODAY()-(INDEX(OFFSET(Priorities!$F$3:$F$2283,Table1[[#This Row],[ID]],0),MATCH(1,(B118=OFFSET(Priorities!$B$3:$B$2283,Table1[[#This Row],[ID]],0))*("18W"=OFFSET(Priorities!$E$3:$E$2283,Table1[[#This Row],[ID]],0)),0))),"")</f>
        <v/>
      </c>
      <c r="L118" s="292" t="str" cm="1">
        <f t="array" aca="1" ref="L118" ca="1">_xlfn.IFNA(TODAY()-(INDEX(OFFSET(Priorities!$F$3:$F$2283,Table1[[#This Row],[ID]],0),MATCH(1,(B118=OFFSET(Priorities!$B$3:$B$2283,Table1[[#This Row],[ID]],0))*("26W"=OFFSET(Priorities!$E$3:$E$2283,Table1[[#This Row],[ID]],0)),0))),"")</f>
        <v/>
      </c>
      <c r="M118" s="292" t="str" cm="1">
        <f t="array" aca="1" ref="M118" ca="1">_xlfn.IFNA(TODAY()-(INDEX(OFFSET(Priorities!$F$3:$F$2283,Table1[[#This Row],[ID]],0),MATCH(1,(B118=OFFSET(Priorities!$B$3:$B$2283,Table1[[#This Row],[ID]],0))*("52W"=OFFSET(Priorities!$E$3:$E$2283,Table1[[#This Row],[ID]],0)),0))),"")</f>
        <v/>
      </c>
      <c r="N118" s="292" t="str" cm="1">
        <f t="array" aca="1" ref="N118" ca="1">_xlfn.IFNA(TODAY()-(INDEX(OFFSET(Priorities!$F$3:$F$2283,Table1[[#This Row],[ID]],0),MATCH(1,(B118=OFFSET(Priorities!$B$3:$B$2283,Table1[[#This Row],[ID]],0))*("104W"=OFFSET(Priorities!$E$3:$E$2283,Table1[[#This Row],[ID]],0)),0))),"")</f>
        <v/>
      </c>
      <c r="O118" s="292" t="str" cm="1">
        <f t="array" aca="1" ref="O118" ca="1">_xlfn.IFNA(TODAY()-(INDEX(OFFSET(Priorities!$F$3:$F$2283,Table1[[#This Row],[ID]],0),MATCH(1,(B118=OFFSET(Priorities!$B$3:$B$2283,Table1[[#This Row],[ID]],0))*("2L"=OFFSET(Priorities!$E$3:$E$2283,Table1[[#This Row],[ID]],0)),0))),"")</f>
        <v/>
      </c>
      <c r="P118" s="292" t="str" cm="1">
        <f t="array" aca="1" ref="P118" ca="1">_xlfn.IFNA(TODAY()-(INDEX(OFFSET(Priorities!$F$3:$F$2283,Table1[[#This Row],[ID]],0),MATCH(1,(B118=OFFSET(Priorities!$B$3:$B$2283,Table1[[#This Row],[ID]],0))*("156W"=OFFSET(Priorities!$E$3:$E$2283,Table1[[#This Row],[ID]],0)),0))),"")</f>
        <v/>
      </c>
      <c r="Q118" s="287" t="str" cm="1">
        <f t="array" aca="1" ref="Q118" ca="1">_xlfn.IFNA(TODAY()-(INDEX(OFFSET(Priorities!$F$3:$F$2283,Table1[[#This Row],[ID]],0),MATCH(1,(B118=OFFSET(Priorities!$B$3:$B$2283,Table1[[#This Row],[ID]],0))*("3L"=OFFSET(Priorities!$E$3:$E$2283,Table1[[#This Row],[ID]],0)),0))),"")</f>
        <v/>
      </c>
    </row>
    <row r="119" spans="1:17" hidden="1" x14ac:dyDescent="0.3">
      <c r="A119" s="288">
        <v>118</v>
      </c>
      <c r="B119" s="289" t="str">
        <f ca="1">IF(COUNTIF(Priorities!$B$4:OFFSET(Priorities!$B$3,Table1[[#This Row],[ID]],0),OFFSET(Priorities!$B$3,Table1[[#This Row],[ID]],0))=1,OFFSET(Priorities!$B$3,Table1[[#This Row],[ID]],0),"")</f>
        <v/>
      </c>
      <c r="C119" s="290" t="str">
        <f ca="1">IF(COUNTIF(Priorities!$B$4:OFFSET(Priorities!$B$3,Table1[[#This Row],[ID]],0),OFFSET(Priorities!$B$3,Table1[[#This Row],[ID]],0))=1,OFFSET(Priorities!$C$3,Table1[[#This Row],[ID]],0),"")</f>
        <v/>
      </c>
      <c r="D119" s="289" t="str">
        <f ca="1">IFERROR(IF(VLOOKUP(E119,'Leader-Assistant'!$B$1:$B$25,1,FALSE)&lt;&gt;"",'Leader-Assistant'!$B$1,""),"") &amp; IFERROR(IF(VLOOKUP(E119,'Leader-Assistant'!$C$1:$C$25,1,FALSE)&lt;&gt;"",'Leader-Assistant'!$C$1,""),"")  &amp; IFERROR(IF(VLOOKUP(E119,'Leader-Assistant'!$D$1:$D$25,1,FALSE)&lt;&gt;"",'Leader-Assistant'!$D$1,""),"") &amp; IFERROR(IF(VLOOKUP(E119,'Leader-Assistant'!$E$1:$E$25,1,FALSE)&lt;&gt;"",'Leader-Assistant'!$E$1,""),"") &amp; IFERROR(IF(VLOOKUP(E119,'Leader-Assistant'!$F$1:$F$25,1,FALSE)&lt;&gt;"",'Leader-Assistant'!$F$1,""),"") &amp; IFERROR(IF(VLOOKUP(E119,'Leader-Assistant'!$G$1:$G$25,1,FALSE)&lt;&gt;"",'Leader-Assistant'!$G$1,""),"") &amp; IFERROR(IF(VLOOKUP(E119,'Leader-Assistant'!$H$1:$H$25,1,FALSE)&lt;&gt;"",'Leader-Assistant'!$H$1,""),"") &amp; IFERROR(IF(VLOOKUP(E119,'Leader-Assistant'!$I$1:$I$25,1,FALSE)&lt;&gt;"",'Leader-Assistant'!$I$1,""),"")</f>
        <v/>
      </c>
      <c r="E119" s="289" t="str">
        <f ca="1">IF(COUNTIF(Priorities!$B$4:OFFSET(Priorities!$B$3,Table1[[#This Row],[ID]],0),OFFSET(Priorities!$B$3,Table1[[#This Row],[ID]],0))=1,OFFSET(Priorities!$D$3,Table1[[#This Row],[ID]],0),"")</f>
        <v/>
      </c>
      <c r="F119" s="291" t="str" cm="1">
        <f t="array" aca="1" ref="F119" ca="1">_xlfn.IFNA(INDEX(OFFSET(Priorities!$F$3:$F$2283,Table1[[#This Row],[ID]],0),MATCH(1,(B119=OFFSET(Priorities!$B$3:$B$2283,Table1[[#This Row],[ID]],0))*("Initial"=OFFSET(Priorities!$E$3:$E$2283,Table1[[#This Row],[ID]],0)),0)),"")</f>
        <v/>
      </c>
      <c r="G119" s="292" t="str" cm="1">
        <f t="array" aca="1" ref="G119" ca="1">_xlfn.IFNA(TODAY()-(INDEX(OFFSET(Priorities!$F$3:$F$2283,Table1[[#This Row],[ID]],0),MATCH(1,(B119=OFFSET(Priorities!$B$3:$B$2283,Table1[[#This Row],[ID]],0))*("1W"=OFFSET(Priorities!$E$3:$E$2283,Table1[[#This Row],[ID]],0)),0))),"")</f>
        <v/>
      </c>
      <c r="H119" s="292" t="str" cm="1">
        <f t="array" aca="1" ref="H119" ca="1">_xlfn.IFNA(TODAY()-(INDEX(OFFSET(Priorities!$F$3:$F$2283,Table1[[#This Row],[ID]],0),MATCH(1,(B119=OFFSET(Priorities!$B$3:$B$2283,Table1[[#This Row],[ID]],0))*("3W"=OFFSET(Priorities!$E$3:$E$2283,Table1[[#This Row],[ID]],0)),0))),"")</f>
        <v/>
      </c>
      <c r="I119" s="292" t="str" cm="1">
        <f t="array" aca="1" ref="I119" ca="1">_xlfn.IFNA(TODAY()-(INDEX(OFFSET(Priorities!$F$3:$F$2283,Table1[[#This Row],[ID]],0),MATCH(1,(B119=OFFSET(Priorities!$B$3:$B$2283,Table1[[#This Row],[ID]],0))*("6W"=OFFSET(Priorities!$E$3:$E$2283,Table1[[#This Row],[ID]],0)),0))),"")</f>
        <v/>
      </c>
      <c r="J119" s="292" t="str" cm="1">
        <f t="array" aca="1" ref="J119" ca="1">_xlfn.IFNA(TODAY()-(INDEX(OFFSET(Priorities!$F$3:$F$2283,Table1[[#This Row],[ID]],0),MATCH(1,(B119=OFFSET(Priorities!$B$3:$B$2283,Table1[[#This Row],[ID]],0))*("12W"=OFFSET(Priorities!$E$3:$E$2283,Table1[[#This Row],[ID]],0)),0))),"")</f>
        <v/>
      </c>
      <c r="K119" s="292" t="str" cm="1">
        <f t="array" aca="1" ref="K119" ca="1">_xlfn.IFNA(TODAY()-(INDEX(OFFSET(Priorities!$F$3:$F$2283,Table1[[#This Row],[ID]],0),MATCH(1,(B119=OFFSET(Priorities!$B$3:$B$2283,Table1[[#This Row],[ID]],0))*("18W"=OFFSET(Priorities!$E$3:$E$2283,Table1[[#This Row],[ID]],0)),0))),"")</f>
        <v/>
      </c>
      <c r="L119" s="292" t="str" cm="1">
        <f t="array" aca="1" ref="L119" ca="1">_xlfn.IFNA(TODAY()-(INDEX(OFFSET(Priorities!$F$3:$F$2283,Table1[[#This Row],[ID]],0),MATCH(1,(B119=OFFSET(Priorities!$B$3:$B$2283,Table1[[#This Row],[ID]],0))*("26W"=OFFSET(Priorities!$E$3:$E$2283,Table1[[#This Row],[ID]],0)),0))),"")</f>
        <v/>
      </c>
      <c r="M119" s="292" t="str" cm="1">
        <f t="array" aca="1" ref="M119" ca="1">_xlfn.IFNA(TODAY()-(INDEX(OFFSET(Priorities!$F$3:$F$2283,Table1[[#This Row],[ID]],0),MATCH(1,(B119=OFFSET(Priorities!$B$3:$B$2283,Table1[[#This Row],[ID]],0))*("52W"=OFFSET(Priorities!$E$3:$E$2283,Table1[[#This Row],[ID]],0)),0))),"")</f>
        <v/>
      </c>
      <c r="N119" s="292" t="str" cm="1">
        <f t="array" aca="1" ref="N119" ca="1">_xlfn.IFNA(TODAY()-(INDEX(OFFSET(Priorities!$F$3:$F$2283,Table1[[#This Row],[ID]],0),MATCH(1,(B119=OFFSET(Priorities!$B$3:$B$2283,Table1[[#This Row],[ID]],0))*("104W"=OFFSET(Priorities!$E$3:$E$2283,Table1[[#This Row],[ID]],0)),0))),"")</f>
        <v/>
      </c>
      <c r="O119" s="292" t="str" cm="1">
        <f t="array" aca="1" ref="O119" ca="1">_xlfn.IFNA(TODAY()-(INDEX(OFFSET(Priorities!$F$3:$F$2283,Table1[[#This Row],[ID]],0),MATCH(1,(B119=OFFSET(Priorities!$B$3:$B$2283,Table1[[#This Row],[ID]],0))*("2L"=OFFSET(Priorities!$E$3:$E$2283,Table1[[#This Row],[ID]],0)),0))),"")</f>
        <v/>
      </c>
      <c r="P119" s="292" t="str" cm="1">
        <f t="array" aca="1" ref="P119" ca="1">_xlfn.IFNA(TODAY()-(INDEX(OFFSET(Priorities!$F$3:$F$2283,Table1[[#This Row],[ID]],0),MATCH(1,(B119=OFFSET(Priorities!$B$3:$B$2283,Table1[[#This Row],[ID]],0))*("156W"=OFFSET(Priorities!$E$3:$E$2283,Table1[[#This Row],[ID]],0)),0))),"")</f>
        <v/>
      </c>
      <c r="Q119" s="287" t="str" cm="1">
        <f t="array" aca="1" ref="Q119" ca="1">_xlfn.IFNA(TODAY()-(INDEX(OFFSET(Priorities!$F$3:$F$2283,Table1[[#This Row],[ID]],0),MATCH(1,(B119=OFFSET(Priorities!$B$3:$B$2283,Table1[[#This Row],[ID]],0))*("3L"=OFFSET(Priorities!$E$3:$E$2283,Table1[[#This Row],[ID]],0)),0))),"")</f>
        <v/>
      </c>
    </row>
    <row r="120" spans="1:17" hidden="1" x14ac:dyDescent="0.3">
      <c r="A120" s="288">
        <v>119</v>
      </c>
      <c r="B120" s="289" t="str">
        <f ca="1">IF(COUNTIF(Priorities!$B$4:OFFSET(Priorities!$B$3,Table1[[#This Row],[ID]],0),OFFSET(Priorities!$B$3,Table1[[#This Row],[ID]],0))=1,OFFSET(Priorities!$B$3,Table1[[#This Row],[ID]],0),"")</f>
        <v/>
      </c>
      <c r="C120" s="290" t="str">
        <f ca="1">IF(COUNTIF(Priorities!$B$4:OFFSET(Priorities!$B$3,Table1[[#This Row],[ID]],0),OFFSET(Priorities!$B$3,Table1[[#This Row],[ID]],0))=1,OFFSET(Priorities!$C$3,Table1[[#This Row],[ID]],0),"")</f>
        <v/>
      </c>
      <c r="D120" s="289" t="str">
        <f ca="1">IFERROR(IF(VLOOKUP(E120,'Leader-Assistant'!$B$1:$B$25,1,FALSE)&lt;&gt;"",'Leader-Assistant'!$B$1,""),"") &amp; IFERROR(IF(VLOOKUP(E120,'Leader-Assistant'!$C$1:$C$25,1,FALSE)&lt;&gt;"",'Leader-Assistant'!$C$1,""),"")  &amp; IFERROR(IF(VLOOKUP(E120,'Leader-Assistant'!$D$1:$D$25,1,FALSE)&lt;&gt;"",'Leader-Assistant'!$D$1,""),"") &amp; IFERROR(IF(VLOOKUP(E120,'Leader-Assistant'!$E$1:$E$25,1,FALSE)&lt;&gt;"",'Leader-Assistant'!$E$1,""),"") &amp; IFERROR(IF(VLOOKUP(E120,'Leader-Assistant'!$F$1:$F$25,1,FALSE)&lt;&gt;"",'Leader-Assistant'!$F$1,""),"") &amp; IFERROR(IF(VLOOKUP(E120,'Leader-Assistant'!$G$1:$G$25,1,FALSE)&lt;&gt;"",'Leader-Assistant'!$G$1,""),"") &amp; IFERROR(IF(VLOOKUP(E120,'Leader-Assistant'!$H$1:$H$25,1,FALSE)&lt;&gt;"",'Leader-Assistant'!$H$1,""),"") &amp; IFERROR(IF(VLOOKUP(E120,'Leader-Assistant'!$I$1:$I$25,1,FALSE)&lt;&gt;"",'Leader-Assistant'!$I$1,""),"")</f>
        <v/>
      </c>
      <c r="E120" s="289" t="str">
        <f ca="1">IF(COUNTIF(Priorities!$B$4:OFFSET(Priorities!$B$3,Table1[[#This Row],[ID]],0),OFFSET(Priorities!$B$3,Table1[[#This Row],[ID]],0))=1,OFFSET(Priorities!$D$3,Table1[[#This Row],[ID]],0),"")</f>
        <v/>
      </c>
      <c r="F120" s="291" t="str" cm="1">
        <f t="array" aca="1" ref="F120" ca="1">_xlfn.IFNA(INDEX(OFFSET(Priorities!$F$3:$F$2283,Table1[[#This Row],[ID]],0),MATCH(1,(B120=OFFSET(Priorities!$B$3:$B$2283,Table1[[#This Row],[ID]],0))*("Initial"=OFFSET(Priorities!$E$3:$E$2283,Table1[[#This Row],[ID]],0)),0)),"")</f>
        <v/>
      </c>
      <c r="G120" s="292" t="str" cm="1">
        <f t="array" aca="1" ref="G120" ca="1">_xlfn.IFNA(TODAY()-(INDEX(OFFSET(Priorities!$F$3:$F$2283,Table1[[#This Row],[ID]],0),MATCH(1,(B120=OFFSET(Priorities!$B$3:$B$2283,Table1[[#This Row],[ID]],0))*("1W"=OFFSET(Priorities!$E$3:$E$2283,Table1[[#This Row],[ID]],0)),0))),"")</f>
        <v/>
      </c>
      <c r="H120" s="292" t="str" cm="1">
        <f t="array" aca="1" ref="H120" ca="1">_xlfn.IFNA(TODAY()-(INDEX(OFFSET(Priorities!$F$3:$F$2283,Table1[[#This Row],[ID]],0),MATCH(1,(B120=OFFSET(Priorities!$B$3:$B$2283,Table1[[#This Row],[ID]],0))*("3W"=OFFSET(Priorities!$E$3:$E$2283,Table1[[#This Row],[ID]],0)),0))),"")</f>
        <v/>
      </c>
      <c r="I120" s="292" t="str" cm="1">
        <f t="array" aca="1" ref="I120" ca="1">_xlfn.IFNA(TODAY()-(INDEX(OFFSET(Priorities!$F$3:$F$2283,Table1[[#This Row],[ID]],0),MATCH(1,(B120=OFFSET(Priorities!$B$3:$B$2283,Table1[[#This Row],[ID]],0))*("6W"=OFFSET(Priorities!$E$3:$E$2283,Table1[[#This Row],[ID]],0)),0))),"")</f>
        <v/>
      </c>
      <c r="J120" s="292" t="str" cm="1">
        <f t="array" aca="1" ref="J120" ca="1">_xlfn.IFNA(TODAY()-(INDEX(OFFSET(Priorities!$F$3:$F$2283,Table1[[#This Row],[ID]],0),MATCH(1,(B120=OFFSET(Priorities!$B$3:$B$2283,Table1[[#This Row],[ID]],0))*("12W"=OFFSET(Priorities!$E$3:$E$2283,Table1[[#This Row],[ID]],0)),0))),"")</f>
        <v/>
      </c>
      <c r="K120" s="292" t="str" cm="1">
        <f t="array" aca="1" ref="K120" ca="1">_xlfn.IFNA(TODAY()-(INDEX(OFFSET(Priorities!$F$3:$F$2283,Table1[[#This Row],[ID]],0),MATCH(1,(B120=OFFSET(Priorities!$B$3:$B$2283,Table1[[#This Row],[ID]],0))*("18W"=OFFSET(Priorities!$E$3:$E$2283,Table1[[#This Row],[ID]],0)),0))),"")</f>
        <v/>
      </c>
      <c r="L120" s="292" t="str" cm="1">
        <f t="array" aca="1" ref="L120" ca="1">_xlfn.IFNA(TODAY()-(INDEX(OFFSET(Priorities!$F$3:$F$2283,Table1[[#This Row],[ID]],0),MATCH(1,(B120=OFFSET(Priorities!$B$3:$B$2283,Table1[[#This Row],[ID]],0))*("26W"=OFFSET(Priorities!$E$3:$E$2283,Table1[[#This Row],[ID]],0)),0))),"")</f>
        <v/>
      </c>
      <c r="M120" s="292" t="str" cm="1">
        <f t="array" aca="1" ref="M120" ca="1">_xlfn.IFNA(TODAY()-(INDEX(OFFSET(Priorities!$F$3:$F$2283,Table1[[#This Row],[ID]],0),MATCH(1,(B120=OFFSET(Priorities!$B$3:$B$2283,Table1[[#This Row],[ID]],0))*("52W"=OFFSET(Priorities!$E$3:$E$2283,Table1[[#This Row],[ID]],0)),0))),"")</f>
        <v/>
      </c>
      <c r="N120" s="292" t="str" cm="1">
        <f t="array" aca="1" ref="N120" ca="1">_xlfn.IFNA(TODAY()-(INDEX(OFFSET(Priorities!$F$3:$F$2283,Table1[[#This Row],[ID]],0),MATCH(1,(B120=OFFSET(Priorities!$B$3:$B$2283,Table1[[#This Row],[ID]],0))*("104W"=OFFSET(Priorities!$E$3:$E$2283,Table1[[#This Row],[ID]],0)),0))),"")</f>
        <v/>
      </c>
      <c r="O120" s="292" t="str" cm="1">
        <f t="array" aca="1" ref="O120" ca="1">_xlfn.IFNA(TODAY()-(INDEX(OFFSET(Priorities!$F$3:$F$2283,Table1[[#This Row],[ID]],0),MATCH(1,(B120=OFFSET(Priorities!$B$3:$B$2283,Table1[[#This Row],[ID]],0))*("2L"=OFFSET(Priorities!$E$3:$E$2283,Table1[[#This Row],[ID]],0)),0))),"")</f>
        <v/>
      </c>
      <c r="P120" s="292" t="str" cm="1">
        <f t="array" aca="1" ref="P120" ca="1">_xlfn.IFNA(TODAY()-(INDEX(OFFSET(Priorities!$F$3:$F$2283,Table1[[#This Row],[ID]],0),MATCH(1,(B120=OFFSET(Priorities!$B$3:$B$2283,Table1[[#This Row],[ID]],0))*("156W"=OFFSET(Priorities!$E$3:$E$2283,Table1[[#This Row],[ID]],0)),0))),"")</f>
        <v/>
      </c>
      <c r="Q120" s="287" t="str" cm="1">
        <f t="array" aca="1" ref="Q120" ca="1">_xlfn.IFNA(TODAY()-(INDEX(OFFSET(Priorities!$F$3:$F$2283,Table1[[#This Row],[ID]],0),MATCH(1,(B120=OFFSET(Priorities!$B$3:$B$2283,Table1[[#This Row],[ID]],0))*("3L"=OFFSET(Priorities!$E$3:$E$2283,Table1[[#This Row],[ID]],0)),0))),"")</f>
        <v/>
      </c>
    </row>
    <row r="121" spans="1:17" hidden="1" x14ac:dyDescent="0.3">
      <c r="A121" s="288">
        <v>120</v>
      </c>
      <c r="B121" s="289" t="str">
        <f ca="1">IF(COUNTIF(Priorities!$B$4:OFFSET(Priorities!$B$3,Table1[[#This Row],[ID]],0),OFFSET(Priorities!$B$3,Table1[[#This Row],[ID]],0))=1,OFFSET(Priorities!$B$3,Table1[[#This Row],[ID]],0),"")</f>
        <v/>
      </c>
      <c r="C121" s="290" t="str">
        <f ca="1">IF(COUNTIF(Priorities!$B$4:OFFSET(Priorities!$B$3,Table1[[#This Row],[ID]],0),OFFSET(Priorities!$B$3,Table1[[#This Row],[ID]],0))=1,OFFSET(Priorities!$C$3,Table1[[#This Row],[ID]],0),"")</f>
        <v/>
      </c>
      <c r="D121" s="289" t="str">
        <f ca="1">IFERROR(IF(VLOOKUP(E121,'Leader-Assistant'!$B$1:$B$25,1,FALSE)&lt;&gt;"",'Leader-Assistant'!$B$1,""),"") &amp; IFERROR(IF(VLOOKUP(E121,'Leader-Assistant'!$C$1:$C$25,1,FALSE)&lt;&gt;"",'Leader-Assistant'!$C$1,""),"")  &amp; IFERROR(IF(VLOOKUP(E121,'Leader-Assistant'!$D$1:$D$25,1,FALSE)&lt;&gt;"",'Leader-Assistant'!$D$1,""),"") &amp; IFERROR(IF(VLOOKUP(E121,'Leader-Assistant'!$E$1:$E$25,1,FALSE)&lt;&gt;"",'Leader-Assistant'!$E$1,""),"") &amp; IFERROR(IF(VLOOKUP(E121,'Leader-Assistant'!$F$1:$F$25,1,FALSE)&lt;&gt;"",'Leader-Assistant'!$F$1,""),"") &amp; IFERROR(IF(VLOOKUP(E121,'Leader-Assistant'!$G$1:$G$25,1,FALSE)&lt;&gt;"",'Leader-Assistant'!$G$1,""),"") &amp; IFERROR(IF(VLOOKUP(E121,'Leader-Assistant'!$H$1:$H$25,1,FALSE)&lt;&gt;"",'Leader-Assistant'!$H$1,""),"") &amp; IFERROR(IF(VLOOKUP(E121,'Leader-Assistant'!$I$1:$I$25,1,FALSE)&lt;&gt;"",'Leader-Assistant'!$I$1,""),"")</f>
        <v/>
      </c>
      <c r="E121" s="289" t="str">
        <f ca="1">IF(COUNTIF(Priorities!$B$4:OFFSET(Priorities!$B$3,Table1[[#This Row],[ID]],0),OFFSET(Priorities!$B$3,Table1[[#This Row],[ID]],0))=1,OFFSET(Priorities!$D$3,Table1[[#This Row],[ID]],0),"")</f>
        <v/>
      </c>
      <c r="F121" s="291" t="str" cm="1">
        <f t="array" aca="1" ref="F121" ca="1">_xlfn.IFNA(INDEX(OFFSET(Priorities!$F$3:$F$2283,Table1[[#This Row],[ID]],0),MATCH(1,(B121=OFFSET(Priorities!$B$3:$B$2283,Table1[[#This Row],[ID]],0))*("Initial"=OFFSET(Priorities!$E$3:$E$2283,Table1[[#This Row],[ID]],0)),0)),"")</f>
        <v/>
      </c>
      <c r="G121" s="292" t="str" cm="1">
        <f t="array" aca="1" ref="G121" ca="1">_xlfn.IFNA(TODAY()-(INDEX(OFFSET(Priorities!$F$3:$F$2283,Table1[[#This Row],[ID]],0),MATCH(1,(B121=OFFSET(Priorities!$B$3:$B$2283,Table1[[#This Row],[ID]],0))*("1W"=OFFSET(Priorities!$E$3:$E$2283,Table1[[#This Row],[ID]],0)),0))),"")</f>
        <v/>
      </c>
      <c r="H121" s="292" t="str" cm="1">
        <f t="array" aca="1" ref="H121" ca="1">_xlfn.IFNA(TODAY()-(INDEX(OFFSET(Priorities!$F$3:$F$2283,Table1[[#This Row],[ID]],0),MATCH(1,(B121=OFFSET(Priorities!$B$3:$B$2283,Table1[[#This Row],[ID]],0))*("3W"=OFFSET(Priorities!$E$3:$E$2283,Table1[[#This Row],[ID]],0)),0))),"")</f>
        <v/>
      </c>
      <c r="I121" s="292" t="str" cm="1">
        <f t="array" aca="1" ref="I121" ca="1">_xlfn.IFNA(TODAY()-(INDEX(OFFSET(Priorities!$F$3:$F$2283,Table1[[#This Row],[ID]],0),MATCH(1,(B121=OFFSET(Priorities!$B$3:$B$2283,Table1[[#This Row],[ID]],0))*("6W"=OFFSET(Priorities!$E$3:$E$2283,Table1[[#This Row],[ID]],0)),0))),"")</f>
        <v/>
      </c>
      <c r="J121" s="292" t="str" cm="1">
        <f t="array" aca="1" ref="J121" ca="1">_xlfn.IFNA(TODAY()-(INDEX(OFFSET(Priorities!$F$3:$F$2283,Table1[[#This Row],[ID]],0),MATCH(1,(B121=OFFSET(Priorities!$B$3:$B$2283,Table1[[#This Row],[ID]],0))*("12W"=OFFSET(Priorities!$E$3:$E$2283,Table1[[#This Row],[ID]],0)),0))),"")</f>
        <v/>
      </c>
      <c r="K121" s="292" t="str" cm="1">
        <f t="array" aca="1" ref="K121" ca="1">_xlfn.IFNA(TODAY()-(INDEX(OFFSET(Priorities!$F$3:$F$2283,Table1[[#This Row],[ID]],0),MATCH(1,(B121=OFFSET(Priorities!$B$3:$B$2283,Table1[[#This Row],[ID]],0))*("18W"=OFFSET(Priorities!$E$3:$E$2283,Table1[[#This Row],[ID]],0)),0))),"")</f>
        <v/>
      </c>
      <c r="L121" s="292" t="str" cm="1">
        <f t="array" aca="1" ref="L121" ca="1">_xlfn.IFNA(TODAY()-(INDEX(OFFSET(Priorities!$F$3:$F$2283,Table1[[#This Row],[ID]],0),MATCH(1,(B121=OFFSET(Priorities!$B$3:$B$2283,Table1[[#This Row],[ID]],0))*("26W"=OFFSET(Priorities!$E$3:$E$2283,Table1[[#This Row],[ID]],0)),0))),"")</f>
        <v/>
      </c>
      <c r="M121" s="292" t="str" cm="1">
        <f t="array" aca="1" ref="M121" ca="1">_xlfn.IFNA(TODAY()-(INDEX(OFFSET(Priorities!$F$3:$F$2283,Table1[[#This Row],[ID]],0),MATCH(1,(B121=OFFSET(Priorities!$B$3:$B$2283,Table1[[#This Row],[ID]],0))*("52W"=OFFSET(Priorities!$E$3:$E$2283,Table1[[#This Row],[ID]],0)),0))),"")</f>
        <v/>
      </c>
      <c r="N121" s="292" t="str" cm="1">
        <f t="array" aca="1" ref="N121" ca="1">_xlfn.IFNA(TODAY()-(INDEX(OFFSET(Priorities!$F$3:$F$2283,Table1[[#This Row],[ID]],0),MATCH(1,(B121=OFFSET(Priorities!$B$3:$B$2283,Table1[[#This Row],[ID]],0))*("104W"=OFFSET(Priorities!$E$3:$E$2283,Table1[[#This Row],[ID]],0)),0))),"")</f>
        <v/>
      </c>
      <c r="O121" s="292" t="str" cm="1">
        <f t="array" aca="1" ref="O121" ca="1">_xlfn.IFNA(TODAY()-(INDEX(OFFSET(Priorities!$F$3:$F$2283,Table1[[#This Row],[ID]],0),MATCH(1,(B121=OFFSET(Priorities!$B$3:$B$2283,Table1[[#This Row],[ID]],0))*("2L"=OFFSET(Priorities!$E$3:$E$2283,Table1[[#This Row],[ID]],0)),0))),"")</f>
        <v/>
      </c>
      <c r="P121" s="292" t="str" cm="1">
        <f t="array" aca="1" ref="P121" ca="1">_xlfn.IFNA(TODAY()-(INDEX(OFFSET(Priorities!$F$3:$F$2283,Table1[[#This Row],[ID]],0),MATCH(1,(B121=OFFSET(Priorities!$B$3:$B$2283,Table1[[#This Row],[ID]],0))*("156W"=OFFSET(Priorities!$E$3:$E$2283,Table1[[#This Row],[ID]],0)),0))),"")</f>
        <v/>
      </c>
      <c r="Q121" s="287" t="str" cm="1">
        <f t="array" aca="1" ref="Q121" ca="1">_xlfn.IFNA(TODAY()-(INDEX(OFFSET(Priorities!$F$3:$F$2283,Table1[[#This Row],[ID]],0),MATCH(1,(B121=OFFSET(Priorities!$B$3:$B$2283,Table1[[#This Row],[ID]],0))*("3L"=OFFSET(Priorities!$E$3:$E$2283,Table1[[#This Row],[ID]],0)),0))),"")</f>
        <v/>
      </c>
    </row>
    <row r="122" spans="1:17" hidden="1" x14ac:dyDescent="0.3">
      <c r="A122" s="288">
        <v>121</v>
      </c>
      <c r="B122" s="289" t="str">
        <f ca="1">IF(COUNTIF(Priorities!$B$4:OFFSET(Priorities!$B$3,Table1[[#This Row],[ID]],0),OFFSET(Priorities!$B$3,Table1[[#This Row],[ID]],0))=1,OFFSET(Priorities!$B$3,Table1[[#This Row],[ID]],0),"")</f>
        <v/>
      </c>
      <c r="C122" s="290" t="str">
        <f ca="1">IF(COUNTIF(Priorities!$B$4:OFFSET(Priorities!$B$3,Table1[[#This Row],[ID]],0),OFFSET(Priorities!$B$3,Table1[[#This Row],[ID]],0))=1,OFFSET(Priorities!$C$3,Table1[[#This Row],[ID]],0),"")</f>
        <v/>
      </c>
      <c r="D122" s="289" t="str">
        <f ca="1">IFERROR(IF(VLOOKUP(E122,'Leader-Assistant'!$B$1:$B$25,1,FALSE)&lt;&gt;"",'Leader-Assistant'!$B$1,""),"") &amp; IFERROR(IF(VLOOKUP(E122,'Leader-Assistant'!$C$1:$C$25,1,FALSE)&lt;&gt;"",'Leader-Assistant'!$C$1,""),"")  &amp; IFERROR(IF(VLOOKUP(E122,'Leader-Assistant'!$D$1:$D$25,1,FALSE)&lt;&gt;"",'Leader-Assistant'!$D$1,""),"") &amp; IFERROR(IF(VLOOKUP(E122,'Leader-Assistant'!$E$1:$E$25,1,FALSE)&lt;&gt;"",'Leader-Assistant'!$E$1,""),"") &amp; IFERROR(IF(VLOOKUP(E122,'Leader-Assistant'!$F$1:$F$25,1,FALSE)&lt;&gt;"",'Leader-Assistant'!$F$1,""),"") &amp; IFERROR(IF(VLOOKUP(E122,'Leader-Assistant'!$G$1:$G$25,1,FALSE)&lt;&gt;"",'Leader-Assistant'!$G$1,""),"") &amp; IFERROR(IF(VLOOKUP(E122,'Leader-Assistant'!$H$1:$H$25,1,FALSE)&lt;&gt;"",'Leader-Assistant'!$H$1,""),"") &amp; IFERROR(IF(VLOOKUP(E122,'Leader-Assistant'!$I$1:$I$25,1,FALSE)&lt;&gt;"",'Leader-Assistant'!$I$1,""),"")</f>
        <v/>
      </c>
      <c r="E122" s="289" t="str">
        <f ca="1">IF(COUNTIF(Priorities!$B$4:OFFSET(Priorities!$B$3,Table1[[#This Row],[ID]],0),OFFSET(Priorities!$B$3,Table1[[#This Row],[ID]],0))=1,OFFSET(Priorities!$D$3,Table1[[#This Row],[ID]],0),"")</f>
        <v/>
      </c>
      <c r="F122" s="291" t="str" cm="1">
        <f t="array" aca="1" ref="F122" ca="1">_xlfn.IFNA(INDEX(OFFSET(Priorities!$F$3:$F$2283,Table1[[#This Row],[ID]],0),MATCH(1,(B122=OFFSET(Priorities!$B$3:$B$2283,Table1[[#This Row],[ID]],0))*("Initial"=OFFSET(Priorities!$E$3:$E$2283,Table1[[#This Row],[ID]],0)),0)),"")</f>
        <v/>
      </c>
      <c r="G122" s="292" t="str" cm="1">
        <f t="array" aca="1" ref="G122" ca="1">_xlfn.IFNA(TODAY()-(INDEX(OFFSET(Priorities!$F$3:$F$2283,Table1[[#This Row],[ID]],0),MATCH(1,(B122=OFFSET(Priorities!$B$3:$B$2283,Table1[[#This Row],[ID]],0))*("1W"=OFFSET(Priorities!$E$3:$E$2283,Table1[[#This Row],[ID]],0)),0))),"")</f>
        <v/>
      </c>
      <c r="H122" s="292" t="str" cm="1">
        <f t="array" aca="1" ref="H122" ca="1">_xlfn.IFNA(TODAY()-(INDEX(OFFSET(Priorities!$F$3:$F$2283,Table1[[#This Row],[ID]],0),MATCH(1,(B122=OFFSET(Priorities!$B$3:$B$2283,Table1[[#This Row],[ID]],0))*("3W"=OFFSET(Priorities!$E$3:$E$2283,Table1[[#This Row],[ID]],0)),0))),"")</f>
        <v/>
      </c>
      <c r="I122" s="292" t="str" cm="1">
        <f t="array" aca="1" ref="I122" ca="1">_xlfn.IFNA(TODAY()-(INDEX(OFFSET(Priorities!$F$3:$F$2283,Table1[[#This Row],[ID]],0),MATCH(1,(B122=OFFSET(Priorities!$B$3:$B$2283,Table1[[#This Row],[ID]],0))*("6W"=OFFSET(Priorities!$E$3:$E$2283,Table1[[#This Row],[ID]],0)),0))),"")</f>
        <v/>
      </c>
      <c r="J122" s="292" t="str" cm="1">
        <f t="array" aca="1" ref="J122" ca="1">_xlfn.IFNA(TODAY()-(INDEX(OFFSET(Priorities!$F$3:$F$2283,Table1[[#This Row],[ID]],0),MATCH(1,(B122=OFFSET(Priorities!$B$3:$B$2283,Table1[[#This Row],[ID]],0))*("12W"=OFFSET(Priorities!$E$3:$E$2283,Table1[[#This Row],[ID]],0)),0))),"")</f>
        <v/>
      </c>
      <c r="K122" s="292" t="str" cm="1">
        <f t="array" aca="1" ref="K122" ca="1">_xlfn.IFNA(TODAY()-(INDEX(OFFSET(Priorities!$F$3:$F$2283,Table1[[#This Row],[ID]],0),MATCH(1,(B122=OFFSET(Priorities!$B$3:$B$2283,Table1[[#This Row],[ID]],0))*("18W"=OFFSET(Priorities!$E$3:$E$2283,Table1[[#This Row],[ID]],0)),0))),"")</f>
        <v/>
      </c>
      <c r="L122" s="292" t="str" cm="1">
        <f t="array" aca="1" ref="L122" ca="1">_xlfn.IFNA(TODAY()-(INDEX(OFFSET(Priorities!$F$3:$F$2283,Table1[[#This Row],[ID]],0),MATCH(1,(B122=OFFSET(Priorities!$B$3:$B$2283,Table1[[#This Row],[ID]],0))*("26W"=OFFSET(Priorities!$E$3:$E$2283,Table1[[#This Row],[ID]],0)),0))),"")</f>
        <v/>
      </c>
      <c r="M122" s="292" t="str" cm="1">
        <f t="array" aca="1" ref="M122" ca="1">_xlfn.IFNA(TODAY()-(INDEX(OFFSET(Priorities!$F$3:$F$2283,Table1[[#This Row],[ID]],0),MATCH(1,(B122=OFFSET(Priorities!$B$3:$B$2283,Table1[[#This Row],[ID]],0))*("52W"=OFFSET(Priorities!$E$3:$E$2283,Table1[[#This Row],[ID]],0)),0))),"")</f>
        <v/>
      </c>
      <c r="N122" s="292" t="str" cm="1">
        <f t="array" aca="1" ref="N122" ca="1">_xlfn.IFNA(TODAY()-(INDEX(OFFSET(Priorities!$F$3:$F$2283,Table1[[#This Row],[ID]],0),MATCH(1,(B122=OFFSET(Priorities!$B$3:$B$2283,Table1[[#This Row],[ID]],0))*("104W"=OFFSET(Priorities!$E$3:$E$2283,Table1[[#This Row],[ID]],0)),0))),"")</f>
        <v/>
      </c>
      <c r="O122" s="292" t="str" cm="1">
        <f t="array" aca="1" ref="O122" ca="1">_xlfn.IFNA(TODAY()-(INDEX(OFFSET(Priorities!$F$3:$F$2283,Table1[[#This Row],[ID]],0),MATCH(1,(B122=OFFSET(Priorities!$B$3:$B$2283,Table1[[#This Row],[ID]],0))*("2L"=OFFSET(Priorities!$E$3:$E$2283,Table1[[#This Row],[ID]],0)),0))),"")</f>
        <v/>
      </c>
      <c r="P122" s="292" t="str" cm="1">
        <f t="array" aca="1" ref="P122" ca="1">_xlfn.IFNA(TODAY()-(INDEX(OFFSET(Priorities!$F$3:$F$2283,Table1[[#This Row],[ID]],0),MATCH(1,(B122=OFFSET(Priorities!$B$3:$B$2283,Table1[[#This Row],[ID]],0))*("156W"=OFFSET(Priorities!$E$3:$E$2283,Table1[[#This Row],[ID]],0)),0))),"")</f>
        <v/>
      </c>
      <c r="Q122" s="287" t="str" cm="1">
        <f t="array" aca="1" ref="Q122" ca="1">_xlfn.IFNA(TODAY()-(INDEX(OFFSET(Priorities!$F$3:$F$2283,Table1[[#This Row],[ID]],0),MATCH(1,(B122=OFFSET(Priorities!$B$3:$B$2283,Table1[[#This Row],[ID]],0))*("3L"=OFFSET(Priorities!$E$3:$E$2283,Table1[[#This Row],[ID]],0)),0))),"")</f>
        <v/>
      </c>
    </row>
    <row r="123" spans="1:17" hidden="1" x14ac:dyDescent="0.3">
      <c r="A123" s="288">
        <v>122</v>
      </c>
      <c r="B123" s="289" t="str">
        <f ca="1">IF(COUNTIF(Priorities!$B$4:OFFSET(Priorities!$B$3,Table1[[#This Row],[ID]],0),OFFSET(Priorities!$B$3,Table1[[#This Row],[ID]],0))=1,OFFSET(Priorities!$B$3,Table1[[#This Row],[ID]],0),"")</f>
        <v/>
      </c>
      <c r="C123" s="290" t="str">
        <f ca="1">IF(COUNTIF(Priorities!$B$4:OFFSET(Priorities!$B$3,Table1[[#This Row],[ID]],0),OFFSET(Priorities!$B$3,Table1[[#This Row],[ID]],0))=1,OFFSET(Priorities!$C$3,Table1[[#This Row],[ID]],0),"")</f>
        <v/>
      </c>
      <c r="D123" s="289" t="str">
        <f ca="1">IFERROR(IF(VLOOKUP(E123,'Leader-Assistant'!$B$1:$B$25,1,FALSE)&lt;&gt;"",'Leader-Assistant'!$B$1,""),"") &amp; IFERROR(IF(VLOOKUP(E123,'Leader-Assistant'!$C$1:$C$25,1,FALSE)&lt;&gt;"",'Leader-Assistant'!$C$1,""),"")  &amp; IFERROR(IF(VLOOKUP(E123,'Leader-Assistant'!$D$1:$D$25,1,FALSE)&lt;&gt;"",'Leader-Assistant'!$D$1,""),"") &amp; IFERROR(IF(VLOOKUP(E123,'Leader-Assistant'!$E$1:$E$25,1,FALSE)&lt;&gt;"",'Leader-Assistant'!$E$1,""),"") &amp; IFERROR(IF(VLOOKUP(E123,'Leader-Assistant'!$F$1:$F$25,1,FALSE)&lt;&gt;"",'Leader-Assistant'!$F$1,""),"") &amp; IFERROR(IF(VLOOKUP(E123,'Leader-Assistant'!$G$1:$G$25,1,FALSE)&lt;&gt;"",'Leader-Assistant'!$G$1,""),"") &amp; IFERROR(IF(VLOOKUP(E123,'Leader-Assistant'!$H$1:$H$25,1,FALSE)&lt;&gt;"",'Leader-Assistant'!$H$1,""),"") &amp; IFERROR(IF(VLOOKUP(E123,'Leader-Assistant'!$I$1:$I$25,1,FALSE)&lt;&gt;"",'Leader-Assistant'!$I$1,""),"")</f>
        <v/>
      </c>
      <c r="E123" s="289" t="str">
        <f ca="1">IF(COUNTIF(Priorities!$B$4:OFFSET(Priorities!$B$3,Table1[[#This Row],[ID]],0),OFFSET(Priorities!$B$3,Table1[[#This Row],[ID]],0))=1,OFFSET(Priorities!$D$3,Table1[[#This Row],[ID]],0),"")</f>
        <v/>
      </c>
      <c r="F123" s="291" t="str" cm="1">
        <f t="array" aca="1" ref="F123" ca="1">_xlfn.IFNA(INDEX(OFFSET(Priorities!$F$3:$F$2283,Table1[[#This Row],[ID]],0),MATCH(1,(B123=OFFSET(Priorities!$B$3:$B$2283,Table1[[#This Row],[ID]],0))*("Initial"=OFFSET(Priorities!$E$3:$E$2283,Table1[[#This Row],[ID]],0)),0)),"")</f>
        <v/>
      </c>
      <c r="G123" s="292" t="str" cm="1">
        <f t="array" aca="1" ref="G123" ca="1">_xlfn.IFNA(TODAY()-(INDEX(OFFSET(Priorities!$F$3:$F$2283,Table1[[#This Row],[ID]],0),MATCH(1,(B123=OFFSET(Priorities!$B$3:$B$2283,Table1[[#This Row],[ID]],0))*("1W"=OFFSET(Priorities!$E$3:$E$2283,Table1[[#This Row],[ID]],0)),0))),"")</f>
        <v/>
      </c>
      <c r="H123" s="292" t="str" cm="1">
        <f t="array" aca="1" ref="H123" ca="1">_xlfn.IFNA(TODAY()-(INDEX(OFFSET(Priorities!$F$3:$F$2283,Table1[[#This Row],[ID]],0),MATCH(1,(B123=OFFSET(Priorities!$B$3:$B$2283,Table1[[#This Row],[ID]],0))*("3W"=OFFSET(Priorities!$E$3:$E$2283,Table1[[#This Row],[ID]],0)),0))),"")</f>
        <v/>
      </c>
      <c r="I123" s="292" t="str" cm="1">
        <f t="array" aca="1" ref="I123" ca="1">_xlfn.IFNA(TODAY()-(INDEX(OFFSET(Priorities!$F$3:$F$2283,Table1[[#This Row],[ID]],0),MATCH(1,(B123=OFFSET(Priorities!$B$3:$B$2283,Table1[[#This Row],[ID]],0))*("6W"=OFFSET(Priorities!$E$3:$E$2283,Table1[[#This Row],[ID]],0)),0))),"")</f>
        <v/>
      </c>
      <c r="J123" s="292" t="str" cm="1">
        <f t="array" aca="1" ref="J123" ca="1">_xlfn.IFNA(TODAY()-(INDEX(OFFSET(Priorities!$F$3:$F$2283,Table1[[#This Row],[ID]],0),MATCH(1,(B123=OFFSET(Priorities!$B$3:$B$2283,Table1[[#This Row],[ID]],0))*("12W"=OFFSET(Priorities!$E$3:$E$2283,Table1[[#This Row],[ID]],0)),0))),"")</f>
        <v/>
      </c>
      <c r="K123" s="292" t="str" cm="1">
        <f t="array" aca="1" ref="K123" ca="1">_xlfn.IFNA(TODAY()-(INDEX(OFFSET(Priorities!$F$3:$F$2283,Table1[[#This Row],[ID]],0),MATCH(1,(B123=OFFSET(Priorities!$B$3:$B$2283,Table1[[#This Row],[ID]],0))*("18W"=OFFSET(Priorities!$E$3:$E$2283,Table1[[#This Row],[ID]],0)),0))),"")</f>
        <v/>
      </c>
      <c r="L123" s="292" t="str" cm="1">
        <f t="array" aca="1" ref="L123" ca="1">_xlfn.IFNA(TODAY()-(INDEX(OFFSET(Priorities!$F$3:$F$2283,Table1[[#This Row],[ID]],0),MATCH(1,(B123=OFFSET(Priorities!$B$3:$B$2283,Table1[[#This Row],[ID]],0))*("26W"=OFFSET(Priorities!$E$3:$E$2283,Table1[[#This Row],[ID]],0)),0))),"")</f>
        <v/>
      </c>
      <c r="M123" s="292" t="str" cm="1">
        <f t="array" aca="1" ref="M123" ca="1">_xlfn.IFNA(TODAY()-(INDEX(OFFSET(Priorities!$F$3:$F$2283,Table1[[#This Row],[ID]],0),MATCH(1,(B123=OFFSET(Priorities!$B$3:$B$2283,Table1[[#This Row],[ID]],0))*("52W"=OFFSET(Priorities!$E$3:$E$2283,Table1[[#This Row],[ID]],0)),0))),"")</f>
        <v/>
      </c>
      <c r="N123" s="292" t="str" cm="1">
        <f t="array" aca="1" ref="N123" ca="1">_xlfn.IFNA(TODAY()-(INDEX(OFFSET(Priorities!$F$3:$F$2283,Table1[[#This Row],[ID]],0),MATCH(1,(B123=OFFSET(Priorities!$B$3:$B$2283,Table1[[#This Row],[ID]],0))*("104W"=OFFSET(Priorities!$E$3:$E$2283,Table1[[#This Row],[ID]],0)),0))),"")</f>
        <v/>
      </c>
      <c r="O123" s="292" t="str" cm="1">
        <f t="array" aca="1" ref="O123" ca="1">_xlfn.IFNA(TODAY()-(INDEX(OFFSET(Priorities!$F$3:$F$2283,Table1[[#This Row],[ID]],0),MATCH(1,(B123=OFFSET(Priorities!$B$3:$B$2283,Table1[[#This Row],[ID]],0))*("2L"=OFFSET(Priorities!$E$3:$E$2283,Table1[[#This Row],[ID]],0)),0))),"")</f>
        <v/>
      </c>
      <c r="P123" s="292" t="str" cm="1">
        <f t="array" aca="1" ref="P123" ca="1">_xlfn.IFNA(TODAY()-(INDEX(OFFSET(Priorities!$F$3:$F$2283,Table1[[#This Row],[ID]],0),MATCH(1,(B123=OFFSET(Priorities!$B$3:$B$2283,Table1[[#This Row],[ID]],0))*("156W"=OFFSET(Priorities!$E$3:$E$2283,Table1[[#This Row],[ID]],0)),0))),"")</f>
        <v/>
      </c>
      <c r="Q123" s="287" t="str" cm="1">
        <f t="array" aca="1" ref="Q123" ca="1">_xlfn.IFNA(TODAY()-(INDEX(OFFSET(Priorities!$F$3:$F$2283,Table1[[#This Row],[ID]],0),MATCH(1,(B123=OFFSET(Priorities!$B$3:$B$2283,Table1[[#This Row],[ID]],0))*("3L"=OFFSET(Priorities!$E$3:$E$2283,Table1[[#This Row],[ID]],0)),0))),"")</f>
        <v/>
      </c>
    </row>
    <row r="124" spans="1:17" hidden="1" x14ac:dyDescent="0.3">
      <c r="A124" s="288">
        <v>123</v>
      </c>
      <c r="B124" s="289" t="str">
        <f ca="1">IF(COUNTIF(Priorities!$B$4:OFFSET(Priorities!$B$3,Table1[[#This Row],[ID]],0),OFFSET(Priorities!$B$3,Table1[[#This Row],[ID]],0))=1,OFFSET(Priorities!$B$3,Table1[[#This Row],[ID]],0),"")</f>
        <v/>
      </c>
      <c r="C124" s="290" t="str">
        <f ca="1">IF(COUNTIF(Priorities!$B$4:OFFSET(Priorities!$B$3,Table1[[#This Row],[ID]],0),OFFSET(Priorities!$B$3,Table1[[#This Row],[ID]],0))=1,OFFSET(Priorities!$C$3,Table1[[#This Row],[ID]],0),"")</f>
        <v/>
      </c>
      <c r="D124" s="289" t="str">
        <f ca="1">IFERROR(IF(VLOOKUP(E124,'Leader-Assistant'!$B$1:$B$25,1,FALSE)&lt;&gt;"",'Leader-Assistant'!$B$1,""),"") &amp; IFERROR(IF(VLOOKUP(E124,'Leader-Assistant'!$C$1:$C$25,1,FALSE)&lt;&gt;"",'Leader-Assistant'!$C$1,""),"")  &amp; IFERROR(IF(VLOOKUP(E124,'Leader-Assistant'!$D$1:$D$25,1,FALSE)&lt;&gt;"",'Leader-Assistant'!$D$1,""),"") &amp; IFERROR(IF(VLOOKUP(E124,'Leader-Assistant'!$E$1:$E$25,1,FALSE)&lt;&gt;"",'Leader-Assistant'!$E$1,""),"") &amp; IFERROR(IF(VLOOKUP(E124,'Leader-Assistant'!$F$1:$F$25,1,FALSE)&lt;&gt;"",'Leader-Assistant'!$F$1,""),"") &amp; IFERROR(IF(VLOOKUP(E124,'Leader-Assistant'!$G$1:$G$25,1,FALSE)&lt;&gt;"",'Leader-Assistant'!$G$1,""),"") &amp; IFERROR(IF(VLOOKUP(E124,'Leader-Assistant'!$H$1:$H$25,1,FALSE)&lt;&gt;"",'Leader-Assistant'!$H$1,""),"") &amp; IFERROR(IF(VLOOKUP(E124,'Leader-Assistant'!$I$1:$I$25,1,FALSE)&lt;&gt;"",'Leader-Assistant'!$I$1,""),"")</f>
        <v/>
      </c>
      <c r="E124" s="289" t="str">
        <f ca="1">IF(COUNTIF(Priorities!$B$4:OFFSET(Priorities!$B$3,Table1[[#This Row],[ID]],0),OFFSET(Priorities!$B$3,Table1[[#This Row],[ID]],0))=1,OFFSET(Priorities!$D$3,Table1[[#This Row],[ID]],0),"")</f>
        <v/>
      </c>
      <c r="F124" s="291" t="str" cm="1">
        <f t="array" aca="1" ref="F124" ca="1">_xlfn.IFNA(INDEX(OFFSET(Priorities!$F$3:$F$2283,Table1[[#This Row],[ID]],0),MATCH(1,(B124=OFFSET(Priorities!$B$3:$B$2283,Table1[[#This Row],[ID]],0))*("Initial"=OFFSET(Priorities!$E$3:$E$2283,Table1[[#This Row],[ID]],0)),0)),"")</f>
        <v/>
      </c>
      <c r="G124" s="292" t="str" cm="1">
        <f t="array" aca="1" ref="G124" ca="1">_xlfn.IFNA(TODAY()-(INDEX(OFFSET(Priorities!$F$3:$F$2283,Table1[[#This Row],[ID]],0),MATCH(1,(B124=OFFSET(Priorities!$B$3:$B$2283,Table1[[#This Row],[ID]],0))*("1W"=OFFSET(Priorities!$E$3:$E$2283,Table1[[#This Row],[ID]],0)),0))),"")</f>
        <v/>
      </c>
      <c r="H124" s="292" t="str" cm="1">
        <f t="array" aca="1" ref="H124" ca="1">_xlfn.IFNA(TODAY()-(INDEX(OFFSET(Priorities!$F$3:$F$2283,Table1[[#This Row],[ID]],0),MATCH(1,(B124=OFFSET(Priorities!$B$3:$B$2283,Table1[[#This Row],[ID]],0))*("3W"=OFFSET(Priorities!$E$3:$E$2283,Table1[[#This Row],[ID]],0)),0))),"")</f>
        <v/>
      </c>
      <c r="I124" s="292" t="str" cm="1">
        <f t="array" aca="1" ref="I124" ca="1">_xlfn.IFNA(TODAY()-(INDEX(OFFSET(Priorities!$F$3:$F$2283,Table1[[#This Row],[ID]],0),MATCH(1,(B124=OFFSET(Priorities!$B$3:$B$2283,Table1[[#This Row],[ID]],0))*("6W"=OFFSET(Priorities!$E$3:$E$2283,Table1[[#This Row],[ID]],0)),0))),"")</f>
        <v/>
      </c>
      <c r="J124" s="292" t="str" cm="1">
        <f t="array" aca="1" ref="J124" ca="1">_xlfn.IFNA(TODAY()-(INDEX(OFFSET(Priorities!$F$3:$F$2283,Table1[[#This Row],[ID]],0),MATCH(1,(B124=OFFSET(Priorities!$B$3:$B$2283,Table1[[#This Row],[ID]],0))*("12W"=OFFSET(Priorities!$E$3:$E$2283,Table1[[#This Row],[ID]],0)),0))),"")</f>
        <v/>
      </c>
      <c r="K124" s="292" t="str" cm="1">
        <f t="array" aca="1" ref="K124" ca="1">_xlfn.IFNA(TODAY()-(INDEX(OFFSET(Priorities!$F$3:$F$2283,Table1[[#This Row],[ID]],0),MATCH(1,(B124=OFFSET(Priorities!$B$3:$B$2283,Table1[[#This Row],[ID]],0))*("18W"=OFFSET(Priorities!$E$3:$E$2283,Table1[[#This Row],[ID]],0)),0))),"")</f>
        <v/>
      </c>
      <c r="L124" s="292" t="str" cm="1">
        <f t="array" aca="1" ref="L124" ca="1">_xlfn.IFNA(TODAY()-(INDEX(OFFSET(Priorities!$F$3:$F$2283,Table1[[#This Row],[ID]],0),MATCH(1,(B124=OFFSET(Priorities!$B$3:$B$2283,Table1[[#This Row],[ID]],0))*("26W"=OFFSET(Priorities!$E$3:$E$2283,Table1[[#This Row],[ID]],0)),0))),"")</f>
        <v/>
      </c>
      <c r="M124" s="292" t="str" cm="1">
        <f t="array" aca="1" ref="M124" ca="1">_xlfn.IFNA(TODAY()-(INDEX(OFFSET(Priorities!$F$3:$F$2283,Table1[[#This Row],[ID]],0),MATCH(1,(B124=OFFSET(Priorities!$B$3:$B$2283,Table1[[#This Row],[ID]],0))*("52W"=OFFSET(Priorities!$E$3:$E$2283,Table1[[#This Row],[ID]],0)),0))),"")</f>
        <v/>
      </c>
      <c r="N124" s="292" t="str" cm="1">
        <f t="array" aca="1" ref="N124" ca="1">_xlfn.IFNA(TODAY()-(INDEX(OFFSET(Priorities!$F$3:$F$2283,Table1[[#This Row],[ID]],0),MATCH(1,(B124=OFFSET(Priorities!$B$3:$B$2283,Table1[[#This Row],[ID]],0))*("104W"=OFFSET(Priorities!$E$3:$E$2283,Table1[[#This Row],[ID]],0)),0))),"")</f>
        <v/>
      </c>
      <c r="O124" s="292" t="str" cm="1">
        <f t="array" aca="1" ref="O124" ca="1">_xlfn.IFNA(TODAY()-(INDEX(OFFSET(Priorities!$F$3:$F$2283,Table1[[#This Row],[ID]],0),MATCH(1,(B124=OFFSET(Priorities!$B$3:$B$2283,Table1[[#This Row],[ID]],0))*("2L"=OFFSET(Priorities!$E$3:$E$2283,Table1[[#This Row],[ID]],0)),0))),"")</f>
        <v/>
      </c>
      <c r="P124" s="292" t="str" cm="1">
        <f t="array" aca="1" ref="P124" ca="1">_xlfn.IFNA(TODAY()-(INDEX(OFFSET(Priorities!$F$3:$F$2283,Table1[[#This Row],[ID]],0),MATCH(1,(B124=OFFSET(Priorities!$B$3:$B$2283,Table1[[#This Row],[ID]],0))*("156W"=OFFSET(Priorities!$E$3:$E$2283,Table1[[#This Row],[ID]],0)),0))),"")</f>
        <v/>
      </c>
      <c r="Q124" s="287" t="str" cm="1">
        <f t="array" aca="1" ref="Q124" ca="1">_xlfn.IFNA(TODAY()-(INDEX(OFFSET(Priorities!$F$3:$F$2283,Table1[[#This Row],[ID]],0),MATCH(1,(B124=OFFSET(Priorities!$B$3:$B$2283,Table1[[#This Row],[ID]],0))*("3L"=OFFSET(Priorities!$E$3:$E$2283,Table1[[#This Row],[ID]],0)),0))),"")</f>
        <v/>
      </c>
    </row>
    <row r="125" spans="1:17" hidden="1" x14ac:dyDescent="0.3">
      <c r="A125" s="288">
        <v>124</v>
      </c>
      <c r="B125" s="289" t="str">
        <f ca="1">IF(COUNTIF(Priorities!$B$4:OFFSET(Priorities!$B$3,Table1[[#This Row],[ID]],0),OFFSET(Priorities!$B$3,Table1[[#This Row],[ID]],0))=1,OFFSET(Priorities!$B$3,Table1[[#This Row],[ID]],0),"")</f>
        <v/>
      </c>
      <c r="C125" s="290" t="str">
        <f ca="1">IF(COUNTIF(Priorities!$B$4:OFFSET(Priorities!$B$3,Table1[[#This Row],[ID]],0),OFFSET(Priorities!$B$3,Table1[[#This Row],[ID]],0))=1,OFFSET(Priorities!$C$3,Table1[[#This Row],[ID]],0),"")</f>
        <v/>
      </c>
      <c r="D125" s="289" t="str">
        <f ca="1">IFERROR(IF(VLOOKUP(E125,'Leader-Assistant'!$B$1:$B$25,1,FALSE)&lt;&gt;"",'Leader-Assistant'!$B$1,""),"") &amp; IFERROR(IF(VLOOKUP(E125,'Leader-Assistant'!$C$1:$C$25,1,FALSE)&lt;&gt;"",'Leader-Assistant'!$C$1,""),"")  &amp; IFERROR(IF(VLOOKUP(E125,'Leader-Assistant'!$D$1:$D$25,1,FALSE)&lt;&gt;"",'Leader-Assistant'!$D$1,""),"") &amp; IFERROR(IF(VLOOKUP(E125,'Leader-Assistant'!$E$1:$E$25,1,FALSE)&lt;&gt;"",'Leader-Assistant'!$E$1,""),"") &amp; IFERROR(IF(VLOOKUP(E125,'Leader-Assistant'!$F$1:$F$25,1,FALSE)&lt;&gt;"",'Leader-Assistant'!$F$1,""),"") &amp; IFERROR(IF(VLOOKUP(E125,'Leader-Assistant'!$G$1:$G$25,1,FALSE)&lt;&gt;"",'Leader-Assistant'!$G$1,""),"") &amp; IFERROR(IF(VLOOKUP(E125,'Leader-Assistant'!$H$1:$H$25,1,FALSE)&lt;&gt;"",'Leader-Assistant'!$H$1,""),"") &amp; IFERROR(IF(VLOOKUP(E125,'Leader-Assistant'!$I$1:$I$25,1,FALSE)&lt;&gt;"",'Leader-Assistant'!$I$1,""),"")</f>
        <v/>
      </c>
      <c r="E125" s="289" t="str">
        <f ca="1">IF(COUNTIF(Priorities!$B$4:OFFSET(Priorities!$B$3,Table1[[#This Row],[ID]],0),OFFSET(Priorities!$B$3,Table1[[#This Row],[ID]],0))=1,OFFSET(Priorities!$D$3,Table1[[#This Row],[ID]],0),"")</f>
        <v/>
      </c>
      <c r="F125" s="291" t="str" cm="1">
        <f t="array" aca="1" ref="F125" ca="1">_xlfn.IFNA(INDEX(OFFSET(Priorities!$F$3:$F$2283,Table1[[#This Row],[ID]],0),MATCH(1,(B125=OFFSET(Priorities!$B$3:$B$2283,Table1[[#This Row],[ID]],0))*("Initial"=OFFSET(Priorities!$E$3:$E$2283,Table1[[#This Row],[ID]],0)),0)),"")</f>
        <v/>
      </c>
      <c r="G125" s="292" t="str" cm="1">
        <f t="array" aca="1" ref="G125" ca="1">_xlfn.IFNA(TODAY()-(INDEX(OFFSET(Priorities!$F$3:$F$2283,Table1[[#This Row],[ID]],0),MATCH(1,(B125=OFFSET(Priorities!$B$3:$B$2283,Table1[[#This Row],[ID]],0))*("1W"=OFFSET(Priorities!$E$3:$E$2283,Table1[[#This Row],[ID]],0)),0))),"")</f>
        <v/>
      </c>
      <c r="H125" s="292" t="str" cm="1">
        <f t="array" aca="1" ref="H125" ca="1">_xlfn.IFNA(TODAY()-(INDEX(OFFSET(Priorities!$F$3:$F$2283,Table1[[#This Row],[ID]],0),MATCH(1,(B125=OFFSET(Priorities!$B$3:$B$2283,Table1[[#This Row],[ID]],0))*("3W"=OFFSET(Priorities!$E$3:$E$2283,Table1[[#This Row],[ID]],0)),0))),"")</f>
        <v/>
      </c>
      <c r="I125" s="292" t="str" cm="1">
        <f t="array" aca="1" ref="I125" ca="1">_xlfn.IFNA(TODAY()-(INDEX(OFFSET(Priorities!$F$3:$F$2283,Table1[[#This Row],[ID]],0),MATCH(1,(B125=OFFSET(Priorities!$B$3:$B$2283,Table1[[#This Row],[ID]],0))*("6W"=OFFSET(Priorities!$E$3:$E$2283,Table1[[#This Row],[ID]],0)),0))),"")</f>
        <v/>
      </c>
      <c r="J125" s="292" t="str" cm="1">
        <f t="array" aca="1" ref="J125" ca="1">_xlfn.IFNA(TODAY()-(INDEX(OFFSET(Priorities!$F$3:$F$2283,Table1[[#This Row],[ID]],0),MATCH(1,(B125=OFFSET(Priorities!$B$3:$B$2283,Table1[[#This Row],[ID]],0))*("12W"=OFFSET(Priorities!$E$3:$E$2283,Table1[[#This Row],[ID]],0)),0))),"")</f>
        <v/>
      </c>
      <c r="K125" s="292" t="str" cm="1">
        <f t="array" aca="1" ref="K125" ca="1">_xlfn.IFNA(TODAY()-(INDEX(OFFSET(Priorities!$F$3:$F$2283,Table1[[#This Row],[ID]],0),MATCH(1,(B125=OFFSET(Priorities!$B$3:$B$2283,Table1[[#This Row],[ID]],0))*("18W"=OFFSET(Priorities!$E$3:$E$2283,Table1[[#This Row],[ID]],0)),0))),"")</f>
        <v/>
      </c>
      <c r="L125" s="292" t="str" cm="1">
        <f t="array" aca="1" ref="L125" ca="1">_xlfn.IFNA(TODAY()-(INDEX(OFFSET(Priorities!$F$3:$F$2283,Table1[[#This Row],[ID]],0),MATCH(1,(B125=OFFSET(Priorities!$B$3:$B$2283,Table1[[#This Row],[ID]],0))*("26W"=OFFSET(Priorities!$E$3:$E$2283,Table1[[#This Row],[ID]],0)),0))),"")</f>
        <v/>
      </c>
      <c r="M125" s="292" t="str" cm="1">
        <f t="array" aca="1" ref="M125" ca="1">_xlfn.IFNA(TODAY()-(INDEX(OFFSET(Priorities!$F$3:$F$2283,Table1[[#This Row],[ID]],0),MATCH(1,(B125=OFFSET(Priorities!$B$3:$B$2283,Table1[[#This Row],[ID]],0))*("52W"=OFFSET(Priorities!$E$3:$E$2283,Table1[[#This Row],[ID]],0)),0))),"")</f>
        <v/>
      </c>
      <c r="N125" s="292" t="str" cm="1">
        <f t="array" aca="1" ref="N125" ca="1">_xlfn.IFNA(TODAY()-(INDEX(OFFSET(Priorities!$F$3:$F$2283,Table1[[#This Row],[ID]],0),MATCH(1,(B125=OFFSET(Priorities!$B$3:$B$2283,Table1[[#This Row],[ID]],0))*("104W"=OFFSET(Priorities!$E$3:$E$2283,Table1[[#This Row],[ID]],0)),0))),"")</f>
        <v/>
      </c>
      <c r="O125" s="292" t="str" cm="1">
        <f t="array" aca="1" ref="O125" ca="1">_xlfn.IFNA(TODAY()-(INDEX(OFFSET(Priorities!$F$3:$F$2283,Table1[[#This Row],[ID]],0),MATCH(1,(B125=OFFSET(Priorities!$B$3:$B$2283,Table1[[#This Row],[ID]],0))*("2L"=OFFSET(Priorities!$E$3:$E$2283,Table1[[#This Row],[ID]],0)),0))),"")</f>
        <v/>
      </c>
      <c r="P125" s="292" t="str" cm="1">
        <f t="array" aca="1" ref="P125" ca="1">_xlfn.IFNA(TODAY()-(INDEX(OFFSET(Priorities!$F$3:$F$2283,Table1[[#This Row],[ID]],0),MATCH(1,(B125=OFFSET(Priorities!$B$3:$B$2283,Table1[[#This Row],[ID]],0))*("156W"=OFFSET(Priorities!$E$3:$E$2283,Table1[[#This Row],[ID]],0)),0))),"")</f>
        <v/>
      </c>
      <c r="Q125" s="287" t="str" cm="1">
        <f t="array" aca="1" ref="Q125" ca="1">_xlfn.IFNA(TODAY()-(INDEX(OFFSET(Priorities!$F$3:$F$2283,Table1[[#This Row],[ID]],0),MATCH(1,(B125=OFFSET(Priorities!$B$3:$B$2283,Table1[[#This Row],[ID]],0))*("3L"=OFFSET(Priorities!$E$3:$E$2283,Table1[[#This Row],[ID]],0)),0))),"")</f>
        <v/>
      </c>
    </row>
    <row r="126" spans="1:17" x14ac:dyDescent="0.3">
      <c r="A126" s="288">
        <v>125</v>
      </c>
      <c r="B126" s="289" t="str">
        <f ca="1">IF(COUNTIF(Priorities!$B$4:OFFSET(Priorities!$B$3,Table1[[#This Row],[ID]],0),OFFSET(Priorities!$B$3,Table1[[#This Row],[ID]],0))=1,OFFSET(Priorities!$B$3,Table1[[#This Row],[ID]],0),"")</f>
        <v>ST 284/2020</v>
      </c>
      <c r="C126" s="290" t="str">
        <f ca="1">IF(COUNTIF(Priorities!$B$4:OFFSET(Priorities!$B$3,Table1[[#This Row],[ID]],0),OFFSET(Priorities!$B$3,Table1[[#This Row],[ID]],0))=1,OFFSET(Priorities!$C$3,Table1[[#This Row],[ID]],0),"")</f>
        <v>TEST58 AIO Validation</v>
      </c>
      <c r="D126" s="289" t="str">
        <f ca="1">IFERROR(IF(VLOOKUP(E126,'Leader-Assistant'!$B$1:$B$25,1,FALSE)&lt;&gt;"",'Leader-Assistant'!$B$1,""),"") &amp; IFERROR(IF(VLOOKUP(E126,'Leader-Assistant'!$C$1:$C$25,1,FALSE)&lt;&gt;"",'Leader-Assistant'!$C$1,""),"")  &amp; IFERROR(IF(VLOOKUP(E126,'Leader-Assistant'!$D$1:$D$25,1,FALSE)&lt;&gt;"",'Leader-Assistant'!$D$1,""),"") &amp; IFERROR(IF(VLOOKUP(E126,'Leader-Assistant'!$E$1:$E$25,1,FALSE)&lt;&gt;"",'Leader-Assistant'!$E$1,""),"") &amp; IFERROR(IF(VLOOKUP(E126,'Leader-Assistant'!$F$1:$F$25,1,FALSE)&lt;&gt;"",'Leader-Assistant'!$F$1,""),"") &amp; IFERROR(IF(VLOOKUP(E126,'Leader-Assistant'!$G$1:$G$25,1,FALSE)&lt;&gt;"",'Leader-Assistant'!$G$1,""),"") &amp; IFERROR(IF(VLOOKUP(E126,'Leader-Assistant'!$H$1:$H$25,1,FALSE)&lt;&gt;"",'Leader-Assistant'!$H$1,""),"") &amp; IFERROR(IF(VLOOKUP(E126,'Leader-Assistant'!$I$1:$I$25,1,FALSE)&lt;&gt;"",'Leader-Assistant'!$I$1,""),"")</f>
        <v>PKL</v>
      </c>
      <c r="E126" s="289" t="str">
        <f ca="1">IF(COUNTIF(Priorities!$B$4:OFFSET(Priorities!$B$3,Table1[[#This Row],[ID]],0),OFFSET(Priorities!$B$3,Table1[[#This Row],[ID]],0))=1,OFFSET(Priorities!$D$3,Table1[[#This Row],[ID]],0),"")</f>
        <v>PPR</v>
      </c>
      <c r="F126" s="291" cm="1">
        <f t="array" aca="1" ref="F126" ca="1">_xlfn.IFNA(INDEX(OFFSET(Priorities!$F$3:$F$2283,Table1[[#This Row],[ID]],0),MATCH(1,(B126=OFFSET(Priorities!$B$3:$B$2283,Table1[[#This Row],[ID]],0))*("Initial"=OFFSET(Priorities!$E$3:$E$2283,Table1[[#This Row],[ID]],0)),0)),"")</f>
        <v>44026</v>
      </c>
      <c r="G126" s="292" cm="1">
        <f t="array" aca="1" ref="G126" ca="1">_xlfn.IFNA(TODAY()-(INDEX(OFFSET(Priorities!$F$3:$F$2283,Table1[[#This Row],[ID]],0),MATCH(1,(B126=OFFSET(Priorities!$B$3:$B$2283,Table1[[#This Row],[ID]],0))*("1W"=OFFSET(Priorities!$E$3:$E$2283,Table1[[#This Row],[ID]],0)),0))),"")</f>
        <v>812</v>
      </c>
      <c r="H126" s="292" cm="1">
        <f t="array" aca="1" ref="H126" ca="1">_xlfn.IFNA(TODAY()-(INDEX(OFFSET(Priorities!$F$3:$F$2283,Table1[[#This Row],[ID]],0),MATCH(1,(B126=OFFSET(Priorities!$B$3:$B$2283,Table1[[#This Row],[ID]],0))*("3W"=OFFSET(Priorities!$E$3:$E$2283,Table1[[#This Row],[ID]],0)),0))),"")</f>
        <v>798</v>
      </c>
      <c r="I126" s="292" cm="1">
        <f t="array" aca="1" ref="I126" ca="1">_xlfn.IFNA(TODAY()-(INDEX(OFFSET(Priorities!$F$3:$F$2283,Table1[[#This Row],[ID]],0),MATCH(1,(B126=OFFSET(Priorities!$B$3:$B$2283,Table1[[#This Row],[ID]],0))*("6W"=OFFSET(Priorities!$E$3:$E$2283,Table1[[#This Row],[ID]],0)),0))),"")</f>
        <v>777</v>
      </c>
      <c r="J126" s="292" cm="1">
        <f t="array" aca="1" ref="J126" ca="1">_xlfn.IFNA(TODAY()-(INDEX(OFFSET(Priorities!$F$3:$F$2283,Table1[[#This Row],[ID]],0),MATCH(1,(B126=OFFSET(Priorities!$B$3:$B$2283,Table1[[#This Row],[ID]],0))*("12W"=OFFSET(Priorities!$E$3:$E$2283,Table1[[#This Row],[ID]],0)),0))),"")</f>
        <v>735</v>
      </c>
      <c r="K126" s="292" t="str" cm="1">
        <f t="array" aca="1" ref="K126" ca="1">_xlfn.IFNA(TODAY()-(INDEX(OFFSET(Priorities!$F$3:$F$2283,Table1[[#This Row],[ID]],0),MATCH(1,(B126=OFFSET(Priorities!$B$3:$B$2283,Table1[[#This Row],[ID]],0))*("18W"=OFFSET(Priorities!$E$3:$E$2283,Table1[[#This Row],[ID]],0)),0))),"")</f>
        <v/>
      </c>
      <c r="L126" s="292" t="str" cm="1">
        <f t="array" aca="1" ref="L126" ca="1">_xlfn.IFNA(TODAY()-(INDEX(OFFSET(Priorities!$F$3:$F$2283,Table1[[#This Row],[ID]],0),MATCH(1,(B126=OFFSET(Priorities!$B$3:$B$2283,Table1[[#This Row],[ID]],0))*("26W"=OFFSET(Priorities!$E$3:$E$2283,Table1[[#This Row],[ID]],0)),0))),"")</f>
        <v/>
      </c>
      <c r="M126" s="292" t="str" cm="1">
        <f t="array" aca="1" ref="M126" ca="1">_xlfn.IFNA(TODAY()-(INDEX(OFFSET(Priorities!$F$3:$F$2283,Table1[[#This Row],[ID]],0),MATCH(1,(B126=OFFSET(Priorities!$B$3:$B$2283,Table1[[#This Row],[ID]],0))*("52W"=OFFSET(Priorities!$E$3:$E$2283,Table1[[#This Row],[ID]],0)),0))),"")</f>
        <v/>
      </c>
      <c r="N126" s="292" cm="1">
        <f t="array" aca="1" ref="N126" ca="1">_xlfn.IFNA(TODAY()-(INDEX(OFFSET(Priorities!$F$3:$F$2283,Table1[[#This Row],[ID]],0),MATCH(1,(B126=OFFSET(Priorities!$B$3:$B$2283,Table1[[#This Row],[ID]],0))*("104W"=OFFSET(Priorities!$E$3:$E$2283,Table1[[#This Row],[ID]],0)),0))),"")</f>
        <v>91</v>
      </c>
      <c r="O126" s="292" t="str" cm="1">
        <f t="array" aca="1" ref="O126" ca="1">_xlfn.IFNA(TODAY()-(INDEX(OFFSET(Priorities!$F$3:$F$2283,Table1[[#This Row],[ID]],0),MATCH(1,(B126=OFFSET(Priorities!$B$3:$B$2283,Table1[[#This Row],[ID]],0))*("2L"=OFFSET(Priorities!$E$3:$E$2283,Table1[[#This Row],[ID]],0)),0))),"")</f>
        <v/>
      </c>
      <c r="P126" s="292" t="str" cm="1">
        <f t="array" aca="1" ref="P126" ca="1">_xlfn.IFNA(TODAY()-(INDEX(OFFSET(Priorities!$F$3:$F$2283,Table1[[#This Row],[ID]],0),MATCH(1,(B126=OFFSET(Priorities!$B$3:$B$2283,Table1[[#This Row],[ID]],0))*("156W"=OFFSET(Priorities!$E$3:$E$2283,Table1[[#This Row],[ID]],0)),0))),"")</f>
        <v/>
      </c>
      <c r="Q126" s="287" t="str" cm="1">
        <f t="array" aca="1" ref="Q126" ca="1">_xlfn.IFNA(TODAY()-(INDEX(OFFSET(Priorities!$F$3:$F$2283,Table1[[#This Row],[ID]],0),MATCH(1,(B126=OFFSET(Priorities!$B$3:$B$2283,Table1[[#This Row],[ID]],0))*("3L"=OFFSET(Priorities!$E$3:$E$2283,Table1[[#This Row],[ID]],0)),0))),"")</f>
        <v/>
      </c>
    </row>
    <row r="127" spans="1:17" hidden="1" x14ac:dyDescent="0.3">
      <c r="A127" s="288">
        <v>126</v>
      </c>
      <c r="B127" s="289" t="str">
        <f ca="1">IF(COUNTIF(Priorities!$B$4:OFFSET(Priorities!$B$3,Table1[[#This Row],[ID]],0),OFFSET(Priorities!$B$3,Table1[[#This Row],[ID]],0))=1,OFFSET(Priorities!$B$3,Table1[[#This Row],[ID]],0),"")</f>
        <v/>
      </c>
      <c r="C127" s="290" t="str">
        <f ca="1">IF(COUNTIF(Priorities!$B$4:OFFSET(Priorities!$B$3,Table1[[#This Row],[ID]],0),OFFSET(Priorities!$B$3,Table1[[#This Row],[ID]],0))=1,OFFSET(Priorities!$C$3,Table1[[#This Row],[ID]],0),"")</f>
        <v/>
      </c>
      <c r="D127" s="289" t="str">
        <f ca="1">IFERROR(IF(VLOOKUP(E127,'Leader-Assistant'!$B$1:$B$25,1,FALSE)&lt;&gt;"",'Leader-Assistant'!$B$1,""),"") &amp; IFERROR(IF(VLOOKUP(E127,'Leader-Assistant'!$C$1:$C$25,1,FALSE)&lt;&gt;"",'Leader-Assistant'!$C$1,""),"")  &amp; IFERROR(IF(VLOOKUP(E127,'Leader-Assistant'!$D$1:$D$25,1,FALSE)&lt;&gt;"",'Leader-Assistant'!$D$1,""),"") &amp; IFERROR(IF(VLOOKUP(E127,'Leader-Assistant'!$E$1:$E$25,1,FALSE)&lt;&gt;"",'Leader-Assistant'!$E$1,""),"") &amp; IFERROR(IF(VLOOKUP(E127,'Leader-Assistant'!$F$1:$F$25,1,FALSE)&lt;&gt;"",'Leader-Assistant'!$F$1,""),"") &amp; IFERROR(IF(VLOOKUP(E127,'Leader-Assistant'!$G$1:$G$25,1,FALSE)&lt;&gt;"",'Leader-Assistant'!$G$1,""),"") &amp; IFERROR(IF(VLOOKUP(E127,'Leader-Assistant'!$H$1:$H$25,1,FALSE)&lt;&gt;"",'Leader-Assistant'!$H$1,""),"") &amp; IFERROR(IF(VLOOKUP(E127,'Leader-Assistant'!$I$1:$I$25,1,FALSE)&lt;&gt;"",'Leader-Assistant'!$I$1,""),"")</f>
        <v/>
      </c>
      <c r="E127" s="289" t="str">
        <f ca="1">IF(COUNTIF(Priorities!$B$4:OFFSET(Priorities!$B$3,Table1[[#This Row],[ID]],0),OFFSET(Priorities!$B$3,Table1[[#This Row],[ID]],0))=1,OFFSET(Priorities!$D$3,Table1[[#This Row],[ID]],0),"")</f>
        <v/>
      </c>
      <c r="F127" s="291" t="str" cm="1">
        <f t="array" aca="1" ref="F127" ca="1">_xlfn.IFNA(INDEX(OFFSET(Priorities!$F$3:$F$2283,Table1[[#This Row],[ID]],0),MATCH(1,(B127=OFFSET(Priorities!$B$3:$B$2283,Table1[[#This Row],[ID]],0))*("Initial"=OFFSET(Priorities!$E$3:$E$2283,Table1[[#This Row],[ID]],0)),0)),"")</f>
        <v/>
      </c>
      <c r="G127" s="292" t="str" cm="1">
        <f t="array" aca="1" ref="G127" ca="1">_xlfn.IFNA(TODAY()-(INDEX(OFFSET(Priorities!$F$3:$F$2283,Table1[[#This Row],[ID]],0),MATCH(1,(B127=OFFSET(Priorities!$B$3:$B$2283,Table1[[#This Row],[ID]],0))*("1W"=OFFSET(Priorities!$E$3:$E$2283,Table1[[#This Row],[ID]],0)),0))),"")</f>
        <v/>
      </c>
      <c r="H127" s="292" t="str" cm="1">
        <f t="array" aca="1" ref="H127" ca="1">_xlfn.IFNA(TODAY()-(INDEX(OFFSET(Priorities!$F$3:$F$2283,Table1[[#This Row],[ID]],0),MATCH(1,(B127=OFFSET(Priorities!$B$3:$B$2283,Table1[[#This Row],[ID]],0))*("3W"=OFFSET(Priorities!$E$3:$E$2283,Table1[[#This Row],[ID]],0)),0))),"")</f>
        <v/>
      </c>
      <c r="I127" s="292" t="str" cm="1">
        <f t="array" aca="1" ref="I127" ca="1">_xlfn.IFNA(TODAY()-(INDEX(OFFSET(Priorities!$F$3:$F$2283,Table1[[#This Row],[ID]],0),MATCH(1,(B127=OFFSET(Priorities!$B$3:$B$2283,Table1[[#This Row],[ID]],0))*("6W"=OFFSET(Priorities!$E$3:$E$2283,Table1[[#This Row],[ID]],0)),0))),"")</f>
        <v/>
      </c>
      <c r="J127" s="292" t="str" cm="1">
        <f t="array" aca="1" ref="J127" ca="1">_xlfn.IFNA(TODAY()-(INDEX(OFFSET(Priorities!$F$3:$F$2283,Table1[[#This Row],[ID]],0),MATCH(1,(B127=OFFSET(Priorities!$B$3:$B$2283,Table1[[#This Row],[ID]],0))*("12W"=OFFSET(Priorities!$E$3:$E$2283,Table1[[#This Row],[ID]],0)),0))),"")</f>
        <v/>
      </c>
      <c r="K127" s="292" t="str" cm="1">
        <f t="array" aca="1" ref="K127" ca="1">_xlfn.IFNA(TODAY()-(INDEX(OFFSET(Priorities!$F$3:$F$2283,Table1[[#This Row],[ID]],0),MATCH(1,(B127=OFFSET(Priorities!$B$3:$B$2283,Table1[[#This Row],[ID]],0))*("18W"=OFFSET(Priorities!$E$3:$E$2283,Table1[[#This Row],[ID]],0)),0))),"")</f>
        <v/>
      </c>
      <c r="L127" s="292" t="str" cm="1">
        <f t="array" aca="1" ref="L127" ca="1">_xlfn.IFNA(TODAY()-(INDEX(OFFSET(Priorities!$F$3:$F$2283,Table1[[#This Row],[ID]],0),MATCH(1,(B127=OFFSET(Priorities!$B$3:$B$2283,Table1[[#This Row],[ID]],0))*("26W"=OFFSET(Priorities!$E$3:$E$2283,Table1[[#This Row],[ID]],0)),0))),"")</f>
        <v/>
      </c>
      <c r="M127" s="292" t="str" cm="1">
        <f t="array" aca="1" ref="M127" ca="1">_xlfn.IFNA(TODAY()-(INDEX(OFFSET(Priorities!$F$3:$F$2283,Table1[[#This Row],[ID]],0),MATCH(1,(B127=OFFSET(Priorities!$B$3:$B$2283,Table1[[#This Row],[ID]],0))*("52W"=OFFSET(Priorities!$E$3:$E$2283,Table1[[#This Row],[ID]],0)),0))),"")</f>
        <v/>
      </c>
      <c r="N127" s="292" t="str" cm="1">
        <f t="array" aca="1" ref="N127" ca="1">_xlfn.IFNA(TODAY()-(INDEX(OFFSET(Priorities!$F$3:$F$2283,Table1[[#This Row],[ID]],0),MATCH(1,(B127=OFFSET(Priorities!$B$3:$B$2283,Table1[[#This Row],[ID]],0))*("104W"=OFFSET(Priorities!$E$3:$E$2283,Table1[[#This Row],[ID]],0)),0))),"")</f>
        <v/>
      </c>
      <c r="O127" s="292" t="str" cm="1">
        <f t="array" aca="1" ref="O127" ca="1">_xlfn.IFNA(TODAY()-(INDEX(OFFSET(Priorities!$F$3:$F$2283,Table1[[#This Row],[ID]],0),MATCH(1,(B127=OFFSET(Priorities!$B$3:$B$2283,Table1[[#This Row],[ID]],0))*("2L"=OFFSET(Priorities!$E$3:$E$2283,Table1[[#This Row],[ID]],0)),0))),"")</f>
        <v/>
      </c>
      <c r="P127" s="292" t="str" cm="1">
        <f t="array" aca="1" ref="P127" ca="1">_xlfn.IFNA(TODAY()-(INDEX(OFFSET(Priorities!$F$3:$F$2283,Table1[[#This Row],[ID]],0),MATCH(1,(B127=OFFSET(Priorities!$B$3:$B$2283,Table1[[#This Row],[ID]],0))*("156W"=OFFSET(Priorities!$E$3:$E$2283,Table1[[#This Row],[ID]],0)),0))),"")</f>
        <v/>
      </c>
      <c r="Q127" s="287" t="str" cm="1">
        <f t="array" aca="1" ref="Q127" ca="1">_xlfn.IFNA(TODAY()-(INDEX(OFFSET(Priorities!$F$3:$F$2283,Table1[[#This Row],[ID]],0),MATCH(1,(B127=OFFSET(Priorities!$B$3:$B$2283,Table1[[#This Row],[ID]],0))*("3L"=OFFSET(Priorities!$E$3:$E$2283,Table1[[#This Row],[ID]],0)),0))),"")</f>
        <v/>
      </c>
    </row>
    <row r="128" spans="1:17" hidden="1" x14ac:dyDescent="0.3">
      <c r="A128" s="288">
        <v>127</v>
      </c>
      <c r="B128" s="289" t="str">
        <f ca="1">IF(COUNTIF(Priorities!$B$4:OFFSET(Priorities!$B$3,Table1[[#This Row],[ID]],0),OFFSET(Priorities!$B$3,Table1[[#This Row],[ID]],0))=1,OFFSET(Priorities!$B$3,Table1[[#This Row],[ID]],0),"")</f>
        <v/>
      </c>
      <c r="C128" s="290" t="str">
        <f ca="1">IF(COUNTIF(Priorities!$B$4:OFFSET(Priorities!$B$3,Table1[[#This Row],[ID]],0),OFFSET(Priorities!$B$3,Table1[[#This Row],[ID]],0))=1,OFFSET(Priorities!$C$3,Table1[[#This Row],[ID]],0),"")</f>
        <v/>
      </c>
      <c r="D128" s="289" t="str">
        <f ca="1">IFERROR(IF(VLOOKUP(E128,'Leader-Assistant'!$B$1:$B$25,1,FALSE)&lt;&gt;"",'Leader-Assistant'!$B$1,""),"") &amp; IFERROR(IF(VLOOKUP(E128,'Leader-Assistant'!$C$1:$C$25,1,FALSE)&lt;&gt;"",'Leader-Assistant'!$C$1,""),"")  &amp; IFERROR(IF(VLOOKUP(E128,'Leader-Assistant'!$D$1:$D$25,1,FALSE)&lt;&gt;"",'Leader-Assistant'!$D$1,""),"") &amp; IFERROR(IF(VLOOKUP(E128,'Leader-Assistant'!$E$1:$E$25,1,FALSE)&lt;&gt;"",'Leader-Assistant'!$E$1,""),"") &amp; IFERROR(IF(VLOOKUP(E128,'Leader-Assistant'!$F$1:$F$25,1,FALSE)&lt;&gt;"",'Leader-Assistant'!$F$1,""),"") &amp; IFERROR(IF(VLOOKUP(E128,'Leader-Assistant'!$G$1:$G$25,1,FALSE)&lt;&gt;"",'Leader-Assistant'!$G$1,""),"") &amp; IFERROR(IF(VLOOKUP(E128,'Leader-Assistant'!$H$1:$H$25,1,FALSE)&lt;&gt;"",'Leader-Assistant'!$H$1,""),"") &amp; IFERROR(IF(VLOOKUP(E128,'Leader-Assistant'!$I$1:$I$25,1,FALSE)&lt;&gt;"",'Leader-Assistant'!$I$1,""),"")</f>
        <v/>
      </c>
      <c r="E128" s="289" t="str">
        <f ca="1">IF(COUNTIF(Priorities!$B$4:OFFSET(Priorities!$B$3,Table1[[#This Row],[ID]],0),OFFSET(Priorities!$B$3,Table1[[#This Row],[ID]],0))=1,OFFSET(Priorities!$D$3,Table1[[#This Row],[ID]],0),"")</f>
        <v/>
      </c>
      <c r="F128" s="291" t="str" cm="1">
        <f t="array" aca="1" ref="F128" ca="1">_xlfn.IFNA(INDEX(OFFSET(Priorities!$F$3:$F$2283,Table1[[#This Row],[ID]],0),MATCH(1,(B128=OFFSET(Priorities!$B$3:$B$2283,Table1[[#This Row],[ID]],0))*("Initial"=OFFSET(Priorities!$E$3:$E$2283,Table1[[#This Row],[ID]],0)),0)),"")</f>
        <v/>
      </c>
      <c r="G128" s="292" t="str" cm="1">
        <f t="array" aca="1" ref="G128" ca="1">_xlfn.IFNA(TODAY()-(INDEX(OFFSET(Priorities!$F$3:$F$2283,Table1[[#This Row],[ID]],0),MATCH(1,(B128=OFFSET(Priorities!$B$3:$B$2283,Table1[[#This Row],[ID]],0))*("1W"=OFFSET(Priorities!$E$3:$E$2283,Table1[[#This Row],[ID]],0)),0))),"")</f>
        <v/>
      </c>
      <c r="H128" s="292" t="str" cm="1">
        <f t="array" aca="1" ref="H128" ca="1">_xlfn.IFNA(TODAY()-(INDEX(OFFSET(Priorities!$F$3:$F$2283,Table1[[#This Row],[ID]],0),MATCH(1,(B128=OFFSET(Priorities!$B$3:$B$2283,Table1[[#This Row],[ID]],0))*("3W"=OFFSET(Priorities!$E$3:$E$2283,Table1[[#This Row],[ID]],0)),0))),"")</f>
        <v/>
      </c>
      <c r="I128" s="292" t="str" cm="1">
        <f t="array" aca="1" ref="I128" ca="1">_xlfn.IFNA(TODAY()-(INDEX(OFFSET(Priorities!$F$3:$F$2283,Table1[[#This Row],[ID]],0),MATCH(1,(B128=OFFSET(Priorities!$B$3:$B$2283,Table1[[#This Row],[ID]],0))*("6W"=OFFSET(Priorities!$E$3:$E$2283,Table1[[#This Row],[ID]],0)),0))),"")</f>
        <v/>
      </c>
      <c r="J128" s="292" t="str" cm="1">
        <f t="array" aca="1" ref="J128" ca="1">_xlfn.IFNA(TODAY()-(INDEX(OFFSET(Priorities!$F$3:$F$2283,Table1[[#This Row],[ID]],0),MATCH(1,(B128=OFFSET(Priorities!$B$3:$B$2283,Table1[[#This Row],[ID]],0))*("12W"=OFFSET(Priorities!$E$3:$E$2283,Table1[[#This Row],[ID]],0)),0))),"")</f>
        <v/>
      </c>
      <c r="K128" s="292" t="str" cm="1">
        <f t="array" aca="1" ref="K128" ca="1">_xlfn.IFNA(TODAY()-(INDEX(OFFSET(Priorities!$F$3:$F$2283,Table1[[#This Row],[ID]],0),MATCH(1,(B128=OFFSET(Priorities!$B$3:$B$2283,Table1[[#This Row],[ID]],0))*("18W"=OFFSET(Priorities!$E$3:$E$2283,Table1[[#This Row],[ID]],0)),0))),"")</f>
        <v/>
      </c>
      <c r="L128" s="292" t="str" cm="1">
        <f t="array" aca="1" ref="L128" ca="1">_xlfn.IFNA(TODAY()-(INDEX(OFFSET(Priorities!$F$3:$F$2283,Table1[[#This Row],[ID]],0),MATCH(1,(B128=OFFSET(Priorities!$B$3:$B$2283,Table1[[#This Row],[ID]],0))*("26W"=OFFSET(Priorities!$E$3:$E$2283,Table1[[#This Row],[ID]],0)),0))),"")</f>
        <v/>
      </c>
      <c r="M128" s="292" t="str" cm="1">
        <f t="array" aca="1" ref="M128" ca="1">_xlfn.IFNA(TODAY()-(INDEX(OFFSET(Priorities!$F$3:$F$2283,Table1[[#This Row],[ID]],0),MATCH(1,(B128=OFFSET(Priorities!$B$3:$B$2283,Table1[[#This Row],[ID]],0))*("52W"=OFFSET(Priorities!$E$3:$E$2283,Table1[[#This Row],[ID]],0)),0))),"")</f>
        <v/>
      </c>
      <c r="N128" s="292" t="str" cm="1">
        <f t="array" aca="1" ref="N128" ca="1">_xlfn.IFNA(TODAY()-(INDEX(OFFSET(Priorities!$F$3:$F$2283,Table1[[#This Row],[ID]],0),MATCH(1,(B128=OFFSET(Priorities!$B$3:$B$2283,Table1[[#This Row],[ID]],0))*("104W"=OFFSET(Priorities!$E$3:$E$2283,Table1[[#This Row],[ID]],0)),0))),"")</f>
        <v/>
      </c>
      <c r="O128" s="292" t="str" cm="1">
        <f t="array" aca="1" ref="O128" ca="1">_xlfn.IFNA(TODAY()-(INDEX(OFFSET(Priorities!$F$3:$F$2283,Table1[[#This Row],[ID]],0),MATCH(1,(B128=OFFSET(Priorities!$B$3:$B$2283,Table1[[#This Row],[ID]],0))*("2L"=OFFSET(Priorities!$E$3:$E$2283,Table1[[#This Row],[ID]],0)),0))),"")</f>
        <v/>
      </c>
      <c r="P128" s="292" t="str" cm="1">
        <f t="array" aca="1" ref="P128" ca="1">_xlfn.IFNA(TODAY()-(INDEX(OFFSET(Priorities!$F$3:$F$2283,Table1[[#This Row],[ID]],0),MATCH(1,(B128=OFFSET(Priorities!$B$3:$B$2283,Table1[[#This Row],[ID]],0))*("156W"=OFFSET(Priorities!$E$3:$E$2283,Table1[[#This Row],[ID]],0)),0))),"")</f>
        <v/>
      </c>
      <c r="Q128" s="287" t="str" cm="1">
        <f t="array" aca="1" ref="Q128" ca="1">_xlfn.IFNA(TODAY()-(INDEX(OFFSET(Priorities!$F$3:$F$2283,Table1[[#This Row],[ID]],0),MATCH(1,(B128=OFFSET(Priorities!$B$3:$B$2283,Table1[[#This Row],[ID]],0))*("3L"=OFFSET(Priorities!$E$3:$E$2283,Table1[[#This Row],[ID]],0)),0))),"")</f>
        <v/>
      </c>
    </row>
    <row r="129" spans="1:17" x14ac:dyDescent="0.3">
      <c r="A129" s="288">
        <v>128</v>
      </c>
      <c r="B129" s="289" t="str">
        <f ca="1">IF(COUNTIF(Priorities!$B$4:OFFSET(Priorities!$B$3,Table1[[#This Row],[ID]],0),OFFSET(Priorities!$B$3,Table1[[#This Row],[ID]],0))=1,OFFSET(Priorities!$B$3,Table1[[#This Row],[ID]],0),"")</f>
        <v>ST 157-2022</v>
      </c>
      <c r="C129" s="290" t="str">
        <f ca="1">IF(COUNTIF(Priorities!$B$4:OFFSET(Priorities!$B$3,Table1[[#This Row],[ID]],0),OFFSET(Priorities!$B$3,Table1[[#This Row],[ID]],0))=1,OFFSET(Priorities!$C$3,Table1[[#This Row],[ID]],0),"")</f>
        <v>AiO TEST 63 Shaolin</v>
      </c>
      <c r="D129" s="289" t="str">
        <f ca="1">IFERROR(IF(VLOOKUP(E129,'Leader-Assistant'!$B$1:$B$25,1,FALSE)&lt;&gt;"",'Leader-Assistant'!$B$1,""),"") &amp; IFERROR(IF(VLOOKUP(E129,'Leader-Assistant'!$C$1:$C$25,1,FALSE)&lt;&gt;"",'Leader-Assistant'!$C$1,""),"")  &amp; IFERROR(IF(VLOOKUP(E129,'Leader-Assistant'!$D$1:$D$25,1,FALSE)&lt;&gt;"",'Leader-Assistant'!$D$1,""),"") &amp; IFERROR(IF(VLOOKUP(E129,'Leader-Assistant'!$E$1:$E$25,1,FALSE)&lt;&gt;"",'Leader-Assistant'!$E$1,""),"") &amp; IFERROR(IF(VLOOKUP(E129,'Leader-Assistant'!$F$1:$F$25,1,FALSE)&lt;&gt;"",'Leader-Assistant'!$F$1,""),"") &amp; IFERROR(IF(VLOOKUP(E129,'Leader-Assistant'!$G$1:$G$25,1,FALSE)&lt;&gt;"",'Leader-Assistant'!$G$1,""),"") &amp; IFERROR(IF(VLOOKUP(E129,'Leader-Assistant'!$H$1:$H$25,1,FALSE)&lt;&gt;"",'Leader-Assistant'!$H$1,""),"") &amp; IFERROR(IF(VLOOKUP(E129,'Leader-Assistant'!$I$1:$I$25,1,FALSE)&lt;&gt;"",'Leader-Assistant'!$I$1,""),"")</f>
        <v>PKL</v>
      </c>
      <c r="E129" s="289" t="str">
        <f ca="1">IF(COUNTIF(Priorities!$B$4:OFFSET(Priorities!$B$3,Table1[[#This Row],[ID]],0),OFFSET(Priorities!$B$3,Table1[[#This Row],[ID]],0))=1,OFFSET(Priorities!$D$3,Table1[[#This Row],[ID]],0),"")</f>
        <v>DBI</v>
      </c>
      <c r="F129" s="291" t="str" cm="1">
        <f t="array" aca="1" ref="F129" ca="1">_xlfn.IFNA(INDEX(OFFSET(Priorities!$F$3:$F$2283,Table1[[#This Row],[ID]],0),MATCH(1,(B129=OFFSET(Priorities!$B$3:$B$2283,Table1[[#This Row],[ID]],0))*("Initial"=OFFSET(Priorities!$E$3:$E$2283,Table1[[#This Row],[ID]],0)),0)),"")</f>
        <v>14.04.2022</v>
      </c>
      <c r="G129" s="292" cm="1">
        <f t="array" aca="1" ref="G129" ca="1">_xlfn.IFNA(TODAY()-(INDEX(OFFSET(Priorities!$F$3:$F$2283,Table1[[#This Row],[ID]],0),MATCH(1,(B129=OFFSET(Priorities!$B$3:$B$2283,Table1[[#This Row],[ID]],0))*("1W"=OFFSET(Priorities!$E$3:$E$2283,Table1[[#This Row],[ID]],0)),0))),"")</f>
        <v>173</v>
      </c>
      <c r="H129" s="292" cm="1">
        <f t="array" aca="1" ref="H129" ca="1">_xlfn.IFNA(TODAY()-(INDEX(OFFSET(Priorities!$F$3:$F$2283,Table1[[#This Row],[ID]],0),MATCH(1,(B129=OFFSET(Priorities!$B$3:$B$2283,Table1[[#This Row],[ID]],0))*("3W"=OFFSET(Priorities!$E$3:$E$2283,Table1[[#This Row],[ID]],0)),0))),"")</f>
        <v>159</v>
      </c>
      <c r="I129" s="292" cm="1">
        <f t="array" aca="1" ref="I129" ca="1">_xlfn.IFNA(TODAY()-(INDEX(OFFSET(Priorities!$F$3:$F$2283,Table1[[#This Row],[ID]],0),MATCH(1,(B129=OFFSET(Priorities!$B$3:$B$2283,Table1[[#This Row],[ID]],0))*("6W"=OFFSET(Priorities!$E$3:$E$2283,Table1[[#This Row],[ID]],0)),0))),"")</f>
        <v>138</v>
      </c>
      <c r="J129" s="292" cm="1">
        <f t="array" aca="1" ref="J129" ca="1">_xlfn.IFNA(TODAY()-(INDEX(OFFSET(Priorities!$F$3:$F$2283,Table1[[#This Row],[ID]],0),MATCH(1,(B129=OFFSET(Priorities!$B$3:$B$2283,Table1[[#This Row],[ID]],0))*("12W"=OFFSET(Priorities!$E$3:$E$2283,Table1[[#This Row],[ID]],0)),0))),"")</f>
        <v>96</v>
      </c>
      <c r="K129" s="292" t="str" cm="1">
        <f t="array" aca="1" ref="K129" ca="1">_xlfn.IFNA(TODAY()-(INDEX(OFFSET(Priorities!$F$3:$F$2283,Table1[[#This Row],[ID]],0),MATCH(1,(B129=OFFSET(Priorities!$B$3:$B$2283,Table1[[#This Row],[ID]],0))*("18W"=OFFSET(Priorities!$E$3:$E$2283,Table1[[#This Row],[ID]],0)),0))),"")</f>
        <v/>
      </c>
      <c r="L129" s="292" t="str" cm="1">
        <f t="array" aca="1" ref="L129" ca="1">_xlfn.IFNA(TODAY()-(INDEX(OFFSET(Priorities!$F$3:$F$2283,Table1[[#This Row],[ID]],0),MATCH(1,(B129=OFFSET(Priorities!$B$3:$B$2283,Table1[[#This Row],[ID]],0))*("26W"=OFFSET(Priorities!$E$3:$E$2283,Table1[[#This Row],[ID]],0)),0))),"")</f>
        <v/>
      </c>
      <c r="M129" s="292" t="str" cm="1">
        <f t="array" aca="1" ref="M129" ca="1">_xlfn.IFNA(TODAY()-(INDEX(OFFSET(Priorities!$F$3:$F$2283,Table1[[#This Row],[ID]],0),MATCH(1,(B129=OFFSET(Priorities!$B$3:$B$2283,Table1[[#This Row],[ID]],0))*("52W"=OFFSET(Priorities!$E$3:$E$2283,Table1[[#This Row],[ID]],0)),0))),"")</f>
        <v/>
      </c>
      <c r="N129" s="292" t="str" cm="1">
        <f t="array" aca="1" ref="N129" ca="1">_xlfn.IFNA(TODAY()-(INDEX(OFFSET(Priorities!$F$3:$F$2283,Table1[[#This Row],[ID]],0),MATCH(1,(B129=OFFSET(Priorities!$B$3:$B$2283,Table1[[#This Row],[ID]],0))*("104W"=OFFSET(Priorities!$E$3:$E$2283,Table1[[#This Row],[ID]],0)),0))),"")</f>
        <v/>
      </c>
      <c r="O129" s="292" t="str" cm="1">
        <f t="array" aca="1" ref="O129" ca="1">_xlfn.IFNA(TODAY()-(INDEX(OFFSET(Priorities!$F$3:$F$2283,Table1[[#This Row],[ID]],0),MATCH(1,(B129=OFFSET(Priorities!$B$3:$B$2283,Table1[[#This Row],[ID]],0))*("2L"=OFFSET(Priorities!$E$3:$E$2283,Table1[[#This Row],[ID]],0)),0))),"")</f>
        <v/>
      </c>
      <c r="P129" s="292" t="str" cm="1">
        <f t="array" aca="1" ref="P129" ca="1">_xlfn.IFNA(TODAY()-(INDEX(OFFSET(Priorities!$F$3:$F$2283,Table1[[#This Row],[ID]],0),MATCH(1,(B129=OFFSET(Priorities!$B$3:$B$2283,Table1[[#This Row],[ID]],0))*("156W"=OFFSET(Priorities!$E$3:$E$2283,Table1[[#This Row],[ID]],0)),0))),"")</f>
        <v/>
      </c>
      <c r="Q129" s="287" t="str" cm="1">
        <f t="array" aca="1" ref="Q129" ca="1">_xlfn.IFNA(TODAY()-(INDEX(OFFSET(Priorities!$F$3:$F$2283,Table1[[#This Row],[ID]],0),MATCH(1,(B129=OFFSET(Priorities!$B$3:$B$2283,Table1[[#This Row],[ID]],0))*("3L"=OFFSET(Priorities!$E$3:$E$2283,Table1[[#This Row],[ID]],0)),0))),"")</f>
        <v/>
      </c>
    </row>
    <row r="130" spans="1:17" x14ac:dyDescent="0.3">
      <c r="A130" s="288">
        <v>129</v>
      </c>
      <c r="B130" s="289" t="str">
        <f ca="1">IF(COUNTIF(Priorities!$B$4:OFFSET(Priorities!$B$3,Table1[[#This Row],[ID]],0),OFFSET(Priorities!$B$3,Table1[[#This Row],[ID]],0))=1,OFFSET(Priorities!$B$3,Table1[[#This Row],[ID]],0),"")</f>
        <v>ST 160-2022</v>
      </c>
      <c r="C130" s="290" t="str">
        <f ca="1">IF(COUNTIF(Priorities!$B$4:OFFSET(Priorities!$B$3,Table1[[#This Row],[ID]],0),OFFSET(Priorities!$B$3,Table1[[#This Row],[ID]],0))=1,OFFSET(Priorities!$C$3,Table1[[#This Row],[ID]],0),"")</f>
        <v>TEST42 from Sterling</v>
      </c>
      <c r="D130" s="289" t="str">
        <f ca="1">IFERROR(IF(VLOOKUP(E130,'Leader-Assistant'!$B$1:$B$25,1,FALSE)&lt;&gt;"",'Leader-Assistant'!$B$1,""),"") &amp; IFERROR(IF(VLOOKUP(E130,'Leader-Assistant'!$C$1:$C$25,1,FALSE)&lt;&gt;"",'Leader-Assistant'!$C$1,""),"")  &amp; IFERROR(IF(VLOOKUP(E130,'Leader-Assistant'!$D$1:$D$25,1,FALSE)&lt;&gt;"",'Leader-Assistant'!$D$1,""),"") &amp; IFERROR(IF(VLOOKUP(E130,'Leader-Assistant'!$E$1:$E$25,1,FALSE)&lt;&gt;"",'Leader-Assistant'!$E$1,""),"") &amp; IFERROR(IF(VLOOKUP(E130,'Leader-Assistant'!$F$1:$F$25,1,FALSE)&lt;&gt;"",'Leader-Assistant'!$F$1,""),"") &amp; IFERROR(IF(VLOOKUP(E130,'Leader-Assistant'!$G$1:$G$25,1,FALSE)&lt;&gt;"",'Leader-Assistant'!$G$1,""),"") &amp; IFERROR(IF(VLOOKUP(E130,'Leader-Assistant'!$H$1:$H$25,1,FALSE)&lt;&gt;"",'Leader-Assistant'!$H$1,""),"") &amp; IFERROR(IF(VLOOKUP(E130,'Leader-Assistant'!$I$1:$I$25,1,FALSE)&lt;&gt;"",'Leader-Assistant'!$I$1,""),"")</f>
        <v>PKL</v>
      </c>
      <c r="E130" s="289" t="str">
        <f ca="1">IF(COUNTIF(Priorities!$B$4:OFFSET(Priorities!$B$3,Table1[[#This Row],[ID]],0),OFFSET(Priorities!$B$3,Table1[[#This Row],[ID]],0))=1,OFFSET(Priorities!$D$3,Table1[[#This Row],[ID]],0),"")</f>
        <v>JRE</v>
      </c>
      <c r="F130" s="291" t="str" cm="1">
        <f t="array" aca="1" ref="F130" ca="1">_xlfn.IFNA(INDEX(OFFSET(Priorities!$F$3:$F$2283,Table1[[#This Row],[ID]],0),MATCH(1,(B130=OFFSET(Priorities!$B$3:$B$2283,Table1[[#This Row],[ID]],0))*("Initial"=OFFSET(Priorities!$E$3:$E$2283,Table1[[#This Row],[ID]],0)),0)),"")</f>
        <v>13.04.2022</v>
      </c>
      <c r="G130" s="292" cm="1">
        <f t="array" aca="1" ref="G130" ca="1">_xlfn.IFNA(TODAY()-(INDEX(OFFSET(Priorities!$F$3:$F$2283,Table1[[#This Row],[ID]],0),MATCH(1,(B130=OFFSET(Priorities!$B$3:$B$2283,Table1[[#This Row],[ID]],0))*("1W"=OFFSET(Priorities!$E$3:$E$2283,Table1[[#This Row],[ID]],0)),0))),"")</f>
        <v>174</v>
      </c>
      <c r="H130" s="292" cm="1">
        <f t="array" aca="1" ref="H130" ca="1">_xlfn.IFNA(TODAY()-(INDEX(OFFSET(Priorities!$F$3:$F$2283,Table1[[#This Row],[ID]],0),MATCH(1,(B130=OFFSET(Priorities!$B$3:$B$2283,Table1[[#This Row],[ID]],0))*("3W"=OFFSET(Priorities!$E$3:$E$2283,Table1[[#This Row],[ID]],0)),0))),"")</f>
        <v>160</v>
      </c>
      <c r="I130" s="292" cm="1">
        <f t="array" aca="1" ref="I130" ca="1">_xlfn.IFNA(TODAY()-(INDEX(OFFSET(Priorities!$F$3:$F$2283,Table1[[#This Row],[ID]],0),MATCH(1,(B130=OFFSET(Priorities!$B$3:$B$2283,Table1[[#This Row],[ID]],0))*("6W"=OFFSET(Priorities!$E$3:$E$2283,Table1[[#This Row],[ID]],0)),0))),"")</f>
        <v>139</v>
      </c>
      <c r="J130" s="292" cm="1">
        <f t="array" aca="1" ref="J130" ca="1">_xlfn.IFNA(TODAY()-(INDEX(OFFSET(Priorities!$F$3:$F$2283,Table1[[#This Row],[ID]],0),MATCH(1,(B130=OFFSET(Priorities!$B$3:$B$2283,Table1[[#This Row],[ID]],0))*("12W"=OFFSET(Priorities!$E$3:$E$2283,Table1[[#This Row],[ID]],0)),0))),"")</f>
        <v>97</v>
      </c>
      <c r="K130" s="292" t="str" cm="1">
        <f t="array" aca="1" ref="K130" ca="1">_xlfn.IFNA(TODAY()-(INDEX(OFFSET(Priorities!$F$3:$F$2283,Table1[[#This Row],[ID]],0),MATCH(1,(B130=OFFSET(Priorities!$B$3:$B$2283,Table1[[#This Row],[ID]],0))*("18W"=OFFSET(Priorities!$E$3:$E$2283,Table1[[#This Row],[ID]],0)),0))),"")</f>
        <v/>
      </c>
      <c r="L130" s="292" t="str" cm="1">
        <f t="array" aca="1" ref="L130" ca="1">_xlfn.IFNA(TODAY()-(INDEX(OFFSET(Priorities!$F$3:$F$2283,Table1[[#This Row],[ID]],0),MATCH(1,(B130=OFFSET(Priorities!$B$3:$B$2283,Table1[[#This Row],[ID]],0))*("26W"=OFFSET(Priorities!$E$3:$E$2283,Table1[[#This Row],[ID]],0)),0))),"")</f>
        <v/>
      </c>
      <c r="M130" s="292" t="str" cm="1">
        <f t="array" aca="1" ref="M130" ca="1">_xlfn.IFNA(TODAY()-(INDEX(OFFSET(Priorities!$F$3:$F$2283,Table1[[#This Row],[ID]],0),MATCH(1,(B130=OFFSET(Priorities!$B$3:$B$2283,Table1[[#This Row],[ID]],0))*("52W"=OFFSET(Priorities!$E$3:$E$2283,Table1[[#This Row],[ID]],0)),0))),"")</f>
        <v/>
      </c>
      <c r="N130" s="292" t="str" cm="1">
        <f t="array" aca="1" ref="N130" ca="1">_xlfn.IFNA(TODAY()-(INDEX(OFFSET(Priorities!$F$3:$F$2283,Table1[[#This Row],[ID]],0),MATCH(1,(B130=OFFSET(Priorities!$B$3:$B$2283,Table1[[#This Row],[ID]],0))*("104W"=OFFSET(Priorities!$E$3:$E$2283,Table1[[#This Row],[ID]],0)),0))),"")</f>
        <v/>
      </c>
      <c r="O130" s="292" t="str" cm="1">
        <f t="array" aca="1" ref="O130" ca="1">_xlfn.IFNA(TODAY()-(INDEX(OFFSET(Priorities!$F$3:$F$2283,Table1[[#This Row],[ID]],0),MATCH(1,(B130=OFFSET(Priorities!$B$3:$B$2283,Table1[[#This Row],[ID]],0))*("2L"=OFFSET(Priorities!$E$3:$E$2283,Table1[[#This Row],[ID]],0)),0))),"")</f>
        <v/>
      </c>
      <c r="P130" s="292" t="str" cm="1">
        <f t="array" aca="1" ref="P130" ca="1">_xlfn.IFNA(TODAY()-(INDEX(OFFSET(Priorities!$F$3:$F$2283,Table1[[#This Row],[ID]],0),MATCH(1,(B130=OFFSET(Priorities!$B$3:$B$2283,Table1[[#This Row],[ID]],0))*("156W"=OFFSET(Priorities!$E$3:$E$2283,Table1[[#This Row],[ID]],0)),0))),"")</f>
        <v/>
      </c>
      <c r="Q130" s="287" t="str" cm="1">
        <f t="array" aca="1" ref="Q130" ca="1">_xlfn.IFNA(TODAY()-(INDEX(OFFSET(Priorities!$F$3:$F$2283,Table1[[#This Row],[ID]],0),MATCH(1,(B130=OFFSET(Priorities!$B$3:$B$2283,Table1[[#This Row],[ID]],0))*("3L"=OFFSET(Priorities!$E$3:$E$2283,Table1[[#This Row],[ID]],0)),0))),"")</f>
        <v/>
      </c>
    </row>
    <row r="131" spans="1:17" hidden="1" x14ac:dyDescent="0.3">
      <c r="A131" s="288">
        <v>130</v>
      </c>
      <c r="B131" s="289" t="str">
        <f ca="1">IF(COUNTIF(Priorities!$B$4:OFFSET(Priorities!$B$3,Table1[[#This Row],[ID]],0),OFFSET(Priorities!$B$3,Table1[[#This Row],[ID]],0))=1,OFFSET(Priorities!$B$3,Table1[[#This Row],[ID]],0),"")</f>
        <v/>
      </c>
      <c r="C131" s="290" t="str">
        <f ca="1">IF(COUNTIF(Priorities!$B$4:OFFSET(Priorities!$B$3,Table1[[#This Row],[ID]],0),OFFSET(Priorities!$B$3,Table1[[#This Row],[ID]],0))=1,OFFSET(Priorities!$C$3,Table1[[#This Row],[ID]],0),"")</f>
        <v/>
      </c>
      <c r="D131" s="289" t="str">
        <f ca="1">IFERROR(IF(VLOOKUP(E131,'Leader-Assistant'!$B$1:$B$25,1,FALSE)&lt;&gt;"",'Leader-Assistant'!$B$1,""),"") &amp; IFERROR(IF(VLOOKUP(E131,'Leader-Assistant'!$C$1:$C$25,1,FALSE)&lt;&gt;"",'Leader-Assistant'!$C$1,""),"")  &amp; IFERROR(IF(VLOOKUP(E131,'Leader-Assistant'!$D$1:$D$25,1,FALSE)&lt;&gt;"",'Leader-Assistant'!$D$1,""),"") &amp; IFERROR(IF(VLOOKUP(E131,'Leader-Assistant'!$E$1:$E$25,1,FALSE)&lt;&gt;"",'Leader-Assistant'!$E$1,""),"") &amp; IFERROR(IF(VLOOKUP(E131,'Leader-Assistant'!$F$1:$F$25,1,FALSE)&lt;&gt;"",'Leader-Assistant'!$F$1,""),"") &amp; IFERROR(IF(VLOOKUP(E131,'Leader-Assistant'!$G$1:$G$25,1,FALSE)&lt;&gt;"",'Leader-Assistant'!$G$1,""),"") &amp; IFERROR(IF(VLOOKUP(E131,'Leader-Assistant'!$H$1:$H$25,1,FALSE)&lt;&gt;"",'Leader-Assistant'!$H$1,""),"") &amp; IFERROR(IF(VLOOKUP(E131,'Leader-Assistant'!$I$1:$I$25,1,FALSE)&lt;&gt;"",'Leader-Assistant'!$I$1,""),"")</f>
        <v/>
      </c>
      <c r="E131" s="289" t="str">
        <f ca="1">IF(COUNTIF(Priorities!$B$4:OFFSET(Priorities!$B$3,Table1[[#This Row],[ID]],0),OFFSET(Priorities!$B$3,Table1[[#This Row],[ID]],0))=1,OFFSET(Priorities!$D$3,Table1[[#This Row],[ID]],0),"")</f>
        <v/>
      </c>
      <c r="F131" s="291" t="str" cm="1">
        <f t="array" aca="1" ref="F131" ca="1">_xlfn.IFNA(INDEX(OFFSET(Priorities!$F$3:$F$2283,Table1[[#This Row],[ID]],0),MATCH(1,(B131=OFFSET(Priorities!$B$3:$B$2283,Table1[[#This Row],[ID]],0))*("Initial"=OFFSET(Priorities!$E$3:$E$2283,Table1[[#This Row],[ID]],0)),0)),"")</f>
        <v/>
      </c>
      <c r="G131" s="292" t="str" cm="1">
        <f t="array" aca="1" ref="G131" ca="1">_xlfn.IFNA(TODAY()-(INDEX(OFFSET(Priorities!$F$3:$F$2283,Table1[[#This Row],[ID]],0),MATCH(1,(B131=OFFSET(Priorities!$B$3:$B$2283,Table1[[#This Row],[ID]],0))*("1W"=OFFSET(Priorities!$E$3:$E$2283,Table1[[#This Row],[ID]],0)),0))),"")</f>
        <v/>
      </c>
      <c r="H131" s="292" t="str" cm="1">
        <f t="array" aca="1" ref="H131" ca="1">_xlfn.IFNA(TODAY()-(INDEX(OFFSET(Priorities!$F$3:$F$2283,Table1[[#This Row],[ID]],0),MATCH(1,(B131=OFFSET(Priorities!$B$3:$B$2283,Table1[[#This Row],[ID]],0))*("3W"=OFFSET(Priorities!$E$3:$E$2283,Table1[[#This Row],[ID]],0)),0))),"")</f>
        <v/>
      </c>
      <c r="I131" s="292" t="str" cm="1">
        <f t="array" aca="1" ref="I131" ca="1">_xlfn.IFNA(TODAY()-(INDEX(OFFSET(Priorities!$F$3:$F$2283,Table1[[#This Row],[ID]],0),MATCH(1,(B131=OFFSET(Priorities!$B$3:$B$2283,Table1[[#This Row],[ID]],0))*("6W"=OFFSET(Priorities!$E$3:$E$2283,Table1[[#This Row],[ID]],0)),0))),"")</f>
        <v/>
      </c>
      <c r="J131" s="292" t="str" cm="1">
        <f t="array" aca="1" ref="J131" ca="1">_xlfn.IFNA(TODAY()-(INDEX(OFFSET(Priorities!$F$3:$F$2283,Table1[[#This Row],[ID]],0),MATCH(1,(B131=OFFSET(Priorities!$B$3:$B$2283,Table1[[#This Row],[ID]],0))*("12W"=OFFSET(Priorities!$E$3:$E$2283,Table1[[#This Row],[ID]],0)),0))),"")</f>
        <v/>
      </c>
      <c r="K131" s="292" t="str" cm="1">
        <f t="array" aca="1" ref="K131" ca="1">_xlfn.IFNA(TODAY()-(INDEX(OFFSET(Priorities!$F$3:$F$2283,Table1[[#This Row],[ID]],0),MATCH(1,(B131=OFFSET(Priorities!$B$3:$B$2283,Table1[[#This Row],[ID]],0))*("18W"=OFFSET(Priorities!$E$3:$E$2283,Table1[[#This Row],[ID]],0)),0))),"")</f>
        <v/>
      </c>
      <c r="L131" s="292" t="str" cm="1">
        <f t="array" aca="1" ref="L131" ca="1">_xlfn.IFNA(TODAY()-(INDEX(OFFSET(Priorities!$F$3:$F$2283,Table1[[#This Row],[ID]],0),MATCH(1,(B131=OFFSET(Priorities!$B$3:$B$2283,Table1[[#This Row],[ID]],0))*("26W"=OFFSET(Priorities!$E$3:$E$2283,Table1[[#This Row],[ID]],0)),0))),"")</f>
        <v/>
      </c>
      <c r="M131" s="292" t="str" cm="1">
        <f t="array" aca="1" ref="M131" ca="1">_xlfn.IFNA(TODAY()-(INDEX(OFFSET(Priorities!$F$3:$F$2283,Table1[[#This Row],[ID]],0),MATCH(1,(B131=OFFSET(Priorities!$B$3:$B$2283,Table1[[#This Row],[ID]],0))*("52W"=OFFSET(Priorities!$E$3:$E$2283,Table1[[#This Row],[ID]],0)),0))),"")</f>
        <v/>
      </c>
      <c r="N131" s="292" t="str" cm="1">
        <f t="array" aca="1" ref="N131" ca="1">_xlfn.IFNA(TODAY()-(INDEX(OFFSET(Priorities!$F$3:$F$2283,Table1[[#This Row],[ID]],0),MATCH(1,(B131=OFFSET(Priorities!$B$3:$B$2283,Table1[[#This Row],[ID]],0))*("104W"=OFFSET(Priorities!$E$3:$E$2283,Table1[[#This Row],[ID]],0)),0))),"")</f>
        <v/>
      </c>
      <c r="O131" s="292" t="str" cm="1">
        <f t="array" aca="1" ref="O131" ca="1">_xlfn.IFNA(TODAY()-(INDEX(OFFSET(Priorities!$F$3:$F$2283,Table1[[#This Row],[ID]],0),MATCH(1,(B131=OFFSET(Priorities!$B$3:$B$2283,Table1[[#This Row],[ID]],0))*("2L"=OFFSET(Priorities!$E$3:$E$2283,Table1[[#This Row],[ID]],0)),0))),"")</f>
        <v/>
      </c>
      <c r="P131" s="292" t="str" cm="1">
        <f t="array" aca="1" ref="P131" ca="1">_xlfn.IFNA(TODAY()-(INDEX(OFFSET(Priorities!$F$3:$F$2283,Table1[[#This Row],[ID]],0),MATCH(1,(B131=OFFSET(Priorities!$B$3:$B$2283,Table1[[#This Row],[ID]],0))*("156W"=OFFSET(Priorities!$E$3:$E$2283,Table1[[#This Row],[ID]],0)),0))),"")</f>
        <v/>
      </c>
      <c r="Q131" s="287" t="str" cm="1">
        <f t="array" aca="1" ref="Q131" ca="1">_xlfn.IFNA(TODAY()-(INDEX(OFFSET(Priorities!$F$3:$F$2283,Table1[[#This Row],[ID]],0),MATCH(1,(B131=OFFSET(Priorities!$B$3:$B$2283,Table1[[#This Row],[ID]],0))*("3L"=OFFSET(Priorities!$E$3:$E$2283,Table1[[#This Row],[ID]],0)),0))),"")</f>
        <v/>
      </c>
    </row>
    <row r="132" spans="1:17" hidden="1" x14ac:dyDescent="0.3">
      <c r="A132" s="288">
        <v>131</v>
      </c>
      <c r="B132" s="289" t="str">
        <f ca="1">IF(COUNTIF(Priorities!$B$4:OFFSET(Priorities!$B$3,Table1[[#This Row],[ID]],0),OFFSET(Priorities!$B$3,Table1[[#This Row],[ID]],0))=1,OFFSET(Priorities!$B$3,Table1[[#This Row],[ID]],0),"")</f>
        <v/>
      </c>
      <c r="C132" s="290" t="str">
        <f ca="1">IF(COUNTIF(Priorities!$B$4:OFFSET(Priorities!$B$3,Table1[[#This Row],[ID]],0),OFFSET(Priorities!$B$3,Table1[[#This Row],[ID]],0))=1,OFFSET(Priorities!$C$3,Table1[[#This Row],[ID]],0),"")</f>
        <v/>
      </c>
      <c r="D132" s="289" t="str">
        <f ca="1">IFERROR(IF(VLOOKUP(E132,'Leader-Assistant'!$B$1:$B$25,1,FALSE)&lt;&gt;"",'Leader-Assistant'!$B$1,""),"") &amp; IFERROR(IF(VLOOKUP(E132,'Leader-Assistant'!$C$1:$C$25,1,FALSE)&lt;&gt;"",'Leader-Assistant'!$C$1,""),"")  &amp; IFERROR(IF(VLOOKUP(E132,'Leader-Assistant'!$D$1:$D$25,1,FALSE)&lt;&gt;"",'Leader-Assistant'!$D$1,""),"") &amp; IFERROR(IF(VLOOKUP(E132,'Leader-Assistant'!$E$1:$E$25,1,FALSE)&lt;&gt;"",'Leader-Assistant'!$E$1,""),"") &amp; IFERROR(IF(VLOOKUP(E132,'Leader-Assistant'!$F$1:$F$25,1,FALSE)&lt;&gt;"",'Leader-Assistant'!$F$1,""),"") &amp; IFERROR(IF(VLOOKUP(E132,'Leader-Assistant'!$G$1:$G$25,1,FALSE)&lt;&gt;"",'Leader-Assistant'!$G$1,""),"") &amp; IFERROR(IF(VLOOKUP(E132,'Leader-Assistant'!$H$1:$H$25,1,FALSE)&lt;&gt;"",'Leader-Assistant'!$H$1,""),"") &amp; IFERROR(IF(VLOOKUP(E132,'Leader-Assistant'!$I$1:$I$25,1,FALSE)&lt;&gt;"",'Leader-Assistant'!$I$1,""),"")</f>
        <v/>
      </c>
      <c r="E132" s="289" t="str">
        <f ca="1">IF(COUNTIF(Priorities!$B$4:OFFSET(Priorities!$B$3,Table1[[#This Row],[ID]],0),OFFSET(Priorities!$B$3,Table1[[#This Row],[ID]],0))=1,OFFSET(Priorities!$D$3,Table1[[#This Row],[ID]],0),"")</f>
        <v/>
      </c>
      <c r="F132" s="291" t="str" cm="1">
        <f t="array" aca="1" ref="F132" ca="1">_xlfn.IFNA(INDEX(OFFSET(Priorities!$F$3:$F$2283,Table1[[#This Row],[ID]],0),MATCH(1,(B132=OFFSET(Priorities!$B$3:$B$2283,Table1[[#This Row],[ID]],0))*("Initial"=OFFSET(Priorities!$E$3:$E$2283,Table1[[#This Row],[ID]],0)),0)),"")</f>
        <v/>
      </c>
      <c r="G132" s="292" t="str" cm="1">
        <f t="array" aca="1" ref="G132" ca="1">_xlfn.IFNA(TODAY()-(INDEX(OFFSET(Priorities!$F$3:$F$2283,Table1[[#This Row],[ID]],0),MATCH(1,(B132=OFFSET(Priorities!$B$3:$B$2283,Table1[[#This Row],[ID]],0))*("1W"=OFFSET(Priorities!$E$3:$E$2283,Table1[[#This Row],[ID]],0)),0))),"")</f>
        <v/>
      </c>
      <c r="H132" s="292" t="str" cm="1">
        <f t="array" aca="1" ref="H132" ca="1">_xlfn.IFNA(TODAY()-(INDEX(OFFSET(Priorities!$F$3:$F$2283,Table1[[#This Row],[ID]],0),MATCH(1,(B132=OFFSET(Priorities!$B$3:$B$2283,Table1[[#This Row],[ID]],0))*("3W"=OFFSET(Priorities!$E$3:$E$2283,Table1[[#This Row],[ID]],0)),0))),"")</f>
        <v/>
      </c>
      <c r="I132" s="292" t="str" cm="1">
        <f t="array" aca="1" ref="I132" ca="1">_xlfn.IFNA(TODAY()-(INDEX(OFFSET(Priorities!$F$3:$F$2283,Table1[[#This Row],[ID]],0),MATCH(1,(B132=OFFSET(Priorities!$B$3:$B$2283,Table1[[#This Row],[ID]],0))*("6W"=OFFSET(Priorities!$E$3:$E$2283,Table1[[#This Row],[ID]],0)),0))),"")</f>
        <v/>
      </c>
      <c r="J132" s="292" t="str" cm="1">
        <f t="array" aca="1" ref="J132" ca="1">_xlfn.IFNA(TODAY()-(INDEX(OFFSET(Priorities!$F$3:$F$2283,Table1[[#This Row],[ID]],0),MATCH(1,(B132=OFFSET(Priorities!$B$3:$B$2283,Table1[[#This Row],[ID]],0))*("12W"=OFFSET(Priorities!$E$3:$E$2283,Table1[[#This Row],[ID]],0)),0))),"")</f>
        <v/>
      </c>
      <c r="K132" s="292" t="str" cm="1">
        <f t="array" aca="1" ref="K132" ca="1">_xlfn.IFNA(TODAY()-(INDEX(OFFSET(Priorities!$F$3:$F$2283,Table1[[#This Row],[ID]],0),MATCH(1,(B132=OFFSET(Priorities!$B$3:$B$2283,Table1[[#This Row],[ID]],0))*("18W"=OFFSET(Priorities!$E$3:$E$2283,Table1[[#This Row],[ID]],0)),0))),"")</f>
        <v/>
      </c>
      <c r="L132" s="292" t="str" cm="1">
        <f t="array" aca="1" ref="L132" ca="1">_xlfn.IFNA(TODAY()-(INDEX(OFFSET(Priorities!$F$3:$F$2283,Table1[[#This Row],[ID]],0),MATCH(1,(B132=OFFSET(Priorities!$B$3:$B$2283,Table1[[#This Row],[ID]],0))*("26W"=OFFSET(Priorities!$E$3:$E$2283,Table1[[#This Row],[ID]],0)),0))),"")</f>
        <v/>
      </c>
      <c r="M132" s="292" t="str" cm="1">
        <f t="array" aca="1" ref="M132" ca="1">_xlfn.IFNA(TODAY()-(INDEX(OFFSET(Priorities!$F$3:$F$2283,Table1[[#This Row],[ID]],0),MATCH(1,(B132=OFFSET(Priorities!$B$3:$B$2283,Table1[[#This Row],[ID]],0))*("52W"=OFFSET(Priorities!$E$3:$E$2283,Table1[[#This Row],[ID]],0)),0))),"")</f>
        <v/>
      </c>
      <c r="N132" s="292" t="str" cm="1">
        <f t="array" aca="1" ref="N132" ca="1">_xlfn.IFNA(TODAY()-(INDEX(OFFSET(Priorities!$F$3:$F$2283,Table1[[#This Row],[ID]],0),MATCH(1,(B132=OFFSET(Priorities!$B$3:$B$2283,Table1[[#This Row],[ID]],0))*("104W"=OFFSET(Priorities!$E$3:$E$2283,Table1[[#This Row],[ID]],0)),0))),"")</f>
        <v/>
      </c>
      <c r="O132" s="292" t="str" cm="1">
        <f t="array" aca="1" ref="O132" ca="1">_xlfn.IFNA(TODAY()-(INDEX(OFFSET(Priorities!$F$3:$F$2283,Table1[[#This Row],[ID]],0),MATCH(1,(B132=OFFSET(Priorities!$B$3:$B$2283,Table1[[#This Row],[ID]],0))*("2L"=OFFSET(Priorities!$E$3:$E$2283,Table1[[#This Row],[ID]],0)),0))),"")</f>
        <v/>
      </c>
      <c r="P132" s="292" t="str" cm="1">
        <f t="array" aca="1" ref="P132" ca="1">_xlfn.IFNA(TODAY()-(INDEX(OFFSET(Priorities!$F$3:$F$2283,Table1[[#This Row],[ID]],0),MATCH(1,(B132=OFFSET(Priorities!$B$3:$B$2283,Table1[[#This Row],[ID]],0))*("156W"=OFFSET(Priorities!$E$3:$E$2283,Table1[[#This Row],[ID]],0)),0))),"")</f>
        <v/>
      </c>
      <c r="Q132" s="287" t="str" cm="1">
        <f t="array" aca="1" ref="Q132" ca="1">_xlfn.IFNA(TODAY()-(INDEX(OFFSET(Priorities!$F$3:$F$2283,Table1[[#This Row],[ID]],0),MATCH(1,(B132=OFFSET(Priorities!$B$3:$B$2283,Table1[[#This Row],[ID]],0))*("3L"=OFFSET(Priorities!$E$3:$E$2283,Table1[[#This Row],[ID]],0)),0))),"")</f>
        <v/>
      </c>
    </row>
    <row r="133" spans="1:17" hidden="1" x14ac:dyDescent="0.3">
      <c r="A133" s="288">
        <v>132</v>
      </c>
      <c r="B133" s="289" t="str">
        <f ca="1">IF(COUNTIF(Priorities!$B$4:OFFSET(Priorities!$B$3,Table1[[#This Row],[ID]],0),OFFSET(Priorities!$B$3,Table1[[#This Row],[ID]],0))=1,OFFSET(Priorities!$B$3,Table1[[#This Row],[ID]],0),"")</f>
        <v/>
      </c>
      <c r="C133" s="290" t="str">
        <f ca="1">IF(COUNTIF(Priorities!$B$4:OFFSET(Priorities!$B$3,Table1[[#This Row],[ID]],0),OFFSET(Priorities!$B$3,Table1[[#This Row],[ID]],0))=1,OFFSET(Priorities!$C$3,Table1[[#This Row],[ID]],0),"")</f>
        <v/>
      </c>
      <c r="D133" s="289" t="str">
        <f ca="1">IFERROR(IF(VLOOKUP(E133,'Leader-Assistant'!$B$1:$B$25,1,FALSE)&lt;&gt;"",'Leader-Assistant'!$B$1,""),"") &amp; IFERROR(IF(VLOOKUP(E133,'Leader-Assistant'!$C$1:$C$25,1,FALSE)&lt;&gt;"",'Leader-Assistant'!$C$1,""),"")  &amp; IFERROR(IF(VLOOKUP(E133,'Leader-Assistant'!$D$1:$D$25,1,FALSE)&lt;&gt;"",'Leader-Assistant'!$D$1,""),"") &amp; IFERROR(IF(VLOOKUP(E133,'Leader-Assistant'!$E$1:$E$25,1,FALSE)&lt;&gt;"",'Leader-Assistant'!$E$1,""),"") &amp; IFERROR(IF(VLOOKUP(E133,'Leader-Assistant'!$F$1:$F$25,1,FALSE)&lt;&gt;"",'Leader-Assistant'!$F$1,""),"") &amp; IFERROR(IF(VLOOKUP(E133,'Leader-Assistant'!$G$1:$G$25,1,FALSE)&lt;&gt;"",'Leader-Assistant'!$G$1,""),"") &amp; IFERROR(IF(VLOOKUP(E133,'Leader-Assistant'!$H$1:$H$25,1,FALSE)&lt;&gt;"",'Leader-Assistant'!$H$1,""),"") &amp; IFERROR(IF(VLOOKUP(E133,'Leader-Assistant'!$I$1:$I$25,1,FALSE)&lt;&gt;"",'Leader-Assistant'!$I$1,""),"")</f>
        <v/>
      </c>
      <c r="E133" s="289" t="str">
        <f ca="1">IF(COUNTIF(Priorities!$B$4:OFFSET(Priorities!$B$3,Table1[[#This Row],[ID]],0),OFFSET(Priorities!$B$3,Table1[[#This Row],[ID]],0))=1,OFFSET(Priorities!$D$3,Table1[[#This Row],[ID]],0),"")</f>
        <v/>
      </c>
      <c r="F133" s="291" t="str" cm="1">
        <f t="array" aca="1" ref="F133" ca="1">_xlfn.IFNA(INDEX(OFFSET(Priorities!$F$3:$F$2283,Table1[[#This Row],[ID]],0),MATCH(1,(B133=OFFSET(Priorities!$B$3:$B$2283,Table1[[#This Row],[ID]],0))*("Initial"=OFFSET(Priorities!$E$3:$E$2283,Table1[[#This Row],[ID]],0)),0)),"")</f>
        <v/>
      </c>
      <c r="G133" s="292" t="str" cm="1">
        <f t="array" aca="1" ref="G133" ca="1">_xlfn.IFNA(TODAY()-(INDEX(OFFSET(Priorities!$F$3:$F$2283,Table1[[#This Row],[ID]],0),MATCH(1,(B133=OFFSET(Priorities!$B$3:$B$2283,Table1[[#This Row],[ID]],0))*("1W"=OFFSET(Priorities!$E$3:$E$2283,Table1[[#This Row],[ID]],0)),0))),"")</f>
        <v/>
      </c>
      <c r="H133" s="292" t="str" cm="1">
        <f t="array" aca="1" ref="H133" ca="1">_xlfn.IFNA(TODAY()-(INDEX(OFFSET(Priorities!$F$3:$F$2283,Table1[[#This Row],[ID]],0),MATCH(1,(B133=OFFSET(Priorities!$B$3:$B$2283,Table1[[#This Row],[ID]],0))*("3W"=OFFSET(Priorities!$E$3:$E$2283,Table1[[#This Row],[ID]],0)),0))),"")</f>
        <v/>
      </c>
      <c r="I133" s="292" t="str" cm="1">
        <f t="array" aca="1" ref="I133" ca="1">_xlfn.IFNA(TODAY()-(INDEX(OFFSET(Priorities!$F$3:$F$2283,Table1[[#This Row],[ID]],0),MATCH(1,(B133=OFFSET(Priorities!$B$3:$B$2283,Table1[[#This Row],[ID]],0))*("6W"=OFFSET(Priorities!$E$3:$E$2283,Table1[[#This Row],[ID]],0)),0))),"")</f>
        <v/>
      </c>
      <c r="J133" s="292" t="str" cm="1">
        <f t="array" aca="1" ref="J133" ca="1">_xlfn.IFNA(TODAY()-(INDEX(OFFSET(Priorities!$F$3:$F$2283,Table1[[#This Row],[ID]],0),MATCH(1,(B133=OFFSET(Priorities!$B$3:$B$2283,Table1[[#This Row],[ID]],0))*("12W"=OFFSET(Priorities!$E$3:$E$2283,Table1[[#This Row],[ID]],0)),0))),"")</f>
        <v/>
      </c>
      <c r="K133" s="292" t="str" cm="1">
        <f t="array" aca="1" ref="K133" ca="1">_xlfn.IFNA(TODAY()-(INDEX(OFFSET(Priorities!$F$3:$F$2283,Table1[[#This Row],[ID]],0),MATCH(1,(B133=OFFSET(Priorities!$B$3:$B$2283,Table1[[#This Row],[ID]],0))*("18W"=OFFSET(Priorities!$E$3:$E$2283,Table1[[#This Row],[ID]],0)),0))),"")</f>
        <v/>
      </c>
      <c r="L133" s="292" t="str" cm="1">
        <f t="array" aca="1" ref="L133" ca="1">_xlfn.IFNA(TODAY()-(INDEX(OFFSET(Priorities!$F$3:$F$2283,Table1[[#This Row],[ID]],0),MATCH(1,(B133=OFFSET(Priorities!$B$3:$B$2283,Table1[[#This Row],[ID]],0))*("26W"=OFFSET(Priorities!$E$3:$E$2283,Table1[[#This Row],[ID]],0)),0))),"")</f>
        <v/>
      </c>
      <c r="M133" s="292" t="str" cm="1">
        <f t="array" aca="1" ref="M133" ca="1">_xlfn.IFNA(TODAY()-(INDEX(OFFSET(Priorities!$F$3:$F$2283,Table1[[#This Row],[ID]],0),MATCH(1,(B133=OFFSET(Priorities!$B$3:$B$2283,Table1[[#This Row],[ID]],0))*("52W"=OFFSET(Priorities!$E$3:$E$2283,Table1[[#This Row],[ID]],0)),0))),"")</f>
        <v/>
      </c>
      <c r="N133" s="292" t="str" cm="1">
        <f t="array" aca="1" ref="N133" ca="1">_xlfn.IFNA(TODAY()-(INDEX(OFFSET(Priorities!$F$3:$F$2283,Table1[[#This Row],[ID]],0),MATCH(1,(B133=OFFSET(Priorities!$B$3:$B$2283,Table1[[#This Row],[ID]],0))*("104W"=OFFSET(Priorities!$E$3:$E$2283,Table1[[#This Row],[ID]],0)),0))),"")</f>
        <v/>
      </c>
      <c r="O133" s="292" t="str" cm="1">
        <f t="array" aca="1" ref="O133" ca="1">_xlfn.IFNA(TODAY()-(INDEX(OFFSET(Priorities!$F$3:$F$2283,Table1[[#This Row],[ID]],0),MATCH(1,(B133=OFFSET(Priorities!$B$3:$B$2283,Table1[[#This Row],[ID]],0))*("2L"=OFFSET(Priorities!$E$3:$E$2283,Table1[[#This Row],[ID]],0)),0))),"")</f>
        <v/>
      </c>
      <c r="P133" s="292" t="str" cm="1">
        <f t="array" aca="1" ref="P133" ca="1">_xlfn.IFNA(TODAY()-(INDEX(OFFSET(Priorities!$F$3:$F$2283,Table1[[#This Row],[ID]],0),MATCH(1,(B133=OFFSET(Priorities!$B$3:$B$2283,Table1[[#This Row],[ID]],0))*("156W"=OFFSET(Priorities!$E$3:$E$2283,Table1[[#This Row],[ID]],0)),0))),"")</f>
        <v/>
      </c>
      <c r="Q133" s="287" t="str" cm="1">
        <f t="array" aca="1" ref="Q133" ca="1">_xlfn.IFNA(TODAY()-(INDEX(OFFSET(Priorities!$F$3:$F$2283,Table1[[#This Row],[ID]],0),MATCH(1,(B133=OFFSET(Priorities!$B$3:$B$2283,Table1[[#This Row],[ID]],0))*("3L"=OFFSET(Priorities!$E$3:$E$2283,Table1[[#This Row],[ID]],0)),0))),"")</f>
        <v/>
      </c>
    </row>
    <row r="134" spans="1:17" hidden="1" x14ac:dyDescent="0.3">
      <c r="A134" s="288">
        <v>133</v>
      </c>
      <c r="B134" s="289" t="str">
        <f ca="1">IF(COUNTIF(Priorities!$B$4:OFFSET(Priorities!$B$3,Table1[[#This Row],[ID]],0),OFFSET(Priorities!$B$3,Table1[[#This Row],[ID]],0))=1,OFFSET(Priorities!$B$3,Table1[[#This Row],[ID]],0),"")</f>
        <v/>
      </c>
      <c r="C134" s="290" t="str">
        <f ca="1">IF(COUNTIF(Priorities!$B$4:OFFSET(Priorities!$B$3,Table1[[#This Row],[ID]],0),OFFSET(Priorities!$B$3,Table1[[#This Row],[ID]],0))=1,OFFSET(Priorities!$C$3,Table1[[#This Row],[ID]],0),"")</f>
        <v/>
      </c>
      <c r="D134" s="289" t="str">
        <f ca="1">IFERROR(IF(VLOOKUP(E134,'Leader-Assistant'!$B$1:$B$25,1,FALSE)&lt;&gt;"",'Leader-Assistant'!$B$1,""),"") &amp; IFERROR(IF(VLOOKUP(E134,'Leader-Assistant'!$C$1:$C$25,1,FALSE)&lt;&gt;"",'Leader-Assistant'!$C$1,""),"")  &amp; IFERROR(IF(VLOOKUP(E134,'Leader-Assistant'!$D$1:$D$25,1,FALSE)&lt;&gt;"",'Leader-Assistant'!$D$1,""),"") &amp; IFERROR(IF(VLOOKUP(E134,'Leader-Assistant'!$E$1:$E$25,1,FALSE)&lt;&gt;"",'Leader-Assistant'!$E$1,""),"") &amp; IFERROR(IF(VLOOKUP(E134,'Leader-Assistant'!$F$1:$F$25,1,FALSE)&lt;&gt;"",'Leader-Assistant'!$F$1,""),"") &amp; IFERROR(IF(VLOOKUP(E134,'Leader-Assistant'!$G$1:$G$25,1,FALSE)&lt;&gt;"",'Leader-Assistant'!$G$1,""),"") &amp; IFERROR(IF(VLOOKUP(E134,'Leader-Assistant'!$H$1:$H$25,1,FALSE)&lt;&gt;"",'Leader-Assistant'!$H$1,""),"") &amp; IFERROR(IF(VLOOKUP(E134,'Leader-Assistant'!$I$1:$I$25,1,FALSE)&lt;&gt;"",'Leader-Assistant'!$I$1,""),"")</f>
        <v/>
      </c>
      <c r="E134" s="289" t="str">
        <f ca="1">IF(COUNTIF(Priorities!$B$4:OFFSET(Priorities!$B$3,Table1[[#This Row],[ID]],0),OFFSET(Priorities!$B$3,Table1[[#This Row],[ID]],0))=1,OFFSET(Priorities!$D$3,Table1[[#This Row],[ID]],0),"")</f>
        <v/>
      </c>
      <c r="F134" s="291" t="str" cm="1">
        <f t="array" aca="1" ref="F134" ca="1">_xlfn.IFNA(INDEX(OFFSET(Priorities!$F$3:$F$2283,Table1[[#This Row],[ID]],0),MATCH(1,(B134=OFFSET(Priorities!$B$3:$B$2283,Table1[[#This Row],[ID]],0))*("Initial"=OFFSET(Priorities!$E$3:$E$2283,Table1[[#This Row],[ID]],0)),0)),"")</f>
        <v/>
      </c>
      <c r="G134" s="292" t="str" cm="1">
        <f t="array" aca="1" ref="G134" ca="1">_xlfn.IFNA(TODAY()-(INDEX(OFFSET(Priorities!$F$3:$F$2283,Table1[[#This Row],[ID]],0),MATCH(1,(B134=OFFSET(Priorities!$B$3:$B$2283,Table1[[#This Row],[ID]],0))*("1W"=OFFSET(Priorities!$E$3:$E$2283,Table1[[#This Row],[ID]],0)),0))),"")</f>
        <v/>
      </c>
      <c r="H134" s="292" t="str" cm="1">
        <f t="array" aca="1" ref="H134" ca="1">_xlfn.IFNA(TODAY()-(INDEX(OFFSET(Priorities!$F$3:$F$2283,Table1[[#This Row],[ID]],0),MATCH(1,(B134=OFFSET(Priorities!$B$3:$B$2283,Table1[[#This Row],[ID]],0))*("3W"=OFFSET(Priorities!$E$3:$E$2283,Table1[[#This Row],[ID]],0)),0))),"")</f>
        <v/>
      </c>
      <c r="I134" s="292" t="str" cm="1">
        <f t="array" aca="1" ref="I134" ca="1">_xlfn.IFNA(TODAY()-(INDEX(OFFSET(Priorities!$F$3:$F$2283,Table1[[#This Row],[ID]],0),MATCH(1,(B134=OFFSET(Priorities!$B$3:$B$2283,Table1[[#This Row],[ID]],0))*("6W"=OFFSET(Priorities!$E$3:$E$2283,Table1[[#This Row],[ID]],0)),0))),"")</f>
        <v/>
      </c>
      <c r="J134" s="292" t="str" cm="1">
        <f t="array" aca="1" ref="J134" ca="1">_xlfn.IFNA(TODAY()-(INDEX(OFFSET(Priorities!$F$3:$F$2283,Table1[[#This Row],[ID]],0),MATCH(1,(B134=OFFSET(Priorities!$B$3:$B$2283,Table1[[#This Row],[ID]],0))*("12W"=OFFSET(Priorities!$E$3:$E$2283,Table1[[#This Row],[ID]],0)),0))),"")</f>
        <v/>
      </c>
      <c r="K134" s="292" t="str" cm="1">
        <f t="array" aca="1" ref="K134" ca="1">_xlfn.IFNA(TODAY()-(INDEX(OFFSET(Priorities!$F$3:$F$2283,Table1[[#This Row],[ID]],0),MATCH(1,(B134=OFFSET(Priorities!$B$3:$B$2283,Table1[[#This Row],[ID]],0))*("18W"=OFFSET(Priorities!$E$3:$E$2283,Table1[[#This Row],[ID]],0)),0))),"")</f>
        <v/>
      </c>
      <c r="L134" s="292" t="str" cm="1">
        <f t="array" aca="1" ref="L134" ca="1">_xlfn.IFNA(TODAY()-(INDEX(OFFSET(Priorities!$F$3:$F$2283,Table1[[#This Row],[ID]],0),MATCH(1,(B134=OFFSET(Priorities!$B$3:$B$2283,Table1[[#This Row],[ID]],0))*("26W"=OFFSET(Priorities!$E$3:$E$2283,Table1[[#This Row],[ID]],0)),0))),"")</f>
        <v/>
      </c>
      <c r="M134" s="292" t="str" cm="1">
        <f t="array" aca="1" ref="M134" ca="1">_xlfn.IFNA(TODAY()-(INDEX(OFFSET(Priorities!$F$3:$F$2283,Table1[[#This Row],[ID]],0),MATCH(1,(B134=OFFSET(Priorities!$B$3:$B$2283,Table1[[#This Row],[ID]],0))*("52W"=OFFSET(Priorities!$E$3:$E$2283,Table1[[#This Row],[ID]],0)),0))),"")</f>
        <v/>
      </c>
      <c r="N134" s="292" t="str" cm="1">
        <f t="array" aca="1" ref="N134" ca="1">_xlfn.IFNA(TODAY()-(INDEX(OFFSET(Priorities!$F$3:$F$2283,Table1[[#This Row],[ID]],0),MATCH(1,(B134=OFFSET(Priorities!$B$3:$B$2283,Table1[[#This Row],[ID]],0))*("104W"=OFFSET(Priorities!$E$3:$E$2283,Table1[[#This Row],[ID]],0)),0))),"")</f>
        <v/>
      </c>
      <c r="O134" s="292" t="str" cm="1">
        <f t="array" aca="1" ref="O134" ca="1">_xlfn.IFNA(TODAY()-(INDEX(OFFSET(Priorities!$F$3:$F$2283,Table1[[#This Row],[ID]],0),MATCH(1,(B134=OFFSET(Priorities!$B$3:$B$2283,Table1[[#This Row],[ID]],0))*("2L"=OFFSET(Priorities!$E$3:$E$2283,Table1[[#This Row],[ID]],0)),0))),"")</f>
        <v/>
      </c>
      <c r="P134" s="292" t="str" cm="1">
        <f t="array" aca="1" ref="P134" ca="1">_xlfn.IFNA(TODAY()-(INDEX(OFFSET(Priorities!$F$3:$F$2283,Table1[[#This Row],[ID]],0),MATCH(1,(B134=OFFSET(Priorities!$B$3:$B$2283,Table1[[#This Row],[ID]],0))*("156W"=OFFSET(Priorities!$E$3:$E$2283,Table1[[#This Row],[ID]],0)),0))),"")</f>
        <v/>
      </c>
      <c r="Q134" s="287" t="str" cm="1">
        <f t="array" aca="1" ref="Q134" ca="1">_xlfn.IFNA(TODAY()-(INDEX(OFFSET(Priorities!$F$3:$F$2283,Table1[[#This Row],[ID]],0),MATCH(1,(B134=OFFSET(Priorities!$B$3:$B$2283,Table1[[#This Row],[ID]],0))*("3L"=OFFSET(Priorities!$E$3:$E$2283,Table1[[#This Row],[ID]],0)),0))),"")</f>
        <v/>
      </c>
    </row>
    <row r="135" spans="1:17" x14ac:dyDescent="0.3">
      <c r="A135" s="288">
        <v>134</v>
      </c>
      <c r="B135" s="289" t="str">
        <f ca="1">IF(COUNTIF(Priorities!$B$4:OFFSET(Priorities!$B$3,Table1[[#This Row],[ID]],0),OFFSET(Priorities!$B$3,Table1[[#This Row],[ID]],0))=1,OFFSET(Priorities!$B$3,Table1[[#This Row],[ID]],0),"")</f>
        <v>ST 139-2022</v>
      </c>
      <c r="C135" s="290" t="str">
        <f ca="1">IF(COUNTIF(Priorities!$B$4:OFFSET(Priorities!$B$3,Table1[[#This Row],[ID]],0),OFFSET(Priorities!$B$3,Table1[[#This Row],[ID]],0))=1,OFFSET(Priorities!$C$3,Table1[[#This Row],[ID]],0),"")</f>
        <v>TEST50</v>
      </c>
      <c r="D135" s="289" t="str">
        <f ca="1">IFERROR(IF(VLOOKUP(E135,'Leader-Assistant'!$B$1:$B$25,1,FALSE)&lt;&gt;"",'Leader-Assistant'!$B$1,""),"") &amp; IFERROR(IF(VLOOKUP(E135,'Leader-Assistant'!$C$1:$C$25,1,FALSE)&lt;&gt;"",'Leader-Assistant'!$C$1,""),"")  &amp; IFERROR(IF(VLOOKUP(E135,'Leader-Assistant'!$D$1:$D$25,1,FALSE)&lt;&gt;"",'Leader-Assistant'!$D$1,""),"") &amp; IFERROR(IF(VLOOKUP(E135,'Leader-Assistant'!$E$1:$E$25,1,FALSE)&lt;&gt;"",'Leader-Assistant'!$E$1,""),"") &amp; IFERROR(IF(VLOOKUP(E135,'Leader-Assistant'!$F$1:$F$25,1,FALSE)&lt;&gt;"",'Leader-Assistant'!$F$1,""),"") &amp; IFERROR(IF(VLOOKUP(E135,'Leader-Assistant'!$G$1:$G$25,1,FALSE)&lt;&gt;"",'Leader-Assistant'!$G$1,""),"") &amp; IFERROR(IF(VLOOKUP(E135,'Leader-Assistant'!$H$1:$H$25,1,FALSE)&lt;&gt;"",'Leader-Assistant'!$H$1,""),"") &amp; IFERROR(IF(VLOOKUP(E135,'Leader-Assistant'!$I$1:$I$25,1,FALSE)&lt;&gt;"",'Leader-Assistant'!$I$1,""),"")</f>
        <v>PKL</v>
      </c>
      <c r="E135" s="289" t="str">
        <f ca="1">IF(COUNTIF(Priorities!$B$4:OFFSET(Priorities!$B$3,Table1[[#This Row],[ID]],0),OFFSET(Priorities!$B$3,Table1[[#This Row],[ID]],0))=1,OFFSET(Priorities!$D$3,Table1[[#This Row],[ID]],0),"")</f>
        <v>JRE</v>
      </c>
      <c r="F135" s="291" t="str" cm="1">
        <f t="array" aca="1" ref="F135" ca="1">_xlfn.IFNA(INDEX(OFFSET(Priorities!$F$3:$F$2283,Table1[[#This Row],[ID]],0),MATCH(1,(B135=OFFSET(Priorities!$B$3:$B$2283,Table1[[#This Row],[ID]],0))*("Initial"=OFFSET(Priorities!$E$3:$E$2283,Table1[[#This Row],[ID]],0)),0)),"")</f>
        <v>06.04.2022</v>
      </c>
      <c r="G135" s="292" cm="1">
        <f t="array" aca="1" ref="G135" ca="1">_xlfn.IFNA(TODAY()-(INDEX(OFFSET(Priorities!$F$3:$F$2283,Table1[[#This Row],[ID]],0),MATCH(1,(B135=OFFSET(Priorities!$B$3:$B$2283,Table1[[#This Row],[ID]],0))*("1W"=OFFSET(Priorities!$E$3:$E$2283,Table1[[#This Row],[ID]],0)),0))),"")</f>
        <v>181</v>
      </c>
      <c r="H135" s="292" cm="1">
        <f t="array" aca="1" ref="H135" ca="1">_xlfn.IFNA(TODAY()-(INDEX(OFFSET(Priorities!$F$3:$F$2283,Table1[[#This Row],[ID]],0),MATCH(1,(B135=OFFSET(Priorities!$B$3:$B$2283,Table1[[#This Row],[ID]],0))*("3W"=OFFSET(Priorities!$E$3:$E$2283,Table1[[#This Row],[ID]],0)),0))),"")</f>
        <v>167</v>
      </c>
      <c r="I135" s="292" cm="1">
        <f t="array" aca="1" ref="I135" ca="1">_xlfn.IFNA(TODAY()-(INDEX(OFFSET(Priorities!$F$3:$F$2283,Table1[[#This Row],[ID]],0),MATCH(1,(B135=OFFSET(Priorities!$B$3:$B$2283,Table1[[#This Row],[ID]],0))*("6W"=OFFSET(Priorities!$E$3:$E$2283,Table1[[#This Row],[ID]],0)),0))),"")</f>
        <v>146</v>
      </c>
      <c r="J135" s="292" cm="1">
        <f t="array" aca="1" ref="J135" ca="1">_xlfn.IFNA(TODAY()-(INDEX(OFFSET(Priorities!$F$3:$F$2283,Table1[[#This Row],[ID]],0),MATCH(1,(B135=OFFSET(Priorities!$B$3:$B$2283,Table1[[#This Row],[ID]],0))*("12W"=OFFSET(Priorities!$E$3:$E$2283,Table1[[#This Row],[ID]],0)),0))),"")</f>
        <v>104</v>
      </c>
      <c r="K135" s="292" t="str" cm="1">
        <f t="array" aca="1" ref="K135" ca="1">_xlfn.IFNA(TODAY()-(INDEX(OFFSET(Priorities!$F$3:$F$2283,Table1[[#This Row],[ID]],0),MATCH(1,(B135=OFFSET(Priorities!$B$3:$B$2283,Table1[[#This Row],[ID]],0))*("18W"=OFFSET(Priorities!$E$3:$E$2283,Table1[[#This Row],[ID]],0)),0))),"")</f>
        <v/>
      </c>
      <c r="L135" s="292" t="str" cm="1">
        <f t="array" aca="1" ref="L135" ca="1">_xlfn.IFNA(TODAY()-(INDEX(OFFSET(Priorities!$F$3:$F$2283,Table1[[#This Row],[ID]],0),MATCH(1,(B135=OFFSET(Priorities!$B$3:$B$2283,Table1[[#This Row],[ID]],0))*("26W"=OFFSET(Priorities!$E$3:$E$2283,Table1[[#This Row],[ID]],0)),0))),"")</f>
        <v/>
      </c>
      <c r="M135" s="292" t="str" cm="1">
        <f t="array" aca="1" ref="M135" ca="1">_xlfn.IFNA(TODAY()-(INDEX(OFFSET(Priorities!$F$3:$F$2283,Table1[[#This Row],[ID]],0),MATCH(1,(B135=OFFSET(Priorities!$B$3:$B$2283,Table1[[#This Row],[ID]],0))*("52W"=OFFSET(Priorities!$E$3:$E$2283,Table1[[#This Row],[ID]],0)),0))),"")</f>
        <v/>
      </c>
      <c r="N135" s="292" t="str" cm="1">
        <f t="array" aca="1" ref="N135" ca="1">_xlfn.IFNA(TODAY()-(INDEX(OFFSET(Priorities!$F$3:$F$2283,Table1[[#This Row],[ID]],0),MATCH(1,(B135=OFFSET(Priorities!$B$3:$B$2283,Table1[[#This Row],[ID]],0))*("104W"=OFFSET(Priorities!$E$3:$E$2283,Table1[[#This Row],[ID]],0)),0))),"")</f>
        <v/>
      </c>
      <c r="O135" s="292" t="str" cm="1">
        <f t="array" aca="1" ref="O135" ca="1">_xlfn.IFNA(TODAY()-(INDEX(OFFSET(Priorities!$F$3:$F$2283,Table1[[#This Row],[ID]],0),MATCH(1,(B135=OFFSET(Priorities!$B$3:$B$2283,Table1[[#This Row],[ID]],0))*("2L"=OFFSET(Priorities!$E$3:$E$2283,Table1[[#This Row],[ID]],0)),0))),"")</f>
        <v/>
      </c>
      <c r="P135" s="292" t="str" cm="1">
        <f t="array" aca="1" ref="P135" ca="1">_xlfn.IFNA(TODAY()-(INDEX(OFFSET(Priorities!$F$3:$F$2283,Table1[[#This Row],[ID]],0),MATCH(1,(B135=OFFSET(Priorities!$B$3:$B$2283,Table1[[#This Row],[ID]],0))*("156W"=OFFSET(Priorities!$E$3:$E$2283,Table1[[#This Row],[ID]],0)),0))),"")</f>
        <v/>
      </c>
      <c r="Q135" s="287" t="str" cm="1">
        <f t="array" aca="1" ref="Q135" ca="1">_xlfn.IFNA(TODAY()-(INDEX(OFFSET(Priorities!$F$3:$F$2283,Table1[[#This Row],[ID]],0),MATCH(1,(B135=OFFSET(Priorities!$B$3:$B$2283,Table1[[#This Row],[ID]],0))*("3L"=OFFSET(Priorities!$E$3:$E$2283,Table1[[#This Row],[ID]],0)),0))),"")</f>
        <v/>
      </c>
    </row>
    <row r="136" spans="1:17" x14ac:dyDescent="0.3">
      <c r="A136" s="288">
        <v>135</v>
      </c>
      <c r="B136" s="289" t="str">
        <f ca="1">IF(COUNTIF(Priorities!$B$4:OFFSET(Priorities!$B$3,Table1[[#This Row],[ID]],0),OFFSET(Priorities!$B$3,Table1[[#This Row],[ID]],0))=1,OFFSET(Priorities!$B$3,Table1[[#This Row],[ID]],0),"")</f>
        <v>ST 146-2022</v>
      </c>
      <c r="C136" s="290" t="str">
        <f ca="1">IF(COUNTIF(Priorities!$B$4:OFFSET(Priorities!$B$3,Table1[[#This Row],[ID]],0),OFFSET(Priorities!$B$3,Table1[[#This Row],[ID]],0))=1,OFFSET(Priorities!$C$3,Table1[[#This Row],[ID]],0),"")</f>
        <v>TEST46 for Tamagotchi formula</v>
      </c>
      <c r="D136" s="289" t="str">
        <f ca="1">IFERROR(IF(VLOOKUP(E136,'Leader-Assistant'!$B$1:$B$25,1,FALSE)&lt;&gt;"",'Leader-Assistant'!$B$1,""),"") &amp; IFERROR(IF(VLOOKUP(E136,'Leader-Assistant'!$C$1:$C$25,1,FALSE)&lt;&gt;"",'Leader-Assistant'!$C$1,""),"")  &amp; IFERROR(IF(VLOOKUP(E136,'Leader-Assistant'!$D$1:$D$25,1,FALSE)&lt;&gt;"",'Leader-Assistant'!$D$1,""),"") &amp; IFERROR(IF(VLOOKUP(E136,'Leader-Assistant'!$E$1:$E$25,1,FALSE)&lt;&gt;"",'Leader-Assistant'!$E$1,""),"") &amp; IFERROR(IF(VLOOKUP(E136,'Leader-Assistant'!$F$1:$F$25,1,FALSE)&lt;&gt;"",'Leader-Assistant'!$F$1,""),"") &amp; IFERROR(IF(VLOOKUP(E136,'Leader-Assistant'!$G$1:$G$25,1,FALSE)&lt;&gt;"",'Leader-Assistant'!$G$1,""),"") &amp; IFERROR(IF(VLOOKUP(E136,'Leader-Assistant'!$H$1:$H$25,1,FALSE)&lt;&gt;"",'Leader-Assistant'!$H$1,""),"") &amp; IFERROR(IF(VLOOKUP(E136,'Leader-Assistant'!$I$1:$I$25,1,FALSE)&lt;&gt;"",'Leader-Assistant'!$I$1,""),"")</f>
        <v>MU</v>
      </c>
      <c r="E136" s="289" t="str">
        <f ca="1">IF(COUNTIF(Priorities!$B$4:OFFSET(Priorities!$B$3,Table1[[#This Row],[ID]],0),OFFSET(Priorities!$B$3,Table1[[#This Row],[ID]],0))=1,OFFSET(Priorities!$D$3,Table1[[#This Row],[ID]],0),"")</f>
        <v>AWO</v>
      </c>
      <c r="F136" s="291" t="str" cm="1">
        <f t="array" aca="1" ref="F136" ca="1">_xlfn.IFNA(INDEX(OFFSET(Priorities!$F$3:$F$2283,Table1[[#This Row],[ID]],0),MATCH(1,(B136=OFFSET(Priorities!$B$3:$B$2283,Table1[[#This Row],[ID]],0))*("Initial"=OFFSET(Priorities!$E$3:$E$2283,Table1[[#This Row],[ID]],0)),0)),"")</f>
        <v>06.04.2022</v>
      </c>
      <c r="G136" s="292" cm="1">
        <f t="array" aca="1" ref="G136" ca="1">_xlfn.IFNA(TODAY()-(INDEX(OFFSET(Priorities!$F$3:$F$2283,Table1[[#This Row],[ID]],0),MATCH(1,(B136=OFFSET(Priorities!$B$3:$B$2283,Table1[[#This Row],[ID]],0))*("1W"=OFFSET(Priorities!$E$3:$E$2283,Table1[[#This Row],[ID]],0)),0))),"")</f>
        <v>181</v>
      </c>
      <c r="H136" s="292" cm="1">
        <f t="array" aca="1" ref="H136" ca="1">_xlfn.IFNA(TODAY()-(INDEX(OFFSET(Priorities!$F$3:$F$2283,Table1[[#This Row],[ID]],0),MATCH(1,(B136=OFFSET(Priorities!$B$3:$B$2283,Table1[[#This Row],[ID]],0))*("3W"=OFFSET(Priorities!$E$3:$E$2283,Table1[[#This Row],[ID]],0)),0))),"")</f>
        <v>167</v>
      </c>
      <c r="I136" s="292" cm="1">
        <f t="array" aca="1" ref="I136" ca="1">_xlfn.IFNA(TODAY()-(INDEX(OFFSET(Priorities!$F$3:$F$2283,Table1[[#This Row],[ID]],0),MATCH(1,(B136=OFFSET(Priorities!$B$3:$B$2283,Table1[[#This Row],[ID]],0))*("6W"=OFFSET(Priorities!$E$3:$E$2283,Table1[[#This Row],[ID]],0)),0))),"")</f>
        <v>146</v>
      </c>
      <c r="J136" s="292" cm="1">
        <f t="array" aca="1" ref="J136" ca="1">_xlfn.IFNA(TODAY()-(INDEX(OFFSET(Priorities!$F$3:$F$2283,Table1[[#This Row],[ID]],0),MATCH(1,(B136=OFFSET(Priorities!$B$3:$B$2283,Table1[[#This Row],[ID]],0))*("12W"=OFFSET(Priorities!$E$3:$E$2283,Table1[[#This Row],[ID]],0)),0))),"")</f>
        <v>104</v>
      </c>
      <c r="K136" s="292" t="str" cm="1">
        <f t="array" aca="1" ref="K136" ca="1">_xlfn.IFNA(TODAY()-(INDEX(OFFSET(Priorities!$F$3:$F$2283,Table1[[#This Row],[ID]],0),MATCH(1,(B136=OFFSET(Priorities!$B$3:$B$2283,Table1[[#This Row],[ID]],0))*("18W"=OFFSET(Priorities!$E$3:$E$2283,Table1[[#This Row],[ID]],0)),0))),"")</f>
        <v/>
      </c>
      <c r="L136" s="292" t="str" cm="1">
        <f t="array" aca="1" ref="L136" ca="1">_xlfn.IFNA(TODAY()-(INDEX(OFFSET(Priorities!$F$3:$F$2283,Table1[[#This Row],[ID]],0),MATCH(1,(B136=OFFSET(Priorities!$B$3:$B$2283,Table1[[#This Row],[ID]],0))*("26W"=OFFSET(Priorities!$E$3:$E$2283,Table1[[#This Row],[ID]],0)),0))),"")</f>
        <v/>
      </c>
      <c r="M136" s="292" t="str" cm="1">
        <f t="array" aca="1" ref="M136" ca="1">_xlfn.IFNA(TODAY()-(INDEX(OFFSET(Priorities!$F$3:$F$2283,Table1[[#This Row],[ID]],0),MATCH(1,(B136=OFFSET(Priorities!$B$3:$B$2283,Table1[[#This Row],[ID]],0))*("52W"=OFFSET(Priorities!$E$3:$E$2283,Table1[[#This Row],[ID]],0)),0))),"")</f>
        <v/>
      </c>
      <c r="N136" s="292" t="str" cm="1">
        <f t="array" aca="1" ref="N136" ca="1">_xlfn.IFNA(TODAY()-(INDEX(OFFSET(Priorities!$F$3:$F$2283,Table1[[#This Row],[ID]],0),MATCH(1,(B136=OFFSET(Priorities!$B$3:$B$2283,Table1[[#This Row],[ID]],0))*("104W"=OFFSET(Priorities!$E$3:$E$2283,Table1[[#This Row],[ID]],0)),0))),"")</f>
        <v/>
      </c>
      <c r="O136" s="292" t="str" cm="1">
        <f t="array" aca="1" ref="O136" ca="1">_xlfn.IFNA(TODAY()-(INDEX(OFFSET(Priorities!$F$3:$F$2283,Table1[[#This Row],[ID]],0),MATCH(1,(B136=OFFSET(Priorities!$B$3:$B$2283,Table1[[#This Row],[ID]],0))*("2L"=OFFSET(Priorities!$E$3:$E$2283,Table1[[#This Row],[ID]],0)),0))),"")</f>
        <v/>
      </c>
      <c r="P136" s="292" t="str" cm="1">
        <f t="array" aca="1" ref="P136" ca="1">_xlfn.IFNA(TODAY()-(INDEX(OFFSET(Priorities!$F$3:$F$2283,Table1[[#This Row],[ID]],0),MATCH(1,(B136=OFFSET(Priorities!$B$3:$B$2283,Table1[[#This Row],[ID]],0))*("156W"=OFFSET(Priorities!$E$3:$E$2283,Table1[[#This Row],[ID]],0)),0))),"")</f>
        <v/>
      </c>
      <c r="Q136" s="287" t="str" cm="1">
        <f t="array" aca="1" ref="Q136" ca="1">_xlfn.IFNA(TODAY()-(INDEX(OFFSET(Priorities!$F$3:$F$2283,Table1[[#This Row],[ID]],0),MATCH(1,(B136=OFFSET(Priorities!$B$3:$B$2283,Table1[[#This Row],[ID]],0))*("3L"=OFFSET(Priorities!$E$3:$E$2283,Table1[[#This Row],[ID]],0)),0))),"")</f>
        <v/>
      </c>
    </row>
    <row r="137" spans="1:17" ht="28.8" x14ac:dyDescent="0.3">
      <c r="A137" s="288">
        <v>136</v>
      </c>
      <c r="B137" s="289" t="str">
        <f ca="1">IF(COUNTIF(Priorities!$B$4:OFFSET(Priorities!$B$3,Table1[[#This Row],[ID]],0),OFFSET(Priorities!$B$3,Table1[[#This Row],[ID]],0))=1,OFFSET(Priorities!$B$3,Table1[[#This Row],[ID]],0),"")</f>
        <v>ST 147-2022</v>
      </c>
      <c r="C137" s="290" t="str">
        <f ca="1">IF(COUNTIF(Priorities!$B$4:OFFSET(Priorities!$B$3,Table1[[#This Row],[ID]],0),OFFSET(Priorities!$B$3,Table1[[#This Row],[ID]],0))=1,OFFSET(Priorities!$C$3,Table1[[#This Row],[ID]],0),"")</f>
        <v>TEST46 roll-out for TEST58 (confirmatory)</v>
      </c>
      <c r="D137" s="289" t="str">
        <f ca="1">IFERROR(IF(VLOOKUP(E137,'Leader-Assistant'!$B$1:$B$25,1,FALSE)&lt;&gt;"",'Leader-Assistant'!$B$1,""),"") &amp; IFERROR(IF(VLOOKUP(E137,'Leader-Assistant'!$C$1:$C$25,1,FALSE)&lt;&gt;"",'Leader-Assistant'!$C$1,""),"")  &amp; IFERROR(IF(VLOOKUP(E137,'Leader-Assistant'!$D$1:$D$25,1,FALSE)&lt;&gt;"",'Leader-Assistant'!$D$1,""),"") &amp; IFERROR(IF(VLOOKUP(E137,'Leader-Assistant'!$E$1:$E$25,1,FALSE)&lt;&gt;"",'Leader-Assistant'!$E$1,""),"") &amp; IFERROR(IF(VLOOKUP(E137,'Leader-Assistant'!$F$1:$F$25,1,FALSE)&lt;&gt;"",'Leader-Assistant'!$F$1,""),"") &amp; IFERROR(IF(VLOOKUP(E137,'Leader-Assistant'!$G$1:$G$25,1,FALSE)&lt;&gt;"",'Leader-Assistant'!$G$1,""),"") &amp; IFERROR(IF(VLOOKUP(E137,'Leader-Assistant'!$H$1:$H$25,1,FALSE)&lt;&gt;"",'Leader-Assistant'!$H$1,""),"") &amp; IFERROR(IF(VLOOKUP(E137,'Leader-Assistant'!$I$1:$I$25,1,FALSE)&lt;&gt;"",'Leader-Assistant'!$I$1,""),"")</f>
        <v>MU</v>
      </c>
      <c r="E137" s="289" t="str">
        <f ca="1">IF(COUNTIF(Priorities!$B$4:OFFSET(Priorities!$B$3,Table1[[#This Row],[ID]],0),OFFSET(Priorities!$B$3,Table1[[#This Row],[ID]],0))=1,OFFSET(Priorities!$D$3,Table1[[#This Row],[ID]],0),"")</f>
        <v>AWO</v>
      </c>
      <c r="F137" s="291" t="str" cm="1">
        <f t="array" aca="1" ref="F137" ca="1">_xlfn.IFNA(INDEX(OFFSET(Priorities!$F$3:$F$2283,Table1[[#This Row],[ID]],0),MATCH(1,(B137=OFFSET(Priorities!$B$3:$B$2283,Table1[[#This Row],[ID]],0))*("Initial"=OFFSET(Priorities!$E$3:$E$2283,Table1[[#This Row],[ID]],0)),0)),"")</f>
        <v>06.04.2022</v>
      </c>
      <c r="G137" s="292" t="str" cm="1">
        <f t="array" aca="1" ref="G137" ca="1">_xlfn.IFNA(TODAY()-(INDEX(OFFSET(Priorities!$F$3:$F$2283,Table1[[#This Row],[ID]],0),MATCH(1,(B137=OFFSET(Priorities!$B$3:$B$2283,Table1[[#This Row],[ID]],0))*("1W"=OFFSET(Priorities!$E$3:$E$2283,Table1[[#This Row],[ID]],0)),0))),"")</f>
        <v/>
      </c>
      <c r="H137" s="292" cm="1">
        <f t="array" aca="1" ref="H137" ca="1">_xlfn.IFNA(TODAY()-(INDEX(OFFSET(Priorities!$F$3:$F$2283,Table1[[#This Row],[ID]],0),MATCH(1,(B137=OFFSET(Priorities!$B$3:$B$2283,Table1[[#This Row],[ID]],0))*("3W"=OFFSET(Priorities!$E$3:$E$2283,Table1[[#This Row],[ID]],0)),0))),"")</f>
        <v>167</v>
      </c>
      <c r="I137" s="292" t="str" cm="1">
        <f t="array" aca="1" ref="I137" ca="1">_xlfn.IFNA(TODAY()-(INDEX(OFFSET(Priorities!$F$3:$F$2283,Table1[[#This Row],[ID]],0),MATCH(1,(B137=OFFSET(Priorities!$B$3:$B$2283,Table1[[#This Row],[ID]],0))*("6W"=OFFSET(Priorities!$E$3:$E$2283,Table1[[#This Row],[ID]],0)),0))),"")</f>
        <v/>
      </c>
      <c r="J137" s="292" cm="1">
        <f t="array" aca="1" ref="J137" ca="1">_xlfn.IFNA(TODAY()-(INDEX(OFFSET(Priorities!$F$3:$F$2283,Table1[[#This Row],[ID]],0),MATCH(1,(B137=OFFSET(Priorities!$B$3:$B$2283,Table1[[#This Row],[ID]],0))*("12W"=OFFSET(Priorities!$E$3:$E$2283,Table1[[#This Row],[ID]],0)),0))),"")</f>
        <v>104</v>
      </c>
      <c r="K137" s="292" t="str" cm="1">
        <f t="array" aca="1" ref="K137" ca="1">_xlfn.IFNA(TODAY()-(INDEX(OFFSET(Priorities!$F$3:$F$2283,Table1[[#This Row],[ID]],0),MATCH(1,(B137=OFFSET(Priorities!$B$3:$B$2283,Table1[[#This Row],[ID]],0))*("18W"=OFFSET(Priorities!$E$3:$E$2283,Table1[[#This Row],[ID]],0)),0))),"")</f>
        <v/>
      </c>
      <c r="L137" s="292" t="str" cm="1">
        <f t="array" aca="1" ref="L137" ca="1">_xlfn.IFNA(TODAY()-(INDEX(OFFSET(Priorities!$F$3:$F$2283,Table1[[#This Row],[ID]],0),MATCH(1,(B137=OFFSET(Priorities!$B$3:$B$2283,Table1[[#This Row],[ID]],0))*("26W"=OFFSET(Priorities!$E$3:$E$2283,Table1[[#This Row],[ID]],0)),0))),"")</f>
        <v/>
      </c>
      <c r="M137" s="292" t="str" cm="1">
        <f t="array" aca="1" ref="M137" ca="1">_xlfn.IFNA(TODAY()-(INDEX(OFFSET(Priorities!$F$3:$F$2283,Table1[[#This Row],[ID]],0),MATCH(1,(B137=OFFSET(Priorities!$B$3:$B$2283,Table1[[#This Row],[ID]],0))*("52W"=OFFSET(Priorities!$E$3:$E$2283,Table1[[#This Row],[ID]],0)),0))),"")</f>
        <v/>
      </c>
      <c r="N137" s="292" t="str" cm="1">
        <f t="array" aca="1" ref="N137" ca="1">_xlfn.IFNA(TODAY()-(INDEX(OFFSET(Priorities!$F$3:$F$2283,Table1[[#This Row],[ID]],0),MATCH(1,(B137=OFFSET(Priorities!$B$3:$B$2283,Table1[[#This Row],[ID]],0))*("104W"=OFFSET(Priorities!$E$3:$E$2283,Table1[[#This Row],[ID]],0)),0))),"")</f>
        <v/>
      </c>
      <c r="O137" s="292" t="str" cm="1">
        <f t="array" aca="1" ref="O137" ca="1">_xlfn.IFNA(TODAY()-(INDEX(OFFSET(Priorities!$F$3:$F$2283,Table1[[#This Row],[ID]],0),MATCH(1,(B137=OFFSET(Priorities!$B$3:$B$2283,Table1[[#This Row],[ID]],0))*("2L"=OFFSET(Priorities!$E$3:$E$2283,Table1[[#This Row],[ID]],0)),0))),"")</f>
        <v/>
      </c>
      <c r="P137" s="292" t="str" cm="1">
        <f t="array" aca="1" ref="P137" ca="1">_xlfn.IFNA(TODAY()-(INDEX(OFFSET(Priorities!$F$3:$F$2283,Table1[[#This Row],[ID]],0),MATCH(1,(B137=OFFSET(Priorities!$B$3:$B$2283,Table1[[#This Row],[ID]],0))*("156W"=OFFSET(Priorities!$E$3:$E$2283,Table1[[#This Row],[ID]],0)),0))),"")</f>
        <v/>
      </c>
      <c r="Q137" s="287" t="str" cm="1">
        <f t="array" aca="1" ref="Q137" ca="1">_xlfn.IFNA(TODAY()-(INDEX(OFFSET(Priorities!$F$3:$F$2283,Table1[[#This Row],[ID]],0),MATCH(1,(B137=OFFSET(Priorities!$B$3:$B$2283,Table1[[#This Row],[ID]],0))*("3L"=OFFSET(Priorities!$E$3:$E$2283,Table1[[#This Row],[ID]],0)),0))),"")</f>
        <v/>
      </c>
    </row>
    <row r="138" spans="1:17" ht="28.8" x14ac:dyDescent="0.3">
      <c r="A138" s="288">
        <v>137</v>
      </c>
      <c r="B138" s="289" t="str">
        <f ca="1">IF(COUNTIF(Priorities!$B$4:OFFSET(Priorities!$B$3,Table1[[#This Row],[ID]],0),OFFSET(Priorities!$B$3,Table1[[#This Row],[ID]],0))=1,OFFSET(Priorities!$B$3,Table1[[#This Row],[ID]],0),"")</f>
        <v>ST 148-2022</v>
      </c>
      <c r="C138" s="290" t="str">
        <f ca="1">IF(COUNTIF(Priorities!$B$4:OFFSET(Priorities!$B$3,Table1[[#This Row],[ID]],0),OFFSET(Priorities!$B$3,Table1[[#This Row],[ID]],0))=1,OFFSET(Priorities!$C$3,Table1[[#This Row],[ID]],0),"")</f>
        <v>TEST47 for TEST58 formula (confirmatory)</v>
      </c>
      <c r="D138" s="289" t="str">
        <f ca="1">IFERROR(IF(VLOOKUP(E138,'Leader-Assistant'!$B$1:$B$25,1,FALSE)&lt;&gt;"",'Leader-Assistant'!$B$1,""),"") &amp; IFERROR(IF(VLOOKUP(E138,'Leader-Assistant'!$C$1:$C$25,1,FALSE)&lt;&gt;"",'Leader-Assistant'!$C$1,""),"")  &amp; IFERROR(IF(VLOOKUP(E138,'Leader-Assistant'!$D$1:$D$25,1,FALSE)&lt;&gt;"",'Leader-Assistant'!$D$1,""),"") &amp; IFERROR(IF(VLOOKUP(E138,'Leader-Assistant'!$E$1:$E$25,1,FALSE)&lt;&gt;"",'Leader-Assistant'!$E$1,""),"") &amp; IFERROR(IF(VLOOKUP(E138,'Leader-Assistant'!$F$1:$F$25,1,FALSE)&lt;&gt;"",'Leader-Assistant'!$F$1,""),"") &amp; IFERROR(IF(VLOOKUP(E138,'Leader-Assistant'!$G$1:$G$25,1,FALSE)&lt;&gt;"",'Leader-Assistant'!$G$1,""),"") &amp; IFERROR(IF(VLOOKUP(E138,'Leader-Assistant'!$H$1:$H$25,1,FALSE)&lt;&gt;"",'Leader-Assistant'!$H$1,""),"") &amp; IFERROR(IF(VLOOKUP(E138,'Leader-Assistant'!$I$1:$I$25,1,FALSE)&lt;&gt;"",'Leader-Assistant'!$I$1,""),"")</f>
        <v>MU</v>
      </c>
      <c r="E138" s="289" t="str">
        <f ca="1">IF(COUNTIF(Priorities!$B$4:OFFSET(Priorities!$B$3,Table1[[#This Row],[ID]],0),OFFSET(Priorities!$B$3,Table1[[#This Row],[ID]],0))=1,OFFSET(Priorities!$D$3,Table1[[#This Row],[ID]],0),"")</f>
        <v>AWO</v>
      </c>
      <c r="F138" s="291" t="str" cm="1">
        <f t="array" aca="1" ref="F138" ca="1">_xlfn.IFNA(INDEX(OFFSET(Priorities!$F$3:$F$2283,Table1[[#This Row],[ID]],0),MATCH(1,(B138=OFFSET(Priorities!$B$3:$B$2283,Table1[[#This Row],[ID]],0))*("Initial"=OFFSET(Priorities!$E$3:$E$2283,Table1[[#This Row],[ID]],0)),0)),"")</f>
        <v>06.04.2022</v>
      </c>
      <c r="G138" s="292" t="str" cm="1">
        <f t="array" aca="1" ref="G138" ca="1">_xlfn.IFNA(TODAY()-(INDEX(OFFSET(Priorities!$F$3:$F$2283,Table1[[#This Row],[ID]],0),MATCH(1,(B138=OFFSET(Priorities!$B$3:$B$2283,Table1[[#This Row],[ID]],0))*("1W"=OFFSET(Priorities!$E$3:$E$2283,Table1[[#This Row],[ID]],0)),0))),"")</f>
        <v/>
      </c>
      <c r="H138" s="292" cm="1">
        <f t="array" aca="1" ref="H138" ca="1">_xlfn.IFNA(TODAY()-(INDEX(OFFSET(Priorities!$F$3:$F$2283,Table1[[#This Row],[ID]],0),MATCH(1,(B138=OFFSET(Priorities!$B$3:$B$2283,Table1[[#This Row],[ID]],0))*("3W"=OFFSET(Priorities!$E$3:$E$2283,Table1[[#This Row],[ID]],0)),0))),"")</f>
        <v>167</v>
      </c>
      <c r="I138" s="292" t="str" cm="1">
        <f t="array" aca="1" ref="I138" ca="1">_xlfn.IFNA(TODAY()-(INDEX(OFFSET(Priorities!$F$3:$F$2283,Table1[[#This Row],[ID]],0),MATCH(1,(B138=OFFSET(Priorities!$B$3:$B$2283,Table1[[#This Row],[ID]],0))*("6W"=OFFSET(Priorities!$E$3:$E$2283,Table1[[#This Row],[ID]],0)),0))),"")</f>
        <v/>
      </c>
      <c r="J138" s="292" cm="1">
        <f t="array" aca="1" ref="J138" ca="1">_xlfn.IFNA(TODAY()-(INDEX(OFFSET(Priorities!$F$3:$F$2283,Table1[[#This Row],[ID]],0),MATCH(1,(B138=OFFSET(Priorities!$B$3:$B$2283,Table1[[#This Row],[ID]],0))*("12W"=OFFSET(Priorities!$E$3:$E$2283,Table1[[#This Row],[ID]],0)),0))),"")</f>
        <v>104</v>
      </c>
      <c r="K138" s="292" t="str" cm="1">
        <f t="array" aca="1" ref="K138" ca="1">_xlfn.IFNA(TODAY()-(INDEX(OFFSET(Priorities!$F$3:$F$2283,Table1[[#This Row],[ID]],0),MATCH(1,(B138=OFFSET(Priorities!$B$3:$B$2283,Table1[[#This Row],[ID]],0))*("18W"=OFFSET(Priorities!$E$3:$E$2283,Table1[[#This Row],[ID]],0)),0))),"")</f>
        <v/>
      </c>
      <c r="L138" s="292" t="str" cm="1">
        <f t="array" aca="1" ref="L138" ca="1">_xlfn.IFNA(TODAY()-(INDEX(OFFSET(Priorities!$F$3:$F$2283,Table1[[#This Row],[ID]],0),MATCH(1,(B138=OFFSET(Priorities!$B$3:$B$2283,Table1[[#This Row],[ID]],0))*("26W"=OFFSET(Priorities!$E$3:$E$2283,Table1[[#This Row],[ID]],0)),0))),"")</f>
        <v/>
      </c>
      <c r="M138" s="292" t="str" cm="1">
        <f t="array" aca="1" ref="M138" ca="1">_xlfn.IFNA(TODAY()-(INDEX(OFFSET(Priorities!$F$3:$F$2283,Table1[[#This Row],[ID]],0),MATCH(1,(B138=OFFSET(Priorities!$B$3:$B$2283,Table1[[#This Row],[ID]],0))*("52W"=OFFSET(Priorities!$E$3:$E$2283,Table1[[#This Row],[ID]],0)),0))),"")</f>
        <v/>
      </c>
      <c r="N138" s="292" t="str" cm="1">
        <f t="array" aca="1" ref="N138" ca="1">_xlfn.IFNA(TODAY()-(INDEX(OFFSET(Priorities!$F$3:$F$2283,Table1[[#This Row],[ID]],0),MATCH(1,(B138=OFFSET(Priorities!$B$3:$B$2283,Table1[[#This Row],[ID]],0))*("104W"=OFFSET(Priorities!$E$3:$E$2283,Table1[[#This Row],[ID]],0)),0))),"")</f>
        <v/>
      </c>
      <c r="O138" s="292" t="str" cm="1">
        <f t="array" aca="1" ref="O138" ca="1">_xlfn.IFNA(TODAY()-(INDEX(OFFSET(Priorities!$F$3:$F$2283,Table1[[#This Row],[ID]],0),MATCH(1,(B138=OFFSET(Priorities!$B$3:$B$2283,Table1[[#This Row],[ID]],0))*("2L"=OFFSET(Priorities!$E$3:$E$2283,Table1[[#This Row],[ID]],0)),0))),"")</f>
        <v/>
      </c>
      <c r="P138" s="292" t="str" cm="1">
        <f t="array" aca="1" ref="P138" ca="1">_xlfn.IFNA(TODAY()-(INDEX(OFFSET(Priorities!$F$3:$F$2283,Table1[[#This Row],[ID]],0),MATCH(1,(B138=OFFSET(Priorities!$B$3:$B$2283,Table1[[#This Row],[ID]],0))*("156W"=OFFSET(Priorities!$E$3:$E$2283,Table1[[#This Row],[ID]],0)),0))),"")</f>
        <v/>
      </c>
      <c r="Q138" s="287" t="str" cm="1">
        <f t="array" aca="1" ref="Q138" ca="1">_xlfn.IFNA(TODAY()-(INDEX(OFFSET(Priorities!$F$3:$F$2283,Table1[[#This Row],[ID]],0),MATCH(1,(B138=OFFSET(Priorities!$B$3:$B$2283,Table1[[#This Row],[ID]],0))*("3L"=OFFSET(Priorities!$E$3:$E$2283,Table1[[#This Row],[ID]],0)),0))),"")</f>
        <v/>
      </c>
    </row>
    <row r="139" spans="1:17" hidden="1" x14ac:dyDescent="0.3">
      <c r="A139" s="288">
        <v>138</v>
      </c>
      <c r="B139" s="289" t="str">
        <f ca="1">IF(COUNTIF(Priorities!$B$4:OFFSET(Priorities!$B$3,Table1[[#This Row],[ID]],0),OFFSET(Priorities!$B$3,Table1[[#This Row],[ID]],0))=1,OFFSET(Priorities!$B$3,Table1[[#This Row],[ID]],0),"")</f>
        <v/>
      </c>
      <c r="C139" s="290" t="str">
        <f ca="1">IF(COUNTIF(Priorities!$B$4:OFFSET(Priorities!$B$3,Table1[[#This Row],[ID]],0),OFFSET(Priorities!$B$3,Table1[[#This Row],[ID]],0))=1,OFFSET(Priorities!$C$3,Table1[[#This Row],[ID]],0),"")</f>
        <v/>
      </c>
      <c r="D139" s="289" t="str">
        <f ca="1">IFERROR(IF(VLOOKUP(E139,'Leader-Assistant'!$B$1:$B$25,1,FALSE)&lt;&gt;"",'Leader-Assistant'!$B$1,""),"") &amp; IFERROR(IF(VLOOKUP(E139,'Leader-Assistant'!$C$1:$C$25,1,FALSE)&lt;&gt;"",'Leader-Assistant'!$C$1,""),"")  &amp; IFERROR(IF(VLOOKUP(E139,'Leader-Assistant'!$D$1:$D$25,1,FALSE)&lt;&gt;"",'Leader-Assistant'!$D$1,""),"") &amp; IFERROR(IF(VLOOKUP(E139,'Leader-Assistant'!$E$1:$E$25,1,FALSE)&lt;&gt;"",'Leader-Assistant'!$E$1,""),"") &amp; IFERROR(IF(VLOOKUP(E139,'Leader-Assistant'!$F$1:$F$25,1,FALSE)&lt;&gt;"",'Leader-Assistant'!$F$1,""),"") &amp; IFERROR(IF(VLOOKUP(E139,'Leader-Assistant'!$G$1:$G$25,1,FALSE)&lt;&gt;"",'Leader-Assistant'!$G$1,""),"") &amp; IFERROR(IF(VLOOKUP(E139,'Leader-Assistant'!$H$1:$H$25,1,FALSE)&lt;&gt;"",'Leader-Assistant'!$H$1,""),"") &amp; IFERROR(IF(VLOOKUP(E139,'Leader-Assistant'!$I$1:$I$25,1,FALSE)&lt;&gt;"",'Leader-Assistant'!$I$1,""),"")</f>
        <v/>
      </c>
      <c r="E139" s="289" t="str">
        <f ca="1">IF(COUNTIF(Priorities!$B$4:OFFSET(Priorities!$B$3,Table1[[#This Row],[ID]],0),OFFSET(Priorities!$B$3,Table1[[#This Row],[ID]],0))=1,OFFSET(Priorities!$D$3,Table1[[#This Row],[ID]],0),"")</f>
        <v/>
      </c>
      <c r="F139" s="291" t="str" cm="1">
        <f t="array" aca="1" ref="F139" ca="1">_xlfn.IFNA(INDEX(OFFSET(Priorities!$F$3:$F$2283,Table1[[#This Row],[ID]],0),MATCH(1,(B139=OFFSET(Priorities!$B$3:$B$2283,Table1[[#This Row],[ID]],0))*("Initial"=OFFSET(Priorities!$E$3:$E$2283,Table1[[#This Row],[ID]],0)),0)),"")</f>
        <v/>
      </c>
      <c r="G139" s="292" t="str" cm="1">
        <f t="array" aca="1" ref="G139" ca="1">_xlfn.IFNA(TODAY()-(INDEX(OFFSET(Priorities!$F$3:$F$2283,Table1[[#This Row],[ID]],0),MATCH(1,(B139=OFFSET(Priorities!$B$3:$B$2283,Table1[[#This Row],[ID]],0))*("1W"=OFFSET(Priorities!$E$3:$E$2283,Table1[[#This Row],[ID]],0)),0))),"")</f>
        <v/>
      </c>
      <c r="H139" s="292" t="str" cm="1">
        <f t="array" aca="1" ref="H139" ca="1">_xlfn.IFNA(TODAY()-(INDEX(OFFSET(Priorities!$F$3:$F$2283,Table1[[#This Row],[ID]],0),MATCH(1,(B139=OFFSET(Priorities!$B$3:$B$2283,Table1[[#This Row],[ID]],0))*("3W"=OFFSET(Priorities!$E$3:$E$2283,Table1[[#This Row],[ID]],0)),0))),"")</f>
        <v/>
      </c>
      <c r="I139" s="292" t="str" cm="1">
        <f t="array" aca="1" ref="I139" ca="1">_xlfn.IFNA(TODAY()-(INDEX(OFFSET(Priorities!$F$3:$F$2283,Table1[[#This Row],[ID]],0),MATCH(1,(B139=OFFSET(Priorities!$B$3:$B$2283,Table1[[#This Row],[ID]],0))*("6W"=OFFSET(Priorities!$E$3:$E$2283,Table1[[#This Row],[ID]],0)),0))),"")</f>
        <v/>
      </c>
      <c r="J139" s="292" t="str" cm="1">
        <f t="array" aca="1" ref="J139" ca="1">_xlfn.IFNA(TODAY()-(INDEX(OFFSET(Priorities!$F$3:$F$2283,Table1[[#This Row],[ID]],0),MATCH(1,(B139=OFFSET(Priorities!$B$3:$B$2283,Table1[[#This Row],[ID]],0))*("12W"=OFFSET(Priorities!$E$3:$E$2283,Table1[[#This Row],[ID]],0)),0))),"")</f>
        <v/>
      </c>
      <c r="K139" s="292" t="str" cm="1">
        <f t="array" aca="1" ref="K139" ca="1">_xlfn.IFNA(TODAY()-(INDEX(OFFSET(Priorities!$F$3:$F$2283,Table1[[#This Row],[ID]],0),MATCH(1,(B139=OFFSET(Priorities!$B$3:$B$2283,Table1[[#This Row],[ID]],0))*("18W"=OFFSET(Priorities!$E$3:$E$2283,Table1[[#This Row],[ID]],0)),0))),"")</f>
        <v/>
      </c>
      <c r="L139" s="292" t="str" cm="1">
        <f t="array" aca="1" ref="L139" ca="1">_xlfn.IFNA(TODAY()-(INDEX(OFFSET(Priorities!$F$3:$F$2283,Table1[[#This Row],[ID]],0),MATCH(1,(B139=OFFSET(Priorities!$B$3:$B$2283,Table1[[#This Row],[ID]],0))*("26W"=OFFSET(Priorities!$E$3:$E$2283,Table1[[#This Row],[ID]],0)),0))),"")</f>
        <v/>
      </c>
      <c r="M139" s="292" t="str" cm="1">
        <f t="array" aca="1" ref="M139" ca="1">_xlfn.IFNA(TODAY()-(INDEX(OFFSET(Priorities!$F$3:$F$2283,Table1[[#This Row],[ID]],0),MATCH(1,(B139=OFFSET(Priorities!$B$3:$B$2283,Table1[[#This Row],[ID]],0))*("52W"=OFFSET(Priorities!$E$3:$E$2283,Table1[[#This Row],[ID]],0)),0))),"")</f>
        <v/>
      </c>
      <c r="N139" s="292" t="str" cm="1">
        <f t="array" aca="1" ref="N139" ca="1">_xlfn.IFNA(TODAY()-(INDEX(OFFSET(Priorities!$F$3:$F$2283,Table1[[#This Row],[ID]],0),MATCH(1,(B139=OFFSET(Priorities!$B$3:$B$2283,Table1[[#This Row],[ID]],0))*("104W"=OFFSET(Priorities!$E$3:$E$2283,Table1[[#This Row],[ID]],0)),0))),"")</f>
        <v/>
      </c>
      <c r="O139" s="292" t="str" cm="1">
        <f t="array" aca="1" ref="O139" ca="1">_xlfn.IFNA(TODAY()-(INDEX(OFFSET(Priorities!$F$3:$F$2283,Table1[[#This Row],[ID]],0),MATCH(1,(B139=OFFSET(Priorities!$B$3:$B$2283,Table1[[#This Row],[ID]],0))*("2L"=OFFSET(Priorities!$E$3:$E$2283,Table1[[#This Row],[ID]],0)),0))),"")</f>
        <v/>
      </c>
      <c r="P139" s="292" t="str" cm="1">
        <f t="array" aca="1" ref="P139" ca="1">_xlfn.IFNA(TODAY()-(INDEX(OFFSET(Priorities!$F$3:$F$2283,Table1[[#This Row],[ID]],0),MATCH(1,(B139=OFFSET(Priorities!$B$3:$B$2283,Table1[[#This Row],[ID]],0))*("156W"=OFFSET(Priorities!$E$3:$E$2283,Table1[[#This Row],[ID]],0)),0))),"")</f>
        <v/>
      </c>
      <c r="Q139" s="287" t="str" cm="1">
        <f t="array" aca="1" ref="Q139" ca="1">_xlfn.IFNA(TODAY()-(INDEX(OFFSET(Priorities!$F$3:$F$2283,Table1[[#This Row],[ID]],0),MATCH(1,(B139=OFFSET(Priorities!$B$3:$B$2283,Table1[[#This Row],[ID]],0))*("3L"=OFFSET(Priorities!$E$3:$E$2283,Table1[[#This Row],[ID]],0)),0))),"")</f>
        <v/>
      </c>
    </row>
    <row r="140" spans="1:17" hidden="1" x14ac:dyDescent="0.3">
      <c r="A140" s="288">
        <v>139</v>
      </c>
      <c r="B140" s="289" t="str">
        <f ca="1">IF(COUNTIF(Priorities!$B$4:OFFSET(Priorities!$B$3,Table1[[#This Row],[ID]],0),OFFSET(Priorities!$B$3,Table1[[#This Row],[ID]],0))=1,OFFSET(Priorities!$B$3,Table1[[#This Row],[ID]],0),"")</f>
        <v/>
      </c>
      <c r="C140" s="290" t="str">
        <f ca="1">IF(COUNTIF(Priorities!$B$4:OFFSET(Priorities!$B$3,Table1[[#This Row],[ID]],0),OFFSET(Priorities!$B$3,Table1[[#This Row],[ID]],0))=1,OFFSET(Priorities!$C$3,Table1[[#This Row],[ID]],0),"")</f>
        <v/>
      </c>
      <c r="D140" s="289" t="str">
        <f ca="1">IFERROR(IF(VLOOKUP(E140,'Leader-Assistant'!$B$1:$B$25,1,FALSE)&lt;&gt;"",'Leader-Assistant'!$B$1,""),"") &amp; IFERROR(IF(VLOOKUP(E140,'Leader-Assistant'!$C$1:$C$25,1,FALSE)&lt;&gt;"",'Leader-Assistant'!$C$1,""),"")  &amp; IFERROR(IF(VLOOKUP(E140,'Leader-Assistant'!$D$1:$D$25,1,FALSE)&lt;&gt;"",'Leader-Assistant'!$D$1,""),"") &amp; IFERROR(IF(VLOOKUP(E140,'Leader-Assistant'!$E$1:$E$25,1,FALSE)&lt;&gt;"",'Leader-Assistant'!$E$1,""),"") &amp; IFERROR(IF(VLOOKUP(E140,'Leader-Assistant'!$F$1:$F$25,1,FALSE)&lt;&gt;"",'Leader-Assistant'!$F$1,""),"") &amp; IFERROR(IF(VLOOKUP(E140,'Leader-Assistant'!$G$1:$G$25,1,FALSE)&lt;&gt;"",'Leader-Assistant'!$G$1,""),"") &amp; IFERROR(IF(VLOOKUP(E140,'Leader-Assistant'!$H$1:$H$25,1,FALSE)&lt;&gt;"",'Leader-Assistant'!$H$1,""),"") &amp; IFERROR(IF(VLOOKUP(E140,'Leader-Assistant'!$I$1:$I$25,1,FALSE)&lt;&gt;"",'Leader-Assistant'!$I$1,""),"")</f>
        <v/>
      </c>
      <c r="E140" s="289" t="str">
        <f ca="1">IF(COUNTIF(Priorities!$B$4:OFFSET(Priorities!$B$3,Table1[[#This Row],[ID]],0),OFFSET(Priorities!$B$3,Table1[[#This Row],[ID]],0))=1,OFFSET(Priorities!$D$3,Table1[[#This Row],[ID]],0),"")</f>
        <v/>
      </c>
      <c r="F140" s="291" t="str" cm="1">
        <f t="array" aca="1" ref="F140" ca="1">_xlfn.IFNA(INDEX(OFFSET(Priorities!$F$3:$F$2283,Table1[[#This Row],[ID]],0),MATCH(1,(B140=OFFSET(Priorities!$B$3:$B$2283,Table1[[#This Row],[ID]],0))*("Initial"=OFFSET(Priorities!$E$3:$E$2283,Table1[[#This Row],[ID]],0)),0)),"")</f>
        <v/>
      </c>
      <c r="G140" s="292" t="str" cm="1">
        <f t="array" aca="1" ref="G140" ca="1">_xlfn.IFNA(TODAY()-(INDEX(OFFSET(Priorities!$F$3:$F$2283,Table1[[#This Row],[ID]],0),MATCH(1,(B140=OFFSET(Priorities!$B$3:$B$2283,Table1[[#This Row],[ID]],0))*("1W"=OFFSET(Priorities!$E$3:$E$2283,Table1[[#This Row],[ID]],0)),0))),"")</f>
        <v/>
      </c>
      <c r="H140" s="292" t="str" cm="1">
        <f t="array" aca="1" ref="H140" ca="1">_xlfn.IFNA(TODAY()-(INDEX(OFFSET(Priorities!$F$3:$F$2283,Table1[[#This Row],[ID]],0),MATCH(1,(B140=OFFSET(Priorities!$B$3:$B$2283,Table1[[#This Row],[ID]],0))*("3W"=OFFSET(Priorities!$E$3:$E$2283,Table1[[#This Row],[ID]],0)),0))),"")</f>
        <v/>
      </c>
      <c r="I140" s="292" t="str" cm="1">
        <f t="array" aca="1" ref="I140" ca="1">_xlfn.IFNA(TODAY()-(INDEX(OFFSET(Priorities!$F$3:$F$2283,Table1[[#This Row],[ID]],0),MATCH(1,(B140=OFFSET(Priorities!$B$3:$B$2283,Table1[[#This Row],[ID]],0))*("6W"=OFFSET(Priorities!$E$3:$E$2283,Table1[[#This Row],[ID]],0)),0))),"")</f>
        <v/>
      </c>
      <c r="J140" s="292" t="str" cm="1">
        <f t="array" aca="1" ref="J140" ca="1">_xlfn.IFNA(TODAY()-(INDEX(OFFSET(Priorities!$F$3:$F$2283,Table1[[#This Row],[ID]],0),MATCH(1,(B140=OFFSET(Priorities!$B$3:$B$2283,Table1[[#This Row],[ID]],0))*("12W"=OFFSET(Priorities!$E$3:$E$2283,Table1[[#This Row],[ID]],0)),0))),"")</f>
        <v/>
      </c>
      <c r="K140" s="292" t="str" cm="1">
        <f t="array" aca="1" ref="K140" ca="1">_xlfn.IFNA(TODAY()-(INDEX(OFFSET(Priorities!$F$3:$F$2283,Table1[[#This Row],[ID]],0),MATCH(1,(B140=OFFSET(Priorities!$B$3:$B$2283,Table1[[#This Row],[ID]],0))*("18W"=OFFSET(Priorities!$E$3:$E$2283,Table1[[#This Row],[ID]],0)),0))),"")</f>
        <v/>
      </c>
      <c r="L140" s="292" t="str" cm="1">
        <f t="array" aca="1" ref="L140" ca="1">_xlfn.IFNA(TODAY()-(INDEX(OFFSET(Priorities!$F$3:$F$2283,Table1[[#This Row],[ID]],0),MATCH(1,(B140=OFFSET(Priorities!$B$3:$B$2283,Table1[[#This Row],[ID]],0))*("26W"=OFFSET(Priorities!$E$3:$E$2283,Table1[[#This Row],[ID]],0)),0))),"")</f>
        <v/>
      </c>
      <c r="M140" s="292" t="str" cm="1">
        <f t="array" aca="1" ref="M140" ca="1">_xlfn.IFNA(TODAY()-(INDEX(OFFSET(Priorities!$F$3:$F$2283,Table1[[#This Row],[ID]],0),MATCH(1,(B140=OFFSET(Priorities!$B$3:$B$2283,Table1[[#This Row],[ID]],0))*("52W"=OFFSET(Priorities!$E$3:$E$2283,Table1[[#This Row],[ID]],0)),0))),"")</f>
        <v/>
      </c>
      <c r="N140" s="292" t="str" cm="1">
        <f t="array" aca="1" ref="N140" ca="1">_xlfn.IFNA(TODAY()-(INDEX(OFFSET(Priorities!$F$3:$F$2283,Table1[[#This Row],[ID]],0),MATCH(1,(B140=OFFSET(Priorities!$B$3:$B$2283,Table1[[#This Row],[ID]],0))*("104W"=OFFSET(Priorities!$E$3:$E$2283,Table1[[#This Row],[ID]],0)),0))),"")</f>
        <v/>
      </c>
      <c r="O140" s="292" t="str" cm="1">
        <f t="array" aca="1" ref="O140" ca="1">_xlfn.IFNA(TODAY()-(INDEX(OFFSET(Priorities!$F$3:$F$2283,Table1[[#This Row],[ID]],0),MATCH(1,(B140=OFFSET(Priorities!$B$3:$B$2283,Table1[[#This Row],[ID]],0))*("2L"=OFFSET(Priorities!$E$3:$E$2283,Table1[[#This Row],[ID]],0)),0))),"")</f>
        <v/>
      </c>
      <c r="P140" s="292" t="str" cm="1">
        <f t="array" aca="1" ref="P140" ca="1">_xlfn.IFNA(TODAY()-(INDEX(OFFSET(Priorities!$F$3:$F$2283,Table1[[#This Row],[ID]],0),MATCH(1,(B140=OFFSET(Priorities!$B$3:$B$2283,Table1[[#This Row],[ID]],0))*("156W"=OFFSET(Priorities!$E$3:$E$2283,Table1[[#This Row],[ID]],0)),0))),"")</f>
        <v/>
      </c>
      <c r="Q140" s="287" t="str" cm="1">
        <f t="array" aca="1" ref="Q140" ca="1">_xlfn.IFNA(TODAY()-(INDEX(OFFSET(Priorities!$F$3:$F$2283,Table1[[#This Row],[ID]],0),MATCH(1,(B140=OFFSET(Priorities!$B$3:$B$2283,Table1[[#This Row],[ID]],0))*("3L"=OFFSET(Priorities!$E$3:$E$2283,Table1[[#This Row],[ID]],0)),0))),"")</f>
        <v/>
      </c>
    </row>
    <row r="141" spans="1:17" hidden="1" x14ac:dyDescent="0.3">
      <c r="A141" s="288">
        <v>140</v>
      </c>
      <c r="B141" s="289" t="str">
        <f ca="1">IF(COUNTIF(Priorities!$B$4:OFFSET(Priorities!$B$3,Table1[[#This Row],[ID]],0),OFFSET(Priorities!$B$3,Table1[[#This Row],[ID]],0))=1,OFFSET(Priorities!$B$3,Table1[[#This Row],[ID]],0),"")</f>
        <v/>
      </c>
      <c r="C141" s="290" t="str">
        <f ca="1">IF(COUNTIF(Priorities!$B$4:OFFSET(Priorities!$B$3,Table1[[#This Row],[ID]],0),OFFSET(Priorities!$B$3,Table1[[#This Row],[ID]],0))=1,OFFSET(Priorities!$C$3,Table1[[#This Row],[ID]],0),"")</f>
        <v/>
      </c>
      <c r="D141" s="289" t="str">
        <f ca="1">IFERROR(IF(VLOOKUP(E141,'Leader-Assistant'!$B$1:$B$25,1,FALSE)&lt;&gt;"",'Leader-Assistant'!$B$1,""),"") &amp; IFERROR(IF(VLOOKUP(E141,'Leader-Assistant'!$C$1:$C$25,1,FALSE)&lt;&gt;"",'Leader-Assistant'!$C$1,""),"")  &amp; IFERROR(IF(VLOOKUP(E141,'Leader-Assistant'!$D$1:$D$25,1,FALSE)&lt;&gt;"",'Leader-Assistant'!$D$1,""),"") &amp; IFERROR(IF(VLOOKUP(E141,'Leader-Assistant'!$E$1:$E$25,1,FALSE)&lt;&gt;"",'Leader-Assistant'!$E$1,""),"") &amp; IFERROR(IF(VLOOKUP(E141,'Leader-Assistant'!$F$1:$F$25,1,FALSE)&lt;&gt;"",'Leader-Assistant'!$F$1,""),"") &amp; IFERROR(IF(VLOOKUP(E141,'Leader-Assistant'!$G$1:$G$25,1,FALSE)&lt;&gt;"",'Leader-Assistant'!$G$1,""),"") &amp; IFERROR(IF(VLOOKUP(E141,'Leader-Assistant'!$H$1:$H$25,1,FALSE)&lt;&gt;"",'Leader-Assistant'!$H$1,""),"") &amp; IFERROR(IF(VLOOKUP(E141,'Leader-Assistant'!$I$1:$I$25,1,FALSE)&lt;&gt;"",'Leader-Assistant'!$I$1,""),"")</f>
        <v/>
      </c>
      <c r="E141" s="289" t="str">
        <f ca="1">IF(COUNTIF(Priorities!$B$4:OFFSET(Priorities!$B$3,Table1[[#This Row],[ID]],0),OFFSET(Priorities!$B$3,Table1[[#This Row],[ID]],0))=1,OFFSET(Priorities!$D$3,Table1[[#This Row],[ID]],0),"")</f>
        <v/>
      </c>
      <c r="F141" s="291" t="str" cm="1">
        <f t="array" aca="1" ref="F141" ca="1">_xlfn.IFNA(INDEX(OFFSET(Priorities!$F$3:$F$2283,Table1[[#This Row],[ID]],0),MATCH(1,(B141=OFFSET(Priorities!$B$3:$B$2283,Table1[[#This Row],[ID]],0))*("Initial"=OFFSET(Priorities!$E$3:$E$2283,Table1[[#This Row],[ID]],0)),0)),"")</f>
        <v/>
      </c>
      <c r="G141" s="292" t="str" cm="1">
        <f t="array" aca="1" ref="G141" ca="1">_xlfn.IFNA(TODAY()-(INDEX(OFFSET(Priorities!$F$3:$F$2283,Table1[[#This Row],[ID]],0),MATCH(1,(B141=OFFSET(Priorities!$B$3:$B$2283,Table1[[#This Row],[ID]],0))*("1W"=OFFSET(Priorities!$E$3:$E$2283,Table1[[#This Row],[ID]],0)),0))),"")</f>
        <v/>
      </c>
      <c r="H141" s="292" t="str" cm="1">
        <f t="array" aca="1" ref="H141" ca="1">_xlfn.IFNA(TODAY()-(INDEX(OFFSET(Priorities!$F$3:$F$2283,Table1[[#This Row],[ID]],0),MATCH(1,(B141=OFFSET(Priorities!$B$3:$B$2283,Table1[[#This Row],[ID]],0))*("3W"=OFFSET(Priorities!$E$3:$E$2283,Table1[[#This Row],[ID]],0)),0))),"")</f>
        <v/>
      </c>
      <c r="I141" s="292" t="str" cm="1">
        <f t="array" aca="1" ref="I141" ca="1">_xlfn.IFNA(TODAY()-(INDEX(OFFSET(Priorities!$F$3:$F$2283,Table1[[#This Row],[ID]],0),MATCH(1,(B141=OFFSET(Priorities!$B$3:$B$2283,Table1[[#This Row],[ID]],0))*("6W"=OFFSET(Priorities!$E$3:$E$2283,Table1[[#This Row],[ID]],0)),0))),"")</f>
        <v/>
      </c>
      <c r="J141" s="292" t="str" cm="1">
        <f t="array" aca="1" ref="J141" ca="1">_xlfn.IFNA(TODAY()-(INDEX(OFFSET(Priorities!$F$3:$F$2283,Table1[[#This Row],[ID]],0),MATCH(1,(B141=OFFSET(Priorities!$B$3:$B$2283,Table1[[#This Row],[ID]],0))*("12W"=OFFSET(Priorities!$E$3:$E$2283,Table1[[#This Row],[ID]],0)),0))),"")</f>
        <v/>
      </c>
      <c r="K141" s="292" t="str" cm="1">
        <f t="array" aca="1" ref="K141" ca="1">_xlfn.IFNA(TODAY()-(INDEX(OFFSET(Priorities!$F$3:$F$2283,Table1[[#This Row],[ID]],0),MATCH(1,(B141=OFFSET(Priorities!$B$3:$B$2283,Table1[[#This Row],[ID]],0))*("18W"=OFFSET(Priorities!$E$3:$E$2283,Table1[[#This Row],[ID]],0)),0))),"")</f>
        <v/>
      </c>
      <c r="L141" s="292" t="str" cm="1">
        <f t="array" aca="1" ref="L141" ca="1">_xlfn.IFNA(TODAY()-(INDEX(OFFSET(Priorities!$F$3:$F$2283,Table1[[#This Row],[ID]],0),MATCH(1,(B141=OFFSET(Priorities!$B$3:$B$2283,Table1[[#This Row],[ID]],0))*("26W"=OFFSET(Priorities!$E$3:$E$2283,Table1[[#This Row],[ID]],0)),0))),"")</f>
        <v/>
      </c>
      <c r="M141" s="292" t="str" cm="1">
        <f t="array" aca="1" ref="M141" ca="1">_xlfn.IFNA(TODAY()-(INDEX(OFFSET(Priorities!$F$3:$F$2283,Table1[[#This Row],[ID]],0),MATCH(1,(B141=OFFSET(Priorities!$B$3:$B$2283,Table1[[#This Row],[ID]],0))*("52W"=OFFSET(Priorities!$E$3:$E$2283,Table1[[#This Row],[ID]],0)),0))),"")</f>
        <v/>
      </c>
      <c r="N141" s="292" t="str" cm="1">
        <f t="array" aca="1" ref="N141" ca="1">_xlfn.IFNA(TODAY()-(INDEX(OFFSET(Priorities!$F$3:$F$2283,Table1[[#This Row],[ID]],0),MATCH(1,(B141=OFFSET(Priorities!$B$3:$B$2283,Table1[[#This Row],[ID]],0))*("104W"=OFFSET(Priorities!$E$3:$E$2283,Table1[[#This Row],[ID]],0)),0))),"")</f>
        <v/>
      </c>
      <c r="O141" s="292" t="str" cm="1">
        <f t="array" aca="1" ref="O141" ca="1">_xlfn.IFNA(TODAY()-(INDEX(OFFSET(Priorities!$F$3:$F$2283,Table1[[#This Row],[ID]],0),MATCH(1,(B141=OFFSET(Priorities!$B$3:$B$2283,Table1[[#This Row],[ID]],0))*("2L"=OFFSET(Priorities!$E$3:$E$2283,Table1[[#This Row],[ID]],0)),0))),"")</f>
        <v/>
      </c>
      <c r="P141" s="292" t="str" cm="1">
        <f t="array" aca="1" ref="P141" ca="1">_xlfn.IFNA(TODAY()-(INDEX(OFFSET(Priorities!$F$3:$F$2283,Table1[[#This Row],[ID]],0),MATCH(1,(B141=OFFSET(Priorities!$B$3:$B$2283,Table1[[#This Row],[ID]],0))*("156W"=OFFSET(Priorities!$E$3:$E$2283,Table1[[#This Row],[ID]],0)),0))),"")</f>
        <v/>
      </c>
      <c r="Q141" s="287" t="str" cm="1">
        <f t="array" aca="1" ref="Q141" ca="1">_xlfn.IFNA(TODAY()-(INDEX(OFFSET(Priorities!$F$3:$F$2283,Table1[[#This Row],[ID]],0),MATCH(1,(B141=OFFSET(Priorities!$B$3:$B$2283,Table1[[#This Row],[ID]],0))*("3L"=OFFSET(Priorities!$E$3:$E$2283,Table1[[#This Row],[ID]],0)),0))),"")</f>
        <v/>
      </c>
    </row>
    <row r="142" spans="1:17" hidden="1" x14ac:dyDescent="0.3">
      <c r="A142" s="288">
        <v>141</v>
      </c>
      <c r="B142" s="289" t="str">
        <f ca="1">IF(COUNTIF(Priorities!$B$4:OFFSET(Priorities!$B$3,Table1[[#This Row],[ID]],0),OFFSET(Priorities!$B$3,Table1[[#This Row],[ID]],0))=1,OFFSET(Priorities!$B$3,Table1[[#This Row],[ID]],0),"")</f>
        <v/>
      </c>
      <c r="C142" s="290" t="str">
        <f ca="1">IF(COUNTIF(Priorities!$B$4:OFFSET(Priorities!$B$3,Table1[[#This Row],[ID]],0),OFFSET(Priorities!$B$3,Table1[[#This Row],[ID]],0))=1,OFFSET(Priorities!$C$3,Table1[[#This Row],[ID]],0),"")</f>
        <v/>
      </c>
      <c r="D142" s="289" t="str">
        <f ca="1">IFERROR(IF(VLOOKUP(E142,'Leader-Assistant'!$B$1:$B$25,1,FALSE)&lt;&gt;"",'Leader-Assistant'!$B$1,""),"") &amp; IFERROR(IF(VLOOKUP(E142,'Leader-Assistant'!$C$1:$C$25,1,FALSE)&lt;&gt;"",'Leader-Assistant'!$C$1,""),"")  &amp; IFERROR(IF(VLOOKUP(E142,'Leader-Assistant'!$D$1:$D$25,1,FALSE)&lt;&gt;"",'Leader-Assistant'!$D$1,""),"") &amp; IFERROR(IF(VLOOKUP(E142,'Leader-Assistant'!$E$1:$E$25,1,FALSE)&lt;&gt;"",'Leader-Assistant'!$E$1,""),"") &amp; IFERROR(IF(VLOOKUP(E142,'Leader-Assistant'!$F$1:$F$25,1,FALSE)&lt;&gt;"",'Leader-Assistant'!$F$1,""),"") &amp; IFERROR(IF(VLOOKUP(E142,'Leader-Assistant'!$G$1:$G$25,1,FALSE)&lt;&gt;"",'Leader-Assistant'!$G$1,""),"") &amp; IFERROR(IF(VLOOKUP(E142,'Leader-Assistant'!$H$1:$H$25,1,FALSE)&lt;&gt;"",'Leader-Assistant'!$H$1,""),"") &amp; IFERROR(IF(VLOOKUP(E142,'Leader-Assistant'!$I$1:$I$25,1,FALSE)&lt;&gt;"",'Leader-Assistant'!$I$1,""),"")</f>
        <v/>
      </c>
      <c r="E142" s="289" t="str">
        <f ca="1">IF(COUNTIF(Priorities!$B$4:OFFSET(Priorities!$B$3,Table1[[#This Row],[ID]],0),OFFSET(Priorities!$B$3,Table1[[#This Row],[ID]],0))=1,OFFSET(Priorities!$D$3,Table1[[#This Row],[ID]],0),"")</f>
        <v/>
      </c>
      <c r="F142" s="291" t="str" cm="1">
        <f t="array" aca="1" ref="F142" ca="1">_xlfn.IFNA(INDEX(OFFSET(Priorities!$F$3:$F$2283,Table1[[#This Row],[ID]],0),MATCH(1,(B142=OFFSET(Priorities!$B$3:$B$2283,Table1[[#This Row],[ID]],0))*("Initial"=OFFSET(Priorities!$E$3:$E$2283,Table1[[#This Row],[ID]],0)),0)),"")</f>
        <v/>
      </c>
      <c r="G142" s="292" t="str" cm="1">
        <f t="array" aca="1" ref="G142" ca="1">_xlfn.IFNA(TODAY()-(INDEX(OFFSET(Priorities!$F$3:$F$2283,Table1[[#This Row],[ID]],0),MATCH(1,(B142=OFFSET(Priorities!$B$3:$B$2283,Table1[[#This Row],[ID]],0))*("1W"=OFFSET(Priorities!$E$3:$E$2283,Table1[[#This Row],[ID]],0)),0))),"")</f>
        <v/>
      </c>
      <c r="H142" s="292" t="str" cm="1">
        <f t="array" aca="1" ref="H142" ca="1">_xlfn.IFNA(TODAY()-(INDEX(OFFSET(Priorities!$F$3:$F$2283,Table1[[#This Row],[ID]],0),MATCH(1,(B142=OFFSET(Priorities!$B$3:$B$2283,Table1[[#This Row],[ID]],0))*("3W"=OFFSET(Priorities!$E$3:$E$2283,Table1[[#This Row],[ID]],0)),0))),"")</f>
        <v/>
      </c>
      <c r="I142" s="292" t="str" cm="1">
        <f t="array" aca="1" ref="I142" ca="1">_xlfn.IFNA(TODAY()-(INDEX(OFFSET(Priorities!$F$3:$F$2283,Table1[[#This Row],[ID]],0),MATCH(1,(B142=OFFSET(Priorities!$B$3:$B$2283,Table1[[#This Row],[ID]],0))*("6W"=OFFSET(Priorities!$E$3:$E$2283,Table1[[#This Row],[ID]],0)),0))),"")</f>
        <v/>
      </c>
      <c r="J142" s="292" t="str" cm="1">
        <f t="array" aca="1" ref="J142" ca="1">_xlfn.IFNA(TODAY()-(INDEX(OFFSET(Priorities!$F$3:$F$2283,Table1[[#This Row],[ID]],0),MATCH(1,(B142=OFFSET(Priorities!$B$3:$B$2283,Table1[[#This Row],[ID]],0))*("12W"=OFFSET(Priorities!$E$3:$E$2283,Table1[[#This Row],[ID]],0)),0))),"")</f>
        <v/>
      </c>
      <c r="K142" s="292" t="str" cm="1">
        <f t="array" aca="1" ref="K142" ca="1">_xlfn.IFNA(TODAY()-(INDEX(OFFSET(Priorities!$F$3:$F$2283,Table1[[#This Row],[ID]],0),MATCH(1,(B142=OFFSET(Priorities!$B$3:$B$2283,Table1[[#This Row],[ID]],0))*("18W"=OFFSET(Priorities!$E$3:$E$2283,Table1[[#This Row],[ID]],0)),0))),"")</f>
        <v/>
      </c>
      <c r="L142" s="292" t="str" cm="1">
        <f t="array" aca="1" ref="L142" ca="1">_xlfn.IFNA(TODAY()-(INDEX(OFFSET(Priorities!$F$3:$F$2283,Table1[[#This Row],[ID]],0),MATCH(1,(B142=OFFSET(Priorities!$B$3:$B$2283,Table1[[#This Row],[ID]],0))*("26W"=OFFSET(Priorities!$E$3:$E$2283,Table1[[#This Row],[ID]],0)),0))),"")</f>
        <v/>
      </c>
      <c r="M142" s="292" t="str" cm="1">
        <f t="array" aca="1" ref="M142" ca="1">_xlfn.IFNA(TODAY()-(INDEX(OFFSET(Priorities!$F$3:$F$2283,Table1[[#This Row],[ID]],0),MATCH(1,(B142=OFFSET(Priorities!$B$3:$B$2283,Table1[[#This Row],[ID]],0))*("52W"=OFFSET(Priorities!$E$3:$E$2283,Table1[[#This Row],[ID]],0)),0))),"")</f>
        <v/>
      </c>
      <c r="N142" s="292" t="str" cm="1">
        <f t="array" aca="1" ref="N142" ca="1">_xlfn.IFNA(TODAY()-(INDEX(OFFSET(Priorities!$F$3:$F$2283,Table1[[#This Row],[ID]],0),MATCH(1,(B142=OFFSET(Priorities!$B$3:$B$2283,Table1[[#This Row],[ID]],0))*("104W"=OFFSET(Priorities!$E$3:$E$2283,Table1[[#This Row],[ID]],0)),0))),"")</f>
        <v/>
      </c>
      <c r="O142" s="292" t="str" cm="1">
        <f t="array" aca="1" ref="O142" ca="1">_xlfn.IFNA(TODAY()-(INDEX(OFFSET(Priorities!$F$3:$F$2283,Table1[[#This Row],[ID]],0),MATCH(1,(B142=OFFSET(Priorities!$B$3:$B$2283,Table1[[#This Row],[ID]],0))*("2L"=OFFSET(Priorities!$E$3:$E$2283,Table1[[#This Row],[ID]],0)),0))),"")</f>
        <v/>
      </c>
      <c r="P142" s="292" t="str" cm="1">
        <f t="array" aca="1" ref="P142" ca="1">_xlfn.IFNA(TODAY()-(INDEX(OFFSET(Priorities!$F$3:$F$2283,Table1[[#This Row],[ID]],0),MATCH(1,(B142=OFFSET(Priorities!$B$3:$B$2283,Table1[[#This Row],[ID]],0))*("156W"=OFFSET(Priorities!$E$3:$E$2283,Table1[[#This Row],[ID]],0)),0))),"")</f>
        <v/>
      </c>
      <c r="Q142" s="287" t="str" cm="1">
        <f t="array" aca="1" ref="Q142" ca="1">_xlfn.IFNA(TODAY()-(INDEX(OFFSET(Priorities!$F$3:$F$2283,Table1[[#This Row],[ID]],0),MATCH(1,(B142=OFFSET(Priorities!$B$3:$B$2283,Table1[[#This Row],[ID]],0))*("3L"=OFFSET(Priorities!$E$3:$E$2283,Table1[[#This Row],[ID]],0)),0))),"")</f>
        <v/>
      </c>
    </row>
    <row r="143" spans="1:17" hidden="1" x14ac:dyDescent="0.3">
      <c r="A143" s="288">
        <v>142</v>
      </c>
      <c r="B143" s="289" t="str">
        <f ca="1">IF(COUNTIF(Priorities!$B$4:OFFSET(Priorities!$B$3,Table1[[#This Row],[ID]],0),OFFSET(Priorities!$B$3,Table1[[#This Row],[ID]],0))=1,OFFSET(Priorities!$B$3,Table1[[#This Row],[ID]],0),"")</f>
        <v/>
      </c>
      <c r="C143" s="290" t="str">
        <f ca="1">IF(COUNTIF(Priorities!$B$4:OFFSET(Priorities!$B$3,Table1[[#This Row],[ID]],0),OFFSET(Priorities!$B$3,Table1[[#This Row],[ID]],0))=1,OFFSET(Priorities!$C$3,Table1[[#This Row],[ID]],0),"")</f>
        <v/>
      </c>
      <c r="D143" s="289" t="str">
        <f ca="1">IFERROR(IF(VLOOKUP(E143,'Leader-Assistant'!$B$1:$B$25,1,FALSE)&lt;&gt;"",'Leader-Assistant'!$B$1,""),"") &amp; IFERROR(IF(VLOOKUP(E143,'Leader-Assistant'!$C$1:$C$25,1,FALSE)&lt;&gt;"",'Leader-Assistant'!$C$1,""),"")  &amp; IFERROR(IF(VLOOKUP(E143,'Leader-Assistant'!$D$1:$D$25,1,FALSE)&lt;&gt;"",'Leader-Assistant'!$D$1,""),"") &amp; IFERROR(IF(VLOOKUP(E143,'Leader-Assistant'!$E$1:$E$25,1,FALSE)&lt;&gt;"",'Leader-Assistant'!$E$1,""),"") &amp; IFERROR(IF(VLOOKUP(E143,'Leader-Assistant'!$F$1:$F$25,1,FALSE)&lt;&gt;"",'Leader-Assistant'!$F$1,""),"") &amp; IFERROR(IF(VLOOKUP(E143,'Leader-Assistant'!$G$1:$G$25,1,FALSE)&lt;&gt;"",'Leader-Assistant'!$G$1,""),"") &amp; IFERROR(IF(VLOOKUP(E143,'Leader-Assistant'!$H$1:$H$25,1,FALSE)&lt;&gt;"",'Leader-Assistant'!$H$1,""),"") &amp; IFERROR(IF(VLOOKUP(E143,'Leader-Assistant'!$I$1:$I$25,1,FALSE)&lt;&gt;"",'Leader-Assistant'!$I$1,""),"")</f>
        <v/>
      </c>
      <c r="E143" s="289" t="str">
        <f ca="1">IF(COUNTIF(Priorities!$B$4:OFFSET(Priorities!$B$3,Table1[[#This Row],[ID]],0),OFFSET(Priorities!$B$3,Table1[[#This Row],[ID]],0))=1,OFFSET(Priorities!$D$3,Table1[[#This Row],[ID]],0),"")</f>
        <v/>
      </c>
      <c r="F143" s="291" t="str" cm="1">
        <f t="array" aca="1" ref="F143" ca="1">_xlfn.IFNA(INDEX(OFFSET(Priorities!$F$3:$F$2283,Table1[[#This Row],[ID]],0),MATCH(1,(B143=OFFSET(Priorities!$B$3:$B$2283,Table1[[#This Row],[ID]],0))*("Initial"=OFFSET(Priorities!$E$3:$E$2283,Table1[[#This Row],[ID]],0)),0)),"")</f>
        <v/>
      </c>
      <c r="G143" s="292" t="str" cm="1">
        <f t="array" aca="1" ref="G143" ca="1">_xlfn.IFNA(TODAY()-(INDEX(OFFSET(Priorities!$F$3:$F$2283,Table1[[#This Row],[ID]],0),MATCH(1,(B143=OFFSET(Priorities!$B$3:$B$2283,Table1[[#This Row],[ID]],0))*("1W"=OFFSET(Priorities!$E$3:$E$2283,Table1[[#This Row],[ID]],0)),0))),"")</f>
        <v/>
      </c>
      <c r="H143" s="292" t="str" cm="1">
        <f t="array" aca="1" ref="H143" ca="1">_xlfn.IFNA(TODAY()-(INDEX(OFFSET(Priorities!$F$3:$F$2283,Table1[[#This Row],[ID]],0),MATCH(1,(B143=OFFSET(Priorities!$B$3:$B$2283,Table1[[#This Row],[ID]],0))*("3W"=OFFSET(Priorities!$E$3:$E$2283,Table1[[#This Row],[ID]],0)),0))),"")</f>
        <v/>
      </c>
      <c r="I143" s="292" t="str" cm="1">
        <f t="array" aca="1" ref="I143" ca="1">_xlfn.IFNA(TODAY()-(INDEX(OFFSET(Priorities!$F$3:$F$2283,Table1[[#This Row],[ID]],0),MATCH(1,(B143=OFFSET(Priorities!$B$3:$B$2283,Table1[[#This Row],[ID]],0))*("6W"=OFFSET(Priorities!$E$3:$E$2283,Table1[[#This Row],[ID]],0)),0))),"")</f>
        <v/>
      </c>
      <c r="J143" s="292" t="str" cm="1">
        <f t="array" aca="1" ref="J143" ca="1">_xlfn.IFNA(TODAY()-(INDEX(OFFSET(Priorities!$F$3:$F$2283,Table1[[#This Row],[ID]],0),MATCH(1,(B143=OFFSET(Priorities!$B$3:$B$2283,Table1[[#This Row],[ID]],0))*("12W"=OFFSET(Priorities!$E$3:$E$2283,Table1[[#This Row],[ID]],0)),0))),"")</f>
        <v/>
      </c>
      <c r="K143" s="292" t="str" cm="1">
        <f t="array" aca="1" ref="K143" ca="1">_xlfn.IFNA(TODAY()-(INDEX(OFFSET(Priorities!$F$3:$F$2283,Table1[[#This Row],[ID]],0),MATCH(1,(B143=OFFSET(Priorities!$B$3:$B$2283,Table1[[#This Row],[ID]],0))*("18W"=OFFSET(Priorities!$E$3:$E$2283,Table1[[#This Row],[ID]],0)),0))),"")</f>
        <v/>
      </c>
      <c r="L143" s="292" t="str" cm="1">
        <f t="array" aca="1" ref="L143" ca="1">_xlfn.IFNA(TODAY()-(INDEX(OFFSET(Priorities!$F$3:$F$2283,Table1[[#This Row],[ID]],0),MATCH(1,(B143=OFFSET(Priorities!$B$3:$B$2283,Table1[[#This Row],[ID]],0))*("26W"=OFFSET(Priorities!$E$3:$E$2283,Table1[[#This Row],[ID]],0)),0))),"")</f>
        <v/>
      </c>
      <c r="M143" s="292" t="str" cm="1">
        <f t="array" aca="1" ref="M143" ca="1">_xlfn.IFNA(TODAY()-(INDEX(OFFSET(Priorities!$F$3:$F$2283,Table1[[#This Row],[ID]],0),MATCH(1,(B143=OFFSET(Priorities!$B$3:$B$2283,Table1[[#This Row],[ID]],0))*("52W"=OFFSET(Priorities!$E$3:$E$2283,Table1[[#This Row],[ID]],0)),0))),"")</f>
        <v/>
      </c>
      <c r="N143" s="292" t="str" cm="1">
        <f t="array" aca="1" ref="N143" ca="1">_xlfn.IFNA(TODAY()-(INDEX(OFFSET(Priorities!$F$3:$F$2283,Table1[[#This Row],[ID]],0),MATCH(1,(B143=OFFSET(Priorities!$B$3:$B$2283,Table1[[#This Row],[ID]],0))*("104W"=OFFSET(Priorities!$E$3:$E$2283,Table1[[#This Row],[ID]],0)),0))),"")</f>
        <v/>
      </c>
      <c r="O143" s="292" t="str" cm="1">
        <f t="array" aca="1" ref="O143" ca="1">_xlfn.IFNA(TODAY()-(INDEX(OFFSET(Priorities!$F$3:$F$2283,Table1[[#This Row],[ID]],0),MATCH(1,(B143=OFFSET(Priorities!$B$3:$B$2283,Table1[[#This Row],[ID]],0))*("2L"=OFFSET(Priorities!$E$3:$E$2283,Table1[[#This Row],[ID]],0)),0))),"")</f>
        <v/>
      </c>
      <c r="P143" s="292" t="str" cm="1">
        <f t="array" aca="1" ref="P143" ca="1">_xlfn.IFNA(TODAY()-(INDEX(OFFSET(Priorities!$F$3:$F$2283,Table1[[#This Row],[ID]],0),MATCH(1,(B143=OFFSET(Priorities!$B$3:$B$2283,Table1[[#This Row],[ID]],0))*("156W"=OFFSET(Priorities!$E$3:$E$2283,Table1[[#This Row],[ID]],0)),0))),"")</f>
        <v/>
      </c>
      <c r="Q143" s="287" t="str" cm="1">
        <f t="array" aca="1" ref="Q143" ca="1">_xlfn.IFNA(TODAY()-(INDEX(OFFSET(Priorities!$F$3:$F$2283,Table1[[#This Row],[ID]],0),MATCH(1,(B143=OFFSET(Priorities!$B$3:$B$2283,Table1[[#This Row],[ID]],0))*("3L"=OFFSET(Priorities!$E$3:$E$2283,Table1[[#This Row],[ID]],0)),0))),"")</f>
        <v/>
      </c>
    </row>
    <row r="144" spans="1:17" hidden="1" x14ac:dyDescent="0.3">
      <c r="A144" s="288">
        <v>143</v>
      </c>
      <c r="B144" s="289" t="str">
        <f ca="1">IF(COUNTIF(Priorities!$B$4:OFFSET(Priorities!$B$3,Table1[[#This Row],[ID]],0),OFFSET(Priorities!$B$3,Table1[[#This Row],[ID]],0))=1,OFFSET(Priorities!$B$3,Table1[[#This Row],[ID]],0),"")</f>
        <v/>
      </c>
      <c r="C144" s="290" t="str">
        <f ca="1">IF(COUNTIF(Priorities!$B$4:OFFSET(Priorities!$B$3,Table1[[#This Row],[ID]],0),OFFSET(Priorities!$B$3,Table1[[#This Row],[ID]],0))=1,OFFSET(Priorities!$C$3,Table1[[#This Row],[ID]],0),"")</f>
        <v/>
      </c>
      <c r="D144" s="289" t="str">
        <f ca="1">IFERROR(IF(VLOOKUP(E144,'Leader-Assistant'!$B$1:$B$25,1,FALSE)&lt;&gt;"",'Leader-Assistant'!$B$1,""),"") &amp; IFERROR(IF(VLOOKUP(E144,'Leader-Assistant'!$C$1:$C$25,1,FALSE)&lt;&gt;"",'Leader-Assistant'!$C$1,""),"")  &amp; IFERROR(IF(VLOOKUP(E144,'Leader-Assistant'!$D$1:$D$25,1,FALSE)&lt;&gt;"",'Leader-Assistant'!$D$1,""),"") &amp; IFERROR(IF(VLOOKUP(E144,'Leader-Assistant'!$E$1:$E$25,1,FALSE)&lt;&gt;"",'Leader-Assistant'!$E$1,""),"") &amp; IFERROR(IF(VLOOKUP(E144,'Leader-Assistant'!$F$1:$F$25,1,FALSE)&lt;&gt;"",'Leader-Assistant'!$F$1,""),"") &amp; IFERROR(IF(VLOOKUP(E144,'Leader-Assistant'!$G$1:$G$25,1,FALSE)&lt;&gt;"",'Leader-Assistant'!$G$1,""),"") &amp; IFERROR(IF(VLOOKUP(E144,'Leader-Assistant'!$H$1:$H$25,1,FALSE)&lt;&gt;"",'Leader-Assistant'!$H$1,""),"") &amp; IFERROR(IF(VLOOKUP(E144,'Leader-Assistant'!$I$1:$I$25,1,FALSE)&lt;&gt;"",'Leader-Assistant'!$I$1,""),"")</f>
        <v/>
      </c>
      <c r="E144" s="289" t="str">
        <f ca="1">IF(COUNTIF(Priorities!$B$4:OFFSET(Priorities!$B$3,Table1[[#This Row],[ID]],0),OFFSET(Priorities!$B$3,Table1[[#This Row],[ID]],0))=1,OFFSET(Priorities!$D$3,Table1[[#This Row],[ID]],0),"")</f>
        <v/>
      </c>
      <c r="F144" s="291" t="str" cm="1">
        <f t="array" aca="1" ref="F144" ca="1">_xlfn.IFNA(INDEX(OFFSET(Priorities!$F$3:$F$2283,Table1[[#This Row],[ID]],0),MATCH(1,(B144=OFFSET(Priorities!$B$3:$B$2283,Table1[[#This Row],[ID]],0))*("Initial"=OFFSET(Priorities!$E$3:$E$2283,Table1[[#This Row],[ID]],0)),0)),"")</f>
        <v/>
      </c>
      <c r="G144" s="292" t="str" cm="1">
        <f t="array" aca="1" ref="G144" ca="1">_xlfn.IFNA(TODAY()-(INDEX(OFFSET(Priorities!$F$3:$F$2283,Table1[[#This Row],[ID]],0),MATCH(1,(B144=OFFSET(Priorities!$B$3:$B$2283,Table1[[#This Row],[ID]],0))*("1W"=OFFSET(Priorities!$E$3:$E$2283,Table1[[#This Row],[ID]],0)),0))),"")</f>
        <v/>
      </c>
      <c r="H144" s="292" t="str" cm="1">
        <f t="array" aca="1" ref="H144" ca="1">_xlfn.IFNA(TODAY()-(INDEX(OFFSET(Priorities!$F$3:$F$2283,Table1[[#This Row],[ID]],0),MATCH(1,(B144=OFFSET(Priorities!$B$3:$B$2283,Table1[[#This Row],[ID]],0))*("3W"=OFFSET(Priorities!$E$3:$E$2283,Table1[[#This Row],[ID]],0)),0))),"")</f>
        <v/>
      </c>
      <c r="I144" s="292" t="str" cm="1">
        <f t="array" aca="1" ref="I144" ca="1">_xlfn.IFNA(TODAY()-(INDEX(OFFSET(Priorities!$F$3:$F$2283,Table1[[#This Row],[ID]],0),MATCH(1,(B144=OFFSET(Priorities!$B$3:$B$2283,Table1[[#This Row],[ID]],0))*("6W"=OFFSET(Priorities!$E$3:$E$2283,Table1[[#This Row],[ID]],0)),0))),"")</f>
        <v/>
      </c>
      <c r="J144" s="292" t="str" cm="1">
        <f t="array" aca="1" ref="J144" ca="1">_xlfn.IFNA(TODAY()-(INDEX(OFFSET(Priorities!$F$3:$F$2283,Table1[[#This Row],[ID]],0),MATCH(1,(B144=OFFSET(Priorities!$B$3:$B$2283,Table1[[#This Row],[ID]],0))*("12W"=OFFSET(Priorities!$E$3:$E$2283,Table1[[#This Row],[ID]],0)),0))),"")</f>
        <v/>
      </c>
      <c r="K144" s="292" t="str" cm="1">
        <f t="array" aca="1" ref="K144" ca="1">_xlfn.IFNA(TODAY()-(INDEX(OFFSET(Priorities!$F$3:$F$2283,Table1[[#This Row],[ID]],0),MATCH(1,(B144=OFFSET(Priorities!$B$3:$B$2283,Table1[[#This Row],[ID]],0))*("18W"=OFFSET(Priorities!$E$3:$E$2283,Table1[[#This Row],[ID]],0)),0))),"")</f>
        <v/>
      </c>
      <c r="L144" s="292" t="str" cm="1">
        <f t="array" aca="1" ref="L144" ca="1">_xlfn.IFNA(TODAY()-(INDEX(OFFSET(Priorities!$F$3:$F$2283,Table1[[#This Row],[ID]],0),MATCH(1,(B144=OFFSET(Priorities!$B$3:$B$2283,Table1[[#This Row],[ID]],0))*("26W"=OFFSET(Priorities!$E$3:$E$2283,Table1[[#This Row],[ID]],0)),0))),"")</f>
        <v/>
      </c>
      <c r="M144" s="292" t="str" cm="1">
        <f t="array" aca="1" ref="M144" ca="1">_xlfn.IFNA(TODAY()-(INDEX(OFFSET(Priorities!$F$3:$F$2283,Table1[[#This Row],[ID]],0),MATCH(1,(B144=OFFSET(Priorities!$B$3:$B$2283,Table1[[#This Row],[ID]],0))*("52W"=OFFSET(Priorities!$E$3:$E$2283,Table1[[#This Row],[ID]],0)),0))),"")</f>
        <v/>
      </c>
      <c r="N144" s="292" t="str" cm="1">
        <f t="array" aca="1" ref="N144" ca="1">_xlfn.IFNA(TODAY()-(INDEX(OFFSET(Priorities!$F$3:$F$2283,Table1[[#This Row],[ID]],0),MATCH(1,(B144=OFFSET(Priorities!$B$3:$B$2283,Table1[[#This Row],[ID]],0))*("104W"=OFFSET(Priorities!$E$3:$E$2283,Table1[[#This Row],[ID]],0)),0))),"")</f>
        <v/>
      </c>
      <c r="O144" s="292" t="str" cm="1">
        <f t="array" aca="1" ref="O144" ca="1">_xlfn.IFNA(TODAY()-(INDEX(OFFSET(Priorities!$F$3:$F$2283,Table1[[#This Row],[ID]],0),MATCH(1,(B144=OFFSET(Priorities!$B$3:$B$2283,Table1[[#This Row],[ID]],0))*("2L"=OFFSET(Priorities!$E$3:$E$2283,Table1[[#This Row],[ID]],0)),0))),"")</f>
        <v/>
      </c>
      <c r="P144" s="292" t="str" cm="1">
        <f t="array" aca="1" ref="P144" ca="1">_xlfn.IFNA(TODAY()-(INDEX(OFFSET(Priorities!$F$3:$F$2283,Table1[[#This Row],[ID]],0),MATCH(1,(B144=OFFSET(Priorities!$B$3:$B$2283,Table1[[#This Row],[ID]],0))*("156W"=OFFSET(Priorities!$E$3:$E$2283,Table1[[#This Row],[ID]],0)),0))),"")</f>
        <v/>
      </c>
      <c r="Q144" s="287" t="str" cm="1">
        <f t="array" aca="1" ref="Q144" ca="1">_xlfn.IFNA(TODAY()-(INDEX(OFFSET(Priorities!$F$3:$F$2283,Table1[[#This Row],[ID]],0),MATCH(1,(B144=OFFSET(Priorities!$B$3:$B$2283,Table1[[#This Row],[ID]],0))*("3L"=OFFSET(Priorities!$E$3:$E$2283,Table1[[#This Row],[ID]],0)),0))),"")</f>
        <v/>
      </c>
    </row>
    <row r="145" spans="1:17" hidden="1" x14ac:dyDescent="0.3">
      <c r="A145" s="288">
        <v>144</v>
      </c>
      <c r="B145" s="289" t="str">
        <f ca="1">IF(COUNTIF(Priorities!$B$4:OFFSET(Priorities!$B$3,Table1[[#This Row],[ID]],0),OFFSET(Priorities!$B$3,Table1[[#This Row],[ID]],0))=1,OFFSET(Priorities!$B$3,Table1[[#This Row],[ID]],0),"")</f>
        <v/>
      </c>
      <c r="C145" s="290" t="str">
        <f ca="1">IF(COUNTIF(Priorities!$B$4:OFFSET(Priorities!$B$3,Table1[[#This Row],[ID]],0),OFFSET(Priorities!$B$3,Table1[[#This Row],[ID]],0))=1,OFFSET(Priorities!$C$3,Table1[[#This Row],[ID]],0),"")</f>
        <v/>
      </c>
      <c r="D145" s="289" t="str">
        <f ca="1">IFERROR(IF(VLOOKUP(E145,'Leader-Assistant'!$B$1:$B$25,1,FALSE)&lt;&gt;"",'Leader-Assistant'!$B$1,""),"") &amp; IFERROR(IF(VLOOKUP(E145,'Leader-Assistant'!$C$1:$C$25,1,FALSE)&lt;&gt;"",'Leader-Assistant'!$C$1,""),"")  &amp; IFERROR(IF(VLOOKUP(E145,'Leader-Assistant'!$D$1:$D$25,1,FALSE)&lt;&gt;"",'Leader-Assistant'!$D$1,""),"") &amp; IFERROR(IF(VLOOKUP(E145,'Leader-Assistant'!$E$1:$E$25,1,FALSE)&lt;&gt;"",'Leader-Assistant'!$E$1,""),"") &amp; IFERROR(IF(VLOOKUP(E145,'Leader-Assistant'!$F$1:$F$25,1,FALSE)&lt;&gt;"",'Leader-Assistant'!$F$1,""),"") &amp; IFERROR(IF(VLOOKUP(E145,'Leader-Assistant'!$G$1:$G$25,1,FALSE)&lt;&gt;"",'Leader-Assistant'!$G$1,""),"") &amp; IFERROR(IF(VLOOKUP(E145,'Leader-Assistant'!$H$1:$H$25,1,FALSE)&lt;&gt;"",'Leader-Assistant'!$H$1,""),"") &amp; IFERROR(IF(VLOOKUP(E145,'Leader-Assistant'!$I$1:$I$25,1,FALSE)&lt;&gt;"",'Leader-Assistant'!$I$1,""),"")</f>
        <v/>
      </c>
      <c r="E145" s="289" t="str">
        <f ca="1">IF(COUNTIF(Priorities!$B$4:OFFSET(Priorities!$B$3,Table1[[#This Row],[ID]],0),OFFSET(Priorities!$B$3,Table1[[#This Row],[ID]],0))=1,OFFSET(Priorities!$D$3,Table1[[#This Row],[ID]],0),"")</f>
        <v/>
      </c>
      <c r="F145" s="291" t="str" cm="1">
        <f t="array" aca="1" ref="F145" ca="1">_xlfn.IFNA(INDEX(OFFSET(Priorities!$F$3:$F$2283,Table1[[#This Row],[ID]],0),MATCH(1,(B145=OFFSET(Priorities!$B$3:$B$2283,Table1[[#This Row],[ID]],0))*("Initial"=OFFSET(Priorities!$E$3:$E$2283,Table1[[#This Row],[ID]],0)),0)),"")</f>
        <v/>
      </c>
      <c r="G145" s="292" t="str" cm="1">
        <f t="array" aca="1" ref="G145" ca="1">_xlfn.IFNA(TODAY()-(INDEX(OFFSET(Priorities!$F$3:$F$2283,Table1[[#This Row],[ID]],0),MATCH(1,(B145=OFFSET(Priorities!$B$3:$B$2283,Table1[[#This Row],[ID]],0))*("1W"=OFFSET(Priorities!$E$3:$E$2283,Table1[[#This Row],[ID]],0)),0))),"")</f>
        <v/>
      </c>
      <c r="H145" s="292" t="str" cm="1">
        <f t="array" aca="1" ref="H145" ca="1">_xlfn.IFNA(TODAY()-(INDEX(OFFSET(Priorities!$F$3:$F$2283,Table1[[#This Row],[ID]],0),MATCH(1,(B145=OFFSET(Priorities!$B$3:$B$2283,Table1[[#This Row],[ID]],0))*("3W"=OFFSET(Priorities!$E$3:$E$2283,Table1[[#This Row],[ID]],0)),0))),"")</f>
        <v/>
      </c>
      <c r="I145" s="292" t="str" cm="1">
        <f t="array" aca="1" ref="I145" ca="1">_xlfn.IFNA(TODAY()-(INDEX(OFFSET(Priorities!$F$3:$F$2283,Table1[[#This Row],[ID]],0),MATCH(1,(B145=OFFSET(Priorities!$B$3:$B$2283,Table1[[#This Row],[ID]],0))*("6W"=OFFSET(Priorities!$E$3:$E$2283,Table1[[#This Row],[ID]],0)),0))),"")</f>
        <v/>
      </c>
      <c r="J145" s="292" t="str" cm="1">
        <f t="array" aca="1" ref="J145" ca="1">_xlfn.IFNA(TODAY()-(INDEX(OFFSET(Priorities!$F$3:$F$2283,Table1[[#This Row],[ID]],0),MATCH(1,(B145=OFFSET(Priorities!$B$3:$B$2283,Table1[[#This Row],[ID]],0))*("12W"=OFFSET(Priorities!$E$3:$E$2283,Table1[[#This Row],[ID]],0)),0))),"")</f>
        <v/>
      </c>
      <c r="K145" s="292" t="str" cm="1">
        <f t="array" aca="1" ref="K145" ca="1">_xlfn.IFNA(TODAY()-(INDEX(OFFSET(Priorities!$F$3:$F$2283,Table1[[#This Row],[ID]],0),MATCH(1,(B145=OFFSET(Priorities!$B$3:$B$2283,Table1[[#This Row],[ID]],0))*("18W"=OFFSET(Priorities!$E$3:$E$2283,Table1[[#This Row],[ID]],0)),0))),"")</f>
        <v/>
      </c>
      <c r="L145" s="292" t="str" cm="1">
        <f t="array" aca="1" ref="L145" ca="1">_xlfn.IFNA(TODAY()-(INDEX(OFFSET(Priorities!$F$3:$F$2283,Table1[[#This Row],[ID]],0),MATCH(1,(B145=OFFSET(Priorities!$B$3:$B$2283,Table1[[#This Row],[ID]],0))*("26W"=OFFSET(Priorities!$E$3:$E$2283,Table1[[#This Row],[ID]],0)),0))),"")</f>
        <v/>
      </c>
      <c r="M145" s="292" t="str" cm="1">
        <f t="array" aca="1" ref="M145" ca="1">_xlfn.IFNA(TODAY()-(INDEX(OFFSET(Priorities!$F$3:$F$2283,Table1[[#This Row],[ID]],0),MATCH(1,(B145=OFFSET(Priorities!$B$3:$B$2283,Table1[[#This Row],[ID]],0))*("52W"=OFFSET(Priorities!$E$3:$E$2283,Table1[[#This Row],[ID]],0)),0))),"")</f>
        <v/>
      </c>
      <c r="N145" s="292" t="str" cm="1">
        <f t="array" aca="1" ref="N145" ca="1">_xlfn.IFNA(TODAY()-(INDEX(OFFSET(Priorities!$F$3:$F$2283,Table1[[#This Row],[ID]],0),MATCH(1,(B145=OFFSET(Priorities!$B$3:$B$2283,Table1[[#This Row],[ID]],0))*("104W"=OFFSET(Priorities!$E$3:$E$2283,Table1[[#This Row],[ID]],0)),0))),"")</f>
        <v/>
      </c>
      <c r="O145" s="292" t="str" cm="1">
        <f t="array" aca="1" ref="O145" ca="1">_xlfn.IFNA(TODAY()-(INDEX(OFFSET(Priorities!$F$3:$F$2283,Table1[[#This Row],[ID]],0),MATCH(1,(B145=OFFSET(Priorities!$B$3:$B$2283,Table1[[#This Row],[ID]],0))*("2L"=OFFSET(Priorities!$E$3:$E$2283,Table1[[#This Row],[ID]],0)),0))),"")</f>
        <v/>
      </c>
      <c r="P145" s="292" t="str" cm="1">
        <f t="array" aca="1" ref="P145" ca="1">_xlfn.IFNA(TODAY()-(INDEX(OFFSET(Priorities!$F$3:$F$2283,Table1[[#This Row],[ID]],0),MATCH(1,(B145=OFFSET(Priorities!$B$3:$B$2283,Table1[[#This Row],[ID]],0))*("156W"=OFFSET(Priorities!$E$3:$E$2283,Table1[[#This Row],[ID]],0)),0))),"")</f>
        <v/>
      </c>
      <c r="Q145" s="287" t="str" cm="1">
        <f t="array" aca="1" ref="Q145" ca="1">_xlfn.IFNA(TODAY()-(INDEX(OFFSET(Priorities!$F$3:$F$2283,Table1[[#This Row],[ID]],0),MATCH(1,(B145=OFFSET(Priorities!$B$3:$B$2283,Table1[[#This Row],[ID]],0))*("3L"=OFFSET(Priorities!$E$3:$E$2283,Table1[[#This Row],[ID]],0)),0))),"")</f>
        <v/>
      </c>
    </row>
    <row r="146" spans="1:17" hidden="1" x14ac:dyDescent="0.3">
      <c r="A146" s="288">
        <v>145</v>
      </c>
      <c r="B146" s="289" t="str">
        <f ca="1">IF(COUNTIF(Priorities!$B$4:OFFSET(Priorities!$B$3,Table1[[#This Row],[ID]],0),OFFSET(Priorities!$B$3,Table1[[#This Row],[ID]],0))=1,OFFSET(Priorities!$B$3,Table1[[#This Row],[ID]],0),"")</f>
        <v/>
      </c>
      <c r="C146" s="290" t="str">
        <f ca="1">IF(COUNTIF(Priorities!$B$4:OFFSET(Priorities!$B$3,Table1[[#This Row],[ID]],0),OFFSET(Priorities!$B$3,Table1[[#This Row],[ID]],0))=1,OFFSET(Priorities!$C$3,Table1[[#This Row],[ID]],0),"")</f>
        <v/>
      </c>
      <c r="D146" s="289" t="str">
        <f ca="1">IFERROR(IF(VLOOKUP(E146,'Leader-Assistant'!$B$1:$B$25,1,FALSE)&lt;&gt;"",'Leader-Assistant'!$B$1,""),"") &amp; IFERROR(IF(VLOOKUP(E146,'Leader-Assistant'!$C$1:$C$25,1,FALSE)&lt;&gt;"",'Leader-Assistant'!$C$1,""),"")  &amp; IFERROR(IF(VLOOKUP(E146,'Leader-Assistant'!$D$1:$D$25,1,FALSE)&lt;&gt;"",'Leader-Assistant'!$D$1,""),"") &amp; IFERROR(IF(VLOOKUP(E146,'Leader-Assistant'!$E$1:$E$25,1,FALSE)&lt;&gt;"",'Leader-Assistant'!$E$1,""),"") &amp; IFERROR(IF(VLOOKUP(E146,'Leader-Assistant'!$F$1:$F$25,1,FALSE)&lt;&gt;"",'Leader-Assistant'!$F$1,""),"") &amp; IFERROR(IF(VLOOKUP(E146,'Leader-Assistant'!$G$1:$G$25,1,FALSE)&lt;&gt;"",'Leader-Assistant'!$G$1,""),"") &amp; IFERROR(IF(VLOOKUP(E146,'Leader-Assistant'!$H$1:$H$25,1,FALSE)&lt;&gt;"",'Leader-Assistant'!$H$1,""),"") &amp; IFERROR(IF(VLOOKUP(E146,'Leader-Assistant'!$I$1:$I$25,1,FALSE)&lt;&gt;"",'Leader-Assistant'!$I$1,""),"")</f>
        <v/>
      </c>
      <c r="E146" s="289" t="str">
        <f ca="1">IF(COUNTIF(Priorities!$B$4:OFFSET(Priorities!$B$3,Table1[[#This Row],[ID]],0),OFFSET(Priorities!$B$3,Table1[[#This Row],[ID]],0))=1,OFFSET(Priorities!$D$3,Table1[[#This Row],[ID]],0),"")</f>
        <v/>
      </c>
      <c r="F146" s="291" t="str" cm="1">
        <f t="array" aca="1" ref="F146" ca="1">_xlfn.IFNA(INDEX(OFFSET(Priorities!$F$3:$F$2283,Table1[[#This Row],[ID]],0),MATCH(1,(B146=OFFSET(Priorities!$B$3:$B$2283,Table1[[#This Row],[ID]],0))*("Initial"=OFFSET(Priorities!$E$3:$E$2283,Table1[[#This Row],[ID]],0)),0)),"")</f>
        <v/>
      </c>
      <c r="G146" s="292" t="str" cm="1">
        <f t="array" aca="1" ref="G146" ca="1">_xlfn.IFNA(TODAY()-(INDEX(OFFSET(Priorities!$F$3:$F$2283,Table1[[#This Row],[ID]],0),MATCH(1,(B146=OFFSET(Priorities!$B$3:$B$2283,Table1[[#This Row],[ID]],0))*("1W"=OFFSET(Priorities!$E$3:$E$2283,Table1[[#This Row],[ID]],0)),0))),"")</f>
        <v/>
      </c>
      <c r="H146" s="292" t="str" cm="1">
        <f t="array" aca="1" ref="H146" ca="1">_xlfn.IFNA(TODAY()-(INDEX(OFFSET(Priorities!$F$3:$F$2283,Table1[[#This Row],[ID]],0),MATCH(1,(B146=OFFSET(Priorities!$B$3:$B$2283,Table1[[#This Row],[ID]],0))*("3W"=OFFSET(Priorities!$E$3:$E$2283,Table1[[#This Row],[ID]],0)),0))),"")</f>
        <v/>
      </c>
      <c r="I146" s="292" t="str" cm="1">
        <f t="array" aca="1" ref="I146" ca="1">_xlfn.IFNA(TODAY()-(INDEX(OFFSET(Priorities!$F$3:$F$2283,Table1[[#This Row],[ID]],0),MATCH(1,(B146=OFFSET(Priorities!$B$3:$B$2283,Table1[[#This Row],[ID]],0))*("6W"=OFFSET(Priorities!$E$3:$E$2283,Table1[[#This Row],[ID]],0)),0))),"")</f>
        <v/>
      </c>
      <c r="J146" s="292" t="str" cm="1">
        <f t="array" aca="1" ref="J146" ca="1">_xlfn.IFNA(TODAY()-(INDEX(OFFSET(Priorities!$F$3:$F$2283,Table1[[#This Row],[ID]],0),MATCH(1,(B146=OFFSET(Priorities!$B$3:$B$2283,Table1[[#This Row],[ID]],0))*("12W"=OFFSET(Priorities!$E$3:$E$2283,Table1[[#This Row],[ID]],0)),0))),"")</f>
        <v/>
      </c>
      <c r="K146" s="292" t="str" cm="1">
        <f t="array" aca="1" ref="K146" ca="1">_xlfn.IFNA(TODAY()-(INDEX(OFFSET(Priorities!$F$3:$F$2283,Table1[[#This Row],[ID]],0),MATCH(1,(B146=OFFSET(Priorities!$B$3:$B$2283,Table1[[#This Row],[ID]],0))*("18W"=OFFSET(Priorities!$E$3:$E$2283,Table1[[#This Row],[ID]],0)),0))),"")</f>
        <v/>
      </c>
      <c r="L146" s="292" t="str" cm="1">
        <f t="array" aca="1" ref="L146" ca="1">_xlfn.IFNA(TODAY()-(INDEX(OFFSET(Priorities!$F$3:$F$2283,Table1[[#This Row],[ID]],0),MATCH(1,(B146=OFFSET(Priorities!$B$3:$B$2283,Table1[[#This Row],[ID]],0))*("26W"=OFFSET(Priorities!$E$3:$E$2283,Table1[[#This Row],[ID]],0)),0))),"")</f>
        <v/>
      </c>
      <c r="M146" s="292" t="str" cm="1">
        <f t="array" aca="1" ref="M146" ca="1">_xlfn.IFNA(TODAY()-(INDEX(OFFSET(Priorities!$F$3:$F$2283,Table1[[#This Row],[ID]],0),MATCH(1,(B146=OFFSET(Priorities!$B$3:$B$2283,Table1[[#This Row],[ID]],0))*("52W"=OFFSET(Priorities!$E$3:$E$2283,Table1[[#This Row],[ID]],0)),0))),"")</f>
        <v/>
      </c>
      <c r="N146" s="292" t="str" cm="1">
        <f t="array" aca="1" ref="N146" ca="1">_xlfn.IFNA(TODAY()-(INDEX(OFFSET(Priorities!$F$3:$F$2283,Table1[[#This Row],[ID]],0),MATCH(1,(B146=OFFSET(Priorities!$B$3:$B$2283,Table1[[#This Row],[ID]],0))*("104W"=OFFSET(Priorities!$E$3:$E$2283,Table1[[#This Row],[ID]],0)),0))),"")</f>
        <v/>
      </c>
      <c r="O146" s="292" t="str" cm="1">
        <f t="array" aca="1" ref="O146" ca="1">_xlfn.IFNA(TODAY()-(INDEX(OFFSET(Priorities!$F$3:$F$2283,Table1[[#This Row],[ID]],0),MATCH(1,(B146=OFFSET(Priorities!$B$3:$B$2283,Table1[[#This Row],[ID]],0))*("2L"=OFFSET(Priorities!$E$3:$E$2283,Table1[[#This Row],[ID]],0)),0))),"")</f>
        <v/>
      </c>
      <c r="P146" s="292" t="str" cm="1">
        <f t="array" aca="1" ref="P146" ca="1">_xlfn.IFNA(TODAY()-(INDEX(OFFSET(Priorities!$F$3:$F$2283,Table1[[#This Row],[ID]],0),MATCH(1,(B146=OFFSET(Priorities!$B$3:$B$2283,Table1[[#This Row],[ID]],0))*("156W"=OFFSET(Priorities!$E$3:$E$2283,Table1[[#This Row],[ID]],0)),0))),"")</f>
        <v/>
      </c>
      <c r="Q146" s="287" t="str" cm="1">
        <f t="array" aca="1" ref="Q146" ca="1">_xlfn.IFNA(TODAY()-(INDEX(OFFSET(Priorities!$F$3:$F$2283,Table1[[#This Row],[ID]],0),MATCH(1,(B146=OFFSET(Priorities!$B$3:$B$2283,Table1[[#This Row],[ID]],0))*("3L"=OFFSET(Priorities!$E$3:$E$2283,Table1[[#This Row],[ID]],0)),0))),"")</f>
        <v/>
      </c>
    </row>
    <row r="147" spans="1:17" hidden="1" x14ac:dyDescent="0.3">
      <c r="A147" s="288">
        <v>146</v>
      </c>
      <c r="B147" s="289" t="str">
        <f ca="1">IF(COUNTIF(Priorities!$B$4:OFFSET(Priorities!$B$3,Table1[[#This Row],[ID]],0),OFFSET(Priorities!$B$3,Table1[[#This Row],[ID]],0))=1,OFFSET(Priorities!$B$3,Table1[[#This Row],[ID]],0),"")</f>
        <v/>
      </c>
      <c r="C147" s="290" t="str">
        <f ca="1">IF(COUNTIF(Priorities!$B$4:OFFSET(Priorities!$B$3,Table1[[#This Row],[ID]],0),OFFSET(Priorities!$B$3,Table1[[#This Row],[ID]],0))=1,OFFSET(Priorities!$C$3,Table1[[#This Row],[ID]],0),"")</f>
        <v/>
      </c>
      <c r="D147" s="289" t="str">
        <f ca="1">IFERROR(IF(VLOOKUP(E147,'Leader-Assistant'!$B$1:$B$25,1,FALSE)&lt;&gt;"",'Leader-Assistant'!$B$1,""),"") &amp; IFERROR(IF(VLOOKUP(E147,'Leader-Assistant'!$C$1:$C$25,1,FALSE)&lt;&gt;"",'Leader-Assistant'!$C$1,""),"")  &amp; IFERROR(IF(VLOOKUP(E147,'Leader-Assistant'!$D$1:$D$25,1,FALSE)&lt;&gt;"",'Leader-Assistant'!$D$1,""),"") &amp; IFERROR(IF(VLOOKUP(E147,'Leader-Assistant'!$E$1:$E$25,1,FALSE)&lt;&gt;"",'Leader-Assistant'!$E$1,""),"") &amp; IFERROR(IF(VLOOKUP(E147,'Leader-Assistant'!$F$1:$F$25,1,FALSE)&lt;&gt;"",'Leader-Assistant'!$F$1,""),"") &amp; IFERROR(IF(VLOOKUP(E147,'Leader-Assistant'!$G$1:$G$25,1,FALSE)&lt;&gt;"",'Leader-Assistant'!$G$1,""),"") &amp; IFERROR(IF(VLOOKUP(E147,'Leader-Assistant'!$H$1:$H$25,1,FALSE)&lt;&gt;"",'Leader-Assistant'!$H$1,""),"") &amp; IFERROR(IF(VLOOKUP(E147,'Leader-Assistant'!$I$1:$I$25,1,FALSE)&lt;&gt;"",'Leader-Assistant'!$I$1,""),"")</f>
        <v/>
      </c>
      <c r="E147" s="289" t="str">
        <f ca="1">IF(COUNTIF(Priorities!$B$4:OFFSET(Priorities!$B$3,Table1[[#This Row],[ID]],0),OFFSET(Priorities!$B$3,Table1[[#This Row],[ID]],0))=1,OFFSET(Priorities!$D$3,Table1[[#This Row],[ID]],0),"")</f>
        <v/>
      </c>
      <c r="F147" s="291" t="str" cm="1">
        <f t="array" aca="1" ref="F147" ca="1">_xlfn.IFNA(INDEX(OFFSET(Priorities!$F$3:$F$2283,Table1[[#This Row],[ID]],0),MATCH(1,(B147=OFFSET(Priorities!$B$3:$B$2283,Table1[[#This Row],[ID]],0))*("Initial"=OFFSET(Priorities!$E$3:$E$2283,Table1[[#This Row],[ID]],0)),0)),"")</f>
        <v/>
      </c>
      <c r="G147" s="292" t="str" cm="1">
        <f t="array" aca="1" ref="G147" ca="1">_xlfn.IFNA(TODAY()-(INDEX(OFFSET(Priorities!$F$3:$F$2283,Table1[[#This Row],[ID]],0),MATCH(1,(B147=OFFSET(Priorities!$B$3:$B$2283,Table1[[#This Row],[ID]],0))*("1W"=OFFSET(Priorities!$E$3:$E$2283,Table1[[#This Row],[ID]],0)),0))),"")</f>
        <v/>
      </c>
      <c r="H147" s="292" t="str" cm="1">
        <f t="array" aca="1" ref="H147" ca="1">_xlfn.IFNA(TODAY()-(INDEX(OFFSET(Priorities!$F$3:$F$2283,Table1[[#This Row],[ID]],0),MATCH(1,(B147=OFFSET(Priorities!$B$3:$B$2283,Table1[[#This Row],[ID]],0))*("3W"=OFFSET(Priorities!$E$3:$E$2283,Table1[[#This Row],[ID]],0)),0))),"")</f>
        <v/>
      </c>
      <c r="I147" s="292" t="str" cm="1">
        <f t="array" aca="1" ref="I147" ca="1">_xlfn.IFNA(TODAY()-(INDEX(OFFSET(Priorities!$F$3:$F$2283,Table1[[#This Row],[ID]],0),MATCH(1,(B147=OFFSET(Priorities!$B$3:$B$2283,Table1[[#This Row],[ID]],0))*("6W"=OFFSET(Priorities!$E$3:$E$2283,Table1[[#This Row],[ID]],0)),0))),"")</f>
        <v/>
      </c>
      <c r="J147" s="292" t="str" cm="1">
        <f t="array" aca="1" ref="J147" ca="1">_xlfn.IFNA(TODAY()-(INDEX(OFFSET(Priorities!$F$3:$F$2283,Table1[[#This Row],[ID]],0),MATCH(1,(B147=OFFSET(Priorities!$B$3:$B$2283,Table1[[#This Row],[ID]],0))*("12W"=OFFSET(Priorities!$E$3:$E$2283,Table1[[#This Row],[ID]],0)),0))),"")</f>
        <v/>
      </c>
      <c r="K147" s="292" t="str" cm="1">
        <f t="array" aca="1" ref="K147" ca="1">_xlfn.IFNA(TODAY()-(INDEX(OFFSET(Priorities!$F$3:$F$2283,Table1[[#This Row],[ID]],0),MATCH(1,(B147=OFFSET(Priorities!$B$3:$B$2283,Table1[[#This Row],[ID]],0))*("18W"=OFFSET(Priorities!$E$3:$E$2283,Table1[[#This Row],[ID]],0)),0))),"")</f>
        <v/>
      </c>
      <c r="L147" s="292" t="str" cm="1">
        <f t="array" aca="1" ref="L147" ca="1">_xlfn.IFNA(TODAY()-(INDEX(OFFSET(Priorities!$F$3:$F$2283,Table1[[#This Row],[ID]],0),MATCH(1,(B147=OFFSET(Priorities!$B$3:$B$2283,Table1[[#This Row],[ID]],0))*("26W"=OFFSET(Priorities!$E$3:$E$2283,Table1[[#This Row],[ID]],0)),0))),"")</f>
        <v/>
      </c>
      <c r="M147" s="292" t="str" cm="1">
        <f t="array" aca="1" ref="M147" ca="1">_xlfn.IFNA(TODAY()-(INDEX(OFFSET(Priorities!$F$3:$F$2283,Table1[[#This Row],[ID]],0),MATCH(1,(B147=OFFSET(Priorities!$B$3:$B$2283,Table1[[#This Row],[ID]],0))*("52W"=OFFSET(Priorities!$E$3:$E$2283,Table1[[#This Row],[ID]],0)),0))),"")</f>
        <v/>
      </c>
      <c r="N147" s="292" t="str" cm="1">
        <f t="array" aca="1" ref="N147" ca="1">_xlfn.IFNA(TODAY()-(INDEX(OFFSET(Priorities!$F$3:$F$2283,Table1[[#This Row],[ID]],0),MATCH(1,(B147=OFFSET(Priorities!$B$3:$B$2283,Table1[[#This Row],[ID]],0))*("104W"=OFFSET(Priorities!$E$3:$E$2283,Table1[[#This Row],[ID]],0)),0))),"")</f>
        <v/>
      </c>
      <c r="O147" s="292" t="str" cm="1">
        <f t="array" aca="1" ref="O147" ca="1">_xlfn.IFNA(TODAY()-(INDEX(OFFSET(Priorities!$F$3:$F$2283,Table1[[#This Row],[ID]],0),MATCH(1,(B147=OFFSET(Priorities!$B$3:$B$2283,Table1[[#This Row],[ID]],0))*("2L"=OFFSET(Priorities!$E$3:$E$2283,Table1[[#This Row],[ID]],0)),0))),"")</f>
        <v/>
      </c>
      <c r="P147" s="292" t="str" cm="1">
        <f t="array" aca="1" ref="P147" ca="1">_xlfn.IFNA(TODAY()-(INDEX(OFFSET(Priorities!$F$3:$F$2283,Table1[[#This Row],[ID]],0),MATCH(1,(B147=OFFSET(Priorities!$B$3:$B$2283,Table1[[#This Row],[ID]],0))*("156W"=OFFSET(Priorities!$E$3:$E$2283,Table1[[#This Row],[ID]],0)),0))),"")</f>
        <v/>
      </c>
      <c r="Q147" s="287" t="str" cm="1">
        <f t="array" aca="1" ref="Q147" ca="1">_xlfn.IFNA(TODAY()-(INDEX(OFFSET(Priorities!$F$3:$F$2283,Table1[[#This Row],[ID]],0),MATCH(1,(B147=OFFSET(Priorities!$B$3:$B$2283,Table1[[#This Row],[ID]],0))*("3L"=OFFSET(Priorities!$E$3:$E$2283,Table1[[#This Row],[ID]],0)),0))),"")</f>
        <v/>
      </c>
    </row>
    <row r="148" spans="1:17" hidden="1" x14ac:dyDescent="0.3">
      <c r="A148" s="288">
        <v>147</v>
      </c>
      <c r="B148" s="289" t="str">
        <f ca="1">IF(COUNTIF(Priorities!$B$4:OFFSET(Priorities!$B$3,Table1[[#This Row],[ID]],0),OFFSET(Priorities!$B$3,Table1[[#This Row],[ID]],0))=1,OFFSET(Priorities!$B$3,Table1[[#This Row],[ID]],0),"")</f>
        <v/>
      </c>
      <c r="C148" s="290" t="str">
        <f ca="1">IF(COUNTIF(Priorities!$B$4:OFFSET(Priorities!$B$3,Table1[[#This Row],[ID]],0),OFFSET(Priorities!$B$3,Table1[[#This Row],[ID]],0))=1,OFFSET(Priorities!$C$3,Table1[[#This Row],[ID]],0),"")</f>
        <v/>
      </c>
      <c r="D148" s="289" t="str">
        <f ca="1">IFERROR(IF(VLOOKUP(E148,'Leader-Assistant'!$B$1:$B$25,1,FALSE)&lt;&gt;"",'Leader-Assistant'!$B$1,""),"") &amp; IFERROR(IF(VLOOKUP(E148,'Leader-Assistant'!$C$1:$C$25,1,FALSE)&lt;&gt;"",'Leader-Assistant'!$C$1,""),"")  &amp; IFERROR(IF(VLOOKUP(E148,'Leader-Assistant'!$D$1:$D$25,1,FALSE)&lt;&gt;"",'Leader-Assistant'!$D$1,""),"") &amp; IFERROR(IF(VLOOKUP(E148,'Leader-Assistant'!$E$1:$E$25,1,FALSE)&lt;&gt;"",'Leader-Assistant'!$E$1,""),"") &amp; IFERROR(IF(VLOOKUP(E148,'Leader-Assistant'!$F$1:$F$25,1,FALSE)&lt;&gt;"",'Leader-Assistant'!$F$1,""),"") &amp; IFERROR(IF(VLOOKUP(E148,'Leader-Assistant'!$G$1:$G$25,1,FALSE)&lt;&gt;"",'Leader-Assistant'!$G$1,""),"") &amp; IFERROR(IF(VLOOKUP(E148,'Leader-Assistant'!$H$1:$H$25,1,FALSE)&lt;&gt;"",'Leader-Assistant'!$H$1,""),"") &amp; IFERROR(IF(VLOOKUP(E148,'Leader-Assistant'!$I$1:$I$25,1,FALSE)&lt;&gt;"",'Leader-Assistant'!$I$1,""),"")</f>
        <v/>
      </c>
      <c r="E148" s="289" t="str">
        <f ca="1">IF(COUNTIF(Priorities!$B$4:OFFSET(Priorities!$B$3,Table1[[#This Row],[ID]],0),OFFSET(Priorities!$B$3,Table1[[#This Row],[ID]],0))=1,OFFSET(Priorities!$D$3,Table1[[#This Row],[ID]],0),"")</f>
        <v/>
      </c>
      <c r="F148" s="291" t="str" cm="1">
        <f t="array" aca="1" ref="F148" ca="1">_xlfn.IFNA(INDEX(OFFSET(Priorities!$F$3:$F$2283,Table1[[#This Row],[ID]],0),MATCH(1,(B148=OFFSET(Priorities!$B$3:$B$2283,Table1[[#This Row],[ID]],0))*("Initial"=OFFSET(Priorities!$E$3:$E$2283,Table1[[#This Row],[ID]],0)),0)),"")</f>
        <v/>
      </c>
      <c r="G148" s="292" t="str" cm="1">
        <f t="array" aca="1" ref="G148" ca="1">_xlfn.IFNA(TODAY()-(INDEX(OFFSET(Priorities!$F$3:$F$2283,Table1[[#This Row],[ID]],0),MATCH(1,(B148=OFFSET(Priorities!$B$3:$B$2283,Table1[[#This Row],[ID]],0))*("1W"=OFFSET(Priorities!$E$3:$E$2283,Table1[[#This Row],[ID]],0)),0))),"")</f>
        <v/>
      </c>
      <c r="H148" s="292" t="str" cm="1">
        <f t="array" aca="1" ref="H148" ca="1">_xlfn.IFNA(TODAY()-(INDEX(OFFSET(Priorities!$F$3:$F$2283,Table1[[#This Row],[ID]],0),MATCH(1,(B148=OFFSET(Priorities!$B$3:$B$2283,Table1[[#This Row],[ID]],0))*("3W"=OFFSET(Priorities!$E$3:$E$2283,Table1[[#This Row],[ID]],0)),0))),"")</f>
        <v/>
      </c>
      <c r="I148" s="292" t="str" cm="1">
        <f t="array" aca="1" ref="I148" ca="1">_xlfn.IFNA(TODAY()-(INDEX(OFFSET(Priorities!$F$3:$F$2283,Table1[[#This Row],[ID]],0),MATCH(1,(B148=OFFSET(Priorities!$B$3:$B$2283,Table1[[#This Row],[ID]],0))*("6W"=OFFSET(Priorities!$E$3:$E$2283,Table1[[#This Row],[ID]],0)),0))),"")</f>
        <v/>
      </c>
      <c r="J148" s="292" t="str" cm="1">
        <f t="array" aca="1" ref="J148" ca="1">_xlfn.IFNA(TODAY()-(INDEX(OFFSET(Priorities!$F$3:$F$2283,Table1[[#This Row],[ID]],0),MATCH(1,(B148=OFFSET(Priorities!$B$3:$B$2283,Table1[[#This Row],[ID]],0))*("12W"=OFFSET(Priorities!$E$3:$E$2283,Table1[[#This Row],[ID]],0)),0))),"")</f>
        <v/>
      </c>
      <c r="K148" s="292" t="str" cm="1">
        <f t="array" aca="1" ref="K148" ca="1">_xlfn.IFNA(TODAY()-(INDEX(OFFSET(Priorities!$F$3:$F$2283,Table1[[#This Row],[ID]],0),MATCH(1,(B148=OFFSET(Priorities!$B$3:$B$2283,Table1[[#This Row],[ID]],0))*("18W"=OFFSET(Priorities!$E$3:$E$2283,Table1[[#This Row],[ID]],0)),0))),"")</f>
        <v/>
      </c>
      <c r="L148" s="292" t="str" cm="1">
        <f t="array" aca="1" ref="L148" ca="1">_xlfn.IFNA(TODAY()-(INDEX(OFFSET(Priorities!$F$3:$F$2283,Table1[[#This Row],[ID]],0),MATCH(1,(B148=OFFSET(Priorities!$B$3:$B$2283,Table1[[#This Row],[ID]],0))*("26W"=OFFSET(Priorities!$E$3:$E$2283,Table1[[#This Row],[ID]],0)),0))),"")</f>
        <v/>
      </c>
      <c r="M148" s="292" t="str" cm="1">
        <f t="array" aca="1" ref="M148" ca="1">_xlfn.IFNA(TODAY()-(INDEX(OFFSET(Priorities!$F$3:$F$2283,Table1[[#This Row],[ID]],0),MATCH(1,(B148=OFFSET(Priorities!$B$3:$B$2283,Table1[[#This Row],[ID]],0))*("52W"=OFFSET(Priorities!$E$3:$E$2283,Table1[[#This Row],[ID]],0)),0))),"")</f>
        <v/>
      </c>
      <c r="N148" s="292" t="str" cm="1">
        <f t="array" aca="1" ref="N148" ca="1">_xlfn.IFNA(TODAY()-(INDEX(OFFSET(Priorities!$F$3:$F$2283,Table1[[#This Row],[ID]],0),MATCH(1,(B148=OFFSET(Priorities!$B$3:$B$2283,Table1[[#This Row],[ID]],0))*("104W"=OFFSET(Priorities!$E$3:$E$2283,Table1[[#This Row],[ID]],0)),0))),"")</f>
        <v/>
      </c>
      <c r="O148" s="292" t="str" cm="1">
        <f t="array" aca="1" ref="O148" ca="1">_xlfn.IFNA(TODAY()-(INDEX(OFFSET(Priorities!$F$3:$F$2283,Table1[[#This Row],[ID]],0),MATCH(1,(B148=OFFSET(Priorities!$B$3:$B$2283,Table1[[#This Row],[ID]],0))*("2L"=OFFSET(Priorities!$E$3:$E$2283,Table1[[#This Row],[ID]],0)),0))),"")</f>
        <v/>
      </c>
      <c r="P148" s="292" t="str" cm="1">
        <f t="array" aca="1" ref="P148" ca="1">_xlfn.IFNA(TODAY()-(INDEX(OFFSET(Priorities!$F$3:$F$2283,Table1[[#This Row],[ID]],0),MATCH(1,(B148=OFFSET(Priorities!$B$3:$B$2283,Table1[[#This Row],[ID]],0))*("156W"=OFFSET(Priorities!$E$3:$E$2283,Table1[[#This Row],[ID]],0)),0))),"")</f>
        <v/>
      </c>
      <c r="Q148" s="287" t="str" cm="1">
        <f t="array" aca="1" ref="Q148" ca="1">_xlfn.IFNA(TODAY()-(INDEX(OFFSET(Priorities!$F$3:$F$2283,Table1[[#This Row],[ID]],0),MATCH(1,(B148=OFFSET(Priorities!$B$3:$B$2283,Table1[[#This Row],[ID]],0))*("3L"=OFFSET(Priorities!$E$3:$E$2283,Table1[[#This Row],[ID]],0)),0))),"")</f>
        <v/>
      </c>
    </row>
    <row r="149" spans="1:17" hidden="1" x14ac:dyDescent="0.3">
      <c r="A149" s="288">
        <v>148</v>
      </c>
      <c r="B149" s="289" t="str">
        <f ca="1">IF(COUNTIF(Priorities!$B$4:OFFSET(Priorities!$B$3,Table1[[#This Row],[ID]],0),OFFSET(Priorities!$B$3,Table1[[#This Row],[ID]],0))=1,OFFSET(Priorities!$B$3,Table1[[#This Row],[ID]],0),"")</f>
        <v/>
      </c>
      <c r="C149" s="290" t="str">
        <f ca="1">IF(COUNTIF(Priorities!$B$4:OFFSET(Priorities!$B$3,Table1[[#This Row],[ID]],0),OFFSET(Priorities!$B$3,Table1[[#This Row],[ID]],0))=1,OFFSET(Priorities!$C$3,Table1[[#This Row],[ID]],0),"")</f>
        <v/>
      </c>
      <c r="D149" s="289" t="str">
        <f ca="1">IFERROR(IF(VLOOKUP(E149,'Leader-Assistant'!$B$1:$B$25,1,FALSE)&lt;&gt;"",'Leader-Assistant'!$B$1,""),"") &amp; IFERROR(IF(VLOOKUP(E149,'Leader-Assistant'!$C$1:$C$25,1,FALSE)&lt;&gt;"",'Leader-Assistant'!$C$1,""),"")  &amp; IFERROR(IF(VLOOKUP(E149,'Leader-Assistant'!$D$1:$D$25,1,FALSE)&lt;&gt;"",'Leader-Assistant'!$D$1,""),"") &amp; IFERROR(IF(VLOOKUP(E149,'Leader-Assistant'!$E$1:$E$25,1,FALSE)&lt;&gt;"",'Leader-Assistant'!$E$1,""),"") &amp; IFERROR(IF(VLOOKUP(E149,'Leader-Assistant'!$F$1:$F$25,1,FALSE)&lt;&gt;"",'Leader-Assistant'!$F$1,""),"") &amp; IFERROR(IF(VLOOKUP(E149,'Leader-Assistant'!$G$1:$G$25,1,FALSE)&lt;&gt;"",'Leader-Assistant'!$G$1,""),"") &amp; IFERROR(IF(VLOOKUP(E149,'Leader-Assistant'!$H$1:$H$25,1,FALSE)&lt;&gt;"",'Leader-Assistant'!$H$1,""),"") &amp; IFERROR(IF(VLOOKUP(E149,'Leader-Assistant'!$I$1:$I$25,1,FALSE)&lt;&gt;"",'Leader-Assistant'!$I$1,""),"")</f>
        <v/>
      </c>
      <c r="E149" s="289" t="str">
        <f ca="1">IF(COUNTIF(Priorities!$B$4:OFFSET(Priorities!$B$3,Table1[[#This Row],[ID]],0),OFFSET(Priorities!$B$3,Table1[[#This Row],[ID]],0))=1,OFFSET(Priorities!$D$3,Table1[[#This Row],[ID]],0),"")</f>
        <v/>
      </c>
      <c r="F149" s="291" t="str" cm="1">
        <f t="array" aca="1" ref="F149" ca="1">_xlfn.IFNA(INDEX(OFFSET(Priorities!$F$3:$F$2283,Table1[[#This Row],[ID]],0),MATCH(1,(B149=OFFSET(Priorities!$B$3:$B$2283,Table1[[#This Row],[ID]],0))*("Initial"=OFFSET(Priorities!$E$3:$E$2283,Table1[[#This Row],[ID]],0)),0)),"")</f>
        <v/>
      </c>
      <c r="G149" s="292" t="str" cm="1">
        <f t="array" aca="1" ref="G149" ca="1">_xlfn.IFNA(TODAY()-(INDEX(OFFSET(Priorities!$F$3:$F$2283,Table1[[#This Row],[ID]],0),MATCH(1,(B149=OFFSET(Priorities!$B$3:$B$2283,Table1[[#This Row],[ID]],0))*("1W"=OFFSET(Priorities!$E$3:$E$2283,Table1[[#This Row],[ID]],0)),0))),"")</f>
        <v/>
      </c>
      <c r="H149" s="292" t="str" cm="1">
        <f t="array" aca="1" ref="H149" ca="1">_xlfn.IFNA(TODAY()-(INDEX(OFFSET(Priorities!$F$3:$F$2283,Table1[[#This Row],[ID]],0),MATCH(1,(B149=OFFSET(Priorities!$B$3:$B$2283,Table1[[#This Row],[ID]],0))*("3W"=OFFSET(Priorities!$E$3:$E$2283,Table1[[#This Row],[ID]],0)),0))),"")</f>
        <v/>
      </c>
      <c r="I149" s="292" t="str" cm="1">
        <f t="array" aca="1" ref="I149" ca="1">_xlfn.IFNA(TODAY()-(INDEX(OFFSET(Priorities!$F$3:$F$2283,Table1[[#This Row],[ID]],0),MATCH(1,(B149=OFFSET(Priorities!$B$3:$B$2283,Table1[[#This Row],[ID]],0))*("6W"=OFFSET(Priorities!$E$3:$E$2283,Table1[[#This Row],[ID]],0)),0))),"")</f>
        <v/>
      </c>
      <c r="J149" s="292" t="str" cm="1">
        <f t="array" aca="1" ref="J149" ca="1">_xlfn.IFNA(TODAY()-(INDEX(OFFSET(Priorities!$F$3:$F$2283,Table1[[#This Row],[ID]],0),MATCH(1,(B149=OFFSET(Priorities!$B$3:$B$2283,Table1[[#This Row],[ID]],0))*("12W"=OFFSET(Priorities!$E$3:$E$2283,Table1[[#This Row],[ID]],0)),0))),"")</f>
        <v/>
      </c>
      <c r="K149" s="292" t="str" cm="1">
        <f t="array" aca="1" ref="K149" ca="1">_xlfn.IFNA(TODAY()-(INDEX(OFFSET(Priorities!$F$3:$F$2283,Table1[[#This Row],[ID]],0),MATCH(1,(B149=OFFSET(Priorities!$B$3:$B$2283,Table1[[#This Row],[ID]],0))*("18W"=OFFSET(Priorities!$E$3:$E$2283,Table1[[#This Row],[ID]],0)),0))),"")</f>
        <v/>
      </c>
      <c r="L149" s="292" t="str" cm="1">
        <f t="array" aca="1" ref="L149" ca="1">_xlfn.IFNA(TODAY()-(INDEX(OFFSET(Priorities!$F$3:$F$2283,Table1[[#This Row],[ID]],0),MATCH(1,(B149=OFFSET(Priorities!$B$3:$B$2283,Table1[[#This Row],[ID]],0))*("26W"=OFFSET(Priorities!$E$3:$E$2283,Table1[[#This Row],[ID]],0)),0))),"")</f>
        <v/>
      </c>
      <c r="M149" s="292" t="str" cm="1">
        <f t="array" aca="1" ref="M149" ca="1">_xlfn.IFNA(TODAY()-(INDEX(OFFSET(Priorities!$F$3:$F$2283,Table1[[#This Row],[ID]],0),MATCH(1,(B149=OFFSET(Priorities!$B$3:$B$2283,Table1[[#This Row],[ID]],0))*("52W"=OFFSET(Priorities!$E$3:$E$2283,Table1[[#This Row],[ID]],0)),0))),"")</f>
        <v/>
      </c>
      <c r="N149" s="292" t="str" cm="1">
        <f t="array" aca="1" ref="N149" ca="1">_xlfn.IFNA(TODAY()-(INDEX(OFFSET(Priorities!$F$3:$F$2283,Table1[[#This Row],[ID]],0),MATCH(1,(B149=OFFSET(Priorities!$B$3:$B$2283,Table1[[#This Row],[ID]],0))*("104W"=OFFSET(Priorities!$E$3:$E$2283,Table1[[#This Row],[ID]],0)),0))),"")</f>
        <v/>
      </c>
      <c r="O149" s="292" t="str" cm="1">
        <f t="array" aca="1" ref="O149" ca="1">_xlfn.IFNA(TODAY()-(INDEX(OFFSET(Priorities!$F$3:$F$2283,Table1[[#This Row],[ID]],0),MATCH(1,(B149=OFFSET(Priorities!$B$3:$B$2283,Table1[[#This Row],[ID]],0))*("2L"=OFFSET(Priorities!$E$3:$E$2283,Table1[[#This Row],[ID]],0)),0))),"")</f>
        <v/>
      </c>
      <c r="P149" s="292" t="str" cm="1">
        <f t="array" aca="1" ref="P149" ca="1">_xlfn.IFNA(TODAY()-(INDEX(OFFSET(Priorities!$F$3:$F$2283,Table1[[#This Row],[ID]],0),MATCH(1,(B149=OFFSET(Priorities!$B$3:$B$2283,Table1[[#This Row],[ID]],0))*("156W"=OFFSET(Priorities!$E$3:$E$2283,Table1[[#This Row],[ID]],0)),0))),"")</f>
        <v/>
      </c>
      <c r="Q149" s="287" t="str" cm="1">
        <f t="array" aca="1" ref="Q149" ca="1">_xlfn.IFNA(TODAY()-(INDEX(OFFSET(Priorities!$F$3:$F$2283,Table1[[#This Row],[ID]],0),MATCH(1,(B149=OFFSET(Priorities!$B$3:$B$2283,Table1[[#This Row],[ID]],0))*("3L"=OFFSET(Priorities!$E$3:$E$2283,Table1[[#This Row],[ID]],0)),0))),"")</f>
        <v/>
      </c>
    </row>
    <row r="150" spans="1:17" ht="28.8" x14ac:dyDescent="0.3">
      <c r="A150" s="288">
        <v>149</v>
      </c>
      <c r="B150" s="289" t="str">
        <f ca="1">IF(COUNTIF(Priorities!$B$4:OFFSET(Priorities!$B$3,Table1[[#This Row],[ID]],0),OFFSET(Priorities!$B$3,Table1[[#This Row],[ID]],0))=1,OFFSET(Priorities!$B$3,Table1[[#This Row],[ID]],0),"")</f>
        <v>ST 278/2019</v>
      </c>
      <c r="C150" s="290" t="str">
        <f ca="1">IF(COUNTIF(Priorities!$B$4:OFFSET(Priorities!$B$3,Table1[[#This Row],[ID]],0),OFFSET(Priorities!$B$3,Table1[[#This Row],[ID]],0))=1,OFFSET(Priorities!$C$3,Table1[[#This Row],[ID]],0),"")</f>
        <v>TEST51 Professional p-free new formula</v>
      </c>
      <c r="D150" s="289" t="str">
        <f ca="1">IFERROR(IF(VLOOKUP(E150,'Leader-Assistant'!$B$1:$B$25,1,FALSE)&lt;&gt;"",'Leader-Assistant'!$B$1,""),"") &amp; IFERROR(IF(VLOOKUP(E150,'Leader-Assistant'!$C$1:$C$25,1,FALSE)&lt;&gt;"",'Leader-Assistant'!$C$1,""),"")  &amp; IFERROR(IF(VLOOKUP(E150,'Leader-Assistant'!$D$1:$D$25,1,FALSE)&lt;&gt;"",'Leader-Assistant'!$D$1,""),"") &amp; IFERROR(IF(VLOOKUP(E150,'Leader-Assistant'!$E$1:$E$25,1,FALSE)&lt;&gt;"",'Leader-Assistant'!$E$1,""),"") &amp; IFERROR(IF(VLOOKUP(E150,'Leader-Assistant'!$F$1:$F$25,1,FALSE)&lt;&gt;"",'Leader-Assistant'!$F$1,""),"") &amp; IFERROR(IF(VLOOKUP(E150,'Leader-Assistant'!$G$1:$G$25,1,FALSE)&lt;&gt;"",'Leader-Assistant'!$G$1,""),"") &amp; IFERROR(IF(VLOOKUP(E150,'Leader-Assistant'!$H$1:$H$25,1,FALSE)&lt;&gt;"",'Leader-Assistant'!$H$1,""),"") &amp; IFERROR(IF(VLOOKUP(E150,'Leader-Assistant'!$I$1:$I$25,1,FALSE)&lt;&gt;"",'Leader-Assistant'!$I$1,""),"")</f>
        <v/>
      </c>
      <c r="E150" s="289" t="str">
        <f ca="1">IF(COUNTIF(Priorities!$B$4:OFFSET(Priorities!$B$3,Table1[[#This Row],[ID]],0),OFFSET(Priorities!$B$3,Table1[[#This Row],[ID]],0))=1,OFFSET(Priorities!$D$3,Table1[[#This Row],[ID]],0),"")</f>
        <v>MMA</v>
      </c>
      <c r="F150" s="291" t="str" cm="1">
        <f t="array" aca="1" ref="F150" ca="1">_xlfn.IFNA(INDEX(OFFSET(Priorities!$F$3:$F$2283,Table1[[#This Row],[ID]],0),MATCH(1,(B150=OFFSET(Priorities!$B$3:$B$2283,Table1[[#This Row],[ID]],0))*("Initial"=OFFSET(Priorities!$E$3:$E$2283,Table1[[#This Row],[ID]],0)),0)),"")</f>
        <v/>
      </c>
      <c r="G150" s="292" cm="1">
        <f t="array" aca="1" ref="G150" ca="1">_xlfn.IFNA(TODAY()-(INDEX(OFFSET(Priorities!$F$3:$F$2283,Table1[[#This Row],[ID]],0),MATCH(1,(B150=OFFSET(Priorities!$B$3:$B$2283,Table1[[#This Row],[ID]],0))*("1W"=OFFSET(Priorities!$E$3:$E$2283,Table1[[#This Row],[ID]],0)),0))),"")</f>
        <v>44845</v>
      </c>
      <c r="H150" s="292" cm="1">
        <f t="array" aca="1" ref="H150" ca="1">_xlfn.IFNA(TODAY()-(INDEX(OFFSET(Priorities!$F$3:$F$2283,Table1[[#This Row],[ID]],0),MATCH(1,(B150=OFFSET(Priorities!$B$3:$B$2283,Table1[[#This Row],[ID]],0))*("3W"=OFFSET(Priorities!$E$3:$E$2283,Table1[[#This Row],[ID]],0)),0))),"")</f>
        <v>1182</v>
      </c>
      <c r="I150" s="292" cm="1">
        <f t="array" aca="1" ref="I150" ca="1">_xlfn.IFNA(TODAY()-(INDEX(OFFSET(Priorities!$F$3:$F$2283,Table1[[#This Row],[ID]],0),MATCH(1,(B150=OFFSET(Priorities!$B$3:$B$2283,Table1[[#This Row],[ID]],0))*("6W"=OFFSET(Priorities!$E$3:$E$2283,Table1[[#This Row],[ID]],0)),0))),"")</f>
        <v>1161</v>
      </c>
      <c r="J150" s="292" cm="1">
        <f t="array" aca="1" ref="J150" ca="1">_xlfn.IFNA(TODAY()-(INDEX(OFFSET(Priorities!$F$3:$F$2283,Table1[[#This Row],[ID]],0),MATCH(1,(B150=OFFSET(Priorities!$B$3:$B$2283,Table1[[#This Row],[ID]],0))*("12W"=OFFSET(Priorities!$E$3:$E$2283,Table1[[#This Row],[ID]],0)),0))),"")</f>
        <v>1119</v>
      </c>
      <c r="K150" s="292" t="str" cm="1">
        <f t="array" aca="1" ref="K150" ca="1">_xlfn.IFNA(TODAY()-(INDEX(OFFSET(Priorities!$F$3:$F$2283,Table1[[#This Row],[ID]],0),MATCH(1,(B150=OFFSET(Priorities!$B$3:$B$2283,Table1[[#This Row],[ID]],0))*("18W"=OFFSET(Priorities!$E$3:$E$2283,Table1[[#This Row],[ID]],0)),0))),"")</f>
        <v/>
      </c>
      <c r="L150" s="292" t="str" cm="1">
        <f t="array" aca="1" ref="L150" ca="1">_xlfn.IFNA(TODAY()-(INDEX(OFFSET(Priorities!$F$3:$F$2283,Table1[[#This Row],[ID]],0),MATCH(1,(B150=OFFSET(Priorities!$B$3:$B$2283,Table1[[#This Row],[ID]],0))*("26W"=OFFSET(Priorities!$E$3:$E$2283,Table1[[#This Row],[ID]],0)),0))),"")</f>
        <v/>
      </c>
      <c r="M150" s="292" t="str" cm="1">
        <f t="array" aca="1" ref="M150" ca="1">_xlfn.IFNA(TODAY()-(INDEX(OFFSET(Priorities!$F$3:$F$2283,Table1[[#This Row],[ID]],0),MATCH(1,(B150=OFFSET(Priorities!$B$3:$B$2283,Table1[[#This Row],[ID]],0))*("52W"=OFFSET(Priorities!$E$3:$E$2283,Table1[[#This Row],[ID]],0)),0))),"")</f>
        <v/>
      </c>
      <c r="N150" s="292" t="str" cm="1">
        <f t="array" aca="1" ref="N150" ca="1">_xlfn.IFNA(TODAY()-(INDEX(OFFSET(Priorities!$F$3:$F$2283,Table1[[#This Row],[ID]],0),MATCH(1,(B150=OFFSET(Priorities!$B$3:$B$2283,Table1[[#This Row],[ID]],0))*("104W"=OFFSET(Priorities!$E$3:$E$2283,Table1[[#This Row],[ID]],0)),0))),"")</f>
        <v/>
      </c>
      <c r="O150" s="292" t="str" cm="1">
        <f t="array" aca="1" ref="O150" ca="1">_xlfn.IFNA(TODAY()-(INDEX(OFFSET(Priorities!$F$3:$F$2283,Table1[[#This Row],[ID]],0),MATCH(1,(B150=OFFSET(Priorities!$B$3:$B$2283,Table1[[#This Row],[ID]],0))*("2L"=OFFSET(Priorities!$E$3:$E$2283,Table1[[#This Row],[ID]],0)),0))),"")</f>
        <v/>
      </c>
      <c r="P150" s="292" t="str" cm="1">
        <f t="array" aca="1" ref="P150" ca="1">_xlfn.IFNA(TODAY()-(INDEX(OFFSET(Priorities!$F$3:$F$2283,Table1[[#This Row],[ID]],0),MATCH(1,(B150=OFFSET(Priorities!$B$3:$B$2283,Table1[[#This Row],[ID]],0))*("156W"=OFFSET(Priorities!$E$3:$E$2283,Table1[[#This Row],[ID]],0)),0))),"")</f>
        <v/>
      </c>
      <c r="Q150" s="287" cm="1">
        <f t="array" aca="1" ref="Q150" ca="1">_xlfn.IFNA(TODAY()-(INDEX(OFFSET(Priorities!$F$3:$F$2283,Table1[[#This Row],[ID]],0),MATCH(1,(B150=OFFSET(Priorities!$B$3:$B$2283,Table1[[#This Row],[ID]],0))*("3L"=OFFSET(Priorities!$E$3:$E$2283,Table1[[#This Row],[ID]],0)),0))),"")</f>
        <v>111</v>
      </c>
    </row>
    <row r="151" spans="1:17" ht="28.8" x14ac:dyDescent="0.3">
      <c r="A151" s="288">
        <v>150</v>
      </c>
      <c r="B151" s="289" t="str">
        <f ca="1">IF(COUNTIF(Priorities!$B$4:OFFSET(Priorities!$B$3,Table1[[#This Row],[ID]],0),OFFSET(Priorities!$B$3,Table1[[#This Row],[ID]],0))=1,OFFSET(Priorities!$B$3,Table1[[#This Row],[ID]],0),"")</f>
        <v>ST 279/2019</v>
      </c>
      <c r="C151" s="290" t="str">
        <f ca="1">IF(COUNTIF(Priorities!$B$4:OFFSET(Priorities!$B$3,Table1[[#This Row],[ID]],0),OFFSET(Priorities!$B$3,Table1[[#This Row],[ID]],0))=1,OFFSET(Priorities!$C$3,Table1[[#This Row],[ID]],0),"")</f>
        <v>TEST51 Professional p-free new formula</v>
      </c>
      <c r="D151" s="289" t="str">
        <f ca="1">IFERROR(IF(VLOOKUP(E151,'Leader-Assistant'!$B$1:$B$25,1,FALSE)&lt;&gt;"",'Leader-Assistant'!$B$1,""),"") &amp; IFERROR(IF(VLOOKUP(E151,'Leader-Assistant'!$C$1:$C$25,1,FALSE)&lt;&gt;"",'Leader-Assistant'!$C$1,""),"")  &amp; IFERROR(IF(VLOOKUP(E151,'Leader-Assistant'!$D$1:$D$25,1,FALSE)&lt;&gt;"",'Leader-Assistant'!$D$1,""),"") &amp; IFERROR(IF(VLOOKUP(E151,'Leader-Assistant'!$E$1:$E$25,1,FALSE)&lt;&gt;"",'Leader-Assistant'!$E$1,""),"") &amp; IFERROR(IF(VLOOKUP(E151,'Leader-Assistant'!$F$1:$F$25,1,FALSE)&lt;&gt;"",'Leader-Assistant'!$F$1,""),"") &amp; IFERROR(IF(VLOOKUP(E151,'Leader-Assistant'!$G$1:$G$25,1,FALSE)&lt;&gt;"",'Leader-Assistant'!$G$1,""),"") &amp; IFERROR(IF(VLOOKUP(E151,'Leader-Assistant'!$H$1:$H$25,1,FALSE)&lt;&gt;"",'Leader-Assistant'!$H$1,""),"") &amp; IFERROR(IF(VLOOKUP(E151,'Leader-Assistant'!$I$1:$I$25,1,FALSE)&lt;&gt;"",'Leader-Assistant'!$I$1,""),"")</f>
        <v/>
      </c>
      <c r="E151" s="289" t="str">
        <f ca="1">IF(COUNTIF(Priorities!$B$4:OFFSET(Priorities!$B$3,Table1[[#This Row],[ID]],0),OFFSET(Priorities!$B$3,Table1[[#This Row],[ID]],0))=1,OFFSET(Priorities!$D$3,Table1[[#This Row],[ID]],0),"")</f>
        <v>MMA</v>
      </c>
      <c r="F151" s="291" t="str" cm="1">
        <f t="array" aca="1" ref="F151" ca="1">_xlfn.IFNA(INDEX(OFFSET(Priorities!$F$3:$F$2283,Table1[[#This Row],[ID]],0),MATCH(1,(B151=OFFSET(Priorities!$B$3:$B$2283,Table1[[#This Row],[ID]],0))*("Initial"=OFFSET(Priorities!$E$3:$E$2283,Table1[[#This Row],[ID]],0)),0)),"")</f>
        <v/>
      </c>
      <c r="G151" s="292" cm="1">
        <f t="array" aca="1" ref="G151" ca="1">_xlfn.IFNA(TODAY()-(INDEX(OFFSET(Priorities!$F$3:$F$2283,Table1[[#This Row],[ID]],0),MATCH(1,(B151=OFFSET(Priorities!$B$3:$B$2283,Table1[[#This Row],[ID]],0))*("1W"=OFFSET(Priorities!$E$3:$E$2283,Table1[[#This Row],[ID]],0)),0))),"")</f>
        <v>1226</v>
      </c>
      <c r="H151" s="292" cm="1">
        <f t="array" aca="1" ref="H151" ca="1">_xlfn.IFNA(TODAY()-(INDEX(OFFSET(Priorities!$F$3:$F$2283,Table1[[#This Row],[ID]],0),MATCH(1,(B151=OFFSET(Priorities!$B$3:$B$2283,Table1[[#This Row],[ID]],0))*("3W"=OFFSET(Priorities!$E$3:$E$2283,Table1[[#This Row],[ID]],0)),0))),"")</f>
        <v>1182</v>
      </c>
      <c r="I151" s="292" cm="1">
        <f t="array" aca="1" ref="I151" ca="1">_xlfn.IFNA(TODAY()-(INDEX(OFFSET(Priorities!$F$3:$F$2283,Table1[[#This Row],[ID]],0),MATCH(1,(B151=OFFSET(Priorities!$B$3:$B$2283,Table1[[#This Row],[ID]],0))*("6W"=OFFSET(Priorities!$E$3:$E$2283,Table1[[#This Row],[ID]],0)),0))),"")</f>
        <v>1161</v>
      </c>
      <c r="J151" s="292" cm="1">
        <f t="array" aca="1" ref="J151" ca="1">_xlfn.IFNA(TODAY()-(INDEX(OFFSET(Priorities!$F$3:$F$2283,Table1[[#This Row],[ID]],0),MATCH(1,(B151=OFFSET(Priorities!$B$3:$B$2283,Table1[[#This Row],[ID]],0))*("12W"=OFFSET(Priorities!$E$3:$E$2283,Table1[[#This Row],[ID]],0)),0))),"")</f>
        <v>1119</v>
      </c>
      <c r="K151" s="292" t="str" cm="1">
        <f t="array" aca="1" ref="K151" ca="1">_xlfn.IFNA(TODAY()-(INDEX(OFFSET(Priorities!$F$3:$F$2283,Table1[[#This Row],[ID]],0),MATCH(1,(B151=OFFSET(Priorities!$B$3:$B$2283,Table1[[#This Row],[ID]],0))*("18W"=OFFSET(Priorities!$E$3:$E$2283,Table1[[#This Row],[ID]],0)),0))),"")</f>
        <v/>
      </c>
      <c r="L151" s="292" t="str" cm="1">
        <f t="array" aca="1" ref="L151" ca="1">_xlfn.IFNA(TODAY()-(INDEX(OFFSET(Priorities!$F$3:$F$2283,Table1[[#This Row],[ID]],0),MATCH(1,(B151=OFFSET(Priorities!$B$3:$B$2283,Table1[[#This Row],[ID]],0))*("26W"=OFFSET(Priorities!$E$3:$E$2283,Table1[[#This Row],[ID]],0)),0))),"")</f>
        <v/>
      </c>
      <c r="M151" s="292" t="str" cm="1">
        <f t="array" aca="1" ref="M151" ca="1">_xlfn.IFNA(TODAY()-(INDEX(OFFSET(Priorities!$F$3:$F$2283,Table1[[#This Row],[ID]],0),MATCH(1,(B151=OFFSET(Priorities!$B$3:$B$2283,Table1[[#This Row],[ID]],0))*("52W"=OFFSET(Priorities!$E$3:$E$2283,Table1[[#This Row],[ID]],0)),0))),"")</f>
        <v/>
      </c>
      <c r="N151" s="292" t="str" cm="1">
        <f t="array" aca="1" ref="N151" ca="1">_xlfn.IFNA(TODAY()-(INDEX(OFFSET(Priorities!$F$3:$F$2283,Table1[[#This Row],[ID]],0),MATCH(1,(B151=OFFSET(Priorities!$B$3:$B$2283,Table1[[#This Row],[ID]],0))*("104W"=OFFSET(Priorities!$E$3:$E$2283,Table1[[#This Row],[ID]],0)),0))),"")</f>
        <v/>
      </c>
      <c r="O151" s="292" t="str" cm="1">
        <f t="array" aca="1" ref="O151" ca="1">_xlfn.IFNA(TODAY()-(INDEX(OFFSET(Priorities!$F$3:$F$2283,Table1[[#This Row],[ID]],0),MATCH(1,(B151=OFFSET(Priorities!$B$3:$B$2283,Table1[[#This Row],[ID]],0))*("2L"=OFFSET(Priorities!$E$3:$E$2283,Table1[[#This Row],[ID]],0)),0))),"")</f>
        <v/>
      </c>
      <c r="P151" s="292" t="str" cm="1">
        <f t="array" aca="1" ref="P151" ca="1">_xlfn.IFNA(TODAY()-(INDEX(OFFSET(Priorities!$F$3:$F$2283,Table1[[#This Row],[ID]],0),MATCH(1,(B151=OFFSET(Priorities!$B$3:$B$2283,Table1[[#This Row],[ID]],0))*("156W"=OFFSET(Priorities!$E$3:$E$2283,Table1[[#This Row],[ID]],0)),0))),"")</f>
        <v/>
      </c>
      <c r="Q151" s="287" cm="1">
        <f t="array" aca="1" ref="Q151" ca="1">_xlfn.IFNA(TODAY()-(INDEX(OFFSET(Priorities!$F$3:$F$2283,Table1[[#This Row],[ID]],0),MATCH(1,(B151=OFFSET(Priorities!$B$3:$B$2283,Table1[[#This Row],[ID]],0))*("3L"=OFFSET(Priorities!$E$3:$E$2283,Table1[[#This Row],[ID]],0)),0))),"")</f>
        <v>111</v>
      </c>
    </row>
    <row r="152" spans="1:17" hidden="1" x14ac:dyDescent="0.3">
      <c r="A152" s="288">
        <v>151</v>
      </c>
      <c r="B152" s="289" t="str">
        <f ca="1">IF(COUNTIF(Priorities!$B$4:OFFSET(Priorities!$B$3,Table1[[#This Row],[ID]],0),OFFSET(Priorities!$B$3,Table1[[#This Row],[ID]],0))=1,OFFSET(Priorities!$B$3,Table1[[#This Row],[ID]],0),"")</f>
        <v/>
      </c>
      <c r="C152" s="290" t="str">
        <f ca="1">IF(COUNTIF(Priorities!$B$4:OFFSET(Priorities!$B$3,Table1[[#This Row],[ID]],0),OFFSET(Priorities!$B$3,Table1[[#This Row],[ID]],0))=1,OFFSET(Priorities!$C$3,Table1[[#This Row],[ID]],0),"")</f>
        <v/>
      </c>
      <c r="D152" s="289" t="str">
        <f ca="1">IFERROR(IF(VLOOKUP(E152,'Leader-Assistant'!$B$1:$B$25,1,FALSE)&lt;&gt;"",'Leader-Assistant'!$B$1,""),"") &amp; IFERROR(IF(VLOOKUP(E152,'Leader-Assistant'!$C$1:$C$25,1,FALSE)&lt;&gt;"",'Leader-Assistant'!$C$1,""),"")  &amp; IFERROR(IF(VLOOKUP(E152,'Leader-Assistant'!$D$1:$D$25,1,FALSE)&lt;&gt;"",'Leader-Assistant'!$D$1,""),"") &amp; IFERROR(IF(VLOOKUP(E152,'Leader-Assistant'!$E$1:$E$25,1,FALSE)&lt;&gt;"",'Leader-Assistant'!$E$1,""),"") &amp; IFERROR(IF(VLOOKUP(E152,'Leader-Assistant'!$F$1:$F$25,1,FALSE)&lt;&gt;"",'Leader-Assistant'!$F$1,""),"") &amp; IFERROR(IF(VLOOKUP(E152,'Leader-Assistant'!$G$1:$G$25,1,FALSE)&lt;&gt;"",'Leader-Assistant'!$G$1,""),"") &amp; IFERROR(IF(VLOOKUP(E152,'Leader-Assistant'!$H$1:$H$25,1,FALSE)&lt;&gt;"",'Leader-Assistant'!$H$1,""),"") &amp; IFERROR(IF(VLOOKUP(E152,'Leader-Assistant'!$I$1:$I$25,1,FALSE)&lt;&gt;"",'Leader-Assistant'!$I$1,""),"")</f>
        <v/>
      </c>
      <c r="E152" s="289" t="str">
        <f ca="1">IF(COUNTIF(Priorities!$B$4:OFFSET(Priorities!$B$3,Table1[[#This Row],[ID]],0),OFFSET(Priorities!$B$3,Table1[[#This Row],[ID]],0))=1,OFFSET(Priorities!$D$3,Table1[[#This Row],[ID]],0),"")</f>
        <v/>
      </c>
      <c r="F152" s="291" t="str" cm="1">
        <f t="array" aca="1" ref="F152" ca="1">_xlfn.IFNA(INDEX(OFFSET(Priorities!$F$3:$F$2283,Table1[[#This Row],[ID]],0),MATCH(1,(B152=OFFSET(Priorities!$B$3:$B$2283,Table1[[#This Row],[ID]],0))*("Initial"=OFFSET(Priorities!$E$3:$E$2283,Table1[[#This Row],[ID]],0)),0)),"")</f>
        <v/>
      </c>
      <c r="G152" s="292" t="str" cm="1">
        <f t="array" aca="1" ref="G152" ca="1">_xlfn.IFNA(TODAY()-(INDEX(OFFSET(Priorities!$F$3:$F$2283,Table1[[#This Row],[ID]],0),MATCH(1,(B152=OFFSET(Priorities!$B$3:$B$2283,Table1[[#This Row],[ID]],0))*("1W"=OFFSET(Priorities!$E$3:$E$2283,Table1[[#This Row],[ID]],0)),0))),"")</f>
        <v/>
      </c>
      <c r="H152" s="292" t="str" cm="1">
        <f t="array" aca="1" ref="H152" ca="1">_xlfn.IFNA(TODAY()-(INDEX(OFFSET(Priorities!$F$3:$F$2283,Table1[[#This Row],[ID]],0),MATCH(1,(B152=OFFSET(Priorities!$B$3:$B$2283,Table1[[#This Row],[ID]],0))*("3W"=OFFSET(Priorities!$E$3:$E$2283,Table1[[#This Row],[ID]],0)),0))),"")</f>
        <v/>
      </c>
      <c r="I152" s="292" t="str" cm="1">
        <f t="array" aca="1" ref="I152" ca="1">_xlfn.IFNA(TODAY()-(INDEX(OFFSET(Priorities!$F$3:$F$2283,Table1[[#This Row],[ID]],0),MATCH(1,(B152=OFFSET(Priorities!$B$3:$B$2283,Table1[[#This Row],[ID]],0))*("6W"=OFFSET(Priorities!$E$3:$E$2283,Table1[[#This Row],[ID]],0)),0))),"")</f>
        <v/>
      </c>
      <c r="J152" s="292" t="str" cm="1">
        <f t="array" aca="1" ref="J152" ca="1">_xlfn.IFNA(TODAY()-(INDEX(OFFSET(Priorities!$F$3:$F$2283,Table1[[#This Row],[ID]],0),MATCH(1,(B152=OFFSET(Priorities!$B$3:$B$2283,Table1[[#This Row],[ID]],0))*("12W"=OFFSET(Priorities!$E$3:$E$2283,Table1[[#This Row],[ID]],0)),0))),"")</f>
        <v/>
      </c>
      <c r="K152" s="292" t="str" cm="1">
        <f t="array" aca="1" ref="K152" ca="1">_xlfn.IFNA(TODAY()-(INDEX(OFFSET(Priorities!$F$3:$F$2283,Table1[[#This Row],[ID]],0),MATCH(1,(B152=OFFSET(Priorities!$B$3:$B$2283,Table1[[#This Row],[ID]],0))*("18W"=OFFSET(Priorities!$E$3:$E$2283,Table1[[#This Row],[ID]],0)),0))),"")</f>
        <v/>
      </c>
      <c r="L152" s="292" t="str" cm="1">
        <f t="array" aca="1" ref="L152" ca="1">_xlfn.IFNA(TODAY()-(INDEX(OFFSET(Priorities!$F$3:$F$2283,Table1[[#This Row],[ID]],0),MATCH(1,(B152=OFFSET(Priorities!$B$3:$B$2283,Table1[[#This Row],[ID]],0))*("26W"=OFFSET(Priorities!$E$3:$E$2283,Table1[[#This Row],[ID]],0)),0))),"")</f>
        <v/>
      </c>
      <c r="M152" s="292" t="str" cm="1">
        <f t="array" aca="1" ref="M152" ca="1">_xlfn.IFNA(TODAY()-(INDEX(OFFSET(Priorities!$F$3:$F$2283,Table1[[#This Row],[ID]],0),MATCH(1,(B152=OFFSET(Priorities!$B$3:$B$2283,Table1[[#This Row],[ID]],0))*("52W"=OFFSET(Priorities!$E$3:$E$2283,Table1[[#This Row],[ID]],0)),0))),"")</f>
        <v/>
      </c>
      <c r="N152" s="292" t="str" cm="1">
        <f t="array" aca="1" ref="N152" ca="1">_xlfn.IFNA(TODAY()-(INDEX(OFFSET(Priorities!$F$3:$F$2283,Table1[[#This Row],[ID]],0),MATCH(1,(B152=OFFSET(Priorities!$B$3:$B$2283,Table1[[#This Row],[ID]],0))*("104W"=OFFSET(Priorities!$E$3:$E$2283,Table1[[#This Row],[ID]],0)),0))),"")</f>
        <v/>
      </c>
      <c r="O152" s="292" t="str" cm="1">
        <f t="array" aca="1" ref="O152" ca="1">_xlfn.IFNA(TODAY()-(INDEX(OFFSET(Priorities!$F$3:$F$2283,Table1[[#This Row],[ID]],0),MATCH(1,(B152=OFFSET(Priorities!$B$3:$B$2283,Table1[[#This Row],[ID]],0))*("2L"=OFFSET(Priorities!$E$3:$E$2283,Table1[[#This Row],[ID]],0)),0))),"")</f>
        <v/>
      </c>
      <c r="P152" s="292" t="str" cm="1">
        <f t="array" aca="1" ref="P152" ca="1">_xlfn.IFNA(TODAY()-(INDEX(OFFSET(Priorities!$F$3:$F$2283,Table1[[#This Row],[ID]],0),MATCH(1,(B152=OFFSET(Priorities!$B$3:$B$2283,Table1[[#This Row],[ID]],0))*("156W"=OFFSET(Priorities!$E$3:$E$2283,Table1[[#This Row],[ID]],0)),0))),"")</f>
        <v/>
      </c>
      <c r="Q152" s="287" t="str" cm="1">
        <f t="array" aca="1" ref="Q152" ca="1">_xlfn.IFNA(TODAY()-(INDEX(OFFSET(Priorities!$F$3:$F$2283,Table1[[#This Row],[ID]],0),MATCH(1,(B152=OFFSET(Priorities!$B$3:$B$2283,Table1[[#This Row],[ID]],0))*("3L"=OFFSET(Priorities!$E$3:$E$2283,Table1[[#This Row],[ID]],0)),0))),"")</f>
        <v/>
      </c>
    </row>
    <row r="153" spans="1:17" hidden="1" x14ac:dyDescent="0.3">
      <c r="A153" s="288">
        <v>152</v>
      </c>
      <c r="B153" s="289" t="str">
        <f ca="1">IF(COUNTIF(Priorities!$B$4:OFFSET(Priorities!$B$3,Table1[[#This Row],[ID]],0),OFFSET(Priorities!$B$3,Table1[[#This Row],[ID]],0))=1,OFFSET(Priorities!$B$3,Table1[[#This Row],[ID]],0),"")</f>
        <v/>
      </c>
      <c r="C153" s="290" t="str">
        <f ca="1">IF(COUNTIF(Priorities!$B$4:OFFSET(Priorities!$B$3,Table1[[#This Row],[ID]],0),OFFSET(Priorities!$B$3,Table1[[#This Row],[ID]],0))=1,OFFSET(Priorities!$C$3,Table1[[#This Row],[ID]],0),"")</f>
        <v/>
      </c>
      <c r="D153" s="289" t="str">
        <f ca="1">IFERROR(IF(VLOOKUP(E153,'Leader-Assistant'!$B$1:$B$25,1,FALSE)&lt;&gt;"",'Leader-Assistant'!$B$1,""),"") &amp; IFERROR(IF(VLOOKUP(E153,'Leader-Assistant'!$C$1:$C$25,1,FALSE)&lt;&gt;"",'Leader-Assistant'!$C$1,""),"")  &amp; IFERROR(IF(VLOOKUP(E153,'Leader-Assistant'!$D$1:$D$25,1,FALSE)&lt;&gt;"",'Leader-Assistant'!$D$1,""),"") &amp; IFERROR(IF(VLOOKUP(E153,'Leader-Assistant'!$E$1:$E$25,1,FALSE)&lt;&gt;"",'Leader-Assistant'!$E$1,""),"") &amp; IFERROR(IF(VLOOKUP(E153,'Leader-Assistant'!$F$1:$F$25,1,FALSE)&lt;&gt;"",'Leader-Assistant'!$F$1,""),"") &amp; IFERROR(IF(VLOOKUP(E153,'Leader-Assistant'!$G$1:$G$25,1,FALSE)&lt;&gt;"",'Leader-Assistant'!$G$1,""),"") &amp; IFERROR(IF(VLOOKUP(E153,'Leader-Assistant'!$H$1:$H$25,1,FALSE)&lt;&gt;"",'Leader-Assistant'!$H$1,""),"") &amp; IFERROR(IF(VLOOKUP(E153,'Leader-Assistant'!$I$1:$I$25,1,FALSE)&lt;&gt;"",'Leader-Assistant'!$I$1,""),"")</f>
        <v/>
      </c>
      <c r="E153" s="289" t="str">
        <f ca="1">IF(COUNTIF(Priorities!$B$4:OFFSET(Priorities!$B$3,Table1[[#This Row],[ID]],0),OFFSET(Priorities!$B$3,Table1[[#This Row],[ID]],0))=1,OFFSET(Priorities!$D$3,Table1[[#This Row],[ID]],0),"")</f>
        <v/>
      </c>
      <c r="F153" s="291" t="str" cm="1">
        <f t="array" aca="1" ref="F153" ca="1">_xlfn.IFNA(INDEX(OFFSET(Priorities!$F$3:$F$2283,Table1[[#This Row],[ID]],0),MATCH(1,(B153=OFFSET(Priorities!$B$3:$B$2283,Table1[[#This Row],[ID]],0))*("Initial"=OFFSET(Priorities!$E$3:$E$2283,Table1[[#This Row],[ID]],0)),0)),"")</f>
        <v/>
      </c>
      <c r="G153" s="292" t="str" cm="1">
        <f t="array" aca="1" ref="G153" ca="1">_xlfn.IFNA(TODAY()-(INDEX(OFFSET(Priorities!$F$3:$F$2283,Table1[[#This Row],[ID]],0),MATCH(1,(B153=OFFSET(Priorities!$B$3:$B$2283,Table1[[#This Row],[ID]],0))*("1W"=OFFSET(Priorities!$E$3:$E$2283,Table1[[#This Row],[ID]],0)),0))),"")</f>
        <v/>
      </c>
      <c r="H153" s="292" t="str" cm="1">
        <f t="array" aca="1" ref="H153" ca="1">_xlfn.IFNA(TODAY()-(INDEX(OFFSET(Priorities!$F$3:$F$2283,Table1[[#This Row],[ID]],0),MATCH(1,(B153=OFFSET(Priorities!$B$3:$B$2283,Table1[[#This Row],[ID]],0))*("3W"=OFFSET(Priorities!$E$3:$E$2283,Table1[[#This Row],[ID]],0)),0))),"")</f>
        <v/>
      </c>
      <c r="I153" s="292" t="str" cm="1">
        <f t="array" aca="1" ref="I153" ca="1">_xlfn.IFNA(TODAY()-(INDEX(OFFSET(Priorities!$F$3:$F$2283,Table1[[#This Row],[ID]],0),MATCH(1,(B153=OFFSET(Priorities!$B$3:$B$2283,Table1[[#This Row],[ID]],0))*("6W"=OFFSET(Priorities!$E$3:$E$2283,Table1[[#This Row],[ID]],0)),0))),"")</f>
        <v/>
      </c>
      <c r="J153" s="292" t="str" cm="1">
        <f t="array" aca="1" ref="J153" ca="1">_xlfn.IFNA(TODAY()-(INDEX(OFFSET(Priorities!$F$3:$F$2283,Table1[[#This Row],[ID]],0),MATCH(1,(B153=OFFSET(Priorities!$B$3:$B$2283,Table1[[#This Row],[ID]],0))*("12W"=OFFSET(Priorities!$E$3:$E$2283,Table1[[#This Row],[ID]],0)),0))),"")</f>
        <v/>
      </c>
      <c r="K153" s="292" t="str" cm="1">
        <f t="array" aca="1" ref="K153" ca="1">_xlfn.IFNA(TODAY()-(INDEX(OFFSET(Priorities!$F$3:$F$2283,Table1[[#This Row],[ID]],0),MATCH(1,(B153=OFFSET(Priorities!$B$3:$B$2283,Table1[[#This Row],[ID]],0))*("18W"=OFFSET(Priorities!$E$3:$E$2283,Table1[[#This Row],[ID]],0)),0))),"")</f>
        <v/>
      </c>
      <c r="L153" s="292" t="str" cm="1">
        <f t="array" aca="1" ref="L153" ca="1">_xlfn.IFNA(TODAY()-(INDEX(OFFSET(Priorities!$F$3:$F$2283,Table1[[#This Row],[ID]],0),MATCH(1,(B153=OFFSET(Priorities!$B$3:$B$2283,Table1[[#This Row],[ID]],0))*("26W"=OFFSET(Priorities!$E$3:$E$2283,Table1[[#This Row],[ID]],0)),0))),"")</f>
        <v/>
      </c>
      <c r="M153" s="292" t="str" cm="1">
        <f t="array" aca="1" ref="M153" ca="1">_xlfn.IFNA(TODAY()-(INDEX(OFFSET(Priorities!$F$3:$F$2283,Table1[[#This Row],[ID]],0),MATCH(1,(B153=OFFSET(Priorities!$B$3:$B$2283,Table1[[#This Row],[ID]],0))*("52W"=OFFSET(Priorities!$E$3:$E$2283,Table1[[#This Row],[ID]],0)),0))),"")</f>
        <v/>
      </c>
      <c r="N153" s="292" t="str" cm="1">
        <f t="array" aca="1" ref="N153" ca="1">_xlfn.IFNA(TODAY()-(INDEX(OFFSET(Priorities!$F$3:$F$2283,Table1[[#This Row],[ID]],0),MATCH(1,(B153=OFFSET(Priorities!$B$3:$B$2283,Table1[[#This Row],[ID]],0))*("104W"=OFFSET(Priorities!$E$3:$E$2283,Table1[[#This Row],[ID]],0)),0))),"")</f>
        <v/>
      </c>
      <c r="O153" s="292" t="str" cm="1">
        <f t="array" aca="1" ref="O153" ca="1">_xlfn.IFNA(TODAY()-(INDEX(OFFSET(Priorities!$F$3:$F$2283,Table1[[#This Row],[ID]],0),MATCH(1,(B153=OFFSET(Priorities!$B$3:$B$2283,Table1[[#This Row],[ID]],0))*("2L"=OFFSET(Priorities!$E$3:$E$2283,Table1[[#This Row],[ID]],0)),0))),"")</f>
        <v/>
      </c>
      <c r="P153" s="292" t="str" cm="1">
        <f t="array" aca="1" ref="P153" ca="1">_xlfn.IFNA(TODAY()-(INDEX(OFFSET(Priorities!$F$3:$F$2283,Table1[[#This Row],[ID]],0),MATCH(1,(B153=OFFSET(Priorities!$B$3:$B$2283,Table1[[#This Row],[ID]],0))*("156W"=OFFSET(Priorities!$E$3:$E$2283,Table1[[#This Row],[ID]],0)),0))),"")</f>
        <v/>
      </c>
      <c r="Q153" s="287" t="str" cm="1">
        <f t="array" aca="1" ref="Q153" ca="1">_xlfn.IFNA(TODAY()-(INDEX(OFFSET(Priorities!$F$3:$F$2283,Table1[[#This Row],[ID]],0),MATCH(1,(B153=OFFSET(Priorities!$B$3:$B$2283,Table1[[#This Row],[ID]],0))*("3L"=OFFSET(Priorities!$E$3:$E$2283,Table1[[#This Row],[ID]],0)),0))),"")</f>
        <v/>
      </c>
    </row>
    <row r="154" spans="1:17" hidden="1" x14ac:dyDescent="0.3">
      <c r="A154" s="288">
        <v>153</v>
      </c>
      <c r="B154" s="289" t="str">
        <f ca="1">IF(COUNTIF(Priorities!$B$4:OFFSET(Priorities!$B$3,Table1[[#This Row],[ID]],0),OFFSET(Priorities!$B$3,Table1[[#This Row],[ID]],0))=1,OFFSET(Priorities!$B$3,Table1[[#This Row],[ID]],0),"")</f>
        <v/>
      </c>
      <c r="C154" s="290" t="str">
        <f ca="1">IF(COUNTIF(Priorities!$B$4:OFFSET(Priorities!$B$3,Table1[[#This Row],[ID]],0),OFFSET(Priorities!$B$3,Table1[[#This Row],[ID]],0))=1,OFFSET(Priorities!$C$3,Table1[[#This Row],[ID]],0),"")</f>
        <v/>
      </c>
      <c r="D154" s="289" t="str">
        <f ca="1">IFERROR(IF(VLOOKUP(E154,'Leader-Assistant'!$B$1:$B$25,1,FALSE)&lt;&gt;"",'Leader-Assistant'!$B$1,""),"") &amp; IFERROR(IF(VLOOKUP(E154,'Leader-Assistant'!$C$1:$C$25,1,FALSE)&lt;&gt;"",'Leader-Assistant'!$C$1,""),"")  &amp; IFERROR(IF(VLOOKUP(E154,'Leader-Assistant'!$D$1:$D$25,1,FALSE)&lt;&gt;"",'Leader-Assistant'!$D$1,""),"") &amp; IFERROR(IF(VLOOKUP(E154,'Leader-Assistant'!$E$1:$E$25,1,FALSE)&lt;&gt;"",'Leader-Assistant'!$E$1,""),"") &amp; IFERROR(IF(VLOOKUP(E154,'Leader-Assistant'!$F$1:$F$25,1,FALSE)&lt;&gt;"",'Leader-Assistant'!$F$1,""),"") &amp; IFERROR(IF(VLOOKUP(E154,'Leader-Assistant'!$G$1:$G$25,1,FALSE)&lt;&gt;"",'Leader-Assistant'!$G$1,""),"") &amp; IFERROR(IF(VLOOKUP(E154,'Leader-Assistant'!$H$1:$H$25,1,FALSE)&lt;&gt;"",'Leader-Assistant'!$H$1,""),"") &amp; IFERROR(IF(VLOOKUP(E154,'Leader-Assistant'!$I$1:$I$25,1,FALSE)&lt;&gt;"",'Leader-Assistant'!$I$1,""),"")</f>
        <v/>
      </c>
      <c r="E154" s="289" t="str">
        <f ca="1">IF(COUNTIF(Priorities!$B$4:OFFSET(Priorities!$B$3,Table1[[#This Row],[ID]],0),OFFSET(Priorities!$B$3,Table1[[#This Row],[ID]],0))=1,OFFSET(Priorities!$D$3,Table1[[#This Row],[ID]],0),"")</f>
        <v/>
      </c>
      <c r="F154" s="291" t="str" cm="1">
        <f t="array" aca="1" ref="F154" ca="1">_xlfn.IFNA(INDEX(OFFSET(Priorities!$F$3:$F$2283,Table1[[#This Row],[ID]],0),MATCH(1,(B154=OFFSET(Priorities!$B$3:$B$2283,Table1[[#This Row],[ID]],0))*("Initial"=OFFSET(Priorities!$E$3:$E$2283,Table1[[#This Row],[ID]],0)),0)),"")</f>
        <v/>
      </c>
      <c r="G154" s="292" t="str" cm="1">
        <f t="array" aca="1" ref="G154" ca="1">_xlfn.IFNA(TODAY()-(INDEX(OFFSET(Priorities!$F$3:$F$2283,Table1[[#This Row],[ID]],0),MATCH(1,(B154=OFFSET(Priorities!$B$3:$B$2283,Table1[[#This Row],[ID]],0))*("1W"=OFFSET(Priorities!$E$3:$E$2283,Table1[[#This Row],[ID]],0)),0))),"")</f>
        <v/>
      </c>
      <c r="H154" s="292" t="str" cm="1">
        <f t="array" aca="1" ref="H154" ca="1">_xlfn.IFNA(TODAY()-(INDEX(OFFSET(Priorities!$F$3:$F$2283,Table1[[#This Row],[ID]],0),MATCH(1,(B154=OFFSET(Priorities!$B$3:$B$2283,Table1[[#This Row],[ID]],0))*("3W"=OFFSET(Priorities!$E$3:$E$2283,Table1[[#This Row],[ID]],0)),0))),"")</f>
        <v/>
      </c>
      <c r="I154" s="292" t="str" cm="1">
        <f t="array" aca="1" ref="I154" ca="1">_xlfn.IFNA(TODAY()-(INDEX(OFFSET(Priorities!$F$3:$F$2283,Table1[[#This Row],[ID]],0),MATCH(1,(B154=OFFSET(Priorities!$B$3:$B$2283,Table1[[#This Row],[ID]],0))*("6W"=OFFSET(Priorities!$E$3:$E$2283,Table1[[#This Row],[ID]],0)),0))),"")</f>
        <v/>
      </c>
      <c r="J154" s="292" t="str" cm="1">
        <f t="array" aca="1" ref="J154" ca="1">_xlfn.IFNA(TODAY()-(INDEX(OFFSET(Priorities!$F$3:$F$2283,Table1[[#This Row],[ID]],0),MATCH(1,(B154=OFFSET(Priorities!$B$3:$B$2283,Table1[[#This Row],[ID]],0))*("12W"=OFFSET(Priorities!$E$3:$E$2283,Table1[[#This Row],[ID]],0)),0))),"")</f>
        <v/>
      </c>
      <c r="K154" s="292" t="str" cm="1">
        <f t="array" aca="1" ref="K154" ca="1">_xlfn.IFNA(TODAY()-(INDEX(OFFSET(Priorities!$F$3:$F$2283,Table1[[#This Row],[ID]],0),MATCH(1,(B154=OFFSET(Priorities!$B$3:$B$2283,Table1[[#This Row],[ID]],0))*("18W"=OFFSET(Priorities!$E$3:$E$2283,Table1[[#This Row],[ID]],0)),0))),"")</f>
        <v/>
      </c>
      <c r="L154" s="292" t="str" cm="1">
        <f t="array" aca="1" ref="L154" ca="1">_xlfn.IFNA(TODAY()-(INDEX(OFFSET(Priorities!$F$3:$F$2283,Table1[[#This Row],[ID]],0),MATCH(1,(B154=OFFSET(Priorities!$B$3:$B$2283,Table1[[#This Row],[ID]],0))*("26W"=OFFSET(Priorities!$E$3:$E$2283,Table1[[#This Row],[ID]],0)),0))),"")</f>
        <v/>
      </c>
      <c r="M154" s="292" t="str" cm="1">
        <f t="array" aca="1" ref="M154" ca="1">_xlfn.IFNA(TODAY()-(INDEX(OFFSET(Priorities!$F$3:$F$2283,Table1[[#This Row],[ID]],0),MATCH(1,(B154=OFFSET(Priorities!$B$3:$B$2283,Table1[[#This Row],[ID]],0))*("52W"=OFFSET(Priorities!$E$3:$E$2283,Table1[[#This Row],[ID]],0)),0))),"")</f>
        <v/>
      </c>
      <c r="N154" s="292" t="str" cm="1">
        <f t="array" aca="1" ref="N154" ca="1">_xlfn.IFNA(TODAY()-(INDEX(OFFSET(Priorities!$F$3:$F$2283,Table1[[#This Row],[ID]],0),MATCH(1,(B154=OFFSET(Priorities!$B$3:$B$2283,Table1[[#This Row],[ID]],0))*("104W"=OFFSET(Priorities!$E$3:$E$2283,Table1[[#This Row],[ID]],0)),0))),"")</f>
        <v/>
      </c>
      <c r="O154" s="292" t="str" cm="1">
        <f t="array" aca="1" ref="O154" ca="1">_xlfn.IFNA(TODAY()-(INDEX(OFFSET(Priorities!$F$3:$F$2283,Table1[[#This Row],[ID]],0),MATCH(1,(B154=OFFSET(Priorities!$B$3:$B$2283,Table1[[#This Row],[ID]],0))*("2L"=OFFSET(Priorities!$E$3:$E$2283,Table1[[#This Row],[ID]],0)),0))),"")</f>
        <v/>
      </c>
      <c r="P154" s="292" t="str" cm="1">
        <f t="array" aca="1" ref="P154" ca="1">_xlfn.IFNA(TODAY()-(INDEX(OFFSET(Priorities!$F$3:$F$2283,Table1[[#This Row],[ID]],0),MATCH(1,(B154=OFFSET(Priorities!$B$3:$B$2283,Table1[[#This Row],[ID]],0))*("156W"=OFFSET(Priorities!$E$3:$E$2283,Table1[[#This Row],[ID]],0)),0))),"")</f>
        <v/>
      </c>
      <c r="Q154" s="287" t="str" cm="1">
        <f t="array" aca="1" ref="Q154" ca="1">_xlfn.IFNA(TODAY()-(INDEX(OFFSET(Priorities!$F$3:$F$2283,Table1[[#This Row],[ID]],0),MATCH(1,(B154=OFFSET(Priorities!$B$3:$B$2283,Table1[[#This Row],[ID]],0))*("3L"=OFFSET(Priorities!$E$3:$E$2283,Table1[[#This Row],[ID]],0)),0))),"")</f>
        <v/>
      </c>
    </row>
    <row r="155" spans="1:17" hidden="1" x14ac:dyDescent="0.3">
      <c r="A155" s="288">
        <v>154</v>
      </c>
      <c r="B155" s="289" t="str">
        <f ca="1">IF(COUNTIF(Priorities!$B$4:OFFSET(Priorities!$B$3,Table1[[#This Row],[ID]],0),OFFSET(Priorities!$B$3,Table1[[#This Row],[ID]],0))=1,OFFSET(Priorities!$B$3,Table1[[#This Row],[ID]],0),"")</f>
        <v/>
      </c>
      <c r="C155" s="290" t="str">
        <f ca="1">IF(COUNTIF(Priorities!$B$4:OFFSET(Priorities!$B$3,Table1[[#This Row],[ID]],0),OFFSET(Priorities!$B$3,Table1[[#This Row],[ID]],0))=1,OFFSET(Priorities!$C$3,Table1[[#This Row],[ID]],0),"")</f>
        <v/>
      </c>
      <c r="D155" s="289" t="str">
        <f ca="1">IFERROR(IF(VLOOKUP(E155,'Leader-Assistant'!$B$1:$B$25,1,FALSE)&lt;&gt;"",'Leader-Assistant'!$B$1,""),"") &amp; IFERROR(IF(VLOOKUP(E155,'Leader-Assistant'!$C$1:$C$25,1,FALSE)&lt;&gt;"",'Leader-Assistant'!$C$1,""),"")  &amp; IFERROR(IF(VLOOKUP(E155,'Leader-Assistant'!$D$1:$D$25,1,FALSE)&lt;&gt;"",'Leader-Assistant'!$D$1,""),"") &amp; IFERROR(IF(VLOOKUP(E155,'Leader-Assistant'!$E$1:$E$25,1,FALSE)&lt;&gt;"",'Leader-Assistant'!$E$1,""),"") &amp; IFERROR(IF(VLOOKUP(E155,'Leader-Assistant'!$F$1:$F$25,1,FALSE)&lt;&gt;"",'Leader-Assistant'!$F$1,""),"") &amp; IFERROR(IF(VLOOKUP(E155,'Leader-Assistant'!$G$1:$G$25,1,FALSE)&lt;&gt;"",'Leader-Assistant'!$G$1,""),"") &amp; IFERROR(IF(VLOOKUP(E155,'Leader-Assistant'!$H$1:$H$25,1,FALSE)&lt;&gt;"",'Leader-Assistant'!$H$1,""),"") &amp; IFERROR(IF(VLOOKUP(E155,'Leader-Assistant'!$I$1:$I$25,1,FALSE)&lt;&gt;"",'Leader-Assistant'!$I$1,""),"")</f>
        <v/>
      </c>
      <c r="E155" s="289" t="str">
        <f ca="1">IF(COUNTIF(Priorities!$B$4:OFFSET(Priorities!$B$3,Table1[[#This Row],[ID]],0),OFFSET(Priorities!$B$3,Table1[[#This Row],[ID]],0))=1,OFFSET(Priorities!$D$3,Table1[[#This Row],[ID]],0),"")</f>
        <v/>
      </c>
      <c r="F155" s="291" t="str" cm="1">
        <f t="array" aca="1" ref="F155" ca="1">_xlfn.IFNA(INDEX(OFFSET(Priorities!$F$3:$F$2283,Table1[[#This Row],[ID]],0),MATCH(1,(B155=OFFSET(Priorities!$B$3:$B$2283,Table1[[#This Row],[ID]],0))*("Initial"=OFFSET(Priorities!$E$3:$E$2283,Table1[[#This Row],[ID]],0)),0)),"")</f>
        <v/>
      </c>
      <c r="G155" s="292" t="str" cm="1">
        <f t="array" aca="1" ref="G155" ca="1">_xlfn.IFNA(TODAY()-(INDEX(OFFSET(Priorities!$F$3:$F$2283,Table1[[#This Row],[ID]],0),MATCH(1,(B155=OFFSET(Priorities!$B$3:$B$2283,Table1[[#This Row],[ID]],0))*("1W"=OFFSET(Priorities!$E$3:$E$2283,Table1[[#This Row],[ID]],0)),0))),"")</f>
        <v/>
      </c>
      <c r="H155" s="292" t="str" cm="1">
        <f t="array" aca="1" ref="H155" ca="1">_xlfn.IFNA(TODAY()-(INDEX(OFFSET(Priorities!$F$3:$F$2283,Table1[[#This Row],[ID]],0),MATCH(1,(B155=OFFSET(Priorities!$B$3:$B$2283,Table1[[#This Row],[ID]],0))*("3W"=OFFSET(Priorities!$E$3:$E$2283,Table1[[#This Row],[ID]],0)),0))),"")</f>
        <v/>
      </c>
      <c r="I155" s="292" t="str" cm="1">
        <f t="array" aca="1" ref="I155" ca="1">_xlfn.IFNA(TODAY()-(INDEX(OFFSET(Priorities!$F$3:$F$2283,Table1[[#This Row],[ID]],0),MATCH(1,(B155=OFFSET(Priorities!$B$3:$B$2283,Table1[[#This Row],[ID]],0))*("6W"=OFFSET(Priorities!$E$3:$E$2283,Table1[[#This Row],[ID]],0)),0))),"")</f>
        <v/>
      </c>
      <c r="J155" s="292" t="str" cm="1">
        <f t="array" aca="1" ref="J155" ca="1">_xlfn.IFNA(TODAY()-(INDEX(OFFSET(Priorities!$F$3:$F$2283,Table1[[#This Row],[ID]],0),MATCH(1,(B155=OFFSET(Priorities!$B$3:$B$2283,Table1[[#This Row],[ID]],0))*("12W"=OFFSET(Priorities!$E$3:$E$2283,Table1[[#This Row],[ID]],0)),0))),"")</f>
        <v/>
      </c>
      <c r="K155" s="292" t="str" cm="1">
        <f t="array" aca="1" ref="K155" ca="1">_xlfn.IFNA(TODAY()-(INDEX(OFFSET(Priorities!$F$3:$F$2283,Table1[[#This Row],[ID]],0),MATCH(1,(B155=OFFSET(Priorities!$B$3:$B$2283,Table1[[#This Row],[ID]],0))*("18W"=OFFSET(Priorities!$E$3:$E$2283,Table1[[#This Row],[ID]],0)),0))),"")</f>
        <v/>
      </c>
      <c r="L155" s="292" t="str" cm="1">
        <f t="array" aca="1" ref="L155" ca="1">_xlfn.IFNA(TODAY()-(INDEX(OFFSET(Priorities!$F$3:$F$2283,Table1[[#This Row],[ID]],0),MATCH(1,(B155=OFFSET(Priorities!$B$3:$B$2283,Table1[[#This Row],[ID]],0))*("26W"=OFFSET(Priorities!$E$3:$E$2283,Table1[[#This Row],[ID]],0)),0))),"")</f>
        <v/>
      </c>
      <c r="M155" s="292" t="str" cm="1">
        <f t="array" aca="1" ref="M155" ca="1">_xlfn.IFNA(TODAY()-(INDEX(OFFSET(Priorities!$F$3:$F$2283,Table1[[#This Row],[ID]],0),MATCH(1,(B155=OFFSET(Priorities!$B$3:$B$2283,Table1[[#This Row],[ID]],0))*("52W"=OFFSET(Priorities!$E$3:$E$2283,Table1[[#This Row],[ID]],0)),0))),"")</f>
        <v/>
      </c>
      <c r="N155" s="292" t="str" cm="1">
        <f t="array" aca="1" ref="N155" ca="1">_xlfn.IFNA(TODAY()-(INDEX(OFFSET(Priorities!$F$3:$F$2283,Table1[[#This Row],[ID]],0),MATCH(1,(B155=OFFSET(Priorities!$B$3:$B$2283,Table1[[#This Row],[ID]],0))*("104W"=OFFSET(Priorities!$E$3:$E$2283,Table1[[#This Row],[ID]],0)),0))),"")</f>
        <v/>
      </c>
      <c r="O155" s="292" t="str" cm="1">
        <f t="array" aca="1" ref="O155" ca="1">_xlfn.IFNA(TODAY()-(INDEX(OFFSET(Priorities!$F$3:$F$2283,Table1[[#This Row],[ID]],0),MATCH(1,(B155=OFFSET(Priorities!$B$3:$B$2283,Table1[[#This Row],[ID]],0))*("2L"=OFFSET(Priorities!$E$3:$E$2283,Table1[[#This Row],[ID]],0)),0))),"")</f>
        <v/>
      </c>
      <c r="P155" s="292" t="str" cm="1">
        <f t="array" aca="1" ref="P155" ca="1">_xlfn.IFNA(TODAY()-(INDEX(OFFSET(Priorities!$F$3:$F$2283,Table1[[#This Row],[ID]],0),MATCH(1,(B155=OFFSET(Priorities!$B$3:$B$2283,Table1[[#This Row],[ID]],0))*("156W"=OFFSET(Priorities!$E$3:$E$2283,Table1[[#This Row],[ID]],0)),0))),"")</f>
        <v/>
      </c>
      <c r="Q155" s="287" t="str" cm="1">
        <f t="array" aca="1" ref="Q155" ca="1">_xlfn.IFNA(TODAY()-(INDEX(OFFSET(Priorities!$F$3:$F$2283,Table1[[#This Row],[ID]],0),MATCH(1,(B155=OFFSET(Priorities!$B$3:$B$2283,Table1[[#This Row],[ID]],0))*("3L"=OFFSET(Priorities!$E$3:$E$2283,Table1[[#This Row],[ID]],0)),0))),"")</f>
        <v/>
      </c>
    </row>
    <row r="156" spans="1:17" hidden="1" x14ac:dyDescent="0.3">
      <c r="A156" s="288">
        <v>155</v>
      </c>
      <c r="B156" s="289" t="str">
        <f ca="1">IF(COUNTIF(Priorities!$B$4:OFFSET(Priorities!$B$3,Table1[[#This Row],[ID]],0),OFFSET(Priorities!$B$3,Table1[[#This Row],[ID]],0))=1,OFFSET(Priorities!$B$3,Table1[[#This Row],[ID]],0),"")</f>
        <v/>
      </c>
      <c r="C156" s="290" t="str">
        <f ca="1">IF(COUNTIF(Priorities!$B$4:OFFSET(Priorities!$B$3,Table1[[#This Row],[ID]],0),OFFSET(Priorities!$B$3,Table1[[#This Row],[ID]],0))=1,OFFSET(Priorities!$C$3,Table1[[#This Row],[ID]],0),"")</f>
        <v/>
      </c>
      <c r="D156" s="289" t="str">
        <f ca="1">IFERROR(IF(VLOOKUP(E156,'Leader-Assistant'!$B$1:$B$25,1,FALSE)&lt;&gt;"",'Leader-Assistant'!$B$1,""),"") &amp; IFERROR(IF(VLOOKUP(E156,'Leader-Assistant'!$C$1:$C$25,1,FALSE)&lt;&gt;"",'Leader-Assistant'!$C$1,""),"")  &amp; IFERROR(IF(VLOOKUP(E156,'Leader-Assistant'!$D$1:$D$25,1,FALSE)&lt;&gt;"",'Leader-Assistant'!$D$1,""),"") &amp; IFERROR(IF(VLOOKUP(E156,'Leader-Assistant'!$E$1:$E$25,1,FALSE)&lt;&gt;"",'Leader-Assistant'!$E$1,""),"") &amp; IFERROR(IF(VLOOKUP(E156,'Leader-Assistant'!$F$1:$F$25,1,FALSE)&lt;&gt;"",'Leader-Assistant'!$F$1,""),"") &amp; IFERROR(IF(VLOOKUP(E156,'Leader-Assistant'!$G$1:$G$25,1,FALSE)&lt;&gt;"",'Leader-Assistant'!$G$1,""),"") &amp; IFERROR(IF(VLOOKUP(E156,'Leader-Assistant'!$H$1:$H$25,1,FALSE)&lt;&gt;"",'Leader-Assistant'!$H$1,""),"") &amp; IFERROR(IF(VLOOKUP(E156,'Leader-Assistant'!$I$1:$I$25,1,FALSE)&lt;&gt;"",'Leader-Assistant'!$I$1,""),"")</f>
        <v/>
      </c>
      <c r="E156" s="289" t="str">
        <f ca="1">IF(COUNTIF(Priorities!$B$4:OFFSET(Priorities!$B$3,Table1[[#This Row],[ID]],0),OFFSET(Priorities!$B$3,Table1[[#This Row],[ID]],0))=1,OFFSET(Priorities!$D$3,Table1[[#This Row],[ID]],0),"")</f>
        <v/>
      </c>
      <c r="F156" s="291" t="str" cm="1">
        <f t="array" aca="1" ref="F156" ca="1">_xlfn.IFNA(INDEX(OFFSET(Priorities!$F$3:$F$2283,Table1[[#This Row],[ID]],0),MATCH(1,(B156=OFFSET(Priorities!$B$3:$B$2283,Table1[[#This Row],[ID]],0))*("Initial"=OFFSET(Priorities!$E$3:$E$2283,Table1[[#This Row],[ID]],0)),0)),"")</f>
        <v/>
      </c>
      <c r="G156" s="292" t="str" cm="1">
        <f t="array" aca="1" ref="G156" ca="1">_xlfn.IFNA(TODAY()-(INDEX(OFFSET(Priorities!$F$3:$F$2283,Table1[[#This Row],[ID]],0),MATCH(1,(B156=OFFSET(Priorities!$B$3:$B$2283,Table1[[#This Row],[ID]],0))*("1W"=OFFSET(Priorities!$E$3:$E$2283,Table1[[#This Row],[ID]],0)),0))),"")</f>
        <v/>
      </c>
      <c r="H156" s="292" t="str" cm="1">
        <f t="array" aca="1" ref="H156" ca="1">_xlfn.IFNA(TODAY()-(INDEX(OFFSET(Priorities!$F$3:$F$2283,Table1[[#This Row],[ID]],0),MATCH(1,(B156=OFFSET(Priorities!$B$3:$B$2283,Table1[[#This Row],[ID]],0))*("3W"=OFFSET(Priorities!$E$3:$E$2283,Table1[[#This Row],[ID]],0)),0))),"")</f>
        <v/>
      </c>
      <c r="I156" s="292" t="str" cm="1">
        <f t="array" aca="1" ref="I156" ca="1">_xlfn.IFNA(TODAY()-(INDEX(OFFSET(Priorities!$F$3:$F$2283,Table1[[#This Row],[ID]],0),MATCH(1,(B156=OFFSET(Priorities!$B$3:$B$2283,Table1[[#This Row],[ID]],0))*("6W"=OFFSET(Priorities!$E$3:$E$2283,Table1[[#This Row],[ID]],0)),0))),"")</f>
        <v/>
      </c>
      <c r="J156" s="292" t="str" cm="1">
        <f t="array" aca="1" ref="J156" ca="1">_xlfn.IFNA(TODAY()-(INDEX(OFFSET(Priorities!$F$3:$F$2283,Table1[[#This Row],[ID]],0),MATCH(1,(B156=OFFSET(Priorities!$B$3:$B$2283,Table1[[#This Row],[ID]],0))*("12W"=OFFSET(Priorities!$E$3:$E$2283,Table1[[#This Row],[ID]],0)),0))),"")</f>
        <v/>
      </c>
      <c r="K156" s="292" t="str" cm="1">
        <f t="array" aca="1" ref="K156" ca="1">_xlfn.IFNA(TODAY()-(INDEX(OFFSET(Priorities!$F$3:$F$2283,Table1[[#This Row],[ID]],0),MATCH(1,(B156=OFFSET(Priorities!$B$3:$B$2283,Table1[[#This Row],[ID]],0))*("18W"=OFFSET(Priorities!$E$3:$E$2283,Table1[[#This Row],[ID]],0)),0))),"")</f>
        <v/>
      </c>
      <c r="L156" s="292" t="str" cm="1">
        <f t="array" aca="1" ref="L156" ca="1">_xlfn.IFNA(TODAY()-(INDEX(OFFSET(Priorities!$F$3:$F$2283,Table1[[#This Row],[ID]],0),MATCH(1,(B156=OFFSET(Priorities!$B$3:$B$2283,Table1[[#This Row],[ID]],0))*("26W"=OFFSET(Priorities!$E$3:$E$2283,Table1[[#This Row],[ID]],0)),0))),"")</f>
        <v/>
      </c>
      <c r="M156" s="292" t="str" cm="1">
        <f t="array" aca="1" ref="M156" ca="1">_xlfn.IFNA(TODAY()-(INDEX(OFFSET(Priorities!$F$3:$F$2283,Table1[[#This Row],[ID]],0),MATCH(1,(B156=OFFSET(Priorities!$B$3:$B$2283,Table1[[#This Row],[ID]],0))*("52W"=OFFSET(Priorities!$E$3:$E$2283,Table1[[#This Row],[ID]],0)),0))),"")</f>
        <v/>
      </c>
      <c r="N156" s="292" t="str" cm="1">
        <f t="array" aca="1" ref="N156" ca="1">_xlfn.IFNA(TODAY()-(INDEX(OFFSET(Priorities!$F$3:$F$2283,Table1[[#This Row],[ID]],0),MATCH(1,(B156=OFFSET(Priorities!$B$3:$B$2283,Table1[[#This Row],[ID]],0))*("104W"=OFFSET(Priorities!$E$3:$E$2283,Table1[[#This Row],[ID]],0)),0))),"")</f>
        <v/>
      </c>
      <c r="O156" s="292" t="str" cm="1">
        <f t="array" aca="1" ref="O156" ca="1">_xlfn.IFNA(TODAY()-(INDEX(OFFSET(Priorities!$F$3:$F$2283,Table1[[#This Row],[ID]],0),MATCH(1,(B156=OFFSET(Priorities!$B$3:$B$2283,Table1[[#This Row],[ID]],0))*("2L"=OFFSET(Priorities!$E$3:$E$2283,Table1[[#This Row],[ID]],0)),0))),"")</f>
        <v/>
      </c>
      <c r="P156" s="292" t="str" cm="1">
        <f t="array" aca="1" ref="P156" ca="1">_xlfn.IFNA(TODAY()-(INDEX(OFFSET(Priorities!$F$3:$F$2283,Table1[[#This Row],[ID]],0),MATCH(1,(B156=OFFSET(Priorities!$B$3:$B$2283,Table1[[#This Row],[ID]],0))*("156W"=OFFSET(Priorities!$E$3:$E$2283,Table1[[#This Row],[ID]],0)),0))),"")</f>
        <v/>
      </c>
      <c r="Q156" s="287" t="str" cm="1">
        <f t="array" aca="1" ref="Q156" ca="1">_xlfn.IFNA(TODAY()-(INDEX(OFFSET(Priorities!$F$3:$F$2283,Table1[[#This Row],[ID]],0),MATCH(1,(B156=OFFSET(Priorities!$B$3:$B$2283,Table1[[#This Row],[ID]],0))*("3L"=OFFSET(Priorities!$E$3:$E$2283,Table1[[#This Row],[ID]],0)),0))),"")</f>
        <v/>
      </c>
    </row>
    <row r="157" spans="1:17" x14ac:dyDescent="0.3">
      <c r="A157" s="288">
        <v>156</v>
      </c>
      <c r="B157" s="289" t="str">
        <f ca="1">IF(COUNTIF(Priorities!$B$4:OFFSET(Priorities!$B$3,Table1[[#This Row],[ID]],0),OFFSET(Priorities!$B$3,Table1[[#This Row],[ID]],0))=1,OFFSET(Priorities!$B$3,Table1[[#This Row],[ID]],0),"")</f>
        <v>ST 114-2022</v>
      </c>
      <c r="C157" s="290" t="str">
        <f ca="1">IF(COUNTIF(Priorities!$B$4:OFFSET(Priorities!$B$3,Table1[[#This Row],[ID]],0),OFFSET(Priorities!$B$3,Table1[[#This Row],[ID]],0))=1,OFFSET(Priorities!$C$3,Table1[[#This Row],[ID]],0),"")</f>
        <v>TEST47 new adhesive</v>
      </c>
      <c r="D157" s="289" t="str">
        <f ca="1">IFERROR(IF(VLOOKUP(E157,'Leader-Assistant'!$B$1:$B$25,1,FALSE)&lt;&gt;"",'Leader-Assistant'!$B$1,""),"") &amp; IFERROR(IF(VLOOKUP(E157,'Leader-Assistant'!$C$1:$C$25,1,FALSE)&lt;&gt;"",'Leader-Assistant'!$C$1,""),"")  &amp; IFERROR(IF(VLOOKUP(E157,'Leader-Assistant'!$D$1:$D$25,1,FALSE)&lt;&gt;"",'Leader-Assistant'!$D$1,""),"") &amp; IFERROR(IF(VLOOKUP(E157,'Leader-Assistant'!$E$1:$E$25,1,FALSE)&lt;&gt;"",'Leader-Assistant'!$E$1,""),"") &amp; IFERROR(IF(VLOOKUP(E157,'Leader-Assistant'!$F$1:$F$25,1,FALSE)&lt;&gt;"",'Leader-Assistant'!$F$1,""),"") &amp; IFERROR(IF(VLOOKUP(E157,'Leader-Assistant'!$G$1:$G$25,1,FALSE)&lt;&gt;"",'Leader-Assistant'!$G$1,""),"") &amp; IFERROR(IF(VLOOKUP(E157,'Leader-Assistant'!$H$1:$H$25,1,FALSE)&lt;&gt;"",'Leader-Assistant'!$H$1,""),"") &amp; IFERROR(IF(VLOOKUP(E157,'Leader-Assistant'!$I$1:$I$25,1,FALSE)&lt;&gt;"",'Leader-Assistant'!$I$1,""),"")</f>
        <v>MU</v>
      </c>
      <c r="E157" s="289" t="str">
        <f ca="1">IF(COUNTIF(Priorities!$B$4:OFFSET(Priorities!$B$3,Table1[[#This Row],[ID]],0),OFFSET(Priorities!$B$3,Table1[[#This Row],[ID]],0))=1,OFFSET(Priorities!$D$3,Table1[[#This Row],[ID]],0),"")</f>
        <v>AWO</v>
      </c>
      <c r="F157" s="291" t="str" cm="1">
        <f t="array" aca="1" ref="F157" ca="1">_xlfn.IFNA(INDEX(OFFSET(Priorities!$F$3:$F$2283,Table1[[#This Row],[ID]],0),MATCH(1,(B157=OFFSET(Priorities!$B$3:$B$2283,Table1[[#This Row],[ID]],0))*("Initial"=OFFSET(Priorities!$E$3:$E$2283,Table1[[#This Row],[ID]],0)),0)),"")</f>
        <v>28.03.2022</v>
      </c>
      <c r="G157" s="292" cm="1">
        <f t="array" aca="1" ref="G157" ca="1">_xlfn.IFNA(TODAY()-(INDEX(OFFSET(Priorities!$F$3:$F$2283,Table1[[#This Row],[ID]],0),MATCH(1,(B157=OFFSET(Priorities!$B$3:$B$2283,Table1[[#This Row],[ID]],0))*("1W"=OFFSET(Priorities!$E$3:$E$2283,Table1[[#This Row],[ID]],0)),0))),"")</f>
        <v>190</v>
      </c>
      <c r="H157" s="292" cm="1">
        <f t="array" aca="1" ref="H157" ca="1">_xlfn.IFNA(TODAY()-(INDEX(OFFSET(Priorities!$F$3:$F$2283,Table1[[#This Row],[ID]],0),MATCH(1,(B157=OFFSET(Priorities!$B$3:$B$2283,Table1[[#This Row],[ID]],0))*("3W"=OFFSET(Priorities!$E$3:$E$2283,Table1[[#This Row],[ID]],0)),0))),"")</f>
        <v>176</v>
      </c>
      <c r="I157" s="292" cm="1">
        <f t="array" aca="1" ref="I157" ca="1">_xlfn.IFNA(TODAY()-(INDEX(OFFSET(Priorities!$F$3:$F$2283,Table1[[#This Row],[ID]],0),MATCH(1,(B157=OFFSET(Priorities!$B$3:$B$2283,Table1[[#This Row],[ID]],0))*("6W"=OFFSET(Priorities!$E$3:$E$2283,Table1[[#This Row],[ID]],0)),0))),"")</f>
        <v>155</v>
      </c>
      <c r="J157" s="292" cm="1">
        <f t="array" aca="1" ref="J157" ca="1">_xlfn.IFNA(TODAY()-(INDEX(OFFSET(Priorities!$F$3:$F$2283,Table1[[#This Row],[ID]],0),MATCH(1,(B157=OFFSET(Priorities!$B$3:$B$2283,Table1[[#This Row],[ID]],0))*("12W"=OFFSET(Priorities!$E$3:$E$2283,Table1[[#This Row],[ID]],0)),0))),"")</f>
        <v>113</v>
      </c>
      <c r="K157" s="292" t="str" cm="1">
        <f t="array" aca="1" ref="K157" ca="1">_xlfn.IFNA(TODAY()-(INDEX(OFFSET(Priorities!$F$3:$F$2283,Table1[[#This Row],[ID]],0),MATCH(1,(B157=OFFSET(Priorities!$B$3:$B$2283,Table1[[#This Row],[ID]],0))*("18W"=OFFSET(Priorities!$E$3:$E$2283,Table1[[#This Row],[ID]],0)),0))),"")</f>
        <v/>
      </c>
      <c r="L157" s="292" t="str" cm="1">
        <f t="array" aca="1" ref="L157" ca="1">_xlfn.IFNA(TODAY()-(INDEX(OFFSET(Priorities!$F$3:$F$2283,Table1[[#This Row],[ID]],0),MATCH(1,(B157=OFFSET(Priorities!$B$3:$B$2283,Table1[[#This Row],[ID]],0))*("26W"=OFFSET(Priorities!$E$3:$E$2283,Table1[[#This Row],[ID]],0)),0))),"")</f>
        <v/>
      </c>
      <c r="M157" s="292" t="str" cm="1">
        <f t="array" aca="1" ref="M157" ca="1">_xlfn.IFNA(TODAY()-(INDEX(OFFSET(Priorities!$F$3:$F$2283,Table1[[#This Row],[ID]],0),MATCH(1,(B157=OFFSET(Priorities!$B$3:$B$2283,Table1[[#This Row],[ID]],0))*("52W"=OFFSET(Priorities!$E$3:$E$2283,Table1[[#This Row],[ID]],0)),0))),"")</f>
        <v/>
      </c>
      <c r="N157" s="292" t="str" cm="1">
        <f t="array" aca="1" ref="N157" ca="1">_xlfn.IFNA(TODAY()-(INDEX(OFFSET(Priorities!$F$3:$F$2283,Table1[[#This Row],[ID]],0),MATCH(1,(B157=OFFSET(Priorities!$B$3:$B$2283,Table1[[#This Row],[ID]],0))*("104W"=OFFSET(Priorities!$E$3:$E$2283,Table1[[#This Row],[ID]],0)),0))),"")</f>
        <v/>
      </c>
      <c r="O157" s="292" t="str" cm="1">
        <f t="array" aca="1" ref="O157" ca="1">_xlfn.IFNA(TODAY()-(INDEX(OFFSET(Priorities!$F$3:$F$2283,Table1[[#This Row],[ID]],0),MATCH(1,(B157=OFFSET(Priorities!$B$3:$B$2283,Table1[[#This Row],[ID]],0))*("2L"=OFFSET(Priorities!$E$3:$E$2283,Table1[[#This Row],[ID]],0)),0))),"")</f>
        <v/>
      </c>
      <c r="P157" s="292" t="str" cm="1">
        <f t="array" aca="1" ref="P157" ca="1">_xlfn.IFNA(TODAY()-(INDEX(OFFSET(Priorities!$F$3:$F$2283,Table1[[#This Row],[ID]],0),MATCH(1,(B157=OFFSET(Priorities!$B$3:$B$2283,Table1[[#This Row],[ID]],0))*("156W"=OFFSET(Priorities!$E$3:$E$2283,Table1[[#This Row],[ID]],0)),0))),"")</f>
        <v/>
      </c>
      <c r="Q157" s="287" t="str" cm="1">
        <f t="array" aca="1" ref="Q157" ca="1">_xlfn.IFNA(TODAY()-(INDEX(OFFSET(Priorities!$F$3:$F$2283,Table1[[#This Row],[ID]],0),MATCH(1,(B157=OFFSET(Priorities!$B$3:$B$2283,Table1[[#This Row],[ID]],0))*("3L"=OFFSET(Priorities!$E$3:$E$2283,Table1[[#This Row],[ID]],0)),0))),"")</f>
        <v/>
      </c>
    </row>
    <row r="158" spans="1:17" hidden="1" x14ac:dyDescent="0.3">
      <c r="A158" s="288">
        <v>157</v>
      </c>
      <c r="B158" s="289" t="str">
        <f ca="1">IF(COUNTIF(Priorities!$B$4:OFFSET(Priorities!$B$3,Table1[[#This Row],[ID]],0),OFFSET(Priorities!$B$3,Table1[[#This Row],[ID]],0))=1,OFFSET(Priorities!$B$3,Table1[[#This Row],[ID]],0),"")</f>
        <v/>
      </c>
      <c r="C158" s="290" t="str">
        <f ca="1">IF(COUNTIF(Priorities!$B$4:OFFSET(Priorities!$B$3,Table1[[#This Row],[ID]],0),OFFSET(Priorities!$B$3,Table1[[#This Row],[ID]],0))=1,OFFSET(Priorities!$C$3,Table1[[#This Row],[ID]],0),"")</f>
        <v/>
      </c>
      <c r="D158" s="289" t="str">
        <f ca="1">IFERROR(IF(VLOOKUP(E158,'Leader-Assistant'!$B$1:$B$25,1,FALSE)&lt;&gt;"",'Leader-Assistant'!$B$1,""),"") &amp; IFERROR(IF(VLOOKUP(E158,'Leader-Assistant'!$C$1:$C$25,1,FALSE)&lt;&gt;"",'Leader-Assistant'!$C$1,""),"")  &amp; IFERROR(IF(VLOOKUP(E158,'Leader-Assistant'!$D$1:$D$25,1,FALSE)&lt;&gt;"",'Leader-Assistant'!$D$1,""),"") &amp; IFERROR(IF(VLOOKUP(E158,'Leader-Assistant'!$E$1:$E$25,1,FALSE)&lt;&gt;"",'Leader-Assistant'!$E$1,""),"") &amp; IFERROR(IF(VLOOKUP(E158,'Leader-Assistant'!$F$1:$F$25,1,FALSE)&lt;&gt;"",'Leader-Assistant'!$F$1,""),"") &amp; IFERROR(IF(VLOOKUP(E158,'Leader-Assistant'!$G$1:$G$25,1,FALSE)&lt;&gt;"",'Leader-Assistant'!$G$1,""),"") &amp; IFERROR(IF(VLOOKUP(E158,'Leader-Assistant'!$H$1:$H$25,1,FALSE)&lt;&gt;"",'Leader-Assistant'!$H$1,""),"") &amp; IFERROR(IF(VLOOKUP(E158,'Leader-Assistant'!$I$1:$I$25,1,FALSE)&lt;&gt;"",'Leader-Assistant'!$I$1,""),"")</f>
        <v/>
      </c>
      <c r="E158" s="289" t="str">
        <f ca="1">IF(COUNTIF(Priorities!$B$4:OFFSET(Priorities!$B$3,Table1[[#This Row],[ID]],0),OFFSET(Priorities!$B$3,Table1[[#This Row],[ID]],0))=1,OFFSET(Priorities!$D$3,Table1[[#This Row],[ID]],0),"")</f>
        <v/>
      </c>
      <c r="F158" s="291" t="str" cm="1">
        <f t="array" aca="1" ref="F158" ca="1">_xlfn.IFNA(INDEX(OFFSET(Priorities!$F$3:$F$2283,Table1[[#This Row],[ID]],0),MATCH(1,(B158=OFFSET(Priorities!$B$3:$B$2283,Table1[[#This Row],[ID]],0))*("Initial"=OFFSET(Priorities!$E$3:$E$2283,Table1[[#This Row],[ID]],0)),0)),"")</f>
        <v/>
      </c>
      <c r="G158" s="292" t="str" cm="1">
        <f t="array" aca="1" ref="G158" ca="1">_xlfn.IFNA(TODAY()-(INDEX(OFFSET(Priorities!$F$3:$F$2283,Table1[[#This Row],[ID]],0),MATCH(1,(B158=OFFSET(Priorities!$B$3:$B$2283,Table1[[#This Row],[ID]],0))*("1W"=OFFSET(Priorities!$E$3:$E$2283,Table1[[#This Row],[ID]],0)),0))),"")</f>
        <v/>
      </c>
      <c r="H158" s="292" t="str" cm="1">
        <f t="array" aca="1" ref="H158" ca="1">_xlfn.IFNA(TODAY()-(INDEX(OFFSET(Priorities!$F$3:$F$2283,Table1[[#This Row],[ID]],0),MATCH(1,(B158=OFFSET(Priorities!$B$3:$B$2283,Table1[[#This Row],[ID]],0))*("3W"=OFFSET(Priorities!$E$3:$E$2283,Table1[[#This Row],[ID]],0)),0))),"")</f>
        <v/>
      </c>
      <c r="I158" s="292" t="str" cm="1">
        <f t="array" aca="1" ref="I158" ca="1">_xlfn.IFNA(TODAY()-(INDEX(OFFSET(Priorities!$F$3:$F$2283,Table1[[#This Row],[ID]],0),MATCH(1,(B158=OFFSET(Priorities!$B$3:$B$2283,Table1[[#This Row],[ID]],0))*("6W"=OFFSET(Priorities!$E$3:$E$2283,Table1[[#This Row],[ID]],0)),0))),"")</f>
        <v/>
      </c>
      <c r="J158" s="292" t="str" cm="1">
        <f t="array" aca="1" ref="J158" ca="1">_xlfn.IFNA(TODAY()-(INDEX(OFFSET(Priorities!$F$3:$F$2283,Table1[[#This Row],[ID]],0),MATCH(1,(B158=OFFSET(Priorities!$B$3:$B$2283,Table1[[#This Row],[ID]],0))*("12W"=OFFSET(Priorities!$E$3:$E$2283,Table1[[#This Row],[ID]],0)),0))),"")</f>
        <v/>
      </c>
      <c r="K158" s="292" t="str" cm="1">
        <f t="array" aca="1" ref="K158" ca="1">_xlfn.IFNA(TODAY()-(INDEX(OFFSET(Priorities!$F$3:$F$2283,Table1[[#This Row],[ID]],0),MATCH(1,(B158=OFFSET(Priorities!$B$3:$B$2283,Table1[[#This Row],[ID]],0))*("18W"=OFFSET(Priorities!$E$3:$E$2283,Table1[[#This Row],[ID]],0)),0))),"")</f>
        <v/>
      </c>
      <c r="L158" s="292" t="str" cm="1">
        <f t="array" aca="1" ref="L158" ca="1">_xlfn.IFNA(TODAY()-(INDEX(OFFSET(Priorities!$F$3:$F$2283,Table1[[#This Row],[ID]],0),MATCH(1,(B158=OFFSET(Priorities!$B$3:$B$2283,Table1[[#This Row],[ID]],0))*("26W"=OFFSET(Priorities!$E$3:$E$2283,Table1[[#This Row],[ID]],0)),0))),"")</f>
        <v/>
      </c>
      <c r="M158" s="292" t="str" cm="1">
        <f t="array" aca="1" ref="M158" ca="1">_xlfn.IFNA(TODAY()-(INDEX(OFFSET(Priorities!$F$3:$F$2283,Table1[[#This Row],[ID]],0),MATCH(1,(B158=OFFSET(Priorities!$B$3:$B$2283,Table1[[#This Row],[ID]],0))*("52W"=OFFSET(Priorities!$E$3:$E$2283,Table1[[#This Row],[ID]],0)),0))),"")</f>
        <v/>
      </c>
      <c r="N158" s="292" t="str" cm="1">
        <f t="array" aca="1" ref="N158" ca="1">_xlfn.IFNA(TODAY()-(INDEX(OFFSET(Priorities!$F$3:$F$2283,Table1[[#This Row],[ID]],0),MATCH(1,(B158=OFFSET(Priorities!$B$3:$B$2283,Table1[[#This Row],[ID]],0))*("104W"=OFFSET(Priorities!$E$3:$E$2283,Table1[[#This Row],[ID]],0)),0))),"")</f>
        <v/>
      </c>
      <c r="O158" s="292" t="str" cm="1">
        <f t="array" aca="1" ref="O158" ca="1">_xlfn.IFNA(TODAY()-(INDEX(OFFSET(Priorities!$F$3:$F$2283,Table1[[#This Row],[ID]],0),MATCH(1,(B158=OFFSET(Priorities!$B$3:$B$2283,Table1[[#This Row],[ID]],0))*("2L"=OFFSET(Priorities!$E$3:$E$2283,Table1[[#This Row],[ID]],0)),0))),"")</f>
        <v/>
      </c>
      <c r="P158" s="292" t="str" cm="1">
        <f t="array" aca="1" ref="P158" ca="1">_xlfn.IFNA(TODAY()-(INDEX(OFFSET(Priorities!$F$3:$F$2283,Table1[[#This Row],[ID]],0),MATCH(1,(B158=OFFSET(Priorities!$B$3:$B$2283,Table1[[#This Row],[ID]],0))*("156W"=OFFSET(Priorities!$E$3:$E$2283,Table1[[#This Row],[ID]],0)),0))),"")</f>
        <v/>
      </c>
      <c r="Q158" s="287" t="str" cm="1">
        <f t="array" aca="1" ref="Q158" ca="1">_xlfn.IFNA(TODAY()-(INDEX(OFFSET(Priorities!$F$3:$F$2283,Table1[[#This Row],[ID]],0),MATCH(1,(B158=OFFSET(Priorities!$B$3:$B$2283,Table1[[#This Row],[ID]],0))*("3L"=OFFSET(Priorities!$E$3:$E$2283,Table1[[#This Row],[ID]],0)),0))),"")</f>
        <v/>
      </c>
    </row>
    <row r="159" spans="1:17" hidden="1" x14ac:dyDescent="0.3">
      <c r="A159" s="288">
        <v>158</v>
      </c>
      <c r="B159" s="289" t="str">
        <f ca="1">IF(COUNTIF(Priorities!$B$4:OFFSET(Priorities!$B$3,Table1[[#This Row],[ID]],0),OFFSET(Priorities!$B$3,Table1[[#This Row],[ID]],0))=1,OFFSET(Priorities!$B$3,Table1[[#This Row],[ID]],0),"")</f>
        <v/>
      </c>
      <c r="C159" s="290" t="str">
        <f ca="1">IF(COUNTIF(Priorities!$B$4:OFFSET(Priorities!$B$3,Table1[[#This Row],[ID]],0),OFFSET(Priorities!$B$3,Table1[[#This Row],[ID]],0))=1,OFFSET(Priorities!$C$3,Table1[[#This Row],[ID]],0),"")</f>
        <v/>
      </c>
      <c r="D159" s="289" t="str">
        <f ca="1">IFERROR(IF(VLOOKUP(E159,'Leader-Assistant'!$B$1:$B$25,1,FALSE)&lt;&gt;"",'Leader-Assistant'!$B$1,""),"") &amp; IFERROR(IF(VLOOKUP(E159,'Leader-Assistant'!$C$1:$C$25,1,FALSE)&lt;&gt;"",'Leader-Assistant'!$C$1,""),"")  &amp; IFERROR(IF(VLOOKUP(E159,'Leader-Assistant'!$D$1:$D$25,1,FALSE)&lt;&gt;"",'Leader-Assistant'!$D$1,""),"") &amp; IFERROR(IF(VLOOKUP(E159,'Leader-Assistant'!$E$1:$E$25,1,FALSE)&lt;&gt;"",'Leader-Assistant'!$E$1,""),"") &amp; IFERROR(IF(VLOOKUP(E159,'Leader-Assistant'!$F$1:$F$25,1,FALSE)&lt;&gt;"",'Leader-Assistant'!$F$1,""),"") &amp; IFERROR(IF(VLOOKUP(E159,'Leader-Assistant'!$G$1:$G$25,1,FALSE)&lt;&gt;"",'Leader-Assistant'!$G$1,""),"") &amp; IFERROR(IF(VLOOKUP(E159,'Leader-Assistant'!$H$1:$H$25,1,FALSE)&lt;&gt;"",'Leader-Assistant'!$H$1,""),"") &amp; IFERROR(IF(VLOOKUP(E159,'Leader-Assistant'!$I$1:$I$25,1,FALSE)&lt;&gt;"",'Leader-Assistant'!$I$1,""),"")</f>
        <v/>
      </c>
      <c r="E159" s="289" t="str">
        <f ca="1">IF(COUNTIF(Priorities!$B$4:OFFSET(Priorities!$B$3,Table1[[#This Row],[ID]],0),OFFSET(Priorities!$B$3,Table1[[#This Row],[ID]],0))=1,OFFSET(Priorities!$D$3,Table1[[#This Row],[ID]],0),"")</f>
        <v/>
      </c>
      <c r="F159" s="291" t="str" cm="1">
        <f t="array" aca="1" ref="F159" ca="1">_xlfn.IFNA(INDEX(OFFSET(Priorities!$F$3:$F$2283,Table1[[#This Row],[ID]],0),MATCH(1,(B159=OFFSET(Priorities!$B$3:$B$2283,Table1[[#This Row],[ID]],0))*("Initial"=OFFSET(Priorities!$E$3:$E$2283,Table1[[#This Row],[ID]],0)),0)),"")</f>
        <v/>
      </c>
      <c r="G159" s="292" t="str" cm="1">
        <f t="array" aca="1" ref="G159" ca="1">_xlfn.IFNA(TODAY()-(INDEX(OFFSET(Priorities!$F$3:$F$2283,Table1[[#This Row],[ID]],0),MATCH(1,(B159=OFFSET(Priorities!$B$3:$B$2283,Table1[[#This Row],[ID]],0))*("1W"=OFFSET(Priorities!$E$3:$E$2283,Table1[[#This Row],[ID]],0)),0))),"")</f>
        <v/>
      </c>
      <c r="H159" s="292" t="str" cm="1">
        <f t="array" aca="1" ref="H159" ca="1">_xlfn.IFNA(TODAY()-(INDEX(OFFSET(Priorities!$F$3:$F$2283,Table1[[#This Row],[ID]],0),MATCH(1,(B159=OFFSET(Priorities!$B$3:$B$2283,Table1[[#This Row],[ID]],0))*("3W"=OFFSET(Priorities!$E$3:$E$2283,Table1[[#This Row],[ID]],0)),0))),"")</f>
        <v/>
      </c>
      <c r="I159" s="292" t="str" cm="1">
        <f t="array" aca="1" ref="I159" ca="1">_xlfn.IFNA(TODAY()-(INDEX(OFFSET(Priorities!$F$3:$F$2283,Table1[[#This Row],[ID]],0),MATCH(1,(B159=OFFSET(Priorities!$B$3:$B$2283,Table1[[#This Row],[ID]],0))*("6W"=OFFSET(Priorities!$E$3:$E$2283,Table1[[#This Row],[ID]],0)),0))),"")</f>
        <v/>
      </c>
      <c r="J159" s="292" t="str" cm="1">
        <f t="array" aca="1" ref="J159" ca="1">_xlfn.IFNA(TODAY()-(INDEX(OFFSET(Priorities!$F$3:$F$2283,Table1[[#This Row],[ID]],0),MATCH(1,(B159=OFFSET(Priorities!$B$3:$B$2283,Table1[[#This Row],[ID]],0))*("12W"=OFFSET(Priorities!$E$3:$E$2283,Table1[[#This Row],[ID]],0)),0))),"")</f>
        <v/>
      </c>
      <c r="K159" s="292" t="str" cm="1">
        <f t="array" aca="1" ref="K159" ca="1">_xlfn.IFNA(TODAY()-(INDEX(OFFSET(Priorities!$F$3:$F$2283,Table1[[#This Row],[ID]],0),MATCH(1,(B159=OFFSET(Priorities!$B$3:$B$2283,Table1[[#This Row],[ID]],0))*("18W"=OFFSET(Priorities!$E$3:$E$2283,Table1[[#This Row],[ID]],0)),0))),"")</f>
        <v/>
      </c>
      <c r="L159" s="292" t="str" cm="1">
        <f t="array" aca="1" ref="L159" ca="1">_xlfn.IFNA(TODAY()-(INDEX(OFFSET(Priorities!$F$3:$F$2283,Table1[[#This Row],[ID]],0),MATCH(1,(B159=OFFSET(Priorities!$B$3:$B$2283,Table1[[#This Row],[ID]],0))*("26W"=OFFSET(Priorities!$E$3:$E$2283,Table1[[#This Row],[ID]],0)),0))),"")</f>
        <v/>
      </c>
      <c r="M159" s="292" t="str" cm="1">
        <f t="array" aca="1" ref="M159" ca="1">_xlfn.IFNA(TODAY()-(INDEX(OFFSET(Priorities!$F$3:$F$2283,Table1[[#This Row],[ID]],0),MATCH(1,(B159=OFFSET(Priorities!$B$3:$B$2283,Table1[[#This Row],[ID]],0))*("52W"=OFFSET(Priorities!$E$3:$E$2283,Table1[[#This Row],[ID]],0)),0))),"")</f>
        <v/>
      </c>
      <c r="N159" s="292" t="str" cm="1">
        <f t="array" aca="1" ref="N159" ca="1">_xlfn.IFNA(TODAY()-(INDEX(OFFSET(Priorities!$F$3:$F$2283,Table1[[#This Row],[ID]],0),MATCH(1,(B159=OFFSET(Priorities!$B$3:$B$2283,Table1[[#This Row],[ID]],0))*("104W"=OFFSET(Priorities!$E$3:$E$2283,Table1[[#This Row],[ID]],0)),0))),"")</f>
        <v/>
      </c>
      <c r="O159" s="292" t="str" cm="1">
        <f t="array" aca="1" ref="O159" ca="1">_xlfn.IFNA(TODAY()-(INDEX(OFFSET(Priorities!$F$3:$F$2283,Table1[[#This Row],[ID]],0),MATCH(1,(B159=OFFSET(Priorities!$B$3:$B$2283,Table1[[#This Row],[ID]],0))*("2L"=OFFSET(Priorities!$E$3:$E$2283,Table1[[#This Row],[ID]],0)),0))),"")</f>
        <v/>
      </c>
      <c r="P159" s="292" t="str" cm="1">
        <f t="array" aca="1" ref="P159" ca="1">_xlfn.IFNA(TODAY()-(INDEX(OFFSET(Priorities!$F$3:$F$2283,Table1[[#This Row],[ID]],0),MATCH(1,(B159=OFFSET(Priorities!$B$3:$B$2283,Table1[[#This Row],[ID]],0))*("156W"=OFFSET(Priorities!$E$3:$E$2283,Table1[[#This Row],[ID]],0)),0))),"")</f>
        <v/>
      </c>
      <c r="Q159" s="287" t="str" cm="1">
        <f t="array" aca="1" ref="Q159" ca="1">_xlfn.IFNA(TODAY()-(INDEX(OFFSET(Priorities!$F$3:$F$2283,Table1[[#This Row],[ID]],0),MATCH(1,(B159=OFFSET(Priorities!$B$3:$B$2283,Table1[[#This Row],[ID]],0))*("3L"=OFFSET(Priorities!$E$3:$E$2283,Table1[[#This Row],[ID]],0)),0))),"")</f>
        <v/>
      </c>
    </row>
    <row r="160" spans="1:17" x14ac:dyDescent="0.3">
      <c r="A160" s="288">
        <v>159</v>
      </c>
      <c r="B160" s="289" t="str">
        <f ca="1">IF(COUNTIF(Priorities!$B$4:OFFSET(Priorities!$B$3,Table1[[#This Row],[ID]],0),OFFSET(Priorities!$B$3,Table1[[#This Row],[ID]],0))=1,OFFSET(Priorities!$B$3,Table1[[#This Row],[ID]],0),"")</f>
        <v>ST 245/2020</v>
      </c>
      <c r="C160" s="290" t="str">
        <f ca="1">IF(COUNTIF(Priorities!$B$4:OFFSET(Priorities!$B$3,Table1[[#This Row],[ID]],0),OFFSET(Priorities!$B$3,Table1[[#This Row],[ID]],0))=1,OFFSET(Priorities!$C$3,Table1[[#This Row],[ID]],0),"")</f>
        <v xml:space="preserve">Full Circle for </v>
      </c>
      <c r="D160" s="289" t="str">
        <f ca="1">IFERROR(IF(VLOOKUP(E160,'Leader-Assistant'!$B$1:$B$25,1,FALSE)&lt;&gt;"",'Leader-Assistant'!$B$1,""),"") &amp; IFERROR(IF(VLOOKUP(E160,'Leader-Assistant'!$C$1:$C$25,1,FALSE)&lt;&gt;"",'Leader-Assistant'!$C$1,""),"")  &amp; IFERROR(IF(VLOOKUP(E160,'Leader-Assistant'!$D$1:$D$25,1,FALSE)&lt;&gt;"",'Leader-Assistant'!$D$1,""),"") &amp; IFERROR(IF(VLOOKUP(E160,'Leader-Assistant'!$E$1:$E$25,1,FALSE)&lt;&gt;"",'Leader-Assistant'!$E$1,""),"") &amp; IFERROR(IF(VLOOKUP(E160,'Leader-Assistant'!$F$1:$F$25,1,FALSE)&lt;&gt;"",'Leader-Assistant'!$F$1,""),"") &amp; IFERROR(IF(VLOOKUP(E160,'Leader-Assistant'!$G$1:$G$25,1,FALSE)&lt;&gt;"",'Leader-Assistant'!$G$1,""),"") &amp; IFERROR(IF(VLOOKUP(E160,'Leader-Assistant'!$H$1:$H$25,1,FALSE)&lt;&gt;"",'Leader-Assistant'!$H$1,""),"") &amp; IFERROR(IF(VLOOKUP(E160,'Leader-Assistant'!$I$1:$I$25,1,FALSE)&lt;&gt;"",'Leader-Assistant'!$I$1,""),"")</f>
        <v/>
      </c>
      <c r="E160" s="289" t="str">
        <f ca="1">IF(COUNTIF(Priorities!$B$4:OFFSET(Priorities!$B$3,Table1[[#This Row],[ID]],0),OFFSET(Priorities!$B$3,Table1[[#This Row],[ID]],0))=1,OFFSET(Priorities!$D$3,Table1[[#This Row],[ID]],0),"")</f>
        <v>MMA</v>
      </c>
      <c r="F160" s="291" cm="1">
        <f t="array" aca="1" ref="F160" ca="1">_xlfn.IFNA(INDEX(OFFSET(Priorities!$F$3:$F$2283,Table1[[#This Row],[ID]],0),MATCH(1,(B160=OFFSET(Priorities!$B$3:$B$2283,Table1[[#This Row],[ID]],0))*("Initial"=OFFSET(Priorities!$E$3:$E$2283,Table1[[#This Row],[ID]],0)),0)),"")</f>
        <v>44001</v>
      </c>
      <c r="G160" s="292" cm="1">
        <f t="array" aca="1" ref="G160" ca="1">_xlfn.IFNA(TODAY()-(INDEX(OFFSET(Priorities!$F$3:$F$2283,Table1[[#This Row],[ID]],0),MATCH(1,(B160=OFFSET(Priorities!$B$3:$B$2283,Table1[[#This Row],[ID]],0))*("1W"=OFFSET(Priorities!$E$3:$E$2283,Table1[[#This Row],[ID]],0)),0))),"")</f>
        <v>837</v>
      </c>
      <c r="H160" s="292" cm="1">
        <f t="array" aca="1" ref="H160" ca="1">_xlfn.IFNA(TODAY()-(INDEX(OFFSET(Priorities!$F$3:$F$2283,Table1[[#This Row],[ID]],0),MATCH(1,(B160=OFFSET(Priorities!$B$3:$B$2283,Table1[[#This Row],[ID]],0))*("3W"=OFFSET(Priorities!$E$3:$E$2283,Table1[[#This Row],[ID]],0)),0))),"")</f>
        <v>823</v>
      </c>
      <c r="I160" s="292" cm="1">
        <f t="array" aca="1" ref="I160" ca="1">_xlfn.IFNA(TODAY()-(INDEX(OFFSET(Priorities!$F$3:$F$2283,Table1[[#This Row],[ID]],0),MATCH(1,(B160=OFFSET(Priorities!$B$3:$B$2283,Table1[[#This Row],[ID]],0))*("6W"=OFFSET(Priorities!$E$3:$E$2283,Table1[[#This Row],[ID]],0)),0))),"")</f>
        <v>802</v>
      </c>
      <c r="J160" s="292" cm="1">
        <f t="array" aca="1" ref="J160" ca="1">_xlfn.IFNA(TODAY()-(INDEX(OFFSET(Priorities!$F$3:$F$2283,Table1[[#This Row],[ID]],0),MATCH(1,(B160=OFFSET(Priorities!$B$3:$B$2283,Table1[[#This Row],[ID]],0))*("12W"=OFFSET(Priorities!$E$3:$E$2283,Table1[[#This Row],[ID]],0)),0))),"")</f>
        <v>760</v>
      </c>
      <c r="K160" s="292" cm="1">
        <f t="array" aca="1" ref="K160" ca="1">_xlfn.IFNA(TODAY()-(INDEX(OFFSET(Priorities!$F$3:$F$2283,Table1[[#This Row],[ID]],0),MATCH(1,(B160=OFFSET(Priorities!$B$3:$B$2283,Table1[[#This Row],[ID]],0))*("18W"=OFFSET(Priorities!$E$3:$E$2283,Table1[[#This Row],[ID]],0)),0))),"")</f>
        <v>718</v>
      </c>
      <c r="L160" s="292" cm="1">
        <f t="array" aca="1" ref="L160" ca="1">_xlfn.IFNA(TODAY()-(INDEX(OFFSET(Priorities!$F$3:$F$2283,Table1[[#This Row],[ID]],0),MATCH(1,(B160=OFFSET(Priorities!$B$3:$B$2283,Table1[[#This Row],[ID]],0))*("26W"=OFFSET(Priorities!$E$3:$E$2283,Table1[[#This Row],[ID]],0)),0))),"")</f>
        <v>662</v>
      </c>
      <c r="M160" s="292" t="str" cm="1">
        <f t="array" aca="1" ref="M160" ca="1">_xlfn.IFNA(TODAY()-(INDEX(OFFSET(Priorities!$F$3:$F$2283,Table1[[#This Row],[ID]],0),MATCH(1,(B160=OFFSET(Priorities!$B$3:$B$2283,Table1[[#This Row],[ID]],0))*("52W"=OFFSET(Priorities!$E$3:$E$2283,Table1[[#This Row],[ID]],0)),0))),"")</f>
        <v/>
      </c>
      <c r="N160" s="292" t="str" cm="1">
        <f t="array" aca="1" ref="N160" ca="1">_xlfn.IFNA(TODAY()-(INDEX(OFFSET(Priorities!$F$3:$F$2283,Table1[[#This Row],[ID]],0),MATCH(1,(B160=OFFSET(Priorities!$B$3:$B$2283,Table1[[#This Row],[ID]],0))*("104W"=OFFSET(Priorities!$E$3:$E$2283,Table1[[#This Row],[ID]],0)),0))),"")</f>
        <v/>
      </c>
      <c r="O160" s="292" cm="1">
        <f t="array" aca="1" ref="O160" ca="1">_xlfn.IFNA(TODAY()-(INDEX(OFFSET(Priorities!$F$3:$F$2283,Table1[[#This Row],[ID]],0),MATCH(1,(B160=OFFSET(Priorities!$B$3:$B$2283,Table1[[#This Row],[ID]],0))*("2L"=OFFSET(Priorities!$E$3:$E$2283,Table1[[#This Row],[ID]],0)),0))),"")</f>
        <v>116</v>
      </c>
      <c r="P160" s="292" t="str" cm="1">
        <f t="array" aca="1" ref="P160" ca="1">_xlfn.IFNA(TODAY()-(INDEX(OFFSET(Priorities!$F$3:$F$2283,Table1[[#This Row],[ID]],0),MATCH(1,(B160=OFFSET(Priorities!$B$3:$B$2283,Table1[[#This Row],[ID]],0))*("156W"=OFFSET(Priorities!$E$3:$E$2283,Table1[[#This Row],[ID]],0)),0))),"")</f>
        <v/>
      </c>
      <c r="Q160" s="287" t="str" cm="1">
        <f t="array" aca="1" ref="Q160" ca="1">_xlfn.IFNA(TODAY()-(INDEX(OFFSET(Priorities!$F$3:$F$2283,Table1[[#This Row],[ID]],0),MATCH(1,(B160=OFFSET(Priorities!$B$3:$B$2283,Table1[[#This Row],[ID]],0))*("3L"=OFFSET(Priorities!$E$3:$E$2283,Table1[[#This Row],[ID]],0)),0))),"")</f>
        <v/>
      </c>
    </row>
    <row r="161" spans="1:17" ht="28.8" x14ac:dyDescent="0.3">
      <c r="A161" s="288">
        <v>160</v>
      </c>
      <c r="B161" s="289" t="str">
        <f ca="1">IF(COUNTIF(Priorities!$B$4:OFFSET(Priorities!$B$3,Table1[[#This Row],[ID]],0),OFFSET(Priorities!$B$3,Table1[[#This Row],[ID]],0))=1,OFFSET(Priorities!$B$3,Table1[[#This Row],[ID]],0),"")</f>
        <v>ST 273/2019</v>
      </c>
      <c r="C161" s="290" t="str">
        <f ca="1">IF(COUNTIF(Priorities!$B$4:OFFSET(Priorities!$B$3,Table1[[#This Row],[ID]],0),OFFSET(Priorities!$B$3,Table1[[#This Row],[ID]],0))=1,OFFSET(Priorities!$C$3,Table1[[#This Row],[ID]],0),"")</f>
        <v>JBL 15% TEST 61 TEST 60 for TEST51  - 1 próbka</v>
      </c>
      <c r="D161" s="289" t="str">
        <f ca="1">IFERROR(IF(VLOOKUP(E161,'Leader-Assistant'!$B$1:$B$25,1,FALSE)&lt;&gt;"",'Leader-Assistant'!$B$1,""),"") &amp; IFERROR(IF(VLOOKUP(E161,'Leader-Assistant'!$C$1:$C$25,1,FALSE)&lt;&gt;"",'Leader-Assistant'!$C$1,""),"")  &amp; IFERROR(IF(VLOOKUP(E161,'Leader-Assistant'!$D$1:$D$25,1,FALSE)&lt;&gt;"",'Leader-Assistant'!$D$1,""),"") &amp; IFERROR(IF(VLOOKUP(E161,'Leader-Assistant'!$E$1:$E$25,1,FALSE)&lt;&gt;"",'Leader-Assistant'!$E$1,""),"") &amp; IFERROR(IF(VLOOKUP(E161,'Leader-Assistant'!$F$1:$F$25,1,FALSE)&lt;&gt;"",'Leader-Assistant'!$F$1,""),"") &amp; IFERROR(IF(VLOOKUP(E161,'Leader-Assistant'!$G$1:$G$25,1,FALSE)&lt;&gt;"",'Leader-Assistant'!$G$1,""),"") &amp; IFERROR(IF(VLOOKUP(E161,'Leader-Assistant'!$H$1:$H$25,1,FALSE)&lt;&gt;"",'Leader-Assistant'!$H$1,""),"") &amp; IFERROR(IF(VLOOKUP(E161,'Leader-Assistant'!$I$1:$I$25,1,FALSE)&lt;&gt;"",'Leader-Assistant'!$I$1,""),"")</f>
        <v>PKL</v>
      </c>
      <c r="E161" s="289" t="str">
        <f ca="1">IF(COUNTIF(Priorities!$B$4:OFFSET(Priorities!$B$3,Table1[[#This Row],[ID]],0),OFFSET(Priorities!$B$3,Table1[[#This Row],[ID]],0))=1,OFFSET(Priorities!$D$3,Table1[[#This Row],[ID]],0),"")</f>
        <v>JRY</v>
      </c>
      <c r="F161" s="291" t="str" cm="1">
        <f t="array" aca="1" ref="F161" ca="1">_xlfn.IFNA(INDEX(OFFSET(Priorities!$F$3:$F$2283,Table1[[#This Row],[ID]],0),MATCH(1,(B161=OFFSET(Priorities!$B$3:$B$2283,Table1[[#This Row],[ID]],0))*("Initial"=OFFSET(Priorities!$E$3:$E$2283,Table1[[#This Row],[ID]],0)),0)),"")</f>
        <v/>
      </c>
      <c r="G161" s="292" cm="1">
        <f t="array" aca="1" ref="G161" ca="1">_xlfn.IFNA(TODAY()-(INDEX(OFFSET(Priorities!$F$3:$F$2283,Table1[[#This Row],[ID]],0),MATCH(1,(B161=OFFSET(Priorities!$B$3:$B$2283,Table1[[#This Row],[ID]],0))*("1W"=OFFSET(Priorities!$E$3:$E$2283,Table1[[#This Row],[ID]],0)),0))),"")</f>
        <v>1201</v>
      </c>
      <c r="H161" s="292" cm="1">
        <f t="array" aca="1" ref="H161" ca="1">_xlfn.IFNA(TODAY()-(INDEX(OFFSET(Priorities!$F$3:$F$2283,Table1[[#This Row],[ID]],0),MATCH(1,(B161=OFFSET(Priorities!$B$3:$B$2283,Table1[[#This Row],[ID]],0))*("3W"=OFFSET(Priorities!$E$3:$E$2283,Table1[[#This Row],[ID]],0)),0))),"")</f>
        <v>1187</v>
      </c>
      <c r="I161" s="292" cm="1">
        <f t="array" aca="1" ref="I161" ca="1">_xlfn.IFNA(TODAY()-(INDEX(OFFSET(Priorities!$F$3:$F$2283,Table1[[#This Row],[ID]],0),MATCH(1,(B161=OFFSET(Priorities!$B$3:$B$2283,Table1[[#This Row],[ID]],0))*("6W"=OFFSET(Priorities!$E$3:$E$2283,Table1[[#This Row],[ID]],0)),0))),"")</f>
        <v>1166</v>
      </c>
      <c r="J161" s="292" cm="1">
        <f t="array" aca="1" ref="J161" ca="1">_xlfn.IFNA(TODAY()-(INDEX(OFFSET(Priorities!$F$3:$F$2283,Table1[[#This Row],[ID]],0),MATCH(1,(B161=OFFSET(Priorities!$B$3:$B$2283,Table1[[#This Row],[ID]],0))*("12W"=OFFSET(Priorities!$E$3:$E$2283,Table1[[#This Row],[ID]],0)),0))),"")</f>
        <v>1124</v>
      </c>
      <c r="K161" s="292" cm="1">
        <f t="array" aca="1" ref="K161" ca="1">_xlfn.IFNA(TODAY()-(INDEX(OFFSET(Priorities!$F$3:$F$2283,Table1[[#This Row],[ID]],0),MATCH(1,(B161=OFFSET(Priorities!$B$3:$B$2283,Table1[[#This Row],[ID]],0))*("18W"=OFFSET(Priorities!$E$3:$E$2283,Table1[[#This Row],[ID]],0)),0))),"")</f>
        <v>1082</v>
      </c>
      <c r="L161" s="292" cm="1">
        <f t="array" aca="1" ref="L161" ca="1">_xlfn.IFNA(TODAY()-(INDEX(OFFSET(Priorities!$F$3:$F$2283,Table1[[#This Row],[ID]],0),MATCH(1,(B161=OFFSET(Priorities!$B$3:$B$2283,Table1[[#This Row],[ID]],0))*("26W"=OFFSET(Priorities!$E$3:$E$2283,Table1[[#This Row],[ID]],0)),0))),"")</f>
        <v>1026</v>
      </c>
      <c r="M161" s="292" cm="1">
        <f t="array" aca="1" ref="M161" ca="1">_xlfn.IFNA(TODAY()-(INDEX(OFFSET(Priorities!$F$3:$F$2283,Table1[[#This Row],[ID]],0),MATCH(1,(B161=OFFSET(Priorities!$B$3:$B$2283,Table1[[#This Row],[ID]],0))*("52W"=OFFSET(Priorities!$E$3:$E$2283,Table1[[#This Row],[ID]],0)),0))),"")</f>
        <v>844</v>
      </c>
      <c r="N161" s="292" t="str" cm="1">
        <f t="array" aca="1" ref="N161" ca="1">_xlfn.IFNA(TODAY()-(INDEX(OFFSET(Priorities!$F$3:$F$2283,Table1[[#This Row],[ID]],0),MATCH(1,(B161=OFFSET(Priorities!$B$3:$B$2283,Table1[[#This Row],[ID]],0))*("104W"=OFFSET(Priorities!$E$3:$E$2283,Table1[[#This Row],[ID]],0)),0))),"")</f>
        <v/>
      </c>
      <c r="O161" s="292" cm="1">
        <f t="array" aca="1" ref="O161" ca="1">_xlfn.IFNA(TODAY()-(INDEX(OFFSET(Priorities!$F$3:$F$2283,Table1[[#This Row],[ID]],0),MATCH(1,(B161=OFFSET(Priorities!$B$3:$B$2283,Table1[[#This Row],[ID]],0))*("2L"=OFFSET(Priorities!$E$3:$E$2283,Table1[[#This Row],[ID]],0)),0))),"")</f>
        <v>480</v>
      </c>
      <c r="P161" s="292" t="str" cm="1">
        <f t="array" aca="1" ref="P161" ca="1">_xlfn.IFNA(TODAY()-(INDEX(OFFSET(Priorities!$F$3:$F$2283,Table1[[#This Row],[ID]],0),MATCH(1,(B161=OFFSET(Priorities!$B$3:$B$2283,Table1[[#This Row],[ID]],0))*("156W"=OFFSET(Priorities!$E$3:$E$2283,Table1[[#This Row],[ID]],0)),0))),"")</f>
        <v/>
      </c>
      <c r="Q161" s="287" cm="1">
        <f t="array" aca="1" ref="Q161" ca="1">_xlfn.IFNA(TODAY()-(INDEX(OFFSET(Priorities!$F$3:$F$2283,Table1[[#This Row],[ID]],0),MATCH(1,(B161=OFFSET(Priorities!$B$3:$B$2283,Table1[[#This Row],[ID]],0))*("3L"=OFFSET(Priorities!$E$3:$E$2283,Table1[[#This Row],[ID]],0)),0))),"")</f>
        <v>116</v>
      </c>
    </row>
    <row r="162" spans="1:17" ht="28.8" x14ac:dyDescent="0.3">
      <c r="A162" s="288">
        <v>161</v>
      </c>
      <c r="B162" s="289" t="str">
        <f ca="1">IF(COUNTIF(Priorities!$B$4:OFFSET(Priorities!$B$3,Table1[[#This Row],[ID]],0),OFFSET(Priorities!$B$3,Table1[[#This Row],[ID]],0))=1,OFFSET(Priorities!$B$3,Table1[[#This Row],[ID]],0),"")</f>
        <v>ST 272/2019</v>
      </c>
      <c r="C162" s="290" t="str">
        <f ca="1">IF(COUNTIF(Priorities!$B$4:OFFSET(Priorities!$B$3,Table1[[#This Row],[ID]],0),OFFSET(Priorities!$B$3,Table1[[#This Row],[ID]],0))=1,OFFSET(Priorities!$C$3,Table1[[#This Row],[ID]],0),"")</f>
        <v>RZBC TEST 61 TEST 60 for TEST51  - 2 próbki</v>
      </c>
      <c r="D162" s="289" t="str">
        <f ca="1">IFERROR(IF(VLOOKUP(E162,'Leader-Assistant'!$B$1:$B$25,1,FALSE)&lt;&gt;"",'Leader-Assistant'!$B$1,""),"") &amp; IFERROR(IF(VLOOKUP(E162,'Leader-Assistant'!$C$1:$C$25,1,FALSE)&lt;&gt;"",'Leader-Assistant'!$C$1,""),"")  &amp; IFERROR(IF(VLOOKUP(E162,'Leader-Assistant'!$D$1:$D$25,1,FALSE)&lt;&gt;"",'Leader-Assistant'!$D$1,""),"") &amp; IFERROR(IF(VLOOKUP(E162,'Leader-Assistant'!$E$1:$E$25,1,FALSE)&lt;&gt;"",'Leader-Assistant'!$E$1,""),"") &amp; IFERROR(IF(VLOOKUP(E162,'Leader-Assistant'!$F$1:$F$25,1,FALSE)&lt;&gt;"",'Leader-Assistant'!$F$1,""),"") &amp; IFERROR(IF(VLOOKUP(E162,'Leader-Assistant'!$G$1:$G$25,1,FALSE)&lt;&gt;"",'Leader-Assistant'!$G$1,""),"") &amp; IFERROR(IF(VLOOKUP(E162,'Leader-Assistant'!$H$1:$H$25,1,FALSE)&lt;&gt;"",'Leader-Assistant'!$H$1,""),"") &amp; IFERROR(IF(VLOOKUP(E162,'Leader-Assistant'!$I$1:$I$25,1,FALSE)&lt;&gt;"",'Leader-Assistant'!$I$1,""),"")</f>
        <v>PKL</v>
      </c>
      <c r="E162" s="289" t="str">
        <f ca="1">IF(COUNTIF(Priorities!$B$4:OFFSET(Priorities!$B$3,Table1[[#This Row],[ID]],0),OFFSET(Priorities!$B$3,Table1[[#This Row],[ID]],0))=1,OFFSET(Priorities!$D$3,Table1[[#This Row],[ID]],0),"")</f>
        <v>JRY</v>
      </c>
      <c r="F162" s="291" t="str" cm="1">
        <f t="array" aca="1" ref="F162" ca="1">_xlfn.IFNA(INDEX(OFFSET(Priorities!$F$3:$F$2283,Table1[[#This Row],[ID]],0),MATCH(1,(B162=OFFSET(Priorities!$B$3:$B$2283,Table1[[#This Row],[ID]],0))*("Initial"=OFFSET(Priorities!$E$3:$E$2283,Table1[[#This Row],[ID]],0)),0)),"")</f>
        <v/>
      </c>
      <c r="G162" s="292" cm="1">
        <f t="array" aca="1" ref="G162" ca="1">_xlfn.IFNA(TODAY()-(INDEX(OFFSET(Priorities!$F$3:$F$2283,Table1[[#This Row],[ID]],0),MATCH(1,(B162=OFFSET(Priorities!$B$3:$B$2283,Table1[[#This Row],[ID]],0))*("1W"=OFFSET(Priorities!$E$3:$E$2283,Table1[[#This Row],[ID]],0)),0))),"")</f>
        <v>1201</v>
      </c>
      <c r="H162" s="292" cm="1">
        <f t="array" aca="1" ref="H162" ca="1">_xlfn.IFNA(TODAY()-(INDEX(OFFSET(Priorities!$F$3:$F$2283,Table1[[#This Row],[ID]],0),MATCH(1,(B162=OFFSET(Priorities!$B$3:$B$2283,Table1[[#This Row],[ID]],0))*("3W"=OFFSET(Priorities!$E$3:$E$2283,Table1[[#This Row],[ID]],0)),0))),"")</f>
        <v>1187</v>
      </c>
      <c r="I162" s="292" cm="1">
        <f t="array" aca="1" ref="I162" ca="1">_xlfn.IFNA(TODAY()-(INDEX(OFFSET(Priorities!$F$3:$F$2283,Table1[[#This Row],[ID]],0),MATCH(1,(B162=OFFSET(Priorities!$B$3:$B$2283,Table1[[#This Row],[ID]],0))*("6W"=OFFSET(Priorities!$E$3:$E$2283,Table1[[#This Row],[ID]],0)),0))),"")</f>
        <v>1166</v>
      </c>
      <c r="J162" s="292" cm="1">
        <f t="array" aca="1" ref="J162" ca="1">_xlfn.IFNA(TODAY()-(INDEX(OFFSET(Priorities!$F$3:$F$2283,Table1[[#This Row],[ID]],0),MATCH(1,(B162=OFFSET(Priorities!$B$3:$B$2283,Table1[[#This Row],[ID]],0))*("12W"=OFFSET(Priorities!$E$3:$E$2283,Table1[[#This Row],[ID]],0)),0))),"")</f>
        <v>1124</v>
      </c>
      <c r="K162" s="292" cm="1">
        <f t="array" aca="1" ref="K162" ca="1">_xlfn.IFNA(TODAY()-(INDEX(OFFSET(Priorities!$F$3:$F$2283,Table1[[#This Row],[ID]],0),MATCH(1,(B162=OFFSET(Priorities!$B$3:$B$2283,Table1[[#This Row],[ID]],0))*("18W"=OFFSET(Priorities!$E$3:$E$2283,Table1[[#This Row],[ID]],0)),0))),"")</f>
        <v>1082</v>
      </c>
      <c r="L162" s="292" cm="1">
        <f t="array" aca="1" ref="L162" ca="1">_xlfn.IFNA(TODAY()-(INDEX(OFFSET(Priorities!$F$3:$F$2283,Table1[[#This Row],[ID]],0),MATCH(1,(B162=OFFSET(Priorities!$B$3:$B$2283,Table1[[#This Row],[ID]],0))*("26W"=OFFSET(Priorities!$E$3:$E$2283,Table1[[#This Row],[ID]],0)),0))),"")</f>
        <v>1026</v>
      </c>
      <c r="M162" s="292" cm="1">
        <f t="array" aca="1" ref="M162" ca="1">_xlfn.IFNA(TODAY()-(INDEX(OFFSET(Priorities!$F$3:$F$2283,Table1[[#This Row],[ID]],0),MATCH(1,(B162=OFFSET(Priorities!$B$3:$B$2283,Table1[[#This Row],[ID]],0))*("52W"=OFFSET(Priorities!$E$3:$E$2283,Table1[[#This Row],[ID]],0)),0))),"")</f>
        <v>844</v>
      </c>
      <c r="N162" s="292" t="str" cm="1">
        <f t="array" aca="1" ref="N162" ca="1">_xlfn.IFNA(TODAY()-(INDEX(OFFSET(Priorities!$F$3:$F$2283,Table1[[#This Row],[ID]],0),MATCH(1,(B162=OFFSET(Priorities!$B$3:$B$2283,Table1[[#This Row],[ID]],0))*("104W"=OFFSET(Priorities!$E$3:$E$2283,Table1[[#This Row],[ID]],0)),0))),"")</f>
        <v/>
      </c>
      <c r="O162" s="292" cm="1">
        <f t="array" aca="1" ref="O162" ca="1">_xlfn.IFNA(TODAY()-(INDEX(OFFSET(Priorities!$F$3:$F$2283,Table1[[#This Row],[ID]],0),MATCH(1,(B162=OFFSET(Priorities!$B$3:$B$2283,Table1[[#This Row],[ID]],0))*("2L"=OFFSET(Priorities!$E$3:$E$2283,Table1[[#This Row],[ID]],0)),0))),"")</f>
        <v>480</v>
      </c>
      <c r="P162" s="292" t="str" cm="1">
        <f t="array" aca="1" ref="P162" ca="1">_xlfn.IFNA(TODAY()-(INDEX(OFFSET(Priorities!$F$3:$F$2283,Table1[[#This Row],[ID]],0),MATCH(1,(B162=OFFSET(Priorities!$B$3:$B$2283,Table1[[#This Row],[ID]],0))*("156W"=OFFSET(Priorities!$E$3:$E$2283,Table1[[#This Row],[ID]],0)),0))),"")</f>
        <v/>
      </c>
      <c r="Q162" s="287" cm="1">
        <f t="array" aca="1" ref="Q162" ca="1">_xlfn.IFNA(TODAY()-(INDEX(OFFSET(Priorities!$F$3:$F$2283,Table1[[#This Row],[ID]],0),MATCH(1,(B162=OFFSET(Priorities!$B$3:$B$2283,Table1[[#This Row],[ID]],0))*("3L"=OFFSET(Priorities!$E$3:$E$2283,Table1[[#This Row],[ID]],0)),0))),"")</f>
        <v>116</v>
      </c>
    </row>
    <row r="163" spans="1:17" x14ac:dyDescent="0.3">
      <c r="A163" s="288">
        <v>162</v>
      </c>
      <c r="B163" s="289" t="str">
        <f ca="1">IF(COUNTIF(Priorities!$B$4:OFFSET(Priorities!$B$3,Table1[[#This Row],[ID]],0),OFFSET(Priorities!$B$3,Table1[[#This Row],[ID]],0))=1,OFFSET(Priorities!$B$3,Table1[[#This Row],[ID]],0),"")</f>
        <v>ST 113-2022</v>
      </c>
      <c r="C163" s="290" t="str">
        <f ca="1">IF(COUNTIF(Priorities!$B$4:OFFSET(Priorities!$B$3,Table1[[#This Row],[ID]],0),OFFSET(Priorities!$B$3,Table1[[#This Row],[ID]],0))=1,OFFSET(Priorities!$C$3,Table1[[#This Row],[ID]],0),"")</f>
        <v>TEST448</v>
      </c>
      <c r="D163" s="289" t="str">
        <f ca="1">IFERROR(IF(VLOOKUP(E163,'Leader-Assistant'!$B$1:$B$25,1,FALSE)&lt;&gt;"",'Leader-Assistant'!$B$1,""),"") &amp; IFERROR(IF(VLOOKUP(E163,'Leader-Assistant'!$C$1:$C$25,1,FALSE)&lt;&gt;"",'Leader-Assistant'!$C$1,""),"")  &amp; IFERROR(IF(VLOOKUP(E163,'Leader-Assistant'!$D$1:$D$25,1,FALSE)&lt;&gt;"",'Leader-Assistant'!$D$1,""),"") &amp; IFERROR(IF(VLOOKUP(E163,'Leader-Assistant'!$E$1:$E$25,1,FALSE)&lt;&gt;"",'Leader-Assistant'!$E$1,""),"") &amp; IFERROR(IF(VLOOKUP(E163,'Leader-Assistant'!$F$1:$F$25,1,FALSE)&lt;&gt;"",'Leader-Assistant'!$F$1,""),"") &amp; IFERROR(IF(VLOOKUP(E163,'Leader-Assistant'!$G$1:$G$25,1,FALSE)&lt;&gt;"",'Leader-Assistant'!$G$1,""),"") &amp; IFERROR(IF(VLOOKUP(E163,'Leader-Assistant'!$H$1:$H$25,1,FALSE)&lt;&gt;"",'Leader-Assistant'!$H$1,""),"") &amp; IFERROR(IF(VLOOKUP(E163,'Leader-Assistant'!$I$1:$I$25,1,FALSE)&lt;&gt;"",'Leader-Assistant'!$I$1,""),"")</f>
        <v>PKL</v>
      </c>
      <c r="E163" s="289" t="str">
        <f ca="1">IF(COUNTIF(Priorities!$B$4:OFFSET(Priorities!$B$3,Table1[[#This Row],[ID]],0),OFFSET(Priorities!$B$3,Table1[[#This Row],[ID]],0))=1,OFFSET(Priorities!$D$3,Table1[[#This Row],[ID]],0),"")</f>
        <v>JRE</v>
      </c>
      <c r="F163" s="291" t="str" cm="1">
        <f t="array" aca="1" ref="F163" ca="1">_xlfn.IFNA(INDEX(OFFSET(Priorities!$F$3:$F$2283,Table1[[#This Row],[ID]],0),MATCH(1,(B163=OFFSET(Priorities!$B$3:$B$2283,Table1[[#This Row],[ID]],0))*("Initial"=OFFSET(Priorities!$E$3:$E$2283,Table1[[#This Row],[ID]],0)),0)),"")</f>
        <v>25.03.2022</v>
      </c>
      <c r="G163" s="292" cm="1">
        <f t="array" aca="1" ref="G163" ca="1">_xlfn.IFNA(TODAY()-(INDEX(OFFSET(Priorities!$F$3:$F$2283,Table1[[#This Row],[ID]],0),MATCH(1,(B163=OFFSET(Priorities!$B$3:$B$2283,Table1[[#This Row],[ID]],0))*("1W"=OFFSET(Priorities!$E$3:$E$2283,Table1[[#This Row],[ID]],0)),0))),"")</f>
        <v>193</v>
      </c>
      <c r="H163" s="292" cm="1">
        <f t="array" aca="1" ref="H163" ca="1">_xlfn.IFNA(TODAY()-(INDEX(OFFSET(Priorities!$F$3:$F$2283,Table1[[#This Row],[ID]],0),MATCH(1,(B163=OFFSET(Priorities!$B$3:$B$2283,Table1[[#This Row],[ID]],0))*("3W"=OFFSET(Priorities!$E$3:$E$2283,Table1[[#This Row],[ID]],0)),0))),"")</f>
        <v>179</v>
      </c>
      <c r="I163" s="292" cm="1">
        <f t="array" aca="1" ref="I163" ca="1">_xlfn.IFNA(TODAY()-(INDEX(OFFSET(Priorities!$F$3:$F$2283,Table1[[#This Row],[ID]],0),MATCH(1,(B163=OFFSET(Priorities!$B$3:$B$2283,Table1[[#This Row],[ID]],0))*("6W"=OFFSET(Priorities!$E$3:$E$2283,Table1[[#This Row],[ID]],0)),0))),"")</f>
        <v>158</v>
      </c>
      <c r="J163" s="292" cm="1">
        <f t="array" aca="1" ref="J163" ca="1">_xlfn.IFNA(TODAY()-(INDEX(OFFSET(Priorities!$F$3:$F$2283,Table1[[#This Row],[ID]],0),MATCH(1,(B163=OFFSET(Priorities!$B$3:$B$2283,Table1[[#This Row],[ID]],0))*("12W"=OFFSET(Priorities!$E$3:$E$2283,Table1[[#This Row],[ID]],0)),0))),"")</f>
        <v>116</v>
      </c>
      <c r="K163" s="292" t="str" cm="1">
        <f t="array" aca="1" ref="K163" ca="1">_xlfn.IFNA(TODAY()-(INDEX(OFFSET(Priorities!$F$3:$F$2283,Table1[[#This Row],[ID]],0),MATCH(1,(B163=OFFSET(Priorities!$B$3:$B$2283,Table1[[#This Row],[ID]],0))*("18W"=OFFSET(Priorities!$E$3:$E$2283,Table1[[#This Row],[ID]],0)),0))),"")</f>
        <v/>
      </c>
      <c r="L163" s="292" t="str" cm="1">
        <f t="array" aca="1" ref="L163" ca="1">_xlfn.IFNA(TODAY()-(INDEX(OFFSET(Priorities!$F$3:$F$2283,Table1[[#This Row],[ID]],0),MATCH(1,(B163=OFFSET(Priorities!$B$3:$B$2283,Table1[[#This Row],[ID]],0))*("26W"=OFFSET(Priorities!$E$3:$E$2283,Table1[[#This Row],[ID]],0)),0))),"")</f>
        <v/>
      </c>
      <c r="M163" s="292" t="str" cm="1">
        <f t="array" aca="1" ref="M163" ca="1">_xlfn.IFNA(TODAY()-(INDEX(OFFSET(Priorities!$F$3:$F$2283,Table1[[#This Row],[ID]],0),MATCH(1,(B163=OFFSET(Priorities!$B$3:$B$2283,Table1[[#This Row],[ID]],0))*("52W"=OFFSET(Priorities!$E$3:$E$2283,Table1[[#This Row],[ID]],0)),0))),"")</f>
        <v/>
      </c>
      <c r="N163" s="292" t="str" cm="1">
        <f t="array" aca="1" ref="N163" ca="1">_xlfn.IFNA(TODAY()-(INDEX(OFFSET(Priorities!$F$3:$F$2283,Table1[[#This Row],[ID]],0),MATCH(1,(B163=OFFSET(Priorities!$B$3:$B$2283,Table1[[#This Row],[ID]],0))*("104W"=OFFSET(Priorities!$E$3:$E$2283,Table1[[#This Row],[ID]],0)),0))),"")</f>
        <v/>
      </c>
      <c r="O163" s="292" t="str" cm="1">
        <f t="array" aca="1" ref="O163" ca="1">_xlfn.IFNA(TODAY()-(INDEX(OFFSET(Priorities!$F$3:$F$2283,Table1[[#This Row],[ID]],0),MATCH(1,(B163=OFFSET(Priorities!$B$3:$B$2283,Table1[[#This Row],[ID]],0))*("2L"=OFFSET(Priorities!$E$3:$E$2283,Table1[[#This Row],[ID]],0)),0))),"")</f>
        <v/>
      </c>
      <c r="P163" s="292" t="str" cm="1">
        <f t="array" aca="1" ref="P163" ca="1">_xlfn.IFNA(TODAY()-(INDEX(OFFSET(Priorities!$F$3:$F$2283,Table1[[#This Row],[ID]],0),MATCH(1,(B163=OFFSET(Priorities!$B$3:$B$2283,Table1[[#This Row],[ID]],0))*("156W"=OFFSET(Priorities!$E$3:$E$2283,Table1[[#This Row],[ID]],0)),0))),"")</f>
        <v/>
      </c>
      <c r="Q163" s="287" t="str" cm="1">
        <f t="array" aca="1" ref="Q163" ca="1">_xlfn.IFNA(TODAY()-(INDEX(OFFSET(Priorities!$F$3:$F$2283,Table1[[#This Row],[ID]],0),MATCH(1,(B163=OFFSET(Priorities!$B$3:$B$2283,Table1[[#This Row],[ID]],0))*("3L"=OFFSET(Priorities!$E$3:$E$2283,Table1[[#This Row],[ID]],0)),0))),"")</f>
        <v/>
      </c>
    </row>
    <row r="164" spans="1:17" hidden="1" x14ac:dyDescent="0.3">
      <c r="A164" s="288">
        <v>163</v>
      </c>
      <c r="B164" s="289" t="str">
        <f ca="1">IF(COUNTIF(Priorities!$B$4:OFFSET(Priorities!$B$3,Table1[[#This Row],[ID]],0),OFFSET(Priorities!$B$3,Table1[[#This Row],[ID]],0))=1,OFFSET(Priorities!$B$3,Table1[[#This Row],[ID]],0),"")</f>
        <v/>
      </c>
      <c r="C164" s="290" t="str">
        <f ca="1">IF(COUNTIF(Priorities!$B$4:OFFSET(Priorities!$B$3,Table1[[#This Row],[ID]],0),OFFSET(Priorities!$B$3,Table1[[#This Row],[ID]],0))=1,OFFSET(Priorities!$C$3,Table1[[#This Row],[ID]],0),"")</f>
        <v/>
      </c>
      <c r="D164" s="289" t="str">
        <f ca="1">IFERROR(IF(VLOOKUP(E164,'Leader-Assistant'!$B$1:$B$25,1,FALSE)&lt;&gt;"",'Leader-Assistant'!$B$1,""),"") &amp; IFERROR(IF(VLOOKUP(E164,'Leader-Assistant'!$C$1:$C$25,1,FALSE)&lt;&gt;"",'Leader-Assistant'!$C$1,""),"")  &amp; IFERROR(IF(VLOOKUP(E164,'Leader-Assistant'!$D$1:$D$25,1,FALSE)&lt;&gt;"",'Leader-Assistant'!$D$1,""),"") &amp; IFERROR(IF(VLOOKUP(E164,'Leader-Assistant'!$E$1:$E$25,1,FALSE)&lt;&gt;"",'Leader-Assistant'!$E$1,""),"") &amp; IFERROR(IF(VLOOKUP(E164,'Leader-Assistant'!$F$1:$F$25,1,FALSE)&lt;&gt;"",'Leader-Assistant'!$F$1,""),"") &amp; IFERROR(IF(VLOOKUP(E164,'Leader-Assistant'!$G$1:$G$25,1,FALSE)&lt;&gt;"",'Leader-Assistant'!$G$1,""),"") &amp; IFERROR(IF(VLOOKUP(E164,'Leader-Assistant'!$H$1:$H$25,1,FALSE)&lt;&gt;"",'Leader-Assistant'!$H$1,""),"") &amp; IFERROR(IF(VLOOKUP(E164,'Leader-Assistant'!$I$1:$I$25,1,FALSE)&lt;&gt;"",'Leader-Assistant'!$I$1,""),"")</f>
        <v/>
      </c>
      <c r="E164" s="289" t="str">
        <f ca="1">IF(COUNTIF(Priorities!$B$4:OFFSET(Priorities!$B$3,Table1[[#This Row],[ID]],0),OFFSET(Priorities!$B$3,Table1[[#This Row],[ID]],0))=1,OFFSET(Priorities!$D$3,Table1[[#This Row],[ID]],0),"")</f>
        <v/>
      </c>
      <c r="F164" s="291" t="str" cm="1">
        <f t="array" aca="1" ref="F164" ca="1">_xlfn.IFNA(INDEX(OFFSET(Priorities!$F$3:$F$2283,Table1[[#This Row],[ID]],0),MATCH(1,(B164=OFFSET(Priorities!$B$3:$B$2283,Table1[[#This Row],[ID]],0))*("Initial"=OFFSET(Priorities!$E$3:$E$2283,Table1[[#This Row],[ID]],0)),0)),"")</f>
        <v/>
      </c>
      <c r="G164" s="292" t="str" cm="1">
        <f t="array" aca="1" ref="G164" ca="1">_xlfn.IFNA(TODAY()-(INDEX(OFFSET(Priorities!$F$3:$F$2283,Table1[[#This Row],[ID]],0),MATCH(1,(B164=OFFSET(Priorities!$B$3:$B$2283,Table1[[#This Row],[ID]],0))*("1W"=OFFSET(Priorities!$E$3:$E$2283,Table1[[#This Row],[ID]],0)),0))),"")</f>
        <v/>
      </c>
      <c r="H164" s="292" t="str" cm="1">
        <f t="array" aca="1" ref="H164" ca="1">_xlfn.IFNA(TODAY()-(INDEX(OFFSET(Priorities!$F$3:$F$2283,Table1[[#This Row],[ID]],0),MATCH(1,(B164=OFFSET(Priorities!$B$3:$B$2283,Table1[[#This Row],[ID]],0))*("3W"=OFFSET(Priorities!$E$3:$E$2283,Table1[[#This Row],[ID]],0)),0))),"")</f>
        <v/>
      </c>
      <c r="I164" s="292" t="str" cm="1">
        <f t="array" aca="1" ref="I164" ca="1">_xlfn.IFNA(TODAY()-(INDEX(OFFSET(Priorities!$F$3:$F$2283,Table1[[#This Row],[ID]],0),MATCH(1,(B164=OFFSET(Priorities!$B$3:$B$2283,Table1[[#This Row],[ID]],0))*("6W"=OFFSET(Priorities!$E$3:$E$2283,Table1[[#This Row],[ID]],0)),0))),"")</f>
        <v/>
      </c>
      <c r="J164" s="292" t="str" cm="1">
        <f t="array" aca="1" ref="J164" ca="1">_xlfn.IFNA(TODAY()-(INDEX(OFFSET(Priorities!$F$3:$F$2283,Table1[[#This Row],[ID]],0),MATCH(1,(B164=OFFSET(Priorities!$B$3:$B$2283,Table1[[#This Row],[ID]],0))*("12W"=OFFSET(Priorities!$E$3:$E$2283,Table1[[#This Row],[ID]],0)),0))),"")</f>
        <v/>
      </c>
      <c r="K164" s="292" t="str" cm="1">
        <f t="array" aca="1" ref="K164" ca="1">_xlfn.IFNA(TODAY()-(INDEX(OFFSET(Priorities!$F$3:$F$2283,Table1[[#This Row],[ID]],0),MATCH(1,(B164=OFFSET(Priorities!$B$3:$B$2283,Table1[[#This Row],[ID]],0))*("18W"=OFFSET(Priorities!$E$3:$E$2283,Table1[[#This Row],[ID]],0)),0))),"")</f>
        <v/>
      </c>
      <c r="L164" s="292" t="str" cm="1">
        <f t="array" aca="1" ref="L164" ca="1">_xlfn.IFNA(TODAY()-(INDEX(OFFSET(Priorities!$F$3:$F$2283,Table1[[#This Row],[ID]],0),MATCH(1,(B164=OFFSET(Priorities!$B$3:$B$2283,Table1[[#This Row],[ID]],0))*("26W"=OFFSET(Priorities!$E$3:$E$2283,Table1[[#This Row],[ID]],0)),0))),"")</f>
        <v/>
      </c>
      <c r="M164" s="292" t="str" cm="1">
        <f t="array" aca="1" ref="M164" ca="1">_xlfn.IFNA(TODAY()-(INDEX(OFFSET(Priorities!$F$3:$F$2283,Table1[[#This Row],[ID]],0),MATCH(1,(B164=OFFSET(Priorities!$B$3:$B$2283,Table1[[#This Row],[ID]],0))*("52W"=OFFSET(Priorities!$E$3:$E$2283,Table1[[#This Row],[ID]],0)),0))),"")</f>
        <v/>
      </c>
      <c r="N164" s="292" t="str" cm="1">
        <f t="array" aca="1" ref="N164" ca="1">_xlfn.IFNA(TODAY()-(INDEX(OFFSET(Priorities!$F$3:$F$2283,Table1[[#This Row],[ID]],0),MATCH(1,(B164=OFFSET(Priorities!$B$3:$B$2283,Table1[[#This Row],[ID]],0))*("104W"=OFFSET(Priorities!$E$3:$E$2283,Table1[[#This Row],[ID]],0)),0))),"")</f>
        <v/>
      </c>
      <c r="O164" s="292" t="str" cm="1">
        <f t="array" aca="1" ref="O164" ca="1">_xlfn.IFNA(TODAY()-(INDEX(OFFSET(Priorities!$F$3:$F$2283,Table1[[#This Row],[ID]],0),MATCH(1,(B164=OFFSET(Priorities!$B$3:$B$2283,Table1[[#This Row],[ID]],0))*("2L"=OFFSET(Priorities!$E$3:$E$2283,Table1[[#This Row],[ID]],0)),0))),"")</f>
        <v/>
      </c>
      <c r="P164" s="292" t="str" cm="1">
        <f t="array" aca="1" ref="P164" ca="1">_xlfn.IFNA(TODAY()-(INDEX(OFFSET(Priorities!$F$3:$F$2283,Table1[[#This Row],[ID]],0),MATCH(1,(B164=OFFSET(Priorities!$B$3:$B$2283,Table1[[#This Row],[ID]],0))*("156W"=OFFSET(Priorities!$E$3:$E$2283,Table1[[#This Row],[ID]],0)),0))),"")</f>
        <v/>
      </c>
      <c r="Q164" s="287" t="str" cm="1">
        <f t="array" aca="1" ref="Q164" ca="1">_xlfn.IFNA(TODAY()-(INDEX(OFFSET(Priorities!$F$3:$F$2283,Table1[[#This Row],[ID]],0),MATCH(1,(B164=OFFSET(Priorities!$B$3:$B$2283,Table1[[#This Row],[ID]],0))*("3L"=OFFSET(Priorities!$E$3:$E$2283,Table1[[#This Row],[ID]],0)),0))),"")</f>
        <v/>
      </c>
    </row>
    <row r="165" spans="1:17" x14ac:dyDescent="0.3">
      <c r="A165" s="288">
        <v>164</v>
      </c>
      <c r="B165" s="289" t="str">
        <f ca="1">IF(COUNTIF(Priorities!$B$4:OFFSET(Priorities!$B$3,Table1[[#This Row],[ID]],0),OFFSET(Priorities!$B$3,Table1[[#This Row],[ID]],0))=1,OFFSET(Priorities!$B$3,Table1[[#This Row],[ID]],0),"")</f>
        <v>ST 110-2022</v>
      </c>
      <c r="C165" s="290" t="str">
        <f ca="1">IF(COUNTIF(Priorities!$B$4:OFFSET(Priorities!$B$3,Table1[[#This Row],[ID]],0),OFFSET(Priorities!$B$3,Table1[[#This Row],[ID]],0))=1,OFFSET(Priorities!$C$3,Table1[[#This Row],[ID]],0),"")</f>
        <v>TEST49</v>
      </c>
      <c r="D165" s="289" t="str">
        <f ca="1">IFERROR(IF(VLOOKUP(E165,'Leader-Assistant'!$B$1:$B$25,1,FALSE)&lt;&gt;"",'Leader-Assistant'!$B$1,""),"") &amp; IFERROR(IF(VLOOKUP(E165,'Leader-Assistant'!$C$1:$C$25,1,FALSE)&lt;&gt;"",'Leader-Assistant'!$C$1,""),"")  &amp; IFERROR(IF(VLOOKUP(E165,'Leader-Assistant'!$D$1:$D$25,1,FALSE)&lt;&gt;"",'Leader-Assistant'!$D$1,""),"") &amp; IFERROR(IF(VLOOKUP(E165,'Leader-Assistant'!$E$1:$E$25,1,FALSE)&lt;&gt;"",'Leader-Assistant'!$E$1,""),"") &amp; IFERROR(IF(VLOOKUP(E165,'Leader-Assistant'!$F$1:$F$25,1,FALSE)&lt;&gt;"",'Leader-Assistant'!$F$1,""),"") &amp; IFERROR(IF(VLOOKUP(E165,'Leader-Assistant'!$G$1:$G$25,1,FALSE)&lt;&gt;"",'Leader-Assistant'!$G$1,""),"") &amp; IFERROR(IF(VLOOKUP(E165,'Leader-Assistant'!$H$1:$H$25,1,FALSE)&lt;&gt;"",'Leader-Assistant'!$H$1,""),"") &amp; IFERROR(IF(VLOOKUP(E165,'Leader-Assistant'!$I$1:$I$25,1,FALSE)&lt;&gt;"",'Leader-Assistant'!$I$1,""),"")</f>
        <v>PKL</v>
      </c>
      <c r="E165" s="289" t="str">
        <f ca="1">IF(COUNTIF(Priorities!$B$4:OFFSET(Priorities!$B$3,Table1[[#This Row],[ID]],0),OFFSET(Priorities!$B$3,Table1[[#This Row],[ID]],0))=1,OFFSET(Priorities!$D$3,Table1[[#This Row],[ID]],0),"")</f>
        <v>JRE</v>
      </c>
      <c r="F165" s="291" t="str" cm="1">
        <f t="array" aca="1" ref="F165" ca="1">_xlfn.IFNA(INDEX(OFFSET(Priorities!$F$3:$F$2283,Table1[[#This Row],[ID]],0),MATCH(1,(B165=OFFSET(Priorities!$B$3:$B$2283,Table1[[#This Row],[ID]],0))*("Initial"=OFFSET(Priorities!$E$3:$E$2283,Table1[[#This Row],[ID]],0)),0)),"")</f>
        <v>18.03.2022</v>
      </c>
      <c r="G165" s="292" cm="1">
        <f t="array" aca="1" ref="G165" ca="1">_xlfn.IFNA(TODAY()-(INDEX(OFFSET(Priorities!$F$3:$F$2283,Table1[[#This Row],[ID]],0),MATCH(1,(B165=OFFSET(Priorities!$B$3:$B$2283,Table1[[#This Row],[ID]],0))*("1W"=OFFSET(Priorities!$E$3:$E$2283,Table1[[#This Row],[ID]],0)),0))),"")</f>
        <v>200</v>
      </c>
      <c r="H165" s="292" cm="1">
        <f t="array" aca="1" ref="H165" ca="1">_xlfn.IFNA(TODAY()-(INDEX(OFFSET(Priorities!$F$3:$F$2283,Table1[[#This Row],[ID]],0),MATCH(1,(B165=OFFSET(Priorities!$B$3:$B$2283,Table1[[#This Row],[ID]],0))*("3W"=OFFSET(Priorities!$E$3:$E$2283,Table1[[#This Row],[ID]],0)),0))),"")</f>
        <v>186</v>
      </c>
      <c r="I165" s="292" cm="1">
        <f t="array" aca="1" ref="I165" ca="1">_xlfn.IFNA(TODAY()-(INDEX(OFFSET(Priorities!$F$3:$F$2283,Table1[[#This Row],[ID]],0),MATCH(1,(B165=OFFSET(Priorities!$B$3:$B$2283,Table1[[#This Row],[ID]],0))*("6W"=OFFSET(Priorities!$E$3:$E$2283,Table1[[#This Row],[ID]],0)),0))),"")</f>
        <v>165</v>
      </c>
      <c r="J165" s="292" cm="1">
        <f t="array" aca="1" ref="J165" ca="1">_xlfn.IFNA(TODAY()-(INDEX(OFFSET(Priorities!$F$3:$F$2283,Table1[[#This Row],[ID]],0),MATCH(1,(B165=OFFSET(Priorities!$B$3:$B$2283,Table1[[#This Row],[ID]],0))*("12W"=OFFSET(Priorities!$E$3:$E$2283,Table1[[#This Row],[ID]],0)),0))),"")</f>
        <v>123</v>
      </c>
      <c r="K165" s="292" t="str" cm="1">
        <f t="array" aca="1" ref="K165" ca="1">_xlfn.IFNA(TODAY()-(INDEX(OFFSET(Priorities!$F$3:$F$2283,Table1[[#This Row],[ID]],0),MATCH(1,(B165=OFFSET(Priorities!$B$3:$B$2283,Table1[[#This Row],[ID]],0))*("18W"=OFFSET(Priorities!$E$3:$E$2283,Table1[[#This Row],[ID]],0)),0))),"")</f>
        <v/>
      </c>
      <c r="L165" s="292" t="str" cm="1">
        <f t="array" aca="1" ref="L165" ca="1">_xlfn.IFNA(TODAY()-(INDEX(OFFSET(Priorities!$F$3:$F$2283,Table1[[#This Row],[ID]],0),MATCH(1,(B165=OFFSET(Priorities!$B$3:$B$2283,Table1[[#This Row],[ID]],0))*("26W"=OFFSET(Priorities!$E$3:$E$2283,Table1[[#This Row],[ID]],0)),0))),"")</f>
        <v/>
      </c>
      <c r="M165" s="292" t="str" cm="1">
        <f t="array" aca="1" ref="M165" ca="1">_xlfn.IFNA(TODAY()-(INDEX(OFFSET(Priorities!$F$3:$F$2283,Table1[[#This Row],[ID]],0),MATCH(1,(B165=OFFSET(Priorities!$B$3:$B$2283,Table1[[#This Row],[ID]],0))*("52W"=OFFSET(Priorities!$E$3:$E$2283,Table1[[#This Row],[ID]],0)),0))),"")</f>
        <v/>
      </c>
      <c r="N165" s="292" t="str" cm="1">
        <f t="array" aca="1" ref="N165" ca="1">_xlfn.IFNA(TODAY()-(INDEX(OFFSET(Priorities!$F$3:$F$2283,Table1[[#This Row],[ID]],0),MATCH(1,(B165=OFFSET(Priorities!$B$3:$B$2283,Table1[[#This Row],[ID]],0))*("104W"=OFFSET(Priorities!$E$3:$E$2283,Table1[[#This Row],[ID]],0)),0))),"")</f>
        <v/>
      </c>
      <c r="O165" s="292" t="str" cm="1">
        <f t="array" aca="1" ref="O165" ca="1">_xlfn.IFNA(TODAY()-(INDEX(OFFSET(Priorities!$F$3:$F$2283,Table1[[#This Row],[ID]],0),MATCH(1,(B165=OFFSET(Priorities!$B$3:$B$2283,Table1[[#This Row],[ID]],0))*("2L"=OFFSET(Priorities!$E$3:$E$2283,Table1[[#This Row],[ID]],0)),0))),"")</f>
        <v/>
      </c>
      <c r="P165" s="292" t="str" cm="1">
        <f t="array" aca="1" ref="P165" ca="1">_xlfn.IFNA(TODAY()-(INDEX(OFFSET(Priorities!$F$3:$F$2283,Table1[[#This Row],[ID]],0),MATCH(1,(B165=OFFSET(Priorities!$B$3:$B$2283,Table1[[#This Row],[ID]],0))*("156W"=OFFSET(Priorities!$E$3:$E$2283,Table1[[#This Row],[ID]],0)),0))),"")</f>
        <v/>
      </c>
      <c r="Q165" s="287" t="str" cm="1">
        <f t="array" aca="1" ref="Q165" ca="1">_xlfn.IFNA(TODAY()-(INDEX(OFFSET(Priorities!$F$3:$F$2283,Table1[[#This Row],[ID]],0),MATCH(1,(B165=OFFSET(Priorities!$B$3:$B$2283,Table1[[#This Row],[ID]],0))*("3L"=OFFSET(Priorities!$E$3:$E$2283,Table1[[#This Row],[ID]],0)),0))),"")</f>
        <v/>
      </c>
    </row>
    <row r="166" spans="1:17" hidden="1" x14ac:dyDescent="0.3">
      <c r="A166" s="288">
        <v>165</v>
      </c>
      <c r="B166" s="289" t="str">
        <f ca="1">IF(COUNTIF(Priorities!$B$4:OFFSET(Priorities!$B$3,Table1[[#This Row],[ID]],0),OFFSET(Priorities!$B$3,Table1[[#This Row],[ID]],0))=1,OFFSET(Priorities!$B$3,Table1[[#This Row],[ID]],0),"")</f>
        <v/>
      </c>
      <c r="C166" s="290" t="str">
        <f ca="1">IF(COUNTIF(Priorities!$B$4:OFFSET(Priorities!$B$3,Table1[[#This Row],[ID]],0),OFFSET(Priorities!$B$3,Table1[[#This Row],[ID]],0))=1,OFFSET(Priorities!$C$3,Table1[[#This Row],[ID]],0),"")</f>
        <v/>
      </c>
      <c r="D166" s="289" t="str">
        <f ca="1">IFERROR(IF(VLOOKUP(E166,'Leader-Assistant'!$B$1:$B$25,1,FALSE)&lt;&gt;"",'Leader-Assistant'!$B$1,""),"") &amp; IFERROR(IF(VLOOKUP(E166,'Leader-Assistant'!$C$1:$C$25,1,FALSE)&lt;&gt;"",'Leader-Assistant'!$C$1,""),"")  &amp; IFERROR(IF(VLOOKUP(E166,'Leader-Assistant'!$D$1:$D$25,1,FALSE)&lt;&gt;"",'Leader-Assistant'!$D$1,""),"") &amp; IFERROR(IF(VLOOKUP(E166,'Leader-Assistant'!$E$1:$E$25,1,FALSE)&lt;&gt;"",'Leader-Assistant'!$E$1,""),"") &amp; IFERROR(IF(VLOOKUP(E166,'Leader-Assistant'!$F$1:$F$25,1,FALSE)&lt;&gt;"",'Leader-Assistant'!$F$1,""),"") &amp; IFERROR(IF(VLOOKUP(E166,'Leader-Assistant'!$G$1:$G$25,1,FALSE)&lt;&gt;"",'Leader-Assistant'!$G$1,""),"") &amp; IFERROR(IF(VLOOKUP(E166,'Leader-Assistant'!$H$1:$H$25,1,FALSE)&lt;&gt;"",'Leader-Assistant'!$H$1,""),"") &amp; IFERROR(IF(VLOOKUP(E166,'Leader-Assistant'!$I$1:$I$25,1,FALSE)&lt;&gt;"",'Leader-Assistant'!$I$1,""),"")</f>
        <v/>
      </c>
      <c r="E166" s="289" t="str">
        <f ca="1">IF(COUNTIF(Priorities!$B$4:OFFSET(Priorities!$B$3,Table1[[#This Row],[ID]],0),OFFSET(Priorities!$B$3,Table1[[#This Row],[ID]],0))=1,OFFSET(Priorities!$D$3,Table1[[#This Row],[ID]],0),"")</f>
        <v/>
      </c>
      <c r="F166" s="291" t="str" cm="1">
        <f t="array" aca="1" ref="F166" ca="1">_xlfn.IFNA(INDEX(OFFSET(Priorities!$F$3:$F$2283,Table1[[#This Row],[ID]],0),MATCH(1,(B166=OFFSET(Priorities!$B$3:$B$2283,Table1[[#This Row],[ID]],0))*("Initial"=OFFSET(Priorities!$E$3:$E$2283,Table1[[#This Row],[ID]],0)),0)),"")</f>
        <v/>
      </c>
      <c r="G166" s="292" t="str" cm="1">
        <f t="array" aca="1" ref="G166" ca="1">_xlfn.IFNA(TODAY()-(INDEX(OFFSET(Priorities!$F$3:$F$2283,Table1[[#This Row],[ID]],0),MATCH(1,(B166=OFFSET(Priorities!$B$3:$B$2283,Table1[[#This Row],[ID]],0))*("1W"=OFFSET(Priorities!$E$3:$E$2283,Table1[[#This Row],[ID]],0)),0))),"")</f>
        <v/>
      </c>
      <c r="H166" s="292" t="str" cm="1">
        <f t="array" aca="1" ref="H166" ca="1">_xlfn.IFNA(TODAY()-(INDEX(OFFSET(Priorities!$F$3:$F$2283,Table1[[#This Row],[ID]],0),MATCH(1,(B166=OFFSET(Priorities!$B$3:$B$2283,Table1[[#This Row],[ID]],0))*("3W"=OFFSET(Priorities!$E$3:$E$2283,Table1[[#This Row],[ID]],0)),0))),"")</f>
        <v/>
      </c>
      <c r="I166" s="292" t="str" cm="1">
        <f t="array" aca="1" ref="I166" ca="1">_xlfn.IFNA(TODAY()-(INDEX(OFFSET(Priorities!$F$3:$F$2283,Table1[[#This Row],[ID]],0),MATCH(1,(B166=OFFSET(Priorities!$B$3:$B$2283,Table1[[#This Row],[ID]],0))*("6W"=OFFSET(Priorities!$E$3:$E$2283,Table1[[#This Row],[ID]],0)),0))),"")</f>
        <v/>
      </c>
      <c r="J166" s="292" t="str" cm="1">
        <f t="array" aca="1" ref="J166" ca="1">_xlfn.IFNA(TODAY()-(INDEX(OFFSET(Priorities!$F$3:$F$2283,Table1[[#This Row],[ID]],0),MATCH(1,(B166=OFFSET(Priorities!$B$3:$B$2283,Table1[[#This Row],[ID]],0))*("12W"=OFFSET(Priorities!$E$3:$E$2283,Table1[[#This Row],[ID]],0)),0))),"")</f>
        <v/>
      </c>
      <c r="K166" s="292" t="str" cm="1">
        <f t="array" aca="1" ref="K166" ca="1">_xlfn.IFNA(TODAY()-(INDEX(OFFSET(Priorities!$F$3:$F$2283,Table1[[#This Row],[ID]],0),MATCH(1,(B166=OFFSET(Priorities!$B$3:$B$2283,Table1[[#This Row],[ID]],0))*("18W"=OFFSET(Priorities!$E$3:$E$2283,Table1[[#This Row],[ID]],0)),0))),"")</f>
        <v/>
      </c>
      <c r="L166" s="292" t="str" cm="1">
        <f t="array" aca="1" ref="L166" ca="1">_xlfn.IFNA(TODAY()-(INDEX(OFFSET(Priorities!$F$3:$F$2283,Table1[[#This Row],[ID]],0),MATCH(1,(B166=OFFSET(Priorities!$B$3:$B$2283,Table1[[#This Row],[ID]],0))*("26W"=OFFSET(Priorities!$E$3:$E$2283,Table1[[#This Row],[ID]],0)),0))),"")</f>
        <v/>
      </c>
      <c r="M166" s="292" t="str" cm="1">
        <f t="array" aca="1" ref="M166" ca="1">_xlfn.IFNA(TODAY()-(INDEX(OFFSET(Priorities!$F$3:$F$2283,Table1[[#This Row],[ID]],0),MATCH(1,(B166=OFFSET(Priorities!$B$3:$B$2283,Table1[[#This Row],[ID]],0))*("52W"=OFFSET(Priorities!$E$3:$E$2283,Table1[[#This Row],[ID]],0)),0))),"")</f>
        <v/>
      </c>
      <c r="N166" s="292" t="str" cm="1">
        <f t="array" aca="1" ref="N166" ca="1">_xlfn.IFNA(TODAY()-(INDEX(OFFSET(Priorities!$F$3:$F$2283,Table1[[#This Row],[ID]],0),MATCH(1,(B166=OFFSET(Priorities!$B$3:$B$2283,Table1[[#This Row],[ID]],0))*("104W"=OFFSET(Priorities!$E$3:$E$2283,Table1[[#This Row],[ID]],0)),0))),"")</f>
        <v/>
      </c>
      <c r="O166" s="292" t="str" cm="1">
        <f t="array" aca="1" ref="O166" ca="1">_xlfn.IFNA(TODAY()-(INDEX(OFFSET(Priorities!$F$3:$F$2283,Table1[[#This Row],[ID]],0),MATCH(1,(B166=OFFSET(Priorities!$B$3:$B$2283,Table1[[#This Row],[ID]],0))*("2L"=OFFSET(Priorities!$E$3:$E$2283,Table1[[#This Row],[ID]],0)),0))),"")</f>
        <v/>
      </c>
      <c r="P166" s="292" t="str" cm="1">
        <f t="array" aca="1" ref="P166" ca="1">_xlfn.IFNA(TODAY()-(INDEX(OFFSET(Priorities!$F$3:$F$2283,Table1[[#This Row],[ID]],0),MATCH(1,(B166=OFFSET(Priorities!$B$3:$B$2283,Table1[[#This Row],[ID]],0))*("156W"=OFFSET(Priorities!$E$3:$E$2283,Table1[[#This Row],[ID]],0)),0))),"")</f>
        <v/>
      </c>
      <c r="Q166" s="287" t="str" cm="1">
        <f t="array" aca="1" ref="Q166" ca="1">_xlfn.IFNA(TODAY()-(INDEX(OFFSET(Priorities!$F$3:$F$2283,Table1[[#This Row],[ID]],0),MATCH(1,(B166=OFFSET(Priorities!$B$3:$B$2283,Table1[[#This Row],[ID]],0))*("3L"=OFFSET(Priorities!$E$3:$E$2283,Table1[[#This Row],[ID]],0)),0))),"")</f>
        <v/>
      </c>
    </row>
    <row r="167" spans="1:17" hidden="1" x14ac:dyDescent="0.3">
      <c r="A167" s="288">
        <v>166</v>
      </c>
      <c r="B167" s="289" t="str">
        <f ca="1">IF(COUNTIF(Priorities!$B$4:OFFSET(Priorities!$B$3,Table1[[#This Row],[ID]],0),OFFSET(Priorities!$B$3,Table1[[#This Row],[ID]],0))=1,OFFSET(Priorities!$B$3,Table1[[#This Row],[ID]],0),"")</f>
        <v/>
      </c>
      <c r="C167" s="290" t="str">
        <f ca="1">IF(COUNTIF(Priorities!$B$4:OFFSET(Priorities!$B$3,Table1[[#This Row],[ID]],0),OFFSET(Priorities!$B$3,Table1[[#This Row],[ID]],0))=1,OFFSET(Priorities!$C$3,Table1[[#This Row],[ID]],0),"")</f>
        <v/>
      </c>
      <c r="D167" s="289" t="str">
        <f ca="1">IFERROR(IF(VLOOKUP(E167,'Leader-Assistant'!$B$1:$B$25,1,FALSE)&lt;&gt;"",'Leader-Assistant'!$B$1,""),"") &amp; IFERROR(IF(VLOOKUP(E167,'Leader-Assistant'!$C$1:$C$25,1,FALSE)&lt;&gt;"",'Leader-Assistant'!$C$1,""),"")  &amp; IFERROR(IF(VLOOKUP(E167,'Leader-Assistant'!$D$1:$D$25,1,FALSE)&lt;&gt;"",'Leader-Assistant'!$D$1,""),"") &amp; IFERROR(IF(VLOOKUP(E167,'Leader-Assistant'!$E$1:$E$25,1,FALSE)&lt;&gt;"",'Leader-Assistant'!$E$1,""),"") &amp; IFERROR(IF(VLOOKUP(E167,'Leader-Assistant'!$F$1:$F$25,1,FALSE)&lt;&gt;"",'Leader-Assistant'!$F$1,""),"") &amp; IFERROR(IF(VLOOKUP(E167,'Leader-Assistant'!$G$1:$G$25,1,FALSE)&lt;&gt;"",'Leader-Assistant'!$G$1,""),"") &amp; IFERROR(IF(VLOOKUP(E167,'Leader-Assistant'!$H$1:$H$25,1,FALSE)&lt;&gt;"",'Leader-Assistant'!$H$1,""),"") &amp; IFERROR(IF(VLOOKUP(E167,'Leader-Assistant'!$I$1:$I$25,1,FALSE)&lt;&gt;"",'Leader-Assistant'!$I$1,""),"")</f>
        <v/>
      </c>
      <c r="E167" s="289" t="str">
        <f ca="1">IF(COUNTIF(Priorities!$B$4:OFFSET(Priorities!$B$3,Table1[[#This Row],[ID]],0),OFFSET(Priorities!$B$3,Table1[[#This Row],[ID]],0))=1,OFFSET(Priorities!$D$3,Table1[[#This Row],[ID]],0),"")</f>
        <v/>
      </c>
      <c r="F167" s="291" t="str" cm="1">
        <f t="array" aca="1" ref="F167" ca="1">_xlfn.IFNA(INDEX(OFFSET(Priorities!$F$3:$F$2283,Table1[[#This Row],[ID]],0),MATCH(1,(B167=OFFSET(Priorities!$B$3:$B$2283,Table1[[#This Row],[ID]],0))*("Initial"=OFFSET(Priorities!$E$3:$E$2283,Table1[[#This Row],[ID]],0)),0)),"")</f>
        <v/>
      </c>
      <c r="G167" s="292" t="str" cm="1">
        <f t="array" aca="1" ref="G167" ca="1">_xlfn.IFNA(TODAY()-(INDEX(OFFSET(Priorities!$F$3:$F$2283,Table1[[#This Row],[ID]],0),MATCH(1,(B167=OFFSET(Priorities!$B$3:$B$2283,Table1[[#This Row],[ID]],0))*("1W"=OFFSET(Priorities!$E$3:$E$2283,Table1[[#This Row],[ID]],0)),0))),"")</f>
        <v/>
      </c>
      <c r="H167" s="292" t="str" cm="1">
        <f t="array" aca="1" ref="H167" ca="1">_xlfn.IFNA(TODAY()-(INDEX(OFFSET(Priorities!$F$3:$F$2283,Table1[[#This Row],[ID]],0),MATCH(1,(B167=OFFSET(Priorities!$B$3:$B$2283,Table1[[#This Row],[ID]],0))*("3W"=OFFSET(Priorities!$E$3:$E$2283,Table1[[#This Row],[ID]],0)),0))),"")</f>
        <v/>
      </c>
      <c r="I167" s="292" t="str" cm="1">
        <f t="array" aca="1" ref="I167" ca="1">_xlfn.IFNA(TODAY()-(INDEX(OFFSET(Priorities!$F$3:$F$2283,Table1[[#This Row],[ID]],0),MATCH(1,(B167=OFFSET(Priorities!$B$3:$B$2283,Table1[[#This Row],[ID]],0))*("6W"=OFFSET(Priorities!$E$3:$E$2283,Table1[[#This Row],[ID]],0)),0))),"")</f>
        <v/>
      </c>
      <c r="J167" s="292" t="str" cm="1">
        <f t="array" aca="1" ref="J167" ca="1">_xlfn.IFNA(TODAY()-(INDEX(OFFSET(Priorities!$F$3:$F$2283,Table1[[#This Row],[ID]],0),MATCH(1,(B167=OFFSET(Priorities!$B$3:$B$2283,Table1[[#This Row],[ID]],0))*("12W"=OFFSET(Priorities!$E$3:$E$2283,Table1[[#This Row],[ID]],0)),0))),"")</f>
        <v/>
      </c>
      <c r="K167" s="292" t="str" cm="1">
        <f t="array" aca="1" ref="K167" ca="1">_xlfn.IFNA(TODAY()-(INDEX(OFFSET(Priorities!$F$3:$F$2283,Table1[[#This Row],[ID]],0),MATCH(1,(B167=OFFSET(Priorities!$B$3:$B$2283,Table1[[#This Row],[ID]],0))*("18W"=OFFSET(Priorities!$E$3:$E$2283,Table1[[#This Row],[ID]],0)),0))),"")</f>
        <v/>
      </c>
      <c r="L167" s="292" t="str" cm="1">
        <f t="array" aca="1" ref="L167" ca="1">_xlfn.IFNA(TODAY()-(INDEX(OFFSET(Priorities!$F$3:$F$2283,Table1[[#This Row],[ID]],0),MATCH(1,(B167=OFFSET(Priorities!$B$3:$B$2283,Table1[[#This Row],[ID]],0))*("26W"=OFFSET(Priorities!$E$3:$E$2283,Table1[[#This Row],[ID]],0)),0))),"")</f>
        <v/>
      </c>
      <c r="M167" s="292" t="str" cm="1">
        <f t="array" aca="1" ref="M167" ca="1">_xlfn.IFNA(TODAY()-(INDEX(OFFSET(Priorities!$F$3:$F$2283,Table1[[#This Row],[ID]],0),MATCH(1,(B167=OFFSET(Priorities!$B$3:$B$2283,Table1[[#This Row],[ID]],0))*("52W"=OFFSET(Priorities!$E$3:$E$2283,Table1[[#This Row],[ID]],0)),0))),"")</f>
        <v/>
      </c>
      <c r="N167" s="292" t="str" cm="1">
        <f t="array" aca="1" ref="N167" ca="1">_xlfn.IFNA(TODAY()-(INDEX(OFFSET(Priorities!$F$3:$F$2283,Table1[[#This Row],[ID]],0),MATCH(1,(B167=OFFSET(Priorities!$B$3:$B$2283,Table1[[#This Row],[ID]],0))*("104W"=OFFSET(Priorities!$E$3:$E$2283,Table1[[#This Row],[ID]],0)),0))),"")</f>
        <v/>
      </c>
      <c r="O167" s="292" t="str" cm="1">
        <f t="array" aca="1" ref="O167" ca="1">_xlfn.IFNA(TODAY()-(INDEX(OFFSET(Priorities!$F$3:$F$2283,Table1[[#This Row],[ID]],0),MATCH(1,(B167=OFFSET(Priorities!$B$3:$B$2283,Table1[[#This Row],[ID]],0))*("2L"=OFFSET(Priorities!$E$3:$E$2283,Table1[[#This Row],[ID]],0)),0))),"")</f>
        <v/>
      </c>
      <c r="P167" s="292" t="str" cm="1">
        <f t="array" aca="1" ref="P167" ca="1">_xlfn.IFNA(TODAY()-(INDEX(OFFSET(Priorities!$F$3:$F$2283,Table1[[#This Row],[ID]],0),MATCH(1,(B167=OFFSET(Priorities!$B$3:$B$2283,Table1[[#This Row],[ID]],0))*("156W"=OFFSET(Priorities!$E$3:$E$2283,Table1[[#This Row],[ID]],0)),0))),"")</f>
        <v/>
      </c>
      <c r="Q167" s="287" t="str" cm="1">
        <f t="array" aca="1" ref="Q167" ca="1">_xlfn.IFNA(TODAY()-(INDEX(OFFSET(Priorities!$F$3:$F$2283,Table1[[#This Row],[ID]],0),MATCH(1,(B167=OFFSET(Priorities!$B$3:$B$2283,Table1[[#This Row],[ID]],0))*("3L"=OFFSET(Priorities!$E$3:$E$2283,Table1[[#This Row],[ID]],0)),0))),"")</f>
        <v/>
      </c>
    </row>
    <row r="168" spans="1:17" ht="28.8" x14ac:dyDescent="0.3">
      <c r="A168" s="288">
        <v>167</v>
      </c>
      <c r="B168" s="289" t="str">
        <f ca="1">IF(COUNTIF(Priorities!$B$4:OFFSET(Priorities!$B$3,Table1[[#This Row],[ID]],0),OFFSET(Priorities!$B$3,Table1[[#This Row],[ID]],0))=1,OFFSET(Priorities!$B$3,Table1[[#This Row],[ID]],0),"")</f>
        <v>ST 258/2019</v>
      </c>
      <c r="C168" s="290" t="str">
        <f ca="1">IF(COUNTIF(Priorities!$B$4:OFFSET(Priorities!$B$3,Table1[[#This Row],[ID]],0),OFFSET(Priorities!$B$3,Table1[[#This Row],[ID]],0))=1,OFFSET(Priorities!$C$3,Table1[[#This Row],[ID]],0),"")</f>
        <v>Validation of SPC Khimprom for TEST 64 Powerball ; 4 próbki</v>
      </c>
      <c r="D168" s="289" t="str">
        <f ca="1">IFERROR(IF(VLOOKUP(E168,'Leader-Assistant'!$B$1:$B$25,1,FALSE)&lt;&gt;"",'Leader-Assistant'!$B$1,""),"") &amp; IFERROR(IF(VLOOKUP(E168,'Leader-Assistant'!$C$1:$C$25,1,FALSE)&lt;&gt;"",'Leader-Assistant'!$C$1,""),"")  &amp; IFERROR(IF(VLOOKUP(E168,'Leader-Assistant'!$D$1:$D$25,1,FALSE)&lt;&gt;"",'Leader-Assistant'!$D$1,""),"") &amp; IFERROR(IF(VLOOKUP(E168,'Leader-Assistant'!$E$1:$E$25,1,FALSE)&lt;&gt;"",'Leader-Assistant'!$E$1,""),"") &amp; IFERROR(IF(VLOOKUP(E168,'Leader-Assistant'!$F$1:$F$25,1,FALSE)&lt;&gt;"",'Leader-Assistant'!$F$1,""),"") &amp; IFERROR(IF(VLOOKUP(E168,'Leader-Assistant'!$G$1:$G$25,1,FALSE)&lt;&gt;"",'Leader-Assistant'!$G$1,""),"") &amp; IFERROR(IF(VLOOKUP(E168,'Leader-Assistant'!$H$1:$H$25,1,FALSE)&lt;&gt;"",'Leader-Assistant'!$H$1,""),"") &amp; IFERROR(IF(VLOOKUP(E168,'Leader-Assistant'!$I$1:$I$25,1,FALSE)&lt;&gt;"",'Leader-Assistant'!$I$1,""),"")</f>
        <v>PKL</v>
      </c>
      <c r="E168" s="289" t="str">
        <f ca="1">IF(COUNTIF(Priorities!$B$4:OFFSET(Priorities!$B$3,Table1[[#This Row],[ID]],0),OFFSET(Priorities!$B$3,Table1[[#This Row],[ID]],0))=1,OFFSET(Priorities!$D$3,Table1[[#This Row],[ID]],0),"")</f>
        <v>PPR</v>
      </c>
      <c r="F168" s="291" t="str" cm="1">
        <f t="array" aca="1" ref="F168" ca="1">_xlfn.IFNA(INDEX(OFFSET(Priorities!$F$3:$F$2283,Table1[[#This Row],[ID]],0),MATCH(1,(B168=OFFSET(Priorities!$B$3:$B$2283,Table1[[#This Row],[ID]],0))*("Initial"=OFFSET(Priorities!$E$3:$E$2283,Table1[[#This Row],[ID]],0)),0)),"")</f>
        <v/>
      </c>
      <c r="G168" s="292" cm="1">
        <f t="array" aca="1" ref="G168" ca="1">_xlfn.IFNA(TODAY()-(INDEX(OFFSET(Priorities!$F$3:$F$2283,Table1[[#This Row],[ID]],0),MATCH(1,(B168=OFFSET(Priorities!$B$3:$B$2283,Table1[[#This Row],[ID]],0))*("1W"=OFFSET(Priorities!$E$3:$E$2283,Table1[[#This Row],[ID]],0)),0))),"")</f>
        <v>1208</v>
      </c>
      <c r="H168" s="292" cm="1">
        <f t="array" aca="1" ref="H168" ca="1">_xlfn.IFNA(TODAY()-(INDEX(OFFSET(Priorities!$F$3:$F$2283,Table1[[#This Row],[ID]],0),MATCH(1,(B168=OFFSET(Priorities!$B$3:$B$2283,Table1[[#This Row],[ID]],0))*("3W"=OFFSET(Priorities!$E$3:$E$2283,Table1[[#This Row],[ID]],0)),0))),"")</f>
        <v>1195</v>
      </c>
      <c r="I168" s="292" cm="1">
        <f t="array" aca="1" ref="I168" ca="1">_xlfn.IFNA(TODAY()-(INDEX(OFFSET(Priorities!$F$3:$F$2283,Table1[[#This Row],[ID]],0),MATCH(1,(B168=OFFSET(Priorities!$B$3:$B$2283,Table1[[#This Row],[ID]],0))*("6W"=OFFSET(Priorities!$E$3:$E$2283,Table1[[#This Row],[ID]],0)),0))),"")</f>
        <v>1174</v>
      </c>
      <c r="J168" s="292" cm="1">
        <f t="array" aca="1" ref="J168" ca="1">_xlfn.IFNA(TODAY()-(INDEX(OFFSET(Priorities!$F$3:$F$2283,Table1[[#This Row],[ID]],0),MATCH(1,(B168=OFFSET(Priorities!$B$3:$B$2283,Table1[[#This Row],[ID]],0))*("12W"=OFFSET(Priorities!$E$3:$E$2283,Table1[[#This Row],[ID]],0)),0))),"")</f>
        <v>1132</v>
      </c>
      <c r="K168" s="292" cm="1">
        <f t="array" aca="1" ref="K168" ca="1">_xlfn.IFNA(TODAY()-(INDEX(OFFSET(Priorities!$F$3:$F$2283,Table1[[#This Row],[ID]],0),MATCH(1,(B168=OFFSET(Priorities!$B$3:$B$2283,Table1[[#This Row],[ID]],0))*("18W"=OFFSET(Priorities!$E$3:$E$2283,Table1[[#This Row],[ID]],0)),0))),"")</f>
        <v>1090</v>
      </c>
      <c r="L168" s="292" cm="1">
        <f t="array" aca="1" ref="L168" ca="1">_xlfn.IFNA(TODAY()-(INDEX(OFFSET(Priorities!$F$3:$F$2283,Table1[[#This Row],[ID]],0),MATCH(1,(B168=OFFSET(Priorities!$B$3:$B$2283,Table1[[#This Row],[ID]],0))*("26W"=OFFSET(Priorities!$E$3:$E$2283,Table1[[#This Row],[ID]],0)),0))),"")</f>
        <v>1034</v>
      </c>
      <c r="M168" s="292" t="str" cm="1">
        <f t="array" aca="1" ref="M168" ca="1">_xlfn.IFNA(TODAY()-(INDEX(OFFSET(Priorities!$F$3:$F$2283,Table1[[#This Row],[ID]],0),MATCH(1,(B168=OFFSET(Priorities!$B$3:$B$2283,Table1[[#This Row],[ID]],0))*("52W"=OFFSET(Priorities!$E$3:$E$2283,Table1[[#This Row],[ID]],0)),0))),"")</f>
        <v/>
      </c>
      <c r="N168" s="292" t="str" cm="1">
        <f t="array" aca="1" ref="N168" ca="1">_xlfn.IFNA(TODAY()-(INDEX(OFFSET(Priorities!$F$3:$F$2283,Table1[[#This Row],[ID]],0),MATCH(1,(B168=OFFSET(Priorities!$B$3:$B$2283,Table1[[#This Row],[ID]],0))*("104W"=OFFSET(Priorities!$E$3:$E$2283,Table1[[#This Row],[ID]],0)),0))),"")</f>
        <v/>
      </c>
      <c r="O168" s="292" cm="1">
        <f t="array" aca="1" ref="O168" ca="1">_xlfn.IFNA(TODAY()-(INDEX(OFFSET(Priorities!$F$3:$F$2283,Table1[[#This Row],[ID]],0),MATCH(1,(B168=OFFSET(Priorities!$B$3:$B$2283,Table1[[#This Row],[ID]],0))*("2L"=OFFSET(Priorities!$E$3:$E$2283,Table1[[#This Row],[ID]],0)),0))),"")</f>
        <v>488</v>
      </c>
      <c r="P168" s="292" t="str" cm="1">
        <f t="array" aca="1" ref="P168" ca="1">_xlfn.IFNA(TODAY()-(INDEX(OFFSET(Priorities!$F$3:$F$2283,Table1[[#This Row],[ID]],0),MATCH(1,(B168=OFFSET(Priorities!$B$3:$B$2283,Table1[[#This Row],[ID]],0))*("156W"=OFFSET(Priorities!$E$3:$E$2283,Table1[[#This Row],[ID]],0)),0))),"")</f>
        <v/>
      </c>
      <c r="Q168" s="287" cm="1">
        <f t="array" aca="1" ref="Q168" ca="1">_xlfn.IFNA(TODAY()-(INDEX(OFFSET(Priorities!$F$3:$F$2283,Table1[[#This Row],[ID]],0),MATCH(1,(B168=OFFSET(Priorities!$B$3:$B$2283,Table1[[#This Row],[ID]],0))*("3L"=OFFSET(Priorities!$E$3:$E$2283,Table1[[#This Row],[ID]],0)),0))),"")</f>
        <v>124</v>
      </c>
    </row>
    <row r="169" spans="1:17" hidden="1" x14ac:dyDescent="0.3">
      <c r="A169" s="288">
        <v>168</v>
      </c>
      <c r="B169" s="289" t="str">
        <f ca="1">IF(COUNTIF(Priorities!$B$4:OFFSET(Priorities!$B$3,Table1[[#This Row],[ID]],0),OFFSET(Priorities!$B$3,Table1[[#This Row],[ID]],0))=1,OFFSET(Priorities!$B$3,Table1[[#This Row],[ID]],0),"")</f>
        <v/>
      </c>
      <c r="C169" s="290" t="str">
        <f ca="1">IF(COUNTIF(Priorities!$B$4:OFFSET(Priorities!$B$3,Table1[[#This Row],[ID]],0),OFFSET(Priorities!$B$3,Table1[[#This Row],[ID]],0))=1,OFFSET(Priorities!$C$3,Table1[[#This Row],[ID]],0),"")</f>
        <v/>
      </c>
      <c r="D169" s="289" t="str">
        <f ca="1">IFERROR(IF(VLOOKUP(E169,'Leader-Assistant'!$B$1:$B$25,1,FALSE)&lt;&gt;"",'Leader-Assistant'!$B$1,""),"") &amp; IFERROR(IF(VLOOKUP(E169,'Leader-Assistant'!$C$1:$C$25,1,FALSE)&lt;&gt;"",'Leader-Assistant'!$C$1,""),"")  &amp; IFERROR(IF(VLOOKUP(E169,'Leader-Assistant'!$D$1:$D$25,1,FALSE)&lt;&gt;"",'Leader-Assistant'!$D$1,""),"") &amp; IFERROR(IF(VLOOKUP(E169,'Leader-Assistant'!$E$1:$E$25,1,FALSE)&lt;&gt;"",'Leader-Assistant'!$E$1,""),"") &amp; IFERROR(IF(VLOOKUP(E169,'Leader-Assistant'!$F$1:$F$25,1,FALSE)&lt;&gt;"",'Leader-Assistant'!$F$1,""),"") &amp; IFERROR(IF(VLOOKUP(E169,'Leader-Assistant'!$G$1:$G$25,1,FALSE)&lt;&gt;"",'Leader-Assistant'!$G$1,""),"") &amp; IFERROR(IF(VLOOKUP(E169,'Leader-Assistant'!$H$1:$H$25,1,FALSE)&lt;&gt;"",'Leader-Assistant'!$H$1,""),"") &amp; IFERROR(IF(VLOOKUP(E169,'Leader-Assistant'!$I$1:$I$25,1,FALSE)&lt;&gt;"",'Leader-Assistant'!$I$1,""),"")</f>
        <v/>
      </c>
      <c r="E169" s="289" t="str">
        <f ca="1">IF(COUNTIF(Priorities!$B$4:OFFSET(Priorities!$B$3,Table1[[#This Row],[ID]],0),OFFSET(Priorities!$B$3,Table1[[#This Row],[ID]],0))=1,OFFSET(Priorities!$D$3,Table1[[#This Row],[ID]],0),"")</f>
        <v/>
      </c>
      <c r="F169" s="291" t="str" cm="1">
        <f t="array" aca="1" ref="F169" ca="1">_xlfn.IFNA(INDEX(OFFSET(Priorities!$F$3:$F$2283,Table1[[#This Row],[ID]],0),MATCH(1,(B169=OFFSET(Priorities!$B$3:$B$2283,Table1[[#This Row],[ID]],0))*("Initial"=OFFSET(Priorities!$E$3:$E$2283,Table1[[#This Row],[ID]],0)),0)),"")</f>
        <v/>
      </c>
      <c r="G169" s="292" t="str" cm="1">
        <f t="array" aca="1" ref="G169" ca="1">_xlfn.IFNA(TODAY()-(INDEX(OFFSET(Priorities!$F$3:$F$2283,Table1[[#This Row],[ID]],0),MATCH(1,(B169=OFFSET(Priorities!$B$3:$B$2283,Table1[[#This Row],[ID]],0))*("1W"=OFFSET(Priorities!$E$3:$E$2283,Table1[[#This Row],[ID]],0)),0))),"")</f>
        <v/>
      </c>
      <c r="H169" s="292" t="str" cm="1">
        <f t="array" aca="1" ref="H169" ca="1">_xlfn.IFNA(TODAY()-(INDEX(OFFSET(Priorities!$F$3:$F$2283,Table1[[#This Row],[ID]],0),MATCH(1,(B169=OFFSET(Priorities!$B$3:$B$2283,Table1[[#This Row],[ID]],0))*("3W"=OFFSET(Priorities!$E$3:$E$2283,Table1[[#This Row],[ID]],0)),0))),"")</f>
        <v/>
      </c>
      <c r="I169" s="292" t="str" cm="1">
        <f t="array" aca="1" ref="I169" ca="1">_xlfn.IFNA(TODAY()-(INDEX(OFFSET(Priorities!$F$3:$F$2283,Table1[[#This Row],[ID]],0),MATCH(1,(B169=OFFSET(Priorities!$B$3:$B$2283,Table1[[#This Row],[ID]],0))*("6W"=OFFSET(Priorities!$E$3:$E$2283,Table1[[#This Row],[ID]],0)),0))),"")</f>
        <v/>
      </c>
      <c r="J169" s="292" t="str" cm="1">
        <f t="array" aca="1" ref="J169" ca="1">_xlfn.IFNA(TODAY()-(INDEX(OFFSET(Priorities!$F$3:$F$2283,Table1[[#This Row],[ID]],0),MATCH(1,(B169=OFFSET(Priorities!$B$3:$B$2283,Table1[[#This Row],[ID]],0))*("12W"=OFFSET(Priorities!$E$3:$E$2283,Table1[[#This Row],[ID]],0)),0))),"")</f>
        <v/>
      </c>
      <c r="K169" s="292" t="str" cm="1">
        <f t="array" aca="1" ref="K169" ca="1">_xlfn.IFNA(TODAY()-(INDEX(OFFSET(Priorities!$F$3:$F$2283,Table1[[#This Row],[ID]],0),MATCH(1,(B169=OFFSET(Priorities!$B$3:$B$2283,Table1[[#This Row],[ID]],0))*("18W"=OFFSET(Priorities!$E$3:$E$2283,Table1[[#This Row],[ID]],0)),0))),"")</f>
        <v/>
      </c>
      <c r="L169" s="292" t="str" cm="1">
        <f t="array" aca="1" ref="L169" ca="1">_xlfn.IFNA(TODAY()-(INDEX(OFFSET(Priorities!$F$3:$F$2283,Table1[[#This Row],[ID]],0),MATCH(1,(B169=OFFSET(Priorities!$B$3:$B$2283,Table1[[#This Row],[ID]],0))*("26W"=OFFSET(Priorities!$E$3:$E$2283,Table1[[#This Row],[ID]],0)),0))),"")</f>
        <v/>
      </c>
      <c r="M169" s="292" t="str" cm="1">
        <f t="array" aca="1" ref="M169" ca="1">_xlfn.IFNA(TODAY()-(INDEX(OFFSET(Priorities!$F$3:$F$2283,Table1[[#This Row],[ID]],0),MATCH(1,(B169=OFFSET(Priorities!$B$3:$B$2283,Table1[[#This Row],[ID]],0))*("52W"=OFFSET(Priorities!$E$3:$E$2283,Table1[[#This Row],[ID]],0)),0))),"")</f>
        <v/>
      </c>
      <c r="N169" s="292" t="str" cm="1">
        <f t="array" aca="1" ref="N169" ca="1">_xlfn.IFNA(TODAY()-(INDEX(OFFSET(Priorities!$F$3:$F$2283,Table1[[#This Row],[ID]],0),MATCH(1,(B169=OFFSET(Priorities!$B$3:$B$2283,Table1[[#This Row],[ID]],0))*("104W"=OFFSET(Priorities!$E$3:$E$2283,Table1[[#This Row],[ID]],0)),0))),"")</f>
        <v/>
      </c>
      <c r="O169" s="292" t="str" cm="1">
        <f t="array" aca="1" ref="O169" ca="1">_xlfn.IFNA(TODAY()-(INDEX(OFFSET(Priorities!$F$3:$F$2283,Table1[[#This Row],[ID]],0),MATCH(1,(B169=OFFSET(Priorities!$B$3:$B$2283,Table1[[#This Row],[ID]],0))*("2L"=OFFSET(Priorities!$E$3:$E$2283,Table1[[#This Row],[ID]],0)),0))),"")</f>
        <v/>
      </c>
      <c r="P169" s="292" t="str" cm="1">
        <f t="array" aca="1" ref="P169" ca="1">_xlfn.IFNA(TODAY()-(INDEX(OFFSET(Priorities!$F$3:$F$2283,Table1[[#This Row],[ID]],0),MATCH(1,(B169=OFFSET(Priorities!$B$3:$B$2283,Table1[[#This Row],[ID]],0))*("156W"=OFFSET(Priorities!$E$3:$E$2283,Table1[[#This Row],[ID]],0)),0))),"")</f>
        <v/>
      </c>
      <c r="Q169" s="287" t="str" cm="1">
        <f t="array" aca="1" ref="Q169" ca="1">_xlfn.IFNA(TODAY()-(INDEX(OFFSET(Priorities!$F$3:$F$2283,Table1[[#This Row],[ID]],0),MATCH(1,(B169=OFFSET(Priorities!$B$3:$B$2283,Table1[[#This Row],[ID]],0))*("3L"=OFFSET(Priorities!$E$3:$E$2283,Table1[[#This Row],[ID]],0)),0))),"")</f>
        <v/>
      </c>
    </row>
    <row r="170" spans="1:17" hidden="1" x14ac:dyDescent="0.3">
      <c r="A170" s="288">
        <v>169</v>
      </c>
      <c r="B170" s="289" t="str">
        <f ca="1">IF(COUNTIF(Priorities!$B$4:OFFSET(Priorities!$B$3,Table1[[#This Row],[ID]],0),OFFSET(Priorities!$B$3,Table1[[#This Row],[ID]],0))=1,OFFSET(Priorities!$B$3,Table1[[#This Row],[ID]],0),"")</f>
        <v/>
      </c>
      <c r="C170" s="290" t="str">
        <f ca="1">IF(COUNTIF(Priorities!$B$4:OFFSET(Priorities!$B$3,Table1[[#This Row],[ID]],0),OFFSET(Priorities!$B$3,Table1[[#This Row],[ID]],0))=1,OFFSET(Priorities!$C$3,Table1[[#This Row],[ID]],0),"")</f>
        <v/>
      </c>
      <c r="D170" s="289" t="str">
        <f ca="1">IFERROR(IF(VLOOKUP(E170,'Leader-Assistant'!$B$1:$B$25,1,FALSE)&lt;&gt;"",'Leader-Assistant'!$B$1,""),"") &amp; IFERROR(IF(VLOOKUP(E170,'Leader-Assistant'!$C$1:$C$25,1,FALSE)&lt;&gt;"",'Leader-Assistant'!$C$1,""),"")  &amp; IFERROR(IF(VLOOKUP(E170,'Leader-Assistant'!$D$1:$D$25,1,FALSE)&lt;&gt;"",'Leader-Assistant'!$D$1,""),"") &amp; IFERROR(IF(VLOOKUP(E170,'Leader-Assistant'!$E$1:$E$25,1,FALSE)&lt;&gt;"",'Leader-Assistant'!$E$1,""),"") &amp; IFERROR(IF(VLOOKUP(E170,'Leader-Assistant'!$F$1:$F$25,1,FALSE)&lt;&gt;"",'Leader-Assistant'!$F$1,""),"") &amp; IFERROR(IF(VLOOKUP(E170,'Leader-Assistant'!$G$1:$G$25,1,FALSE)&lt;&gt;"",'Leader-Assistant'!$G$1,""),"") &amp; IFERROR(IF(VLOOKUP(E170,'Leader-Assistant'!$H$1:$H$25,1,FALSE)&lt;&gt;"",'Leader-Assistant'!$H$1,""),"") &amp; IFERROR(IF(VLOOKUP(E170,'Leader-Assistant'!$I$1:$I$25,1,FALSE)&lt;&gt;"",'Leader-Assistant'!$I$1,""),"")</f>
        <v/>
      </c>
      <c r="E170" s="289" t="str">
        <f ca="1">IF(COUNTIF(Priorities!$B$4:OFFSET(Priorities!$B$3,Table1[[#This Row],[ID]],0),OFFSET(Priorities!$B$3,Table1[[#This Row],[ID]],0))=1,OFFSET(Priorities!$D$3,Table1[[#This Row],[ID]],0),"")</f>
        <v/>
      </c>
      <c r="F170" s="291" t="str" cm="1">
        <f t="array" aca="1" ref="F170" ca="1">_xlfn.IFNA(INDEX(OFFSET(Priorities!$F$3:$F$2283,Table1[[#This Row],[ID]],0),MATCH(1,(B170=OFFSET(Priorities!$B$3:$B$2283,Table1[[#This Row],[ID]],0))*("Initial"=OFFSET(Priorities!$E$3:$E$2283,Table1[[#This Row],[ID]],0)),0)),"")</f>
        <v/>
      </c>
      <c r="G170" s="292" t="str" cm="1">
        <f t="array" aca="1" ref="G170" ca="1">_xlfn.IFNA(TODAY()-(INDEX(OFFSET(Priorities!$F$3:$F$2283,Table1[[#This Row],[ID]],0),MATCH(1,(B170=OFFSET(Priorities!$B$3:$B$2283,Table1[[#This Row],[ID]],0))*("1W"=OFFSET(Priorities!$E$3:$E$2283,Table1[[#This Row],[ID]],0)),0))),"")</f>
        <v/>
      </c>
      <c r="H170" s="292" t="str" cm="1">
        <f t="array" aca="1" ref="H170" ca="1">_xlfn.IFNA(TODAY()-(INDEX(OFFSET(Priorities!$F$3:$F$2283,Table1[[#This Row],[ID]],0),MATCH(1,(B170=OFFSET(Priorities!$B$3:$B$2283,Table1[[#This Row],[ID]],0))*("3W"=OFFSET(Priorities!$E$3:$E$2283,Table1[[#This Row],[ID]],0)),0))),"")</f>
        <v/>
      </c>
      <c r="I170" s="292" t="str" cm="1">
        <f t="array" aca="1" ref="I170" ca="1">_xlfn.IFNA(TODAY()-(INDEX(OFFSET(Priorities!$F$3:$F$2283,Table1[[#This Row],[ID]],0),MATCH(1,(B170=OFFSET(Priorities!$B$3:$B$2283,Table1[[#This Row],[ID]],0))*("6W"=OFFSET(Priorities!$E$3:$E$2283,Table1[[#This Row],[ID]],0)),0))),"")</f>
        <v/>
      </c>
      <c r="J170" s="292" t="str" cm="1">
        <f t="array" aca="1" ref="J170" ca="1">_xlfn.IFNA(TODAY()-(INDEX(OFFSET(Priorities!$F$3:$F$2283,Table1[[#This Row],[ID]],0),MATCH(1,(B170=OFFSET(Priorities!$B$3:$B$2283,Table1[[#This Row],[ID]],0))*("12W"=OFFSET(Priorities!$E$3:$E$2283,Table1[[#This Row],[ID]],0)),0))),"")</f>
        <v/>
      </c>
      <c r="K170" s="292" t="str" cm="1">
        <f t="array" aca="1" ref="K170" ca="1">_xlfn.IFNA(TODAY()-(INDEX(OFFSET(Priorities!$F$3:$F$2283,Table1[[#This Row],[ID]],0),MATCH(1,(B170=OFFSET(Priorities!$B$3:$B$2283,Table1[[#This Row],[ID]],0))*("18W"=OFFSET(Priorities!$E$3:$E$2283,Table1[[#This Row],[ID]],0)),0))),"")</f>
        <v/>
      </c>
      <c r="L170" s="292" t="str" cm="1">
        <f t="array" aca="1" ref="L170" ca="1">_xlfn.IFNA(TODAY()-(INDEX(OFFSET(Priorities!$F$3:$F$2283,Table1[[#This Row],[ID]],0),MATCH(1,(B170=OFFSET(Priorities!$B$3:$B$2283,Table1[[#This Row],[ID]],0))*("26W"=OFFSET(Priorities!$E$3:$E$2283,Table1[[#This Row],[ID]],0)),0))),"")</f>
        <v/>
      </c>
      <c r="M170" s="292" t="str" cm="1">
        <f t="array" aca="1" ref="M170" ca="1">_xlfn.IFNA(TODAY()-(INDEX(OFFSET(Priorities!$F$3:$F$2283,Table1[[#This Row],[ID]],0),MATCH(1,(B170=OFFSET(Priorities!$B$3:$B$2283,Table1[[#This Row],[ID]],0))*("52W"=OFFSET(Priorities!$E$3:$E$2283,Table1[[#This Row],[ID]],0)),0))),"")</f>
        <v/>
      </c>
      <c r="N170" s="292" t="str" cm="1">
        <f t="array" aca="1" ref="N170" ca="1">_xlfn.IFNA(TODAY()-(INDEX(OFFSET(Priorities!$F$3:$F$2283,Table1[[#This Row],[ID]],0),MATCH(1,(B170=OFFSET(Priorities!$B$3:$B$2283,Table1[[#This Row],[ID]],0))*("104W"=OFFSET(Priorities!$E$3:$E$2283,Table1[[#This Row],[ID]],0)),0))),"")</f>
        <v/>
      </c>
      <c r="O170" s="292" t="str" cm="1">
        <f t="array" aca="1" ref="O170" ca="1">_xlfn.IFNA(TODAY()-(INDEX(OFFSET(Priorities!$F$3:$F$2283,Table1[[#This Row],[ID]],0),MATCH(1,(B170=OFFSET(Priorities!$B$3:$B$2283,Table1[[#This Row],[ID]],0))*("2L"=OFFSET(Priorities!$E$3:$E$2283,Table1[[#This Row],[ID]],0)),0))),"")</f>
        <v/>
      </c>
      <c r="P170" s="292" t="str" cm="1">
        <f t="array" aca="1" ref="P170" ca="1">_xlfn.IFNA(TODAY()-(INDEX(OFFSET(Priorities!$F$3:$F$2283,Table1[[#This Row],[ID]],0),MATCH(1,(B170=OFFSET(Priorities!$B$3:$B$2283,Table1[[#This Row],[ID]],0))*("156W"=OFFSET(Priorities!$E$3:$E$2283,Table1[[#This Row],[ID]],0)),0))),"")</f>
        <v/>
      </c>
      <c r="Q170" s="287" t="str" cm="1">
        <f t="array" aca="1" ref="Q170" ca="1">_xlfn.IFNA(TODAY()-(INDEX(OFFSET(Priorities!$F$3:$F$2283,Table1[[#This Row],[ID]],0),MATCH(1,(B170=OFFSET(Priorities!$B$3:$B$2283,Table1[[#This Row],[ID]],0))*("3L"=OFFSET(Priorities!$E$3:$E$2283,Table1[[#This Row],[ID]],0)),0))),"")</f>
        <v/>
      </c>
    </row>
    <row r="171" spans="1:17" hidden="1" x14ac:dyDescent="0.3">
      <c r="A171" s="288">
        <v>170</v>
      </c>
      <c r="B171" s="289" t="str">
        <f ca="1">IF(COUNTIF(Priorities!$B$4:OFFSET(Priorities!$B$3,Table1[[#This Row],[ID]],0),OFFSET(Priorities!$B$3,Table1[[#This Row],[ID]],0))=1,OFFSET(Priorities!$B$3,Table1[[#This Row],[ID]],0),"")</f>
        <v/>
      </c>
      <c r="C171" s="290" t="str">
        <f ca="1">IF(COUNTIF(Priorities!$B$4:OFFSET(Priorities!$B$3,Table1[[#This Row],[ID]],0),OFFSET(Priorities!$B$3,Table1[[#This Row],[ID]],0))=1,OFFSET(Priorities!$C$3,Table1[[#This Row],[ID]],0),"")</f>
        <v/>
      </c>
      <c r="D171" s="289" t="str">
        <f ca="1">IFERROR(IF(VLOOKUP(E171,'Leader-Assistant'!$B$1:$B$25,1,FALSE)&lt;&gt;"",'Leader-Assistant'!$B$1,""),"") &amp; IFERROR(IF(VLOOKUP(E171,'Leader-Assistant'!$C$1:$C$25,1,FALSE)&lt;&gt;"",'Leader-Assistant'!$C$1,""),"")  &amp; IFERROR(IF(VLOOKUP(E171,'Leader-Assistant'!$D$1:$D$25,1,FALSE)&lt;&gt;"",'Leader-Assistant'!$D$1,""),"") &amp; IFERROR(IF(VLOOKUP(E171,'Leader-Assistant'!$E$1:$E$25,1,FALSE)&lt;&gt;"",'Leader-Assistant'!$E$1,""),"") &amp; IFERROR(IF(VLOOKUP(E171,'Leader-Assistant'!$F$1:$F$25,1,FALSE)&lt;&gt;"",'Leader-Assistant'!$F$1,""),"") &amp; IFERROR(IF(VLOOKUP(E171,'Leader-Assistant'!$G$1:$G$25,1,FALSE)&lt;&gt;"",'Leader-Assistant'!$G$1,""),"") &amp; IFERROR(IF(VLOOKUP(E171,'Leader-Assistant'!$H$1:$H$25,1,FALSE)&lt;&gt;"",'Leader-Assistant'!$H$1,""),"") &amp; IFERROR(IF(VLOOKUP(E171,'Leader-Assistant'!$I$1:$I$25,1,FALSE)&lt;&gt;"",'Leader-Assistant'!$I$1,""),"")</f>
        <v/>
      </c>
      <c r="E171" s="289" t="str">
        <f ca="1">IF(COUNTIF(Priorities!$B$4:OFFSET(Priorities!$B$3,Table1[[#This Row],[ID]],0),OFFSET(Priorities!$B$3,Table1[[#This Row],[ID]],0))=1,OFFSET(Priorities!$D$3,Table1[[#This Row],[ID]],0),"")</f>
        <v/>
      </c>
      <c r="F171" s="291" t="str" cm="1">
        <f t="array" aca="1" ref="F171" ca="1">_xlfn.IFNA(INDEX(OFFSET(Priorities!$F$3:$F$2283,Table1[[#This Row],[ID]],0),MATCH(1,(B171=OFFSET(Priorities!$B$3:$B$2283,Table1[[#This Row],[ID]],0))*("Initial"=OFFSET(Priorities!$E$3:$E$2283,Table1[[#This Row],[ID]],0)),0)),"")</f>
        <v/>
      </c>
      <c r="G171" s="292" t="str" cm="1">
        <f t="array" aca="1" ref="G171" ca="1">_xlfn.IFNA(TODAY()-(INDEX(OFFSET(Priorities!$F$3:$F$2283,Table1[[#This Row],[ID]],0),MATCH(1,(B171=OFFSET(Priorities!$B$3:$B$2283,Table1[[#This Row],[ID]],0))*("1W"=OFFSET(Priorities!$E$3:$E$2283,Table1[[#This Row],[ID]],0)),0))),"")</f>
        <v/>
      </c>
      <c r="H171" s="292" t="str" cm="1">
        <f t="array" aca="1" ref="H171" ca="1">_xlfn.IFNA(TODAY()-(INDEX(OFFSET(Priorities!$F$3:$F$2283,Table1[[#This Row],[ID]],0),MATCH(1,(B171=OFFSET(Priorities!$B$3:$B$2283,Table1[[#This Row],[ID]],0))*("3W"=OFFSET(Priorities!$E$3:$E$2283,Table1[[#This Row],[ID]],0)),0))),"")</f>
        <v/>
      </c>
      <c r="I171" s="292" t="str" cm="1">
        <f t="array" aca="1" ref="I171" ca="1">_xlfn.IFNA(TODAY()-(INDEX(OFFSET(Priorities!$F$3:$F$2283,Table1[[#This Row],[ID]],0),MATCH(1,(B171=OFFSET(Priorities!$B$3:$B$2283,Table1[[#This Row],[ID]],0))*("6W"=OFFSET(Priorities!$E$3:$E$2283,Table1[[#This Row],[ID]],0)),0))),"")</f>
        <v/>
      </c>
      <c r="J171" s="292" t="str" cm="1">
        <f t="array" aca="1" ref="J171" ca="1">_xlfn.IFNA(TODAY()-(INDEX(OFFSET(Priorities!$F$3:$F$2283,Table1[[#This Row],[ID]],0),MATCH(1,(B171=OFFSET(Priorities!$B$3:$B$2283,Table1[[#This Row],[ID]],0))*("12W"=OFFSET(Priorities!$E$3:$E$2283,Table1[[#This Row],[ID]],0)),0))),"")</f>
        <v/>
      </c>
      <c r="K171" s="292" t="str" cm="1">
        <f t="array" aca="1" ref="K171" ca="1">_xlfn.IFNA(TODAY()-(INDEX(OFFSET(Priorities!$F$3:$F$2283,Table1[[#This Row],[ID]],0),MATCH(1,(B171=OFFSET(Priorities!$B$3:$B$2283,Table1[[#This Row],[ID]],0))*("18W"=OFFSET(Priorities!$E$3:$E$2283,Table1[[#This Row],[ID]],0)),0))),"")</f>
        <v/>
      </c>
      <c r="L171" s="292" t="str" cm="1">
        <f t="array" aca="1" ref="L171" ca="1">_xlfn.IFNA(TODAY()-(INDEX(OFFSET(Priorities!$F$3:$F$2283,Table1[[#This Row],[ID]],0),MATCH(1,(B171=OFFSET(Priorities!$B$3:$B$2283,Table1[[#This Row],[ID]],0))*("26W"=OFFSET(Priorities!$E$3:$E$2283,Table1[[#This Row],[ID]],0)),0))),"")</f>
        <v/>
      </c>
      <c r="M171" s="292" t="str" cm="1">
        <f t="array" aca="1" ref="M171" ca="1">_xlfn.IFNA(TODAY()-(INDEX(OFFSET(Priorities!$F$3:$F$2283,Table1[[#This Row],[ID]],0),MATCH(1,(B171=OFFSET(Priorities!$B$3:$B$2283,Table1[[#This Row],[ID]],0))*("52W"=OFFSET(Priorities!$E$3:$E$2283,Table1[[#This Row],[ID]],0)),0))),"")</f>
        <v/>
      </c>
      <c r="N171" s="292" t="str" cm="1">
        <f t="array" aca="1" ref="N171" ca="1">_xlfn.IFNA(TODAY()-(INDEX(OFFSET(Priorities!$F$3:$F$2283,Table1[[#This Row],[ID]],0),MATCH(1,(B171=OFFSET(Priorities!$B$3:$B$2283,Table1[[#This Row],[ID]],0))*("104W"=OFFSET(Priorities!$E$3:$E$2283,Table1[[#This Row],[ID]],0)),0))),"")</f>
        <v/>
      </c>
      <c r="O171" s="292" t="str" cm="1">
        <f t="array" aca="1" ref="O171" ca="1">_xlfn.IFNA(TODAY()-(INDEX(OFFSET(Priorities!$F$3:$F$2283,Table1[[#This Row],[ID]],0),MATCH(1,(B171=OFFSET(Priorities!$B$3:$B$2283,Table1[[#This Row],[ID]],0))*("2L"=OFFSET(Priorities!$E$3:$E$2283,Table1[[#This Row],[ID]],0)),0))),"")</f>
        <v/>
      </c>
      <c r="P171" s="292" t="str" cm="1">
        <f t="array" aca="1" ref="P171" ca="1">_xlfn.IFNA(TODAY()-(INDEX(OFFSET(Priorities!$F$3:$F$2283,Table1[[#This Row],[ID]],0),MATCH(1,(B171=OFFSET(Priorities!$B$3:$B$2283,Table1[[#This Row],[ID]],0))*("156W"=OFFSET(Priorities!$E$3:$E$2283,Table1[[#This Row],[ID]],0)),0))),"")</f>
        <v/>
      </c>
      <c r="Q171" s="287" t="str" cm="1">
        <f t="array" aca="1" ref="Q171" ca="1">_xlfn.IFNA(TODAY()-(INDEX(OFFSET(Priorities!$F$3:$F$2283,Table1[[#This Row],[ID]],0),MATCH(1,(B171=OFFSET(Priorities!$B$3:$B$2283,Table1[[#This Row],[ID]],0))*("3L"=OFFSET(Priorities!$E$3:$E$2283,Table1[[#This Row],[ID]],0)),0))),"")</f>
        <v/>
      </c>
    </row>
    <row r="172" spans="1:17" ht="28.8" x14ac:dyDescent="0.3">
      <c r="A172" s="288">
        <v>171</v>
      </c>
      <c r="B172" s="289" t="str">
        <f ca="1">IF(COUNTIF(Priorities!$B$4:OFFSET(Priorities!$B$3,Table1[[#This Row],[ID]],0),OFFSET(Priorities!$B$3,Table1[[#This Row],[ID]],0))=1,OFFSET(Priorities!$B$3,Table1[[#This Row],[ID]],0),"")</f>
        <v>ST 256/2019</v>
      </c>
      <c r="C172" s="290" t="str">
        <f ca="1">IF(COUNTIF(Priorities!$B$4:OFFSET(Priorities!$B$3,Table1[[#This Row],[ID]],0),OFFSET(Priorities!$B$3,Table1[[#This Row],[ID]],0))=1,OFFSET(Priorities!$C$3,Table1[[#This Row],[ID]],0),"")</f>
        <v>MCC from JRS Rettenmaier TEST 65 - validation trial</v>
      </c>
      <c r="D172" s="289" t="str">
        <f ca="1">IFERROR(IF(VLOOKUP(E172,'Leader-Assistant'!$B$1:$B$25,1,FALSE)&lt;&gt;"",'Leader-Assistant'!$B$1,""),"") &amp; IFERROR(IF(VLOOKUP(E172,'Leader-Assistant'!$C$1:$C$25,1,FALSE)&lt;&gt;"",'Leader-Assistant'!$C$1,""),"")  &amp; IFERROR(IF(VLOOKUP(E172,'Leader-Assistant'!$D$1:$D$25,1,FALSE)&lt;&gt;"",'Leader-Assistant'!$D$1,""),"") &amp; IFERROR(IF(VLOOKUP(E172,'Leader-Assistant'!$E$1:$E$25,1,FALSE)&lt;&gt;"",'Leader-Assistant'!$E$1,""),"") &amp; IFERROR(IF(VLOOKUP(E172,'Leader-Assistant'!$F$1:$F$25,1,FALSE)&lt;&gt;"",'Leader-Assistant'!$F$1,""),"") &amp; IFERROR(IF(VLOOKUP(E172,'Leader-Assistant'!$G$1:$G$25,1,FALSE)&lt;&gt;"",'Leader-Assistant'!$G$1,""),"") &amp; IFERROR(IF(VLOOKUP(E172,'Leader-Assistant'!$H$1:$H$25,1,FALSE)&lt;&gt;"",'Leader-Assistant'!$H$1,""),"") &amp; IFERROR(IF(VLOOKUP(E172,'Leader-Assistant'!$I$1:$I$25,1,FALSE)&lt;&gt;"",'Leader-Assistant'!$I$1,""),"")</f>
        <v>PKL</v>
      </c>
      <c r="E172" s="289" t="str">
        <f ca="1">IF(COUNTIF(Priorities!$B$4:OFFSET(Priorities!$B$3,Table1[[#This Row],[ID]],0),OFFSET(Priorities!$B$3,Table1[[#This Row],[ID]],0))=1,OFFSET(Priorities!$D$3,Table1[[#This Row],[ID]],0),"")</f>
        <v>PKL</v>
      </c>
      <c r="F172" s="291" t="str" cm="1">
        <f t="array" aca="1" ref="F172" ca="1">_xlfn.IFNA(INDEX(OFFSET(Priorities!$F$3:$F$2283,Table1[[#This Row],[ID]],0),MATCH(1,(B172=OFFSET(Priorities!$B$3:$B$2283,Table1[[#This Row],[ID]],0))*("Initial"=OFFSET(Priorities!$E$3:$E$2283,Table1[[#This Row],[ID]],0)),0)),"")</f>
        <v/>
      </c>
      <c r="G172" s="292" t="str" cm="1">
        <f t="array" aca="1" ref="G172" ca="1">_xlfn.IFNA(TODAY()-(INDEX(OFFSET(Priorities!$F$3:$F$2283,Table1[[#This Row],[ID]],0),MATCH(1,(B172=OFFSET(Priorities!$B$3:$B$2283,Table1[[#This Row],[ID]],0))*("1W"=OFFSET(Priorities!$E$3:$E$2283,Table1[[#This Row],[ID]],0)),0))),"")</f>
        <v/>
      </c>
      <c r="H172" s="292" t="str" cm="1">
        <f t="array" aca="1" ref="H172" ca="1">_xlfn.IFNA(TODAY()-(INDEX(OFFSET(Priorities!$F$3:$F$2283,Table1[[#This Row],[ID]],0),MATCH(1,(B172=OFFSET(Priorities!$B$3:$B$2283,Table1[[#This Row],[ID]],0))*("3W"=OFFSET(Priorities!$E$3:$E$2283,Table1[[#This Row],[ID]],0)),0))),"")</f>
        <v/>
      </c>
      <c r="I172" s="292" cm="1">
        <f t="array" aca="1" ref="I172" ca="1">_xlfn.IFNA(TODAY()-(INDEX(OFFSET(Priorities!$F$3:$F$2283,Table1[[#This Row],[ID]],0),MATCH(1,(B172=OFFSET(Priorities!$B$3:$B$2283,Table1[[#This Row],[ID]],0))*("6W"=OFFSET(Priorities!$E$3:$E$2283,Table1[[#This Row],[ID]],0)),0))),"")</f>
        <v>1174</v>
      </c>
      <c r="J172" s="292" t="str" cm="1">
        <f t="array" aca="1" ref="J172" ca="1">_xlfn.IFNA(TODAY()-(INDEX(OFFSET(Priorities!$F$3:$F$2283,Table1[[#This Row],[ID]],0),MATCH(1,(B172=OFFSET(Priorities!$B$3:$B$2283,Table1[[#This Row],[ID]],0))*("12W"=OFFSET(Priorities!$E$3:$E$2283,Table1[[#This Row],[ID]],0)),0))),"")</f>
        <v/>
      </c>
      <c r="K172" s="292" cm="1">
        <f t="array" aca="1" ref="K172" ca="1">_xlfn.IFNA(TODAY()-(INDEX(OFFSET(Priorities!$F$3:$F$2283,Table1[[#This Row],[ID]],0),MATCH(1,(B172=OFFSET(Priorities!$B$3:$B$2283,Table1[[#This Row],[ID]],0))*("18W"=OFFSET(Priorities!$E$3:$E$2283,Table1[[#This Row],[ID]],0)),0))),"")</f>
        <v>1090</v>
      </c>
      <c r="L172" s="292" t="str" cm="1">
        <f t="array" aca="1" ref="L172" ca="1">_xlfn.IFNA(TODAY()-(INDEX(OFFSET(Priorities!$F$3:$F$2283,Table1[[#This Row],[ID]],0),MATCH(1,(B172=OFFSET(Priorities!$B$3:$B$2283,Table1[[#This Row],[ID]],0))*("26W"=OFFSET(Priorities!$E$3:$E$2283,Table1[[#This Row],[ID]],0)),0))),"")</f>
        <v/>
      </c>
      <c r="M172" s="292" t="str" cm="1">
        <f t="array" aca="1" ref="M172" ca="1">_xlfn.IFNA(TODAY()-(INDEX(OFFSET(Priorities!$F$3:$F$2283,Table1[[#This Row],[ID]],0),MATCH(1,(B172=OFFSET(Priorities!$B$3:$B$2283,Table1[[#This Row],[ID]],0))*("52W"=OFFSET(Priorities!$E$3:$E$2283,Table1[[#This Row],[ID]],0)),0))),"")</f>
        <v/>
      </c>
      <c r="N172" s="292" t="str" cm="1">
        <f t="array" aca="1" ref="N172" ca="1">_xlfn.IFNA(TODAY()-(INDEX(OFFSET(Priorities!$F$3:$F$2283,Table1[[#This Row],[ID]],0),MATCH(1,(B172=OFFSET(Priorities!$B$3:$B$2283,Table1[[#This Row],[ID]],0))*("104W"=OFFSET(Priorities!$E$3:$E$2283,Table1[[#This Row],[ID]],0)),0))),"")</f>
        <v/>
      </c>
      <c r="O172" s="292" cm="1">
        <f t="array" aca="1" ref="O172" ca="1">_xlfn.IFNA(TODAY()-(INDEX(OFFSET(Priorities!$F$3:$F$2283,Table1[[#This Row],[ID]],0),MATCH(1,(B172=OFFSET(Priorities!$B$3:$B$2283,Table1[[#This Row],[ID]],0))*("2L"=OFFSET(Priorities!$E$3:$E$2283,Table1[[#This Row],[ID]],0)),0))),"")</f>
        <v>488</v>
      </c>
      <c r="P172" s="292" cm="1">
        <f t="array" aca="1" ref="P172" ca="1">_xlfn.IFNA(TODAY()-(INDEX(OFFSET(Priorities!$F$3:$F$2283,Table1[[#This Row],[ID]],0),MATCH(1,(B172=OFFSET(Priorities!$B$3:$B$2283,Table1[[#This Row],[ID]],0))*("156W"=OFFSET(Priorities!$E$3:$E$2283,Table1[[#This Row],[ID]],0)),0))),"")</f>
        <v>124</v>
      </c>
      <c r="Q172" s="287" t="str" cm="1">
        <f t="array" aca="1" ref="Q172" ca="1">_xlfn.IFNA(TODAY()-(INDEX(OFFSET(Priorities!$F$3:$F$2283,Table1[[#This Row],[ID]],0),MATCH(1,(B172=OFFSET(Priorities!$B$3:$B$2283,Table1[[#This Row],[ID]],0))*("3L"=OFFSET(Priorities!$E$3:$E$2283,Table1[[#This Row],[ID]],0)),0))),"")</f>
        <v/>
      </c>
    </row>
    <row r="173" spans="1:17" hidden="1" x14ac:dyDescent="0.3">
      <c r="A173" s="288">
        <v>172</v>
      </c>
      <c r="B173" s="289" t="str">
        <f ca="1">IF(COUNTIF(Priorities!$B$4:OFFSET(Priorities!$B$3,Table1[[#This Row],[ID]],0),OFFSET(Priorities!$B$3,Table1[[#This Row],[ID]],0))=1,OFFSET(Priorities!$B$3,Table1[[#This Row],[ID]],0),"")</f>
        <v/>
      </c>
      <c r="C173" s="290" t="str">
        <f ca="1">IF(COUNTIF(Priorities!$B$4:OFFSET(Priorities!$B$3,Table1[[#This Row],[ID]],0),OFFSET(Priorities!$B$3,Table1[[#This Row],[ID]],0))=1,OFFSET(Priorities!$C$3,Table1[[#This Row],[ID]],0),"")</f>
        <v/>
      </c>
      <c r="D173" s="289" t="str">
        <f ca="1">IFERROR(IF(VLOOKUP(E173,'Leader-Assistant'!$B$1:$B$25,1,FALSE)&lt;&gt;"",'Leader-Assistant'!$B$1,""),"") &amp; IFERROR(IF(VLOOKUP(E173,'Leader-Assistant'!$C$1:$C$25,1,FALSE)&lt;&gt;"",'Leader-Assistant'!$C$1,""),"")  &amp; IFERROR(IF(VLOOKUP(E173,'Leader-Assistant'!$D$1:$D$25,1,FALSE)&lt;&gt;"",'Leader-Assistant'!$D$1,""),"") &amp; IFERROR(IF(VLOOKUP(E173,'Leader-Assistant'!$E$1:$E$25,1,FALSE)&lt;&gt;"",'Leader-Assistant'!$E$1,""),"") &amp; IFERROR(IF(VLOOKUP(E173,'Leader-Assistant'!$F$1:$F$25,1,FALSE)&lt;&gt;"",'Leader-Assistant'!$F$1,""),"") &amp; IFERROR(IF(VLOOKUP(E173,'Leader-Assistant'!$G$1:$G$25,1,FALSE)&lt;&gt;"",'Leader-Assistant'!$G$1,""),"") &amp; IFERROR(IF(VLOOKUP(E173,'Leader-Assistant'!$H$1:$H$25,1,FALSE)&lt;&gt;"",'Leader-Assistant'!$H$1,""),"") &amp; IFERROR(IF(VLOOKUP(E173,'Leader-Assistant'!$I$1:$I$25,1,FALSE)&lt;&gt;"",'Leader-Assistant'!$I$1,""),"")</f>
        <v/>
      </c>
      <c r="E173" s="289" t="str">
        <f ca="1">IF(COUNTIF(Priorities!$B$4:OFFSET(Priorities!$B$3,Table1[[#This Row],[ID]],0),OFFSET(Priorities!$B$3,Table1[[#This Row],[ID]],0))=1,OFFSET(Priorities!$D$3,Table1[[#This Row],[ID]],0),"")</f>
        <v/>
      </c>
      <c r="F173" s="291" t="str" cm="1">
        <f t="array" aca="1" ref="F173" ca="1">_xlfn.IFNA(INDEX(OFFSET(Priorities!$F$3:$F$2283,Table1[[#This Row],[ID]],0),MATCH(1,(B173=OFFSET(Priorities!$B$3:$B$2283,Table1[[#This Row],[ID]],0))*("Initial"=OFFSET(Priorities!$E$3:$E$2283,Table1[[#This Row],[ID]],0)),0)),"")</f>
        <v/>
      </c>
      <c r="G173" s="292" t="str" cm="1">
        <f t="array" aca="1" ref="G173" ca="1">_xlfn.IFNA(TODAY()-(INDEX(OFFSET(Priorities!$F$3:$F$2283,Table1[[#This Row],[ID]],0),MATCH(1,(B173=OFFSET(Priorities!$B$3:$B$2283,Table1[[#This Row],[ID]],0))*("1W"=OFFSET(Priorities!$E$3:$E$2283,Table1[[#This Row],[ID]],0)),0))),"")</f>
        <v/>
      </c>
      <c r="H173" s="292" t="str" cm="1">
        <f t="array" aca="1" ref="H173" ca="1">_xlfn.IFNA(TODAY()-(INDEX(OFFSET(Priorities!$F$3:$F$2283,Table1[[#This Row],[ID]],0),MATCH(1,(B173=OFFSET(Priorities!$B$3:$B$2283,Table1[[#This Row],[ID]],0))*("3W"=OFFSET(Priorities!$E$3:$E$2283,Table1[[#This Row],[ID]],0)),0))),"")</f>
        <v/>
      </c>
      <c r="I173" s="292" t="str" cm="1">
        <f t="array" aca="1" ref="I173" ca="1">_xlfn.IFNA(TODAY()-(INDEX(OFFSET(Priorities!$F$3:$F$2283,Table1[[#This Row],[ID]],0),MATCH(1,(B173=OFFSET(Priorities!$B$3:$B$2283,Table1[[#This Row],[ID]],0))*("6W"=OFFSET(Priorities!$E$3:$E$2283,Table1[[#This Row],[ID]],0)),0))),"")</f>
        <v/>
      </c>
      <c r="J173" s="292" t="str" cm="1">
        <f t="array" aca="1" ref="J173" ca="1">_xlfn.IFNA(TODAY()-(INDEX(OFFSET(Priorities!$F$3:$F$2283,Table1[[#This Row],[ID]],0),MATCH(1,(B173=OFFSET(Priorities!$B$3:$B$2283,Table1[[#This Row],[ID]],0))*("12W"=OFFSET(Priorities!$E$3:$E$2283,Table1[[#This Row],[ID]],0)),0))),"")</f>
        <v/>
      </c>
      <c r="K173" s="292" t="str" cm="1">
        <f t="array" aca="1" ref="K173" ca="1">_xlfn.IFNA(TODAY()-(INDEX(OFFSET(Priorities!$F$3:$F$2283,Table1[[#This Row],[ID]],0),MATCH(1,(B173=OFFSET(Priorities!$B$3:$B$2283,Table1[[#This Row],[ID]],0))*("18W"=OFFSET(Priorities!$E$3:$E$2283,Table1[[#This Row],[ID]],0)),0))),"")</f>
        <v/>
      </c>
      <c r="L173" s="292" t="str" cm="1">
        <f t="array" aca="1" ref="L173" ca="1">_xlfn.IFNA(TODAY()-(INDEX(OFFSET(Priorities!$F$3:$F$2283,Table1[[#This Row],[ID]],0),MATCH(1,(B173=OFFSET(Priorities!$B$3:$B$2283,Table1[[#This Row],[ID]],0))*("26W"=OFFSET(Priorities!$E$3:$E$2283,Table1[[#This Row],[ID]],0)),0))),"")</f>
        <v/>
      </c>
      <c r="M173" s="292" t="str" cm="1">
        <f t="array" aca="1" ref="M173" ca="1">_xlfn.IFNA(TODAY()-(INDEX(OFFSET(Priorities!$F$3:$F$2283,Table1[[#This Row],[ID]],0),MATCH(1,(B173=OFFSET(Priorities!$B$3:$B$2283,Table1[[#This Row],[ID]],0))*("52W"=OFFSET(Priorities!$E$3:$E$2283,Table1[[#This Row],[ID]],0)),0))),"")</f>
        <v/>
      </c>
      <c r="N173" s="292" t="str" cm="1">
        <f t="array" aca="1" ref="N173" ca="1">_xlfn.IFNA(TODAY()-(INDEX(OFFSET(Priorities!$F$3:$F$2283,Table1[[#This Row],[ID]],0),MATCH(1,(B173=OFFSET(Priorities!$B$3:$B$2283,Table1[[#This Row],[ID]],0))*("104W"=OFFSET(Priorities!$E$3:$E$2283,Table1[[#This Row],[ID]],0)),0))),"")</f>
        <v/>
      </c>
      <c r="O173" s="292" t="str" cm="1">
        <f t="array" aca="1" ref="O173" ca="1">_xlfn.IFNA(TODAY()-(INDEX(OFFSET(Priorities!$F$3:$F$2283,Table1[[#This Row],[ID]],0),MATCH(1,(B173=OFFSET(Priorities!$B$3:$B$2283,Table1[[#This Row],[ID]],0))*("2L"=OFFSET(Priorities!$E$3:$E$2283,Table1[[#This Row],[ID]],0)),0))),"")</f>
        <v/>
      </c>
      <c r="P173" s="292" t="str" cm="1">
        <f t="array" aca="1" ref="P173" ca="1">_xlfn.IFNA(TODAY()-(INDEX(OFFSET(Priorities!$F$3:$F$2283,Table1[[#This Row],[ID]],0),MATCH(1,(B173=OFFSET(Priorities!$B$3:$B$2283,Table1[[#This Row],[ID]],0))*("156W"=OFFSET(Priorities!$E$3:$E$2283,Table1[[#This Row],[ID]],0)),0))),"")</f>
        <v/>
      </c>
      <c r="Q173" s="287" t="str" cm="1">
        <f t="array" aca="1" ref="Q173" ca="1">_xlfn.IFNA(TODAY()-(INDEX(OFFSET(Priorities!$F$3:$F$2283,Table1[[#This Row],[ID]],0),MATCH(1,(B173=OFFSET(Priorities!$B$3:$B$2283,Table1[[#This Row],[ID]],0))*("3L"=OFFSET(Priorities!$E$3:$E$2283,Table1[[#This Row],[ID]],0)),0))),"")</f>
        <v/>
      </c>
    </row>
    <row r="174" spans="1:17" ht="28.8" x14ac:dyDescent="0.3">
      <c r="A174" s="288">
        <v>173</v>
      </c>
      <c r="B174" s="289" t="str">
        <f ca="1">IF(COUNTIF(Priorities!$B$4:OFFSET(Priorities!$B$3,Table1[[#This Row],[ID]],0),OFFSET(Priorities!$B$3,Table1[[#This Row],[ID]],0))=1,OFFSET(Priorities!$B$3,Table1[[#This Row],[ID]],0),"")</f>
        <v>ST 226/2020</v>
      </c>
      <c r="C174" s="290" t="str">
        <f ca="1">IF(COUNTIF(Priorities!$B$4:OFFSET(Priorities!$B$3,Table1[[#This Row],[ID]],0),OFFSET(Priorities!$B$3,Table1[[#This Row],[ID]],0))=1,OFFSET(Priorities!$C$3,Table1[[#This Row],[ID]],0),"")</f>
        <v>Titan TEST 63 with TEST 61 Carbonate from Sisecam</v>
      </c>
      <c r="D174" s="289" t="str">
        <f ca="1">IFERROR(IF(VLOOKUP(E174,'Leader-Assistant'!$B$1:$B$25,1,FALSE)&lt;&gt;"",'Leader-Assistant'!$B$1,""),"") &amp; IFERROR(IF(VLOOKUP(E174,'Leader-Assistant'!$C$1:$C$25,1,FALSE)&lt;&gt;"",'Leader-Assistant'!$C$1,""),"")  &amp; IFERROR(IF(VLOOKUP(E174,'Leader-Assistant'!$D$1:$D$25,1,FALSE)&lt;&gt;"",'Leader-Assistant'!$D$1,""),"") &amp; IFERROR(IF(VLOOKUP(E174,'Leader-Assistant'!$E$1:$E$25,1,FALSE)&lt;&gt;"",'Leader-Assistant'!$E$1,""),"") &amp; IFERROR(IF(VLOOKUP(E174,'Leader-Assistant'!$F$1:$F$25,1,FALSE)&lt;&gt;"",'Leader-Assistant'!$F$1,""),"") &amp; IFERROR(IF(VLOOKUP(E174,'Leader-Assistant'!$G$1:$G$25,1,FALSE)&lt;&gt;"",'Leader-Assistant'!$G$1,""),"") &amp; IFERROR(IF(VLOOKUP(E174,'Leader-Assistant'!$H$1:$H$25,1,FALSE)&lt;&gt;"",'Leader-Assistant'!$H$1,""),"") &amp; IFERROR(IF(VLOOKUP(E174,'Leader-Assistant'!$I$1:$I$25,1,FALSE)&lt;&gt;"",'Leader-Assistant'!$I$1,""),"")</f>
        <v>PKL</v>
      </c>
      <c r="E174" s="289" t="str">
        <f ca="1">IF(COUNTIF(Priorities!$B$4:OFFSET(Priorities!$B$3,Table1[[#This Row],[ID]],0),OFFSET(Priorities!$B$3,Table1[[#This Row],[ID]],0))=1,OFFSET(Priorities!$D$3,Table1[[#This Row],[ID]],0),"")</f>
        <v>PPR</v>
      </c>
      <c r="F174" s="291" cm="1">
        <f t="array" aca="1" ref="F174" ca="1">_xlfn.IFNA(INDEX(OFFSET(Priorities!$F$3:$F$2283,Table1[[#This Row],[ID]],0),MATCH(1,(B174=OFFSET(Priorities!$B$3:$B$2283,Table1[[#This Row],[ID]],0))*("Initial"=OFFSET(Priorities!$E$3:$E$2283,Table1[[#This Row],[ID]],0)),0)),"")</f>
        <v>43991</v>
      </c>
      <c r="G174" s="292" cm="1">
        <f t="array" aca="1" ref="G174" ca="1">_xlfn.IFNA(TODAY()-(INDEX(OFFSET(Priorities!$F$3:$F$2283,Table1[[#This Row],[ID]],0),MATCH(1,(B174=OFFSET(Priorities!$B$3:$B$2283,Table1[[#This Row],[ID]],0))*("1W"=OFFSET(Priorities!$E$3:$E$2283,Table1[[#This Row],[ID]],0)),0))),"")</f>
        <v>847</v>
      </c>
      <c r="H174" s="292" cm="1">
        <f t="array" aca="1" ref="H174" ca="1">_xlfn.IFNA(TODAY()-(INDEX(OFFSET(Priorities!$F$3:$F$2283,Table1[[#This Row],[ID]],0),MATCH(1,(B174=OFFSET(Priorities!$B$3:$B$2283,Table1[[#This Row],[ID]],0))*("3W"=OFFSET(Priorities!$E$3:$E$2283,Table1[[#This Row],[ID]],0)),0))),"")</f>
        <v>833</v>
      </c>
      <c r="I174" s="292" t="str" cm="1">
        <f t="array" aca="1" ref="I174" ca="1">_xlfn.IFNA(TODAY()-(INDEX(OFFSET(Priorities!$F$3:$F$2283,Table1[[#This Row],[ID]],0),MATCH(1,(B174=OFFSET(Priorities!$B$3:$B$2283,Table1[[#This Row],[ID]],0))*("6W"=OFFSET(Priorities!$E$3:$E$2283,Table1[[#This Row],[ID]],0)),0))),"")</f>
        <v/>
      </c>
      <c r="J174" s="292" cm="1">
        <f t="array" aca="1" ref="J174" ca="1">_xlfn.IFNA(TODAY()-(INDEX(OFFSET(Priorities!$F$3:$F$2283,Table1[[#This Row],[ID]],0),MATCH(1,(B174=OFFSET(Priorities!$B$3:$B$2283,Table1[[#This Row],[ID]],0))*("12W"=OFFSET(Priorities!$E$3:$E$2283,Table1[[#This Row],[ID]],0)),0))),"")</f>
        <v>770</v>
      </c>
      <c r="K174" s="292" t="str" cm="1">
        <f t="array" aca="1" ref="K174" ca="1">_xlfn.IFNA(TODAY()-(INDEX(OFFSET(Priorities!$F$3:$F$2283,Table1[[#This Row],[ID]],0),MATCH(1,(B174=OFFSET(Priorities!$B$3:$B$2283,Table1[[#This Row],[ID]],0))*("18W"=OFFSET(Priorities!$E$3:$E$2283,Table1[[#This Row],[ID]],0)),0))),"")</f>
        <v/>
      </c>
      <c r="L174" s="292" t="str" cm="1">
        <f t="array" aca="1" ref="L174" ca="1">_xlfn.IFNA(TODAY()-(INDEX(OFFSET(Priorities!$F$3:$F$2283,Table1[[#This Row],[ID]],0),MATCH(1,(B174=OFFSET(Priorities!$B$3:$B$2283,Table1[[#This Row],[ID]],0))*("26W"=OFFSET(Priorities!$E$3:$E$2283,Table1[[#This Row],[ID]],0)),0))),"")</f>
        <v/>
      </c>
      <c r="M174" s="292" t="str" cm="1">
        <f t="array" aca="1" ref="M174" ca="1">_xlfn.IFNA(TODAY()-(INDEX(OFFSET(Priorities!$F$3:$F$2283,Table1[[#This Row],[ID]],0),MATCH(1,(B174=OFFSET(Priorities!$B$3:$B$2283,Table1[[#This Row],[ID]],0))*("52W"=OFFSET(Priorities!$E$3:$E$2283,Table1[[#This Row],[ID]],0)),0))),"")</f>
        <v/>
      </c>
      <c r="N174" s="292" cm="1">
        <f t="array" aca="1" ref="N174" ca="1">_xlfn.IFNA(TODAY()-(INDEX(OFFSET(Priorities!$F$3:$F$2283,Table1[[#This Row],[ID]],0),MATCH(1,(B174=OFFSET(Priorities!$B$3:$B$2283,Table1[[#This Row],[ID]],0))*("104W"=OFFSET(Priorities!$E$3:$E$2283,Table1[[#This Row],[ID]],0)),0))),"")</f>
        <v>126</v>
      </c>
      <c r="O174" s="292" t="str" cm="1">
        <f t="array" aca="1" ref="O174" ca="1">_xlfn.IFNA(TODAY()-(INDEX(OFFSET(Priorities!$F$3:$F$2283,Table1[[#This Row],[ID]],0),MATCH(1,(B174=OFFSET(Priorities!$B$3:$B$2283,Table1[[#This Row],[ID]],0))*("2L"=OFFSET(Priorities!$E$3:$E$2283,Table1[[#This Row],[ID]],0)),0))),"")</f>
        <v/>
      </c>
      <c r="P174" s="292" t="str" cm="1">
        <f t="array" aca="1" ref="P174" ca="1">_xlfn.IFNA(TODAY()-(INDEX(OFFSET(Priorities!$F$3:$F$2283,Table1[[#This Row],[ID]],0),MATCH(1,(B174=OFFSET(Priorities!$B$3:$B$2283,Table1[[#This Row],[ID]],0))*("156W"=OFFSET(Priorities!$E$3:$E$2283,Table1[[#This Row],[ID]],0)),0))),"")</f>
        <v/>
      </c>
      <c r="Q174" s="287" t="str" cm="1">
        <f t="array" aca="1" ref="Q174" ca="1">_xlfn.IFNA(TODAY()-(INDEX(OFFSET(Priorities!$F$3:$F$2283,Table1[[#This Row],[ID]],0),MATCH(1,(B174=OFFSET(Priorities!$B$3:$B$2283,Table1[[#This Row],[ID]],0))*("3L"=OFFSET(Priorities!$E$3:$E$2283,Table1[[#This Row],[ID]],0)),0))),"")</f>
        <v/>
      </c>
    </row>
    <row r="175" spans="1:17" hidden="1" x14ac:dyDescent="0.3">
      <c r="A175" s="288">
        <v>174</v>
      </c>
      <c r="B175" s="289" t="str">
        <f ca="1">IF(COUNTIF(Priorities!$B$4:OFFSET(Priorities!$B$3,Table1[[#This Row],[ID]],0),OFFSET(Priorities!$B$3,Table1[[#This Row],[ID]],0))=1,OFFSET(Priorities!$B$3,Table1[[#This Row],[ID]],0),"")</f>
        <v/>
      </c>
      <c r="C175" s="290" t="str">
        <f ca="1">IF(COUNTIF(Priorities!$B$4:OFFSET(Priorities!$B$3,Table1[[#This Row],[ID]],0),OFFSET(Priorities!$B$3,Table1[[#This Row],[ID]],0))=1,OFFSET(Priorities!$C$3,Table1[[#This Row],[ID]],0),"")</f>
        <v/>
      </c>
      <c r="D175" s="289" t="str">
        <f ca="1">IFERROR(IF(VLOOKUP(E175,'Leader-Assistant'!$B$1:$B$25,1,FALSE)&lt;&gt;"",'Leader-Assistant'!$B$1,""),"") &amp; IFERROR(IF(VLOOKUP(E175,'Leader-Assistant'!$C$1:$C$25,1,FALSE)&lt;&gt;"",'Leader-Assistant'!$C$1,""),"")  &amp; IFERROR(IF(VLOOKUP(E175,'Leader-Assistant'!$D$1:$D$25,1,FALSE)&lt;&gt;"",'Leader-Assistant'!$D$1,""),"") &amp; IFERROR(IF(VLOOKUP(E175,'Leader-Assistant'!$E$1:$E$25,1,FALSE)&lt;&gt;"",'Leader-Assistant'!$E$1,""),"") &amp; IFERROR(IF(VLOOKUP(E175,'Leader-Assistant'!$F$1:$F$25,1,FALSE)&lt;&gt;"",'Leader-Assistant'!$F$1,""),"") &amp; IFERROR(IF(VLOOKUP(E175,'Leader-Assistant'!$G$1:$G$25,1,FALSE)&lt;&gt;"",'Leader-Assistant'!$G$1,""),"") &amp; IFERROR(IF(VLOOKUP(E175,'Leader-Assistant'!$H$1:$H$25,1,FALSE)&lt;&gt;"",'Leader-Assistant'!$H$1,""),"") &amp; IFERROR(IF(VLOOKUP(E175,'Leader-Assistant'!$I$1:$I$25,1,FALSE)&lt;&gt;"",'Leader-Assistant'!$I$1,""),"")</f>
        <v/>
      </c>
      <c r="E175" s="289" t="str">
        <f ca="1">IF(COUNTIF(Priorities!$B$4:OFFSET(Priorities!$B$3,Table1[[#This Row],[ID]],0),OFFSET(Priorities!$B$3,Table1[[#This Row],[ID]],0))=1,OFFSET(Priorities!$D$3,Table1[[#This Row],[ID]],0),"")</f>
        <v/>
      </c>
      <c r="F175" s="291" t="str" cm="1">
        <f t="array" aca="1" ref="F175" ca="1">_xlfn.IFNA(INDEX(OFFSET(Priorities!$F$3:$F$2283,Table1[[#This Row],[ID]],0),MATCH(1,(B175=OFFSET(Priorities!$B$3:$B$2283,Table1[[#This Row],[ID]],0))*("Initial"=OFFSET(Priorities!$E$3:$E$2283,Table1[[#This Row],[ID]],0)),0)),"")</f>
        <v/>
      </c>
      <c r="G175" s="292" t="str" cm="1">
        <f t="array" aca="1" ref="G175" ca="1">_xlfn.IFNA(TODAY()-(INDEX(OFFSET(Priorities!$F$3:$F$2283,Table1[[#This Row],[ID]],0),MATCH(1,(B175=OFFSET(Priorities!$B$3:$B$2283,Table1[[#This Row],[ID]],0))*("1W"=OFFSET(Priorities!$E$3:$E$2283,Table1[[#This Row],[ID]],0)),0))),"")</f>
        <v/>
      </c>
      <c r="H175" s="292" t="str" cm="1">
        <f t="array" aca="1" ref="H175" ca="1">_xlfn.IFNA(TODAY()-(INDEX(OFFSET(Priorities!$F$3:$F$2283,Table1[[#This Row],[ID]],0),MATCH(1,(B175=OFFSET(Priorities!$B$3:$B$2283,Table1[[#This Row],[ID]],0))*("3W"=OFFSET(Priorities!$E$3:$E$2283,Table1[[#This Row],[ID]],0)),0))),"")</f>
        <v/>
      </c>
      <c r="I175" s="292" t="str" cm="1">
        <f t="array" aca="1" ref="I175" ca="1">_xlfn.IFNA(TODAY()-(INDEX(OFFSET(Priorities!$F$3:$F$2283,Table1[[#This Row],[ID]],0),MATCH(1,(B175=OFFSET(Priorities!$B$3:$B$2283,Table1[[#This Row],[ID]],0))*("6W"=OFFSET(Priorities!$E$3:$E$2283,Table1[[#This Row],[ID]],0)),0))),"")</f>
        <v/>
      </c>
      <c r="J175" s="292" t="str" cm="1">
        <f t="array" aca="1" ref="J175" ca="1">_xlfn.IFNA(TODAY()-(INDEX(OFFSET(Priorities!$F$3:$F$2283,Table1[[#This Row],[ID]],0),MATCH(1,(B175=OFFSET(Priorities!$B$3:$B$2283,Table1[[#This Row],[ID]],0))*("12W"=OFFSET(Priorities!$E$3:$E$2283,Table1[[#This Row],[ID]],0)),0))),"")</f>
        <v/>
      </c>
      <c r="K175" s="292" t="str" cm="1">
        <f t="array" aca="1" ref="K175" ca="1">_xlfn.IFNA(TODAY()-(INDEX(OFFSET(Priorities!$F$3:$F$2283,Table1[[#This Row],[ID]],0),MATCH(1,(B175=OFFSET(Priorities!$B$3:$B$2283,Table1[[#This Row],[ID]],0))*("18W"=OFFSET(Priorities!$E$3:$E$2283,Table1[[#This Row],[ID]],0)),0))),"")</f>
        <v/>
      </c>
      <c r="L175" s="292" t="str" cm="1">
        <f t="array" aca="1" ref="L175" ca="1">_xlfn.IFNA(TODAY()-(INDEX(OFFSET(Priorities!$F$3:$F$2283,Table1[[#This Row],[ID]],0),MATCH(1,(B175=OFFSET(Priorities!$B$3:$B$2283,Table1[[#This Row],[ID]],0))*("26W"=OFFSET(Priorities!$E$3:$E$2283,Table1[[#This Row],[ID]],0)),0))),"")</f>
        <v/>
      </c>
      <c r="M175" s="292" t="str" cm="1">
        <f t="array" aca="1" ref="M175" ca="1">_xlfn.IFNA(TODAY()-(INDEX(OFFSET(Priorities!$F$3:$F$2283,Table1[[#This Row],[ID]],0),MATCH(1,(B175=OFFSET(Priorities!$B$3:$B$2283,Table1[[#This Row],[ID]],0))*("52W"=OFFSET(Priorities!$E$3:$E$2283,Table1[[#This Row],[ID]],0)),0))),"")</f>
        <v/>
      </c>
      <c r="N175" s="292" t="str" cm="1">
        <f t="array" aca="1" ref="N175" ca="1">_xlfn.IFNA(TODAY()-(INDEX(OFFSET(Priorities!$F$3:$F$2283,Table1[[#This Row],[ID]],0),MATCH(1,(B175=OFFSET(Priorities!$B$3:$B$2283,Table1[[#This Row],[ID]],0))*("104W"=OFFSET(Priorities!$E$3:$E$2283,Table1[[#This Row],[ID]],0)),0))),"")</f>
        <v/>
      </c>
      <c r="O175" s="292" t="str" cm="1">
        <f t="array" aca="1" ref="O175" ca="1">_xlfn.IFNA(TODAY()-(INDEX(OFFSET(Priorities!$F$3:$F$2283,Table1[[#This Row],[ID]],0),MATCH(1,(B175=OFFSET(Priorities!$B$3:$B$2283,Table1[[#This Row],[ID]],0))*("2L"=OFFSET(Priorities!$E$3:$E$2283,Table1[[#This Row],[ID]],0)),0))),"")</f>
        <v/>
      </c>
      <c r="P175" s="292" t="str" cm="1">
        <f t="array" aca="1" ref="P175" ca="1">_xlfn.IFNA(TODAY()-(INDEX(OFFSET(Priorities!$F$3:$F$2283,Table1[[#This Row],[ID]],0),MATCH(1,(B175=OFFSET(Priorities!$B$3:$B$2283,Table1[[#This Row],[ID]],0))*("156W"=OFFSET(Priorities!$E$3:$E$2283,Table1[[#This Row],[ID]],0)),0))),"")</f>
        <v/>
      </c>
      <c r="Q175" s="287" t="str" cm="1">
        <f t="array" aca="1" ref="Q175" ca="1">_xlfn.IFNA(TODAY()-(INDEX(OFFSET(Priorities!$F$3:$F$2283,Table1[[#This Row],[ID]],0),MATCH(1,(B175=OFFSET(Priorities!$B$3:$B$2283,Table1[[#This Row],[ID]],0))*("3L"=OFFSET(Priorities!$E$3:$E$2283,Table1[[#This Row],[ID]],0)),0))),"")</f>
        <v/>
      </c>
    </row>
    <row r="176" spans="1:17" hidden="1" x14ac:dyDescent="0.3">
      <c r="A176" s="288">
        <v>175</v>
      </c>
      <c r="B176" s="289" t="str">
        <f ca="1">IF(COUNTIF(Priorities!$B$4:OFFSET(Priorities!$B$3,Table1[[#This Row],[ID]],0),OFFSET(Priorities!$B$3,Table1[[#This Row],[ID]],0))=1,OFFSET(Priorities!$B$3,Table1[[#This Row],[ID]],0),"")</f>
        <v/>
      </c>
      <c r="C176" s="290" t="str">
        <f ca="1">IF(COUNTIF(Priorities!$B$4:OFFSET(Priorities!$B$3,Table1[[#This Row],[ID]],0),OFFSET(Priorities!$B$3,Table1[[#This Row],[ID]],0))=1,OFFSET(Priorities!$C$3,Table1[[#This Row],[ID]],0),"")</f>
        <v/>
      </c>
      <c r="D176" s="289" t="str">
        <f ca="1">IFERROR(IF(VLOOKUP(E176,'Leader-Assistant'!$B$1:$B$25,1,FALSE)&lt;&gt;"",'Leader-Assistant'!$B$1,""),"") &amp; IFERROR(IF(VLOOKUP(E176,'Leader-Assistant'!$C$1:$C$25,1,FALSE)&lt;&gt;"",'Leader-Assistant'!$C$1,""),"")  &amp; IFERROR(IF(VLOOKUP(E176,'Leader-Assistant'!$D$1:$D$25,1,FALSE)&lt;&gt;"",'Leader-Assistant'!$D$1,""),"") &amp; IFERROR(IF(VLOOKUP(E176,'Leader-Assistant'!$E$1:$E$25,1,FALSE)&lt;&gt;"",'Leader-Assistant'!$E$1,""),"") &amp; IFERROR(IF(VLOOKUP(E176,'Leader-Assistant'!$F$1:$F$25,1,FALSE)&lt;&gt;"",'Leader-Assistant'!$F$1,""),"") &amp; IFERROR(IF(VLOOKUP(E176,'Leader-Assistant'!$G$1:$G$25,1,FALSE)&lt;&gt;"",'Leader-Assistant'!$G$1,""),"") &amp; IFERROR(IF(VLOOKUP(E176,'Leader-Assistant'!$H$1:$H$25,1,FALSE)&lt;&gt;"",'Leader-Assistant'!$H$1,""),"") &amp; IFERROR(IF(VLOOKUP(E176,'Leader-Assistant'!$I$1:$I$25,1,FALSE)&lt;&gt;"",'Leader-Assistant'!$I$1,""),"")</f>
        <v/>
      </c>
      <c r="E176" s="289" t="str">
        <f ca="1">IF(COUNTIF(Priorities!$B$4:OFFSET(Priorities!$B$3,Table1[[#This Row],[ID]],0),OFFSET(Priorities!$B$3,Table1[[#This Row],[ID]],0))=1,OFFSET(Priorities!$D$3,Table1[[#This Row],[ID]],0),"")</f>
        <v/>
      </c>
      <c r="F176" s="291" t="str" cm="1">
        <f t="array" aca="1" ref="F176" ca="1">_xlfn.IFNA(INDEX(OFFSET(Priorities!$F$3:$F$2283,Table1[[#This Row],[ID]],0),MATCH(1,(B176=OFFSET(Priorities!$B$3:$B$2283,Table1[[#This Row],[ID]],0))*("Initial"=OFFSET(Priorities!$E$3:$E$2283,Table1[[#This Row],[ID]],0)),0)),"")</f>
        <v/>
      </c>
      <c r="G176" s="292" t="str" cm="1">
        <f t="array" aca="1" ref="G176" ca="1">_xlfn.IFNA(TODAY()-(INDEX(OFFSET(Priorities!$F$3:$F$2283,Table1[[#This Row],[ID]],0),MATCH(1,(B176=OFFSET(Priorities!$B$3:$B$2283,Table1[[#This Row],[ID]],0))*("1W"=OFFSET(Priorities!$E$3:$E$2283,Table1[[#This Row],[ID]],0)),0))),"")</f>
        <v/>
      </c>
      <c r="H176" s="292" t="str" cm="1">
        <f t="array" aca="1" ref="H176" ca="1">_xlfn.IFNA(TODAY()-(INDEX(OFFSET(Priorities!$F$3:$F$2283,Table1[[#This Row],[ID]],0),MATCH(1,(B176=OFFSET(Priorities!$B$3:$B$2283,Table1[[#This Row],[ID]],0))*("3W"=OFFSET(Priorities!$E$3:$E$2283,Table1[[#This Row],[ID]],0)),0))),"")</f>
        <v/>
      </c>
      <c r="I176" s="292" t="str" cm="1">
        <f t="array" aca="1" ref="I176" ca="1">_xlfn.IFNA(TODAY()-(INDEX(OFFSET(Priorities!$F$3:$F$2283,Table1[[#This Row],[ID]],0),MATCH(1,(B176=OFFSET(Priorities!$B$3:$B$2283,Table1[[#This Row],[ID]],0))*("6W"=OFFSET(Priorities!$E$3:$E$2283,Table1[[#This Row],[ID]],0)),0))),"")</f>
        <v/>
      </c>
      <c r="J176" s="292" t="str" cm="1">
        <f t="array" aca="1" ref="J176" ca="1">_xlfn.IFNA(TODAY()-(INDEX(OFFSET(Priorities!$F$3:$F$2283,Table1[[#This Row],[ID]],0),MATCH(1,(B176=OFFSET(Priorities!$B$3:$B$2283,Table1[[#This Row],[ID]],0))*("12W"=OFFSET(Priorities!$E$3:$E$2283,Table1[[#This Row],[ID]],0)),0))),"")</f>
        <v/>
      </c>
      <c r="K176" s="292" t="str" cm="1">
        <f t="array" aca="1" ref="K176" ca="1">_xlfn.IFNA(TODAY()-(INDEX(OFFSET(Priorities!$F$3:$F$2283,Table1[[#This Row],[ID]],0),MATCH(1,(B176=OFFSET(Priorities!$B$3:$B$2283,Table1[[#This Row],[ID]],0))*("18W"=OFFSET(Priorities!$E$3:$E$2283,Table1[[#This Row],[ID]],0)),0))),"")</f>
        <v/>
      </c>
      <c r="L176" s="292" t="str" cm="1">
        <f t="array" aca="1" ref="L176" ca="1">_xlfn.IFNA(TODAY()-(INDEX(OFFSET(Priorities!$F$3:$F$2283,Table1[[#This Row],[ID]],0),MATCH(1,(B176=OFFSET(Priorities!$B$3:$B$2283,Table1[[#This Row],[ID]],0))*("26W"=OFFSET(Priorities!$E$3:$E$2283,Table1[[#This Row],[ID]],0)),0))),"")</f>
        <v/>
      </c>
      <c r="M176" s="292" t="str" cm="1">
        <f t="array" aca="1" ref="M176" ca="1">_xlfn.IFNA(TODAY()-(INDEX(OFFSET(Priorities!$F$3:$F$2283,Table1[[#This Row],[ID]],0),MATCH(1,(B176=OFFSET(Priorities!$B$3:$B$2283,Table1[[#This Row],[ID]],0))*("52W"=OFFSET(Priorities!$E$3:$E$2283,Table1[[#This Row],[ID]],0)),0))),"")</f>
        <v/>
      </c>
      <c r="N176" s="292" t="str" cm="1">
        <f t="array" aca="1" ref="N176" ca="1">_xlfn.IFNA(TODAY()-(INDEX(OFFSET(Priorities!$F$3:$F$2283,Table1[[#This Row],[ID]],0),MATCH(1,(B176=OFFSET(Priorities!$B$3:$B$2283,Table1[[#This Row],[ID]],0))*("104W"=OFFSET(Priorities!$E$3:$E$2283,Table1[[#This Row],[ID]],0)),0))),"")</f>
        <v/>
      </c>
      <c r="O176" s="292" t="str" cm="1">
        <f t="array" aca="1" ref="O176" ca="1">_xlfn.IFNA(TODAY()-(INDEX(OFFSET(Priorities!$F$3:$F$2283,Table1[[#This Row],[ID]],0),MATCH(1,(B176=OFFSET(Priorities!$B$3:$B$2283,Table1[[#This Row],[ID]],0))*("2L"=OFFSET(Priorities!$E$3:$E$2283,Table1[[#This Row],[ID]],0)),0))),"")</f>
        <v/>
      </c>
      <c r="P176" s="292" t="str" cm="1">
        <f t="array" aca="1" ref="P176" ca="1">_xlfn.IFNA(TODAY()-(INDEX(OFFSET(Priorities!$F$3:$F$2283,Table1[[#This Row],[ID]],0),MATCH(1,(B176=OFFSET(Priorities!$B$3:$B$2283,Table1[[#This Row],[ID]],0))*("156W"=OFFSET(Priorities!$E$3:$E$2283,Table1[[#This Row],[ID]],0)),0))),"")</f>
        <v/>
      </c>
      <c r="Q176" s="287" t="str" cm="1">
        <f t="array" aca="1" ref="Q176" ca="1">_xlfn.IFNA(TODAY()-(INDEX(OFFSET(Priorities!$F$3:$F$2283,Table1[[#This Row],[ID]],0),MATCH(1,(B176=OFFSET(Priorities!$B$3:$B$2283,Table1[[#This Row],[ID]],0))*("3L"=OFFSET(Priorities!$E$3:$E$2283,Table1[[#This Row],[ID]],0)),0))),"")</f>
        <v/>
      </c>
    </row>
    <row r="177" spans="1:17" hidden="1" x14ac:dyDescent="0.3">
      <c r="A177" s="288">
        <v>176</v>
      </c>
      <c r="B177" s="289" t="str">
        <f ca="1">IF(COUNTIF(Priorities!$B$4:OFFSET(Priorities!$B$3,Table1[[#This Row],[ID]],0),OFFSET(Priorities!$B$3,Table1[[#This Row],[ID]],0))=1,OFFSET(Priorities!$B$3,Table1[[#This Row],[ID]],0),"")</f>
        <v/>
      </c>
      <c r="C177" s="290" t="str">
        <f ca="1">IF(COUNTIF(Priorities!$B$4:OFFSET(Priorities!$B$3,Table1[[#This Row],[ID]],0),OFFSET(Priorities!$B$3,Table1[[#This Row],[ID]],0))=1,OFFSET(Priorities!$C$3,Table1[[#This Row],[ID]],0),"")</f>
        <v/>
      </c>
      <c r="D177" s="289" t="str">
        <f ca="1">IFERROR(IF(VLOOKUP(E177,'Leader-Assistant'!$B$1:$B$25,1,FALSE)&lt;&gt;"",'Leader-Assistant'!$B$1,""),"") &amp; IFERROR(IF(VLOOKUP(E177,'Leader-Assistant'!$C$1:$C$25,1,FALSE)&lt;&gt;"",'Leader-Assistant'!$C$1,""),"")  &amp; IFERROR(IF(VLOOKUP(E177,'Leader-Assistant'!$D$1:$D$25,1,FALSE)&lt;&gt;"",'Leader-Assistant'!$D$1,""),"") &amp; IFERROR(IF(VLOOKUP(E177,'Leader-Assistant'!$E$1:$E$25,1,FALSE)&lt;&gt;"",'Leader-Assistant'!$E$1,""),"") &amp; IFERROR(IF(VLOOKUP(E177,'Leader-Assistant'!$F$1:$F$25,1,FALSE)&lt;&gt;"",'Leader-Assistant'!$F$1,""),"") &amp; IFERROR(IF(VLOOKUP(E177,'Leader-Assistant'!$G$1:$G$25,1,FALSE)&lt;&gt;"",'Leader-Assistant'!$G$1,""),"") &amp; IFERROR(IF(VLOOKUP(E177,'Leader-Assistant'!$H$1:$H$25,1,FALSE)&lt;&gt;"",'Leader-Assistant'!$H$1,""),"") &amp; IFERROR(IF(VLOOKUP(E177,'Leader-Assistant'!$I$1:$I$25,1,FALSE)&lt;&gt;"",'Leader-Assistant'!$I$1,""),"")</f>
        <v/>
      </c>
      <c r="E177" s="289" t="str">
        <f ca="1">IF(COUNTIF(Priorities!$B$4:OFFSET(Priorities!$B$3,Table1[[#This Row],[ID]],0),OFFSET(Priorities!$B$3,Table1[[#This Row],[ID]],0))=1,OFFSET(Priorities!$D$3,Table1[[#This Row],[ID]],0),"")</f>
        <v/>
      </c>
      <c r="F177" s="291" t="str" cm="1">
        <f t="array" aca="1" ref="F177" ca="1">_xlfn.IFNA(INDEX(OFFSET(Priorities!$F$3:$F$2283,Table1[[#This Row],[ID]],0),MATCH(1,(B177=OFFSET(Priorities!$B$3:$B$2283,Table1[[#This Row],[ID]],0))*("Initial"=OFFSET(Priorities!$E$3:$E$2283,Table1[[#This Row],[ID]],0)),0)),"")</f>
        <v/>
      </c>
      <c r="G177" s="292" t="str" cm="1">
        <f t="array" aca="1" ref="G177" ca="1">_xlfn.IFNA(TODAY()-(INDEX(OFFSET(Priorities!$F$3:$F$2283,Table1[[#This Row],[ID]],0),MATCH(1,(B177=OFFSET(Priorities!$B$3:$B$2283,Table1[[#This Row],[ID]],0))*("1W"=OFFSET(Priorities!$E$3:$E$2283,Table1[[#This Row],[ID]],0)),0))),"")</f>
        <v/>
      </c>
      <c r="H177" s="292" t="str" cm="1">
        <f t="array" aca="1" ref="H177" ca="1">_xlfn.IFNA(TODAY()-(INDEX(OFFSET(Priorities!$F$3:$F$2283,Table1[[#This Row],[ID]],0),MATCH(1,(B177=OFFSET(Priorities!$B$3:$B$2283,Table1[[#This Row],[ID]],0))*("3W"=OFFSET(Priorities!$E$3:$E$2283,Table1[[#This Row],[ID]],0)),0))),"")</f>
        <v/>
      </c>
      <c r="I177" s="292" t="str" cm="1">
        <f t="array" aca="1" ref="I177" ca="1">_xlfn.IFNA(TODAY()-(INDEX(OFFSET(Priorities!$F$3:$F$2283,Table1[[#This Row],[ID]],0),MATCH(1,(B177=OFFSET(Priorities!$B$3:$B$2283,Table1[[#This Row],[ID]],0))*("6W"=OFFSET(Priorities!$E$3:$E$2283,Table1[[#This Row],[ID]],0)),0))),"")</f>
        <v/>
      </c>
      <c r="J177" s="292" t="str" cm="1">
        <f t="array" aca="1" ref="J177" ca="1">_xlfn.IFNA(TODAY()-(INDEX(OFFSET(Priorities!$F$3:$F$2283,Table1[[#This Row],[ID]],0),MATCH(1,(B177=OFFSET(Priorities!$B$3:$B$2283,Table1[[#This Row],[ID]],0))*("12W"=OFFSET(Priorities!$E$3:$E$2283,Table1[[#This Row],[ID]],0)),0))),"")</f>
        <v/>
      </c>
      <c r="K177" s="292" t="str" cm="1">
        <f t="array" aca="1" ref="K177" ca="1">_xlfn.IFNA(TODAY()-(INDEX(OFFSET(Priorities!$F$3:$F$2283,Table1[[#This Row],[ID]],0),MATCH(1,(B177=OFFSET(Priorities!$B$3:$B$2283,Table1[[#This Row],[ID]],0))*("18W"=OFFSET(Priorities!$E$3:$E$2283,Table1[[#This Row],[ID]],0)),0))),"")</f>
        <v/>
      </c>
      <c r="L177" s="292" t="str" cm="1">
        <f t="array" aca="1" ref="L177" ca="1">_xlfn.IFNA(TODAY()-(INDEX(OFFSET(Priorities!$F$3:$F$2283,Table1[[#This Row],[ID]],0),MATCH(1,(B177=OFFSET(Priorities!$B$3:$B$2283,Table1[[#This Row],[ID]],0))*("26W"=OFFSET(Priorities!$E$3:$E$2283,Table1[[#This Row],[ID]],0)),0))),"")</f>
        <v/>
      </c>
      <c r="M177" s="292" t="str" cm="1">
        <f t="array" aca="1" ref="M177" ca="1">_xlfn.IFNA(TODAY()-(INDEX(OFFSET(Priorities!$F$3:$F$2283,Table1[[#This Row],[ID]],0),MATCH(1,(B177=OFFSET(Priorities!$B$3:$B$2283,Table1[[#This Row],[ID]],0))*("52W"=OFFSET(Priorities!$E$3:$E$2283,Table1[[#This Row],[ID]],0)),0))),"")</f>
        <v/>
      </c>
      <c r="N177" s="292" t="str" cm="1">
        <f t="array" aca="1" ref="N177" ca="1">_xlfn.IFNA(TODAY()-(INDEX(OFFSET(Priorities!$F$3:$F$2283,Table1[[#This Row],[ID]],0),MATCH(1,(B177=OFFSET(Priorities!$B$3:$B$2283,Table1[[#This Row],[ID]],0))*("104W"=OFFSET(Priorities!$E$3:$E$2283,Table1[[#This Row],[ID]],0)),0))),"")</f>
        <v/>
      </c>
      <c r="O177" s="292" t="str" cm="1">
        <f t="array" aca="1" ref="O177" ca="1">_xlfn.IFNA(TODAY()-(INDEX(OFFSET(Priorities!$F$3:$F$2283,Table1[[#This Row],[ID]],0),MATCH(1,(B177=OFFSET(Priorities!$B$3:$B$2283,Table1[[#This Row],[ID]],0))*("2L"=OFFSET(Priorities!$E$3:$E$2283,Table1[[#This Row],[ID]],0)),0))),"")</f>
        <v/>
      </c>
      <c r="P177" s="292" t="str" cm="1">
        <f t="array" aca="1" ref="P177" ca="1">_xlfn.IFNA(TODAY()-(INDEX(OFFSET(Priorities!$F$3:$F$2283,Table1[[#This Row],[ID]],0),MATCH(1,(B177=OFFSET(Priorities!$B$3:$B$2283,Table1[[#This Row],[ID]],0))*("156W"=OFFSET(Priorities!$E$3:$E$2283,Table1[[#This Row],[ID]],0)),0))),"")</f>
        <v/>
      </c>
      <c r="Q177" s="287" t="str" cm="1">
        <f t="array" aca="1" ref="Q177" ca="1">_xlfn.IFNA(TODAY()-(INDEX(OFFSET(Priorities!$F$3:$F$2283,Table1[[#This Row],[ID]],0),MATCH(1,(B177=OFFSET(Priorities!$B$3:$B$2283,Table1[[#This Row],[ID]],0))*("3L"=OFFSET(Priorities!$E$3:$E$2283,Table1[[#This Row],[ID]],0)),0))),"")</f>
        <v/>
      </c>
    </row>
    <row r="178" spans="1:17" hidden="1" x14ac:dyDescent="0.3">
      <c r="A178" s="288">
        <v>177</v>
      </c>
      <c r="B178" s="289" t="str">
        <f ca="1">IF(COUNTIF(Priorities!$B$4:OFFSET(Priorities!$B$3,Table1[[#This Row],[ID]],0),OFFSET(Priorities!$B$3,Table1[[#This Row],[ID]],0))=1,OFFSET(Priorities!$B$3,Table1[[#This Row],[ID]],0),"")</f>
        <v/>
      </c>
      <c r="C178" s="290" t="str">
        <f ca="1">IF(COUNTIF(Priorities!$B$4:OFFSET(Priorities!$B$3,Table1[[#This Row],[ID]],0),OFFSET(Priorities!$B$3,Table1[[#This Row],[ID]],0))=1,OFFSET(Priorities!$C$3,Table1[[#This Row],[ID]],0),"")</f>
        <v/>
      </c>
      <c r="D178" s="289" t="str">
        <f ca="1">IFERROR(IF(VLOOKUP(E178,'Leader-Assistant'!$B$1:$B$25,1,FALSE)&lt;&gt;"",'Leader-Assistant'!$B$1,""),"") &amp; IFERROR(IF(VLOOKUP(E178,'Leader-Assistant'!$C$1:$C$25,1,FALSE)&lt;&gt;"",'Leader-Assistant'!$C$1,""),"")  &amp; IFERROR(IF(VLOOKUP(E178,'Leader-Assistant'!$D$1:$D$25,1,FALSE)&lt;&gt;"",'Leader-Assistant'!$D$1,""),"") &amp; IFERROR(IF(VLOOKUP(E178,'Leader-Assistant'!$E$1:$E$25,1,FALSE)&lt;&gt;"",'Leader-Assistant'!$E$1,""),"") &amp; IFERROR(IF(VLOOKUP(E178,'Leader-Assistant'!$F$1:$F$25,1,FALSE)&lt;&gt;"",'Leader-Assistant'!$F$1,""),"") &amp; IFERROR(IF(VLOOKUP(E178,'Leader-Assistant'!$G$1:$G$25,1,FALSE)&lt;&gt;"",'Leader-Assistant'!$G$1,""),"") &amp; IFERROR(IF(VLOOKUP(E178,'Leader-Assistant'!$H$1:$H$25,1,FALSE)&lt;&gt;"",'Leader-Assistant'!$H$1,""),"") &amp; IFERROR(IF(VLOOKUP(E178,'Leader-Assistant'!$I$1:$I$25,1,FALSE)&lt;&gt;"",'Leader-Assistant'!$I$1,""),"")</f>
        <v/>
      </c>
      <c r="E178" s="289" t="str">
        <f ca="1">IF(COUNTIF(Priorities!$B$4:OFFSET(Priorities!$B$3,Table1[[#This Row],[ID]],0),OFFSET(Priorities!$B$3,Table1[[#This Row],[ID]],0))=1,OFFSET(Priorities!$D$3,Table1[[#This Row],[ID]],0),"")</f>
        <v/>
      </c>
      <c r="F178" s="291" t="str" cm="1">
        <f t="array" aca="1" ref="F178" ca="1">_xlfn.IFNA(INDEX(OFFSET(Priorities!$F$3:$F$2283,Table1[[#This Row],[ID]],0),MATCH(1,(B178=OFFSET(Priorities!$B$3:$B$2283,Table1[[#This Row],[ID]],0))*("Initial"=OFFSET(Priorities!$E$3:$E$2283,Table1[[#This Row],[ID]],0)),0)),"")</f>
        <v/>
      </c>
      <c r="G178" s="292" t="str" cm="1">
        <f t="array" aca="1" ref="G178" ca="1">_xlfn.IFNA(TODAY()-(INDEX(OFFSET(Priorities!$F$3:$F$2283,Table1[[#This Row],[ID]],0),MATCH(1,(B178=OFFSET(Priorities!$B$3:$B$2283,Table1[[#This Row],[ID]],0))*("1W"=OFFSET(Priorities!$E$3:$E$2283,Table1[[#This Row],[ID]],0)),0))),"")</f>
        <v/>
      </c>
      <c r="H178" s="292" t="str" cm="1">
        <f t="array" aca="1" ref="H178" ca="1">_xlfn.IFNA(TODAY()-(INDEX(OFFSET(Priorities!$F$3:$F$2283,Table1[[#This Row],[ID]],0),MATCH(1,(B178=OFFSET(Priorities!$B$3:$B$2283,Table1[[#This Row],[ID]],0))*("3W"=OFFSET(Priorities!$E$3:$E$2283,Table1[[#This Row],[ID]],0)),0))),"")</f>
        <v/>
      </c>
      <c r="I178" s="292" t="str" cm="1">
        <f t="array" aca="1" ref="I178" ca="1">_xlfn.IFNA(TODAY()-(INDEX(OFFSET(Priorities!$F$3:$F$2283,Table1[[#This Row],[ID]],0),MATCH(1,(B178=OFFSET(Priorities!$B$3:$B$2283,Table1[[#This Row],[ID]],0))*("6W"=OFFSET(Priorities!$E$3:$E$2283,Table1[[#This Row],[ID]],0)),0))),"")</f>
        <v/>
      </c>
      <c r="J178" s="292" t="str" cm="1">
        <f t="array" aca="1" ref="J178" ca="1">_xlfn.IFNA(TODAY()-(INDEX(OFFSET(Priorities!$F$3:$F$2283,Table1[[#This Row],[ID]],0),MATCH(1,(B178=OFFSET(Priorities!$B$3:$B$2283,Table1[[#This Row],[ID]],0))*("12W"=OFFSET(Priorities!$E$3:$E$2283,Table1[[#This Row],[ID]],0)),0))),"")</f>
        <v/>
      </c>
      <c r="K178" s="292" t="str" cm="1">
        <f t="array" aca="1" ref="K178" ca="1">_xlfn.IFNA(TODAY()-(INDEX(OFFSET(Priorities!$F$3:$F$2283,Table1[[#This Row],[ID]],0),MATCH(1,(B178=OFFSET(Priorities!$B$3:$B$2283,Table1[[#This Row],[ID]],0))*("18W"=OFFSET(Priorities!$E$3:$E$2283,Table1[[#This Row],[ID]],0)),0))),"")</f>
        <v/>
      </c>
      <c r="L178" s="292" t="str" cm="1">
        <f t="array" aca="1" ref="L178" ca="1">_xlfn.IFNA(TODAY()-(INDEX(OFFSET(Priorities!$F$3:$F$2283,Table1[[#This Row],[ID]],0),MATCH(1,(B178=OFFSET(Priorities!$B$3:$B$2283,Table1[[#This Row],[ID]],0))*("26W"=OFFSET(Priorities!$E$3:$E$2283,Table1[[#This Row],[ID]],0)),0))),"")</f>
        <v/>
      </c>
      <c r="M178" s="292" t="str" cm="1">
        <f t="array" aca="1" ref="M178" ca="1">_xlfn.IFNA(TODAY()-(INDEX(OFFSET(Priorities!$F$3:$F$2283,Table1[[#This Row],[ID]],0),MATCH(1,(B178=OFFSET(Priorities!$B$3:$B$2283,Table1[[#This Row],[ID]],0))*("52W"=OFFSET(Priorities!$E$3:$E$2283,Table1[[#This Row],[ID]],0)),0))),"")</f>
        <v/>
      </c>
      <c r="N178" s="292" t="str" cm="1">
        <f t="array" aca="1" ref="N178" ca="1">_xlfn.IFNA(TODAY()-(INDEX(OFFSET(Priorities!$F$3:$F$2283,Table1[[#This Row],[ID]],0),MATCH(1,(B178=OFFSET(Priorities!$B$3:$B$2283,Table1[[#This Row],[ID]],0))*("104W"=OFFSET(Priorities!$E$3:$E$2283,Table1[[#This Row],[ID]],0)),0))),"")</f>
        <v/>
      </c>
      <c r="O178" s="292" t="str" cm="1">
        <f t="array" aca="1" ref="O178" ca="1">_xlfn.IFNA(TODAY()-(INDEX(OFFSET(Priorities!$F$3:$F$2283,Table1[[#This Row],[ID]],0),MATCH(1,(B178=OFFSET(Priorities!$B$3:$B$2283,Table1[[#This Row],[ID]],0))*("2L"=OFFSET(Priorities!$E$3:$E$2283,Table1[[#This Row],[ID]],0)),0))),"")</f>
        <v/>
      </c>
      <c r="P178" s="292" t="str" cm="1">
        <f t="array" aca="1" ref="P178" ca="1">_xlfn.IFNA(TODAY()-(INDEX(OFFSET(Priorities!$F$3:$F$2283,Table1[[#This Row],[ID]],0),MATCH(1,(B178=OFFSET(Priorities!$B$3:$B$2283,Table1[[#This Row],[ID]],0))*("156W"=OFFSET(Priorities!$E$3:$E$2283,Table1[[#This Row],[ID]],0)),0))),"")</f>
        <v/>
      </c>
      <c r="Q178" s="287" t="str" cm="1">
        <f t="array" aca="1" ref="Q178" ca="1">_xlfn.IFNA(TODAY()-(INDEX(OFFSET(Priorities!$F$3:$F$2283,Table1[[#This Row],[ID]],0),MATCH(1,(B178=OFFSET(Priorities!$B$3:$B$2283,Table1[[#This Row],[ID]],0))*("3L"=OFFSET(Priorities!$E$3:$E$2283,Table1[[#This Row],[ID]],0)),0))),"")</f>
        <v/>
      </c>
    </row>
    <row r="179" spans="1:17" hidden="1" x14ac:dyDescent="0.3">
      <c r="A179" s="288">
        <v>178</v>
      </c>
      <c r="B179" s="289" t="str">
        <f ca="1">IF(COUNTIF(Priorities!$B$4:OFFSET(Priorities!$B$3,Table1[[#This Row],[ID]],0),OFFSET(Priorities!$B$3,Table1[[#This Row],[ID]],0))=1,OFFSET(Priorities!$B$3,Table1[[#This Row],[ID]],0),"")</f>
        <v/>
      </c>
      <c r="C179" s="290" t="str">
        <f ca="1">IF(COUNTIF(Priorities!$B$4:OFFSET(Priorities!$B$3,Table1[[#This Row],[ID]],0),OFFSET(Priorities!$B$3,Table1[[#This Row],[ID]],0))=1,OFFSET(Priorities!$C$3,Table1[[#This Row],[ID]],0),"")</f>
        <v/>
      </c>
      <c r="D179" s="289" t="str">
        <f ca="1">IFERROR(IF(VLOOKUP(E179,'Leader-Assistant'!$B$1:$B$25,1,FALSE)&lt;&gt;"",'Leader-Assistant'!$B$1,""),"") &amp; IFERROR(IF(VLOOKUP(E179,'Leader-Assistant'!$C$1:$C$25,1,FALSE)&lt;&gt;"",'Leader-Assistant'!$C$1,""),"")  &amp; IFERROR(IF(VLOOKUP(E179,'Leader-Assistant'!$D$1:$D$25,1,FALSE)&lt;&gt;"",'Leader-Assistant'!$D$1,""),"") &amp; IFERROR(IF(VLOOKUP(E179,'Leader-Assistant'!$E$1:$E$25,1,FALSE)&lt;&gt;"",'Leader-Assistant'!$E$1,""),"") &amp; IFERROR(IF(VLOOKUP(E179,'Leader-Assistant'!$F$1:$F$25,1,FALSE)&lt;&gt;"",'Leader-Assistant'!$F$1,""),"") &amp; IFERROR(IF(VLOOKUP(E179,'Leader-Assistant'!$G$1:$G$25,1,FALSE)&lt;&gt;"",'Leader-Assistant'!$G$1,""),"") &amp; IFERROR(IF(VLOOKUP(E179,'Leader-Assistant'!$H$1:$H$25,1,FALSE)&lt;&gt;"",'Leader-Assistant'!$H$1,""),"") &amp; IFERROR(IF(VLOOKUP(E179,'Leader-Assistant'!$I$1:$I$25,1,FALSE)&lt;&gt;"",'Leader-Assistant'!$I$1,""),"")</f>
        <v/>
      </c>
      <c r="E179" s="289" t="str">
        <f ca="1">IF(COUNTIF(Priorities!$B$4:OFFSET(Priorities!$B$3,Table1[[#This Row],[ID]],0),OFFSET(Priorities!$B$3,Table1[[#This Row],[ID]],0))=1,OFFSET(Priorities!$D$3,Table1[[#This Row],[ID]],0),"")</f>
        <v/>
      </c>
      <c r="F179" s="291" t="str" cm="1">
        <f t="array" aca="1" ref="F179" ca="1">_xlfn.IFNA(INDEX(OFFSET(Priorities!$F$3:$F$2283,Table1[[#This Row],[ID]],0),MATCH(1,(B179=OFFSET(Priorities!$B$3:$B$2283,Table1[[#This Row],[ID]],0))*("Initial"=OFFSET(Priorities!$E$3:$E$2283,Table1[[#This Row],[ID]],0)),0)),"")</f>
        <v/>
      </c>
      <c r="G179" s="292" t="str" cm="1">
        <f t="array" aca="1" ref="G179" ca="1">_xlfn.IFNA(TODAY()-(INDEX(OFFSET(Priorities!$F$3:$F$2283,Table1[[#This Row],[ID]],0),MATCH(1,(B179=OFFSET(Priorities!$B$3:$B$2283,Table1[[#This Row],[ID]],0))*("1W"=OFFSET(Priorities!$E$3:$E$2283,Table1[[#This Row],[ID]],0)),0))),"")</f>
        <v/>
      </c>
      <c r="H179" s="292" t="str" cm="1">
        <f t="array" aca="1" ref="H179" ca="1">_xlfn.IFNA(TODAY()-(INDEX(OFFSET(Priorities!$F$3:$F$2283,Table1[[#This Row],[ID]],0),MATCH(1,(B179=OFFSET(Priorities!$B$3:$B$2283,Table1[[#This Row],[ID]],0))*("3W"=OFFSET(Priorities!$E$3:$E$2283,Table1[[#This Row],[ID]],0)),0))),"")</f>
        <v/>
      </c>
      <c r="I179" s="292" t="str" cm="1">
        <f t="array" aca="1" ref="I179" ca="1">_xlfn.IFNA(TODAY()-(INDEX(OFFSET(Priorities!$F$3:$F$2283,Table1[[#This Row],[ID]],0),MATCH(1,(B179=OFFSET(Priorities!$B$3:$B$2283,Table1[[#This Row],[ID]],0))*("6W"=OFFSET(Priorities!$E$3:$E$2283,Table1[[#This Row],[ID]],0)),0))),"")</f>
        <v/>
      </c>
      <c r="J179" s="292" t="str" cm="1">
        <f t="array" aca="1" ref="J179" ca="1">_xlfn.IFNA(TODAY()-(INDEX(OFFSET(Priorities!$F$3:$F$2283,Table1[[#This Row],[ID]],0),MATCH(1,(B179=OFFSET(Priorities!$B$3:$B$2283,Table1[[#This Row],[ID]],0))*("12W"=OFFSET(Priorities!$E$3:$E$2283,Table1[[#This Row],[ID]],0)),0))),"")</f>
        <v/>
      </c>
      <c r="K179" s="292" t="str" cm="1">
        <f t="array" aca="1" ref="K179" ca="1">_xlfn.IFNA(TODAY()-(INDEX(OFFSET(Priorities!$F$3:$F$2283,Table1[[#This Row],[ID]],0),MATCH(1,(B179=OFFSET(Priorities!$B$3:$B$2283,Table1[[#This Row],[ID]],0))*("18W"=OFFSET(Priorities!$E$3:$E$2283,Table1[[#This Row],[ID]],0)),0))),"")</f>
        <v/>
      </c>
      <c r="L179" s="292" t="str" cm="1">
        <f t="array" aca="1" ref="L179" ca="1">_xlfn.IFNA(TODAY()-(INDEX(OFFSET(Priorities!$F$3:$F$2283,Table1[[#This Row],[ID]],0),MATCH(1,(B179=OFFSET(Priorities!$B$3:$B$2283,Table1[[#This Row],[ID]],0))*("26W"=OFFSET(Priorities!$E$3:$E$2283,Table1[[#This Row],[ID]],0)),0))),"")</f>
        <v/>
      </c>
      <c r="M179" s="292" t="str" cm="1">
        <f t="array" aca="1" ref="M179" ca="1">_xlfn.IFNA(TODAY()-(INDEX(OFFSET(Priorities!$F$3:$F$2283,Table1[[#This Row],[ID]],0),MATCH(1,(B179=OFFSET(Priorities!$B$3:$B$2283,Table1[[#This Row],[ID]],0))*("52W"=OFFSET(Priorities!$E$3:$E$2283,Table1[[#This Row],[ID]],0)),0))),"")</f>
        <v/>
      </c>
      <c r="N179" s="292" t="str" cm="1">
        <f t="array" aca="1" ref="N179" ca="1">_xlfn.IFNA(TODAY()-(INDEX(OFFSET(Priorities!$F$3:$F$2283,Table1[[#This Row],[ID]],0),MATCH(1,(B179=OFFSET(Priorities!$B$3:$B$2283,Table1[[#This Row],[ID]],0))*("104W"=OFFSET(Priorities!$E$3:$E$2283,Table1[[#This Row],[ID]],0)),0))),"")</f>
        <v/>
      </c>
      <c r="O179" s="292" t="str" cm="1">
        <f t="array" aca="1" ref="O179" ca="1">_xlfn.IFNA(TODAY()-(INDEX(OFFSET(Priorities!$F$3:$F$2283,Table1[[#This Row],[ID]],0),MATCH(1,(B179=OFFSET(Priorities!$B$3:$B$2283,Table1[[#This Row],[ID]],0))*("2L"=OFFSET(Priorities!$E$3:$E$2283,Table1[[#This Row],[ID]],0)),0))),"")</f>
        <v/>
      </c>
      <c r="P179" s="292" t="str" cm="1">
        <f t="array" aca="1" ref="P179" ca="1">_xlfn.IFNA(TODAY()-(INDEX(OFFSET(Priorities!$F$3:$F$2283,Table1[[#This Row],[ID]],0),MATCH(1,(B179=OFFSET(Priorities!$B$3:$B$2283,Table1[[#This Row],[ID]],0))*("156W"=OFFSET(Priorities!$E$3:$E$2283,Table1[[#This Row],[ID]],0)),0))),"")</f>
        <v/>
      </c>
      <c r="Q179" s="287" t="str" cm="1">
        <f t="array" aca="1" ref="Q179" ca="1">_xlfn.IFNA(TODAY()-(INDEX(OFFSET(Priorities!$F$3:$F$2283,Table1[[#This Row],[ID]],0),MATCH(1,(B179=OFFSET(Priorities!$B$3:$B$2283,Table1[[#This Row],[ID]],0))*("3L"=OFFSET(Priorities!$E$3:$E$2283,Table1[[#This Row],[ID]],0)),0))),"")</f>
        <v/>
      </c>
    </row>
    <row r="180" spans="1:17" ht="28.8" x14ac:dyDescent="0.3">
      <c r="A180" s="288">
        <v>179</v>
      </c>
      <c r="B180" s="289" t="str">
        <f ca="1">IF(COUNTIF(Priorities!$B$4:OFFSET(Priorities!$B$3,Table1[[#This Row],[ID]],0),OFFSET(Priorities!$B$3,Table1[[#This Row],[ID]],0))=1,OFFSET(Priorities!$B$3,Table1[[#This Row],[ID]],0),"")</f>
        <v>ST 96-2022</v>
      </c>
      <c r="C180" s="290" t="str">
        <f ca="1">IF(COUNTIF(Priorities!$B$4:OFFSET(Priorities!$B$3,Table1[[#This Row],[ID]],0),OFFSET(Priorities!$B$3,Table1[[#This Row],[ID]],0))=1,OFFSET(Priorities!$C$3,Table1[[#This Row],[ID]],0),"")</f>
        <v>Reduction of TEST42 - OOS risk - T3</v>
      </c>
      <c r="D180" s="289" t="str">
        <f ca="1">IFERROR(IF(VLOOKUP(E180,'Leader-Assistant'!$B$1:$B$25,1,FALSE)&lt;&gt;"",'Leader-Assistant'!$B$1,""),"") &amp; IFERROR(IF(VLOOKUP(E180,'Leader-Assistant'!$C$1:$C$25,1,FALSE)&lt;&gt;"",'Leader-Assistant'!$C$1,""),"")  &amp; IFERROR(IF(VLOOKUP(E180,'Leader-Assistant'!$D$1:$D$25,1,FALSE)&lt;&gt;"",'Leader-Assistant'!$D$1,""),"") &amp; IFERROR(IF(VLOOKUP(E180,'Leader-Assistant'!$E$1:$E$25,1,FALSE)&lt;&gt;"",'Leader-Assistant'!$E$1,""),"") &amp; IFERROR(IF(VLOOKUP(E180,'Leader-Assistant'!$F$1:$F$25,1,FALSE)&lt;&gt;"",'Leader-Assistant'!$F$1,""),"") &amp; IFERROR(IF(VLOOKUP(E180,'Leader-Assistant'!$G$1:$G$25,1,FALSE)&lt;&gt;"",'Leader-Assistant'!$G$1,""),"") &amp; IFERROR(IF(VLOOKUP(E180,'Leader-Assistant'!$H$1:$H$25,1,FALSE)&lt;&gt;"",'Leader-Assistant'!$H$1,""),"") &amp; IFERROR(IF(VLOOKUP(E180,'Leader-Assistant'!$I$1:$I$25,1,FALSE)&lt;&gt;"",'Leader-Assistant'!$I$1,""),"")</f>
        <v>PKL</v>
      </c>
      <c r="E180" s="289" t="str">
        <f ca="1">IF(COUNTIF(Priorities!$B$4:OFFSET(Priorities!$B$3,Table1[[#This Row],[ID]],0),OFFSET(Priorities!$B$3,Table1[[#This Row],[ID]],0))=1,OFFSET(Priorities!$D$3,Table1[[#This Row],[ID]],0),"")</f>
        <v>DBI</v>
      </c>
      <c r="F180" s="291" t="str" cm="1">
        <f t="array" aca="1" ref="F180" ca="1">_xlfn.IFNA(INDEX(OFFSET(Priorities!$F$3:$F$2283,Table1[[#This Row],[ID]],0),MATCH(1,(B180=OFFSET(Priorities!$B$3:$B$2283,Table1[[#This Row],[ID]],0))*("Initial"=OFFSET(Priorities!$E$3:$E$2283,Table1[[#This Row],[ID]],0)),0)),"")</f>
        <v>10.03.2022</v>
      </c>
      <c r="G180" s="292" cm="1">
        <f t="array" aca="1" ref="G180" ca="1">_xlfn.IFNA(TODAY()-(INDEX(OFFSET(Priorities!$F$3:$F$2283,Table1[[#This Row],[ID]],0),MATCH(1,(B180=OFFSET(Priorities!$B$3:$B$2283,Table1[[#This Row],[ID]],0))*("1W"=OFFSET(Priorities!$E$3:$E$2283,Table1[[#This Row],[ID]],0)),0))),"")</f>
        <v>208</v>
      </c>
      <c r="H180" s="292" cm="1">
        <f t="array" aca="1" ref="H180" ca="1">_xlfn.IFNA(TODAY()-(INDEX(OFFSET(Priorities!$F$3:$F$2283,Table1[[#This Row],[ID]],0),MATCH(1,(B180=OFFSET(Priorities!$B$3:$B$2283,Table1[[#This Row],[ID]],0))*("3W"=OFFSET(Priorities!$E$3:$E$2283,Table1[[#This Row],[ID]],0)),0))),"")</f>
        <v>194</v>
      </c>
      <c r="I180" s="292" cm="1">
        <f t="array" aca="1" ref="I180" ca="1">_xlfn.IFNA(TODAY()-(INDEX(OFFSET(Priorities!$F$3:$F$2283,Table1[[#This Row],[ID]],0),MATCH(1,(B180=OFFSET(Priorities!$B$3:$B$2283,Table1[[#This Row],[ID]],0))*("6W"=OFFSET(Priorities!$E$3:$E$2283,Table1[[#This Row],[ID]],0)),0))),"")</f>
        <v>173</v>
      </c>
      <c r="J180" s="292" cm="1">
        <f t="array" aca="1" ref="J180" ca="1">_xlfn.IFNA(TODAY()-(INDEX(OFFSET(Priorities!$F$3:$F$2283,Table1[[#This Row],[ID]],0),MATCH(1,(B180=OFFSET(Priorities!$B$3:$B$2283,Table1[[#This Row],[ID]],0))*("12W"=OFFSET(Priorities!$E$3:$E$2283,Table1[[#This Row],[ID]],0)),0))),"")</f>
        <v>131</v>
      </c>
      <c r="K180" s="292" t="str" cm="1">
        <f t="array" aca="1" ref="K180" ca="1">_xlfn.IFNA(TODAY()-(INDEX(OFFSET(Priorities!$F$3:$F$2283,Table1[[#This Row],[ID]],0),MATCH(1,(B180=OFFSET(Priorities!$B$3:$B$2283,Table1[[#This Row],[ID]],0))*("18W"=OFFSET(Priorities!$E$3:$E$2283,Table1[[#This Row],[ID]],0)),0))),"")</f>
        <v/>
      </c>
      <c r="L180" s="292" t="str" cm="1">
        <f t="array" aca="1" ref="L180" ca="1">_xlfn.IFNA(TODAY()-(INDEX(OFFSET(Priorities!$F$3:$F$2283,Table1[[#This Row],[ID]],0),MATCH(1,(B180=OFFSET(Priorities!$B$3:$B$2283,Table1[[#This Row],[ID]],0))*("26W"=OFFSET(Priorities!$E$3:$E$2283,Table1[[#This Row],[ID]],0)),0))),"")</f>
        <v/>
      </c>
      <c r="M180" s="292" t="str" cm="1">
        <f t="array" aca="1" ref="M180" ca="1">_xlfn.IFNA(TODAY()-(INDEX(OFFSET(Priorities!$F$3:$F$2283,Table1[[#This Row],[ID]],0),MATCH(1,(B180=OFFSET(Priorities!$B$3:$B$2283,Table1[[#This Row],[ID]],0))*("52W"=OFFSET(Priorities!$E$3:$E$2283,Table1[[#This Row],[ID]],0)),0))),"")</f>
        <v/>
      </c>
      <c r="N180" s="292" t="str" cm="1">
        <f t="array" aca="1" ref="N180" ca="1">_xlfn.IFNA(TODAY()-(INDEX(OFFSET(Priorities!$F$3:$F$2283,Table1[[#This Row],[ID]],0),MATCH(1,(B180=OFFSET(Priorities!$B$3:$B$2283,Table1[[#This Row],[ID]],0))*("104W"=OFFSET(Priorities!$E$3:$E$2283,Table1[[#This Row],[ID]],0)),0))),"")</f>
        <v/>
      </c>
      <c r="O180" s="292" t="str" cm="1">
        <f t="array" aca="1" ref="O180" ca="1">_xlfn.IFNA(TODAY()-(INDEX(OFFSET(Priorities!$F$3:$F$2283,Table1[[#This Row],[ID]],0),MATCH(1,(B180=OFFSET(Priorities!$B$3:$B$2283,Table1[[#This Row],[ID]],0))*("2L"=OFFSET(Priorities!$E$3:$E$2283,Table1[[#This Row],[ID]],0)),0))),"")</f>
        <v/>
      </c>
      <c r="P180" s="292" t="str" cm="1">
        <f t="array" aca="1" ref="P180" ca="1">_xlfn.IFNA(TODAY()-(INDEX(OFFSET(Priorities!$F$3:$F$2283,Table1[[#This Row],[ID]],0),MATCH(1,(B180=OFFSET(Priorities!$B$3:$B$2283,Table1[[#This Row],[ID]],0))*("156W"=OFFSET(Priorities!$E$3:$E$2283,Table1[[#This Row],[ID]],0)),0))),"")</f>
        <v/>
      </c>
      <c r="Q180" s="287" t="str" cm="1">
        <f t="array" aca="1" ref="Q180" ca="1">_xlfn.IFNA(TODAY()-(INDEX(OFFSET(Priorities!$F$3:$F$2283,Table1[[#This Row],[ID]],0),MATCH(1,(B180=OFFSET(Priorities!$B$3:$B$2283,Table1[[#This Row],[ID]],0))*("3L"=OFFSET(Priorities!$E$3:$E$2283,Table1[[#This Row],[ID]],0)),0))),"")</f>
        <v/>
      </c>
    </row>
    <row r="181" spans="1:17" ht="28.8" x14ac:dyDescent="0.3">
      <c r="A181" s="288">
        <v>180</v>
      </c>
      <c r="B181" s="289" t="str">
        <f ca="1">IF(COUNTIF(Priorities!$B$4:OFFSET(Priorities!$B$3,Table1[[#This Row],[ID]],0),OFFSET(Priorities!$B$3,Table1[[#This Row],[ID]],0))=1,OFFSET(Priorities!$B$3,Table1[[#This Row],[ID]],0),"")</f>
        <v>ST 97-2022</v>
      </c>
      <c r="C181" s="290" t="str">
        <f ca="1">IF(COUNTIF(Priorities!$B$4:OFFSET(Priorities!$B$3,Table1[[#This Row],[ID]],0),OFFSET(Priorities!$B$3,Table1[[#This Row],[ID]],0))=1,OFFSET(Priorities!$C$3,Table1[[#This Row],[ID]],0),"")</f>
        <v>Reduction of TEST42 - OOS risk - T4</v>
      </c>
      <c r="D181" s="289" t="str">
        <f ca="1">IFERROR(IF(VLOOKUP(E181,'Leader-Assistant'!$B$1:$B$25,1,FALSE)&lt;&gt;"",'Leader-Assistant'!$B$1,""),"") &amp; IFERROR(IF(VLOOKUP(E181,'Leader-Assistant'!$C$1:$C$25,1,FALSE)&lt;&gt;"",'Leader-Assistant'!$C$1,""),"")  &amp; IFERROR(IF(VLOOKUP(E181,'Leader-Assistant'!$D$1:$D$25,1,FALSE)&lt;&gt;"",'Leader-Assistant'!$D$1,""),"") &amp; IFERROR(IF(VLOOKUP(E181,'Leader-Assistant'!$E$1:$E$25,1,FALSE)&lt;&gt;"",'Leader-Assistant'!$E$1,""),"") &amp; IFERROR(IF(VLOOKUP(E181,'Leader-Assistant'!$F$1:$F$25,1,FALSE)&lt;&gt;"",'Leader-Assistant'!$F$1,""),"") &amp; IFERROR(IF(VLOOKUP(E181,'Leader-Assistant'!$G$1:$G$25,1,FALSE)&lt;&gt;"",'Leader-Assistant'!$G$1,""),"") &amp; IFERROR(IF(VLOOKUP(E181,'Leader-Assistant'!$H$1:$H$25,1,FALSE)&lt;&gt;"",'Leader-Assistant'!$H$1,""),"") &amp; IFERROR(IF(VLOOKUP(E181,'Leader-Assistant'!$I$1:$I$25,1,FALSE)&lt;&gt;"",'Leader-Assistant'!$I$1,""),"")</f>
        <v>PKL</v>
      </c>
      <c r="E181" s="289" t="str">
        <f ca="1">IF(COUNTIF(Priorities!$B$4:OFFSET(Priorities!$B$3,Table1[[#This Row],[ID]],0),OFFSET(Priorities!$B$3,Table1[[#This Row],[ID]],0))=1,OFFSET(Priorities!$D$3,Table1[[#This Row],[ID]],0),"")</f>
        <v>DBI</v>
      </c>
      <c r="F181" s="291" t="str" cm="1">
        <f t="array" aca="1" ref="F181" ca="1">_xlfn.IFNA(INDEX(OFFSET(Priorities!$F$3:$F$2283,Table1[[#This Row],[ID]],0),MATCH(1,(B181=OFFSET(Priorities!$B$3:$B$2283,Table1[[#This Row],[ID]],0))*("Initial"=OFFSET(Priorities!$E$3:$E$2283,Table1[[#This Row],[ID]],0)),0)),"")</f>
        <v>10.03.2022</v>
      </c>
      <c r="G181" s="292" cm="1">
        <f t="array" aca="1" ref="G181" ca="1">_xlfn.IFNA(TODAY()-(INDEX(OFFSET(Priorities!$F$3:$F$2283,Table1[[#This Row],[ID]],0),MATCH(1,(B181=OFFSET(Priorities!$B$3:$B$2283,Table1[[#This Row],[ID]],0))*("1W"=OFFSET(Priorities!$E$3:$E$2283,Table1[[#This Row],[ID]],0)),0))),"")</f>
        <v>208</v>
      </c>
      <c r="H181" s="292" cm="1">
        <f t="array" aca="1" ref="H181" ca="1">_xlfn.IFNA(TODAY()-(INDEX(OFFSET(Priorities!$F$3:$F$2283,Table1[[#This Row],[ID]],0),MATCH(1,(B181=OFFSET(Priorities!$B$3:$B$2283,Table1[[#This Row],[ID]],0))*("3W"=OFFSET(Priorities!$E$3:$E$2283,Table1[[#This Row],[ID]],0)),0))),"")</f>
        <v>194</v>
      </c>
      <c r="I181" s="292" cm="1">
        <f t="array" aca="1" ref="I181" ca="1">_xlfn.IFNA(TODAY()-(INDEX(OFFSET(Priorities!$F$3:$F$2283,Table1[[#This Row],[ID]],0),MATCH(1,(B181=OFFSET(Priorities!$B$3:$B$2283,Table1[[#This Row],[ID]],0))*("6W"=OFFSET(Priorities!$E$3:$E$2283,Table1[[#This Row],[ID]],0)),0))),"")</f>
        <v>173</v>
      </c>
      <c r="J181" s="292" cm="1">
        <f t="array" aca="1" ref="J181" ca="1">_xlfn.IFNA(TODAY()-(INDEX(OFFSET(Priorities!$F$3:$F$2283,Table1[[#This Row],[ID]],0),MATCH(1,(B181=OFFSET(Priorities!$B$3:$B$2283,Table1[[#This Row],[ID]],0))*("12W"=OFFSET(Priorities!$E$3:$E$2283,Table1[[#This Row],[ID]],0)),0))),"")</f>
        <v>131</v>
      </c>
      <c r="K181" s="292" t="str" cm="1">
        <f t="array" aca="1" ref="K181" ca="1">_xlfn.IFNA(TODAY()-(INDEX(OFFSET(Priorities!$F$3:$F$2283,Table1[[#This Row],[ID]],0),MATCH(1,(B181=OFFSET(Priorities!$B$3:$B$2283,Table1[[#This Row],[ID]],0))*("18W"=OFFSET(Priorities!$E$3:$E$2283,Table1[[#This Row],[ID]],0)),0))),"")</f>
        <v/>
      </c>
      <c r="L181" s="292" t="str" cm="1">
        <f t="array" aca="1" ref="L181" ca="1">_xlfn.IFNA(TODAY()-(INDEX(OFFSET(Priorities!$F$3:$F$2283,Table1[[#This Row],[ID]],0),MATCH(1,(B181=OFFSET(Priorities!$B$3:$B$2283,Table1[[#This Row],[ID]],0))*("26W"=OFFSET(Priorities!$E$3:$E$2283,Table1[[#This Row],[ID]],0)),0))),"")</f>
        <v/>
      </c>
      <c r="M181" s="292" t="str" cm="1">
        <f t="array" aca="1" ref="M181" ca="1">_xlfn.IFNA(TODAY()-(INDEX(OFFSET(Priorities!$F$3:$F$2283,Table1[[#This Row],[ID]],0),MATCH(1,(B181=OFFSET(Priorities!$B$3:$B$2283,Table1[[#This Row],[ID]],0))*("52W"=OFFSET(Priorities!$E$3:$E$2283,Table1[[#This Row],[ID]],0)),0))),"")</f>
        <v/>
      </c>
      <c r="N181" s="292" t="str" cm="1">
        <f t="array" aca="1" ref="N181" ca="1">_xlfn.IFNA(TODAY()-(INDEX(OFFSET(Priorities!$F$3:$F$2283,Table1[[#This Row],[ID]],0),MATCH(1,(B181=OFFSET(Priorities!$B$3:$B$2283,Table1[[#This Row],[ID]],0))*("104W"=OFFSET(Priorities!$E$3:$E$2283,Table1[[#This Row],[ID]],0)),0))),"")</f>
        <v/>
      </c>
      <c r="O181" s="292" t="str" cm="1">
        <f t="array" aca="1" ref="O181" ca="1">_xlfn.IFNA(TODAY()-(INDEX(OFFSET(Priorities!$F$3:$F$2283,Table1[[#This Row],[ID]],0),MATCH(1,(B181=OFFSET(Priorities!$B$3:$B$2283,Table1[[#This Row],[ID]],0))*("2L"=OFFSET(Priorities!$E$3:$E$2283,Table1[[#This Row],[ID]],0)),0))),"")</f>
        <v/>
      </c>
      <c r="P181" s="292" t="str" cm="1">
        <f t="array" aca="1" ref="P181" ca="1">_xlfn.IFNA(TODAY()-(INDEX(OFFSET(Priorities!$F$3:$F$2283,Table1[[#This Row],[ID]],0),MATCH(1,(B181=OFFSET(Priorities!$B$3:$B$2283,Table1[[#This Row],[ID]],0))*("156W"=OFFSET(Priorities!$E$3:$E$2283,Table1[[#This Row],[ID]],0)),0))),"")</f>
        <v/>
      </c>
      <c r="Q181" s="287" t="str" cm="1">
        <f t="array" aca="1" ref="Q181" ca="1">_xlfn.IFNA(TODAY()-(INDEX(OFFSET(Priorities!$F$3:$F$2283,Table1[[#This Row],[ID]],0),MATCH(1,(B181=OFFSET(Priorities!$B$3:$B$2283,Table1[[#This Row],[ID]],0))*("3L"=OFFSET(Priorities!$E$3:$E$2283,Table1[[#This Row],[ID]],0)),0))),"")</f>
        <v/>
      </c>
    </row>
    <row r="182" spans="1:17" hidden="1" x14ac:dyDescent="0.3">
      <c r="A182" s="288">
        <v>181</v>
      </c>
      <c r="B182" s="289" t="str">
        <f ca="1">IF(COUNTIF(Priorities!$B$4:OFFSET(Priorities!$B$3,Table1[[#This Row],[ID]],0),OFFSET(Priorities!$B$3,Table1[[#This Row],[ID]],0))=1,OFFSET(Priorities!$B$3,Table1[[#This Row],[ID]],0),"")</f>
        <v/>
      </c>
      <c r="C182" s="290" t="str">
        <f ca="1">IF(COUNTIF(Priorities!$B$4:OFFSET(Priorities!$B$3,Table1[[#This Row],[ID]],0),OFFSET(Priorities!$B$3,Table1[[#This Row],[ID]],0))=1,OFFSET(Priorities!$C$3,Table1[[#This Row],[ID]],0),"")</f>
        <v/>
      </c>
      <c r="D182" s="289" t="str">
        <f ca="1">IFERROR(IF(VLOOKUP(E182,'Leader-Assistant'!$B$1:$B$25,1,FALSE)&lt;&gt;"",'Leader-Assistant'!$B$1,""),"") &amp; IFERROR(IF(VLOOKUP(E182,'Leader-Assistant'!$C$1:$C$25,1,FALSE)&lt;&gt;"",'Leader-Assistant'!$C$1,""),"")  &amp; IFERROR(IF(VLOOKUP(E182,'Leader-Assistant'!$D$1:$D$25,1,FALSE)&lt;&gt;"",'Leader-Assistant'!$D$1,""),"") &amp; IFERROR(IF(VLOOKUP(E182,'Leader-Assistant'!$E$1:$E$25,1,FALSE)&lt;&gt;"",'Leader-Assistant'!$E$1,""),"") &amp; IFERROR(IF(VLOOKUP(E182,'Leader-Assistant'!$F$1:$F$25,1,FALSE)&lt;&gt;"",'Leader-Assistant'!$F$1,""),"") &amp; IFERROR(IF(VLOOKUP(E182,'Leader-Assistant'!$G$1:$G$25,1,FALSE)&lt;&gt;"",'Leader-Assistant'!$G$1,""),"") &amp; IFERROR(IF(VLOOKUP(E182,'Leader-Assistant'!$H$1:$H$25,1,FALSE)&lt;&gt;"",'Leader-Assistant'!$H$1,""),"") &amp; IFERROR(IF(VLOOKUP(E182,'Leader-Assistant'!$I$1:$I$25,1,FALSE)&lt;&gt;"",'Leader-Assistant'!$I$1,""),"")</f>
        <v/>
      </c>
      <c r="E182" s="289" t="str">
        <f ca="1">IF(COUNTIF(Priorities!$B$4:OFFSET(Priorities!$B$3,Table1[[#This Row],[ID]],0),OFFSET(Priorities!$B$3,Table1[[#This Row],[ID]],0))=1,OFFSET(Priorities!$D$3,Table1[[#This Row],[ID]],0),"")</f>
        <v/>
      </c>
      <c r="F182" s="291" t="str" cm="1">
        <f t="array" aca="1" ref="F182" ca="1">_xlfn.IFNA(INDEX(OFFSET(Priorities!$F$3:$F$2283,Table1[[#This Row],[ID]],0),MATCH(1,(B182=OFFSET(Priorities!$B$3:$B$2283,Table1[[#This Row],[ID]],0))*("Initial"=OFFSET(Priorities!$E$3:$E$2283,Table1[[#This Row],[ID]],0)),0)),"")</f>
        <v/>
      </c>
      <c r="G182" s="292" t="str" cm="1">
        <f t="array" aca="1" ref="G182" ca="1">_xlfn.IFNA(TODAY()-(INDEX(OFFSET(Priorities!$F$3:$F$2283,Table1[[#This Row],[ID]],0),MATCH(1,(B182=OFFSET(Priorities!$B$3:$B$2283,Table1[[#This Row],[ID]],0))*("1W"=OFFSET(Priorities!$E$3:$E$2283,Table1[[#This Row],[ID]],0)),0))),"")</f>
        <v/>
      </c>
      <c r="H182" s="292" t="str" cm="1">
        <f t="array" aca="1" ref="H182" ca="1">_xlfn.IFNA(TODAY()-(INDEX(OFFSET(Priorities!$F$3:$F$2283,Table1[[#This Row],[ID]],0),MATCH(1,(B182=OFFSET(Priorities!$B$3:$B$2283,Table1[[#This Row],[ID]],0))*("3W"=OFFSET(Priorities!$E$3:$E$2283,Table1[[#This Row],[ID]],0)),0))),"")</f>
        <v/>
      </c>
      <c r="I182" s="292" t="str" cm="1">
        <f t="array" aca="1" ref="I182" ca="1">_xlfn.IFNA(TODAY()-(INDEX(OFFSET(Priorities!$F$3:$F$2283,Table1[[#This Row],[ID]],0),MATCH(1,(B182=OFFSET(Priorities!$B$3:$B$2283,Table1[[#This Row],[ID]],0))*("6W"=OFFSET(Priorities!$E$3:$E$2283,Table1[[#This Row],[ID]],0)),0))),"")</f>
        <v/>
      </c>
      <c r="J182" s="292" t="str" cm="1">
        <f t="array" aca="1" ref="J182" ca="1">_xlfn.IFNA(TODAY()-(INDEX(OFFSET(Priorities!$F$3:$F$2283,Table1[[#This Row],[ID]],0),MATCH(1,(B182=OFFSET(Priorities!$B$3:$B$2283,Table1[[#This Row],[ID]],0))*("12W"=OFFSET(Priorities!$E$3:$E$2283,Table1[[#This Row],[ID]],0)),0))),"")</f>
        <v/>
      </c>
      <c r="K182" s="292" t="str" cm="1">
        <f t="array" aca="1" ref="K182" ca="1">_xlfn.IFNA(TODAY()-(INDEX(OFFSET(Priorities!$F$3:$F$2283,Table1[[#This Row],[ID]],0),MATCH(1,(B182=OFFSET(Priorities!$B$3:$B$2283,Table1[[#This Row],[ID]],0))*("18W"=OFFSET(Priorities!$E$3:$E$2283,Table1[[#This Row],[ID]],0)),0))),"")</f>
        <v/>
      </c>
      <c r="L182" s="292" t="str" cm="1">
        <f t="array" aca="1" ref="L182" ca="1">_xlfn.IFNA(TODAY()-(INDEX(OFFSET(Priorities!$F$3:$F$2283,Table1[[#This Row],[ID]],0),MATCH(1,(B182=OFFSET(Priorities!$B$3:$B$2283,Table1[[#This Row],[ID]],0))*("26W"=OFFSET(Priorities!$E$3:$E$2283,Table1[[#This Row],[ID]],0)),0))),"")</f>
        <v/>
      </c>
      <c r="M182" s="292" t="str" cm="1">
        <f t="array" aca="1" ref="M182" ca="1">_xlfn.IFNA(TODAY()-(INDEX(OFFSET(Priorities!$F$3:$F$2283,Table1[[#This Row],[ID]],0),MATCH(1,(B182=OFFSET(Priorities!$B$3:$B$2283,Table1[[#This Row],[ID]],0))*("52W"=OFFSET(Priorities!$E$3:$E$2283,Table1[[#This Row],[ID]],0)),0))),"")</f>
        <v/>
      </c>
      <c r="N182" s="292" t="str" cm="1">
        <f t="array" aca="1" ref="N182" ca="1">_xlfn.IFNA(TODAY()-(INDEX(OFFSET(Priorities!$F$3:$F$2283,Table1[[#This Row],[ID]],0),MATCH(1,(B182=OFFSET(Priorities!$B$3:$B$2283,Table1[[#This Row],[ID]],0))*("104W"=OFFSET(Priorities!$E$3:$E$2283,Table1[[#This Row],[ID]],0)),0))),"")</f>
        <v/>
      </c>
      <c r="O182" s="292" t="str" cm="1">
        <f t="array" aca="1" ref="O182" ca="1">_xlfn.IFNA(TODAY()-(INDEX(OFFSET(Priorities!$F$3:$F$2283,Table1[[#This Row],[ID]],0),MATCH(1,(B182=OFFSET(Priorities!$B$3:$B$2283,Table1[[#This Row],[ID]],0))*("2L"=OFFSET(Priorities!$E$3:$E$2283,Table1[[#This Row],[ID]],0)),0))),"")</f>
        <v/>
      </c>
      <c r="P182" s="292" t="str" cm="1">
        <f t="array" aca="1" ref="P182" ca="1">_xlfn.IFNA(TODAY()-(INDEX(OFFSET(Priorities!$F$3:$F$2283,Table1[[#This Row],[ID]],0),MATCH(1,(B182=OFFSET(Priorities!$B$3:$B$2283,Table1[[#This Row],[ID]],0))*("156W"=OFFSET(Priorities!$E$3:$E$2283,Table1[[#This Row],[ID]],0)),0))),"")</f>
        <v/>
      </c>
      <c r="Q182" s="287" t="str" cm="1">
        <f t="array" aca="1" ref="Q182" ca="1">_xlfn.IFNA(TODAY()-(INDEX(OFFSET(Priorities!$F$3:$F$2283,Table1[[#This Row],[ID]],0),MATCH(1,(B182=OFFSET(Priorities!$B$3:$B$2283,Table1[[#This Row],[ID]],0))*("3L"=OFFSET(Priorities!$E$3:$E$2283,Table1[[#This Row],[ID]],0)),0))),"")</f>
        <v/>
      </c>
    </row>
    <row r="183" spans="1:17" hidden="1" x14ac:dyDescent="0.3">
      <c r="A183" s="288">
        <v>182</v>
      </c>
      <c r="B183" s="289" t="str">
        <f ca="1">IF(COUNTIF(Priorities!$B$4:OFFSET(Priorities!$B$3,Table1[[#This Row],[ID]],0),OFFSET(Priorities!$B$3,Table1[[#This Row],[ID]],0))=1,OFFSET(Priorities!$B$3,Table1[[#This Row],[ID]],0),"")</f>
        <v/>
      </c>
      <c r="C183" s="290" t="str">
        <f ca="1">IF(COUNTIF(Priorities!$B$4:OFFSET(Priorities!$B$3,Table1[[#This Row],[ID]],0),OFFSET(Priorities!$B$3,Table1[[#This Row],[ID]],0))=1,OFFSET(Priorities!$C$3,Table1[[#This Row],[ID]],0),"")</f>
        <v/>
      </c>
      <c r="D183" s="289" t="str">
        <f ca="1">IFERROR(IF(VLOOKUP(E183,'Leader-Assistant'!$B$1:$B$25,1,FALSE)&lt;&gt;"",'Leader-Assistant'!$B$1,""),"") &amp; IFERROR(IF(VLOOKUP(E183,'Leader-Assistant'!$C$1:$C$25,1,FALSE)&lt;&gt;"",'Leader-Assistant'!$C$1,""),"")  &amp; IFERROR(IF(VLOOKUP(E183,'Leader-Assistant'!$D$1:$D$25,1,FALSE)&lt;&gt;"",'Leader-Assistant'!$D$1,""),"") &amp; IFERROR(IF(VLOOKUP(E183,'Leader-Assistant'!$E$1:$E$25,1,FALSE)&lt;&gt;"",'Leader-Assistant'!$E$1,""),"") &amp; IFERROR(IF(VLOOKUP(E183,'Leader-Assistant'!$F$1:$F$25,1,FALSE)&lt;&gt;"",'Leader-Assistant'!$F$1,""),"") &amp; IFERROR(IF(VLOOKUP(E183,'Leader-Assistant'!$G$1:$G$25,1,FALSE)&lt;&gt;"",'Leader-Assistant'!$G$1,""),"") &amp; IFERROR(IF(VLOOKUP(E183,'Leader-Assistant'!$H$1:$H$25,1,FALSE)&lt;&gt;"",'Leader-Assistant'!$H$1,""),"") &amp; IFERROR(IF(VLOOKUP(E183,'Leader-Assistant'!$I$1:$I$25,1,FALSE)&lt;&gt;"",'Leader-Assistant'!$I$1,""),"")</f>
        <v/>
      </c>
      <c r="E183" s="289" t="str">
        <f ca="1">IF(COUNTIF(Priorities!$B$4:OFFSET(Priorities!$B$3,Table1[[#This Row],[ID]],0),OFFSET(Priorities!$B$3,Table1[[#This Row],[ID]],0))=1,OFFSET(Priorities!$D$3,Table1[[#This Row],[ID]],0),"")</f>
        <v/>
      </c>
      <c r="F183" s="291" t="str" cm="1">
        <f t="array" aca="1" ref="F183" ca="1">_xlfn.IFNA(INDEX(OFFSET(Priorities!$F$3:$F$2283,Table1[[#This Row],[ID]],0),MATCH(1,(B183=OFFSET(Priorities!$B$3:$B$2283,Table1[[#This Row],[ID]],0))*("Initial"=OFFSET(Priorities!$E$3:$E$2283,Table1[[#This Row],[ID]],0)),0)),"")</f>
        <v/>
      </c>
      <c r="G183" s="292" t="str" cm="1">
        <f t="array" aca="1" ref="G183" ca="1">_xlfn.IFNA(TODAY()-(INDEX(OFFSET(Priorities!$F$3:$F$2283,Table1[[#This Row],[ID]],0),MATCH(1,(B183=OFFSET(Priorities!$B$3:$B$2283,Table1[[#This Row],[ID]],0))*("1W"=OFFSET(Priorities!$E$3:$E$2283,Table1[[#This Row],[ID]],0)),0))),"")</f>
        <v/>
      </c>
      <c r="H183" s="292" t="str" cm="1">
        <f t="array" aca="1" ref="H183" ca="1">_xlfn.IFNA(TODAY()-(INDEX(OFFSET(Priorities!$F$3:$F$2283,Table1[[#This Row],[ID]],0),MATCH(1,(B183=OFFSET(Priorities!$B$3:$B$2283,Table1[[#This Row],[ID]],0))*("3W"=OFFSET(Priorities!$E$3:$E$2283,Table1[[#This Row],[ID]],0)),0))),"")</f>
        <v/>
      </c>
      <c r="I183" s="292" t="str" cm="1">
        <f t="array" aca="1" ref="I183" ca="1">_xlfn.IFNA(TODAY()-(INDEX(OFFSET(Priorities!$F$3:$F$2283,Table1[[#This Row],[ID]],0),MATCH(1,(B183=OFFSET(Priorities!$B$3:$B$2283,Table1[[#This Row],[ID]],0))*("6W"=OFFSET(Priorities!$E$3:$E$2283,Table1[[#This Row],[ID]],0)),0))),"")</f>
        <v/>
      </c>
      <c r="J183" s="292" t="str" cm="1">
        <f t="array" aca="1" ref="J183" ca="1">_xlfn.IFNA(TODAY()-(INDEX(OFFSET(Priorities!$F$3:$F$2283,Table1[[#This Row],[ID]],0),MATCH(1,(B183=OFFSET(Priorities!$B$3:$B$2283,Table1[[#This Row],[ID]],0))*("12W"=OFFSET(Priorities!$E$3:$E$2283,Table1[[#This Row],[ID]],0)),0))),"")</f>
        <v/>
      </c>
      <c r="K183" s="292" t="str" cm="1">
        <f t="array" aca="1" ref="K183" ca="1">_xlfn.IFNA(TODAY()-(INDEX(OFFSET(Priorities!$F$3:$F$2283,Table1[[#This Row],[ID]],0),MATCH(1,(B183=OFFSET(Priorities!$B$3:$B$2283,Table1[[#This Row],[ID]],0))*("18W"=OFFSET(Priorities!$E$3:$E$2283,Table1[[#This Row],[ID]],0)),0))),"")</f>
        <v/>
      </c>
      <c r="L183" s="292" t="str" cm="1">
        <f t="array" aca="1" ref="L183" ca="1">_xlfn.IFNA(TODAY()-(INDEX(OFFSET(Priorities!$F$3:$F$2283,Table1[[#This Row],[ID]],0),MATCH(1,(B183=OFFSET(Priorities!$B$3:$B$2283,Table1[[#This Row],[ID]],0))*("26W"=OFFSET(Priorities!$E$3:$E$2283,Table1[[#This Row],[ID]],0)),0))),"")</f>
        <v/>
      </c>
      <c r="M183" s="292" t="str" cm="1">
        <f t="array" aca="1" ref="M183" ca="1">_xlfn.IFNA(TODAY()-(INDEX(OFFSET(Priorities!$F$3:$F$2283,Table1[[#This Row],[ID]],0),MATCH(1,(B183=OFFSET(Priorities!$B$3:$B$2283,Table1[[#This Row],[ID]],0))*("52W"=OFFSET(Priorities!$E$3:$E$2283,Table1[[#This Row],[ID]],0)),0))),"")</f>
        <v/>
      </c>
      <c r="N183" s="292" t="str" cm="1">
        <f t="array" aca="1" ref="N183" ca="1">_xlfn.IFNA(TODAY()-(INDEX(OFFSET(Priorities!$F$3:$F$2283,Table1[[#This Row],[ID]],0),MATCH(1,(B183=OFFSET(Priorities!$B$3:$B$2283,Table1[[#This Row],[ID]],0))*("104W"=OFFSET(Priorities!$E$3:$E$2283,Table1[[#This Row],[ID]],0)),0))),"")</f>
        <v/>
      </c>
      <c r="O183" s="292" t="str" cm="1">
        <f t="array" aca="1" ref="O183" ca="1">_xlfn.IFNA(TODAY()-(INDEX(OFFSET(Priorities!$F$3:$F$2283,Table1[[#This Row],[ID]],0),MATCH(1,(B183=OFFSET(Priorities!$B$3:$B$2283,Table1[[#This Row],[ID]],0))*("2L"=OFFSET(Priorities!$E$3:$E$2283,Table1[[#This Row],[ID]],0)),0))),"")</f>
        <v/>
      </c>
      <c r="P183" s="292" t="str" cm="1">
        <f t="array" aca="1" ref="P183" ca="1">_xlfn.IFNA(TODAY()-(INDEX(OFFSET(Priorities!$F$3:$F$2283,Table1[[#This Row],[ID]],0),MATCH(1,(B183=OFFSET(Priorities!$B$3:$B$2283,Table1[[#This Row],[ID]],0))*("156W"=OFFSET(Priorities!$E$3:$E$2283,Table1[[#This Row],[ID]],0)),0))),"")</f>
        <v/>
      </c>
      <c r="Q183" s="287" t="str" cm="1">
        <f t="array" aca="1" ref="Q183" ca="1">_xlfn.IFNA(TODAY()-(INDEX(OFFSET(Priorities!$F$3:$F$2283,Table1[[#This Row],[ID]],0),MATCH(1,(B183=OFFSET(Priorities!$B$3:$B$2283,Table1[[#This Row],[ID]],0))*("3L"=OFFSET(Priorities!$E$3:$E$2283,Table1[[#This Row],[ID]],0)),0))),"")</f>
        <v/>
      </c>
    </row>
    <row r="184" spans="1:17" hidden="1" x14ac:dyDescent="0.3">
      <c r="A184" s="288">
        <v>183</v>
      </c>
      <c r="B184" s="289" t="str">
        <f ca="1">IF(COUNTIF(Priorities!$B$4:OFFSET(Priorities!$B$3,Table1[[#This Row],[ID]],0),OFFSET(Priorities!$B$3,Table1[[#This Row],[ID]],0))=1,OFFSET(Priorities!$B$3,Table1[[#This Row],[ID]],0),"")</f>
        <v/>
      </c>
      <c r="C184" s="290" t="str">
        <f ca="1">IF(COUNTIF(Priorities!$B$4:OFFSET(Priorities!$B$3,Table1[[#This Row],[ID]],0),OFFSET(Priorities!$B$3,Table1[[#This Row],[ID]],0))=1,OFFSET(Priorities!$C$3,Table1[[#This Row],[ID]],0),"")</f>
        <v/>
      </c>
      <c r="D184" s="289" t="str">
        <f ca="1">IFERROR(IF(VLOOKUP(E184,'Leader-Assistant'!$B$1:$B$25,1,FALSE)&lt;&gt;"",'Leader-Assistant'!$B$1,""),"") &amp; IFERROR(IF(VLOOKUP(E184,'Leader-Assistant'!$C$1:$C$25,1,FALSE)&lt;&gt;"",'Leader-Assistant'!$C$1,""),"")  &amp; IFERROR(IF(VLOOKUP(E184,'Leader-Assistant'!$D$1:$D$25,1,FALSE)&lt;&gt;"",'Leader-Assistant'!$D$1,""),"") &amp; IFERROR(IF(VLOOKUP(E184,'Leader-Assistant'!$E$1:$E$25,1,FALSE)&lt;&gt;"",'Leader-Assistant'!$E$1,""),"") &amp; IFERROR(IF(VLOOKUP(E184,'Leader-Assistant'!$F$1:$F$25,1,FALSE)&lt;&gt;"",'Leader-Assistant'!$F$1,""),"") &amp; IFERROR(IF(VLOOKUP(E184,'Leader-Assistant'!$G$1:$G$25,1,FALSE)&lt;&gt;"",'Leader-Assistant'!$G$1,""),"") &amp; IFERROR(IF(VLOOKUP(E184,'Leader-Assistant'!$H$1:$H$25,1,FALSE)&lt;&gt;"",'Leader-Assistant'!$H$1,""),"") &amp; IFERROR(IF(VLOOKUP(E184,'Leader-Assistant'!$I$1:$I$25,1,FALSE)&lt;&gt;"",'Leader-Assistant'!$I$1,""),"")</f>
        <v/>
      </c>
      <c r="E184" s="289" t="str">
        <f ca="1">IF(COUNTIF(Priorities!$B$4:OFFSET(Priorities!$B$3,Table1[[#This Row],[ID]],0),OFFSET(Priorities!$B$3,Table1[[#This Row],[ID]],0))=1,OFFSET(Priorities!$D$3,Table1[[#This Row],[ID]],0),"")</f>
        <v/>
      </c>
      <c r="F184" s="291" t="str" cm="1">
        <f t="array" aca="1" ref="F184" ca="1">_xlfn.IFNA(INDEX(OFFSET(Priorities!$F$3:$F$2283,Table1[[#This Row],[ID]],0),MATCH(1,(B184=OFFSET(Priorities!$B$3:$B$2283,Table1[[#This Row],[ID]],0))*("Initial"=OFFSET(Priorities!$E$3:$E$2283,Table1[[#This Row],[ID]],0)),0)),"")</f>
        <v/>
      </c>
      <c r="G184" s="292" t="str" cm="1">
        <f t="array" aca="1" ref="G184" ca="1">_xlfn.IFNA(TODAY()-(INDEX(OFFSET(Priorities!$F$3:$F$2283,Table1[[#This Row],[ID]],0),MATCH(1,(B184=OFFSET(Priorities!$B$3:$B$2283,Table1[[#This Row],[ID]],0))*("1W"=OFFSET(Priorities!$E$3:$E$2283,Table1[[#This Row],[ID]],0)),0))),"")</f>
        <v/>
      </c>
      <c r="H184" s="292" t="str" cm="1">
        <f t="array" aca="1" ref="H184" ca="1">_xlfn.IFNA(TODAY()-(INDEX(OFFSET(Priorities!$F$3:$F$2283,Table1[[#This Row],[ID]],0),MATCH(1,(B184=OFFSET(Priorities!$B$3:$B$2283,Table1[[#This Row],[ID]],0))*("3W"=OFFSET(Priorities!$E$3:$E$2283,Table1[[#This Row],[ID]],0)),0))),"")</f>
        <v/>
      </c>
      <c r="I184" s="292" t="str" cm="1">
        <f t="array" aca="1" ref="I184" ca="1">_xlfn.IFNA(TODAY()-(INDEX(OFFSET(Priorities!$F$3:$F$2283,Table1[[#This Row],[ID]],0),MATCH(1,(B184=OFFSET(Priorities!$B$3:$B$2283,Table1[[#This Row],[ID]],0))*("6W"=OFFSET(Priorities!$E$3:$E$2283,Table1[[#This Row],[ID]],0)),0))),"")</f>
        <v/>
      </c>
      <c r="J184" s="292" t="str" cm="1">
        <f t="array" aca="1" ref="J184" ca="1">_xlfn.IFNA(TODAY()-(INDEX(OFFSET(Priorities!$F$3:$F$2283,Table1[[#This Row],[ID]],0),MATCH(1,(B184=OFFSET(Priorities!$B$3:$B$2283,Table1[[#This Row],[ID]],0))*("12W"=OFFSET(Priorities!$E$3:$E$2283,Table1[[#This Row],[ID]],0)),0))),"")</f>
        <v/>
      </c>
      <c r="K184" s="292" t="str" cm="1">
        <f t="array" aca="1" ref="K184" ca="1">_xlfn.IFNA(TODAY()-(INDEX(OFFSET(Priorities!$F$3:$F$2283,Table1[[#This Row],[ID]],0),MATCH(1,(B184=OFFSET(Priorities!$B$3:$B$2283,Table1[[#This Row],[ID]],0))*("18W"=OFFSET(Priorities!$E$3:$E$2283,Table1[[#This Row],[ID]],0)),0))),"")</f>
        <v/>
      </c>
      <c r="L184" s="292" t="str" cm="1">
        <f t="array" aca="1" ref="L184" ca="1">_xlfn.IFNA(TODAY()-(INDEX(OFFSET(Priorities!$F$3:$F$2283,Table1[[#This Row],[ID]],0),MATCH(1,(B184=OFFSET(Priorities!$B$3:$B$2283,Table1[[#This Row],[ID]],0))*("26W"=OFFSET(Priorities!$E$3:$E$2283,Table1[[#This Row],[ID]],0)),0))),"")</f>
        <v/>
      </c>
      <c r="M184" s="292" t="str" cm="1">
        <f t="array" aca="1" ref="M184" ca="1">_xlfn.IFNA(TODAY()-(INDEX(OFFSET(Priorities!$F$3:$F$2283,Table1[[#This Row],[ID]],0),MATCH(1,(B184=OFFSET(Priorities!$B$3:$B$2283,Table1[[#This Row],[ID]],0))*("52W"=OFFSET(Priorities!$E$3:$E$2283,Table1[[#This Row],[ID]],0)),0))),"")</f>
        <v/>
      </c>
      <c r="N184" s="292" t="str" cm="1">
        <f t="array" aca="1" ref="N184" ca="1">_xlfn.IFNA(TODAY()-(INDEX(OFFSET(Priorities!$F$3:$F$2283,Table1[[#This Row],[ID]],0),MATCH(1,(B184=OFFSET(Priorities!$B$3:$B$2283,Table1[[#This Row],[ID]],0))*("104W"=OFFSET(Priorities!$E$3:$E$2283,Table1[[#This Row],[ID]],0)),0))),"")</f>
        <v/>
      </c>
      <c r="O184" s="292" t="str" cm="1">
        <f t="array" aca="1" ref="O184" ca="1">_xlfn.IFNA(TODAY()-(INDEX(OFFSET(Priorities!$F$3:$F$2283,Table1[[#This Row],[ID]],0),MATCH(1,(B184=OFFSET(Priorities!$B$3:$B$2283,Table1[[#This Row],[ID]],0))*("2L"=OFFSET(Priorities!$E$3:$E$2283,Table1[[#This Row],[ID]],0)),0))),"")</f>
        <v/>
      </c>
      <c r="P184" s="292" t="str" cm="1">
        <f t="array" aca="1" ref="P184" ca="1">_xlfn.IFNA(TODAY()-(INDEX(OFFSET(Priorities!$F$3:$F$2283,Table1[[#This Row],[ID]],0),MATCH(1,(B184=OFFSET(Priorities!$B$3:$B$2283,Table1[[#This Row],[ID]],0))*("156W"=OFFSET(Priorities!$E$3:$E$2283,Table1[[#This Row],[ID]],0)),0))),"")</f>
        <v/>
      </c>
      <c r="Q184" s="287" t="str" cm="1">
        <f t="array" aca="1" ref="Q184" ca="1">_xlfn.IFNA(TODAY()-(INDEX(OFFSET(Priorities!$F$3:$F$2283,Table1[[#This Row],[ID]],0),MATCH(1,(B184=OFFSET(Priorities!$B$3:$B$2283,Table1[[#This Row],[ID]],0))*("3L"=OFFSET(Priorities!$E$3:$E$2283,Table1[[#This Row],[ID]],0)),0))),"")</f>
        <v/>
      </c>
    </row>
    <row r="185" spans="1:17" hidden="1" x14ac:dyDescent="0.3">
      <c r="A185" s="288">
        <v>184</v>
      </c>
      <c r="B185" s="289" t="str">
        <f ca="1">IF(COUNTIF(Priorities!$B$4:OFFSET(Priorities!$B$3,Table1[[#This Row],[ID]],0),OFFSET(Priorities!$B$3,Table1[[#This Row],[ID]],0))=1,OFFSET(Priorities!$B$3,Table1[[#This Row],[ID]],0),"")</f>
        <v/>
      </c>
      <c r="C185" s="290" t="str">
        <f ca="1">IF(COUNTIF(Priorities!$B$4:OFFSET(Priorities!$B$3,Table1[[#This Row],[ID]],0),OFFSET(Priorities!$B$3,Table1[[#This Row],[ID]],0))=1,OFFSET(Priorities!$C$3,Table1[[#This Row],[ID]],0),"")</f>
        <v/>
      </c>
      <c r="D185" s="289" t="str">
        <f ca="1">IFERROR(IF(VLOOKUP(E185,'Leader-Assistant'!$B$1:$B$25,1,FALSE)&lt;&gt;"",'Leader-Assistant'!$B$1,""),"") &amp; IFERROR(IF(VLOOKUP(E185,'Leader-Assistant'!$C$1:$C$25,1,FALSE)&lt;&gt;"",'Leader-Assistant'!$C$1,""),"")  &amp; IFERROR(IF(VLOOKUP(E185,'Leader-Assistant'!$D$1:$D$25,1,FALSE)&lt;&gt;"",'Leader-Assistant'!$D$1,""),"") &amp; IFERROR(IF(VLOOKUP(E185,'Leader-Assistant'!$E$1:$E$25,1,FALSE)&lt;&gt;"",'Leader-Assistant'!$E$1,""),"") &amp; IFERROR(IF(VLOOKUP(E185,'Leader-Assistant'!$F$1:$F$25,1,FALSE)&lt;&gt;"",'Leader-Assistant'!$F$1,""),"") &amp; IFERROR(IF(VLOOKUP(E185,'Leader-Assistant'!$G$1:$G$25,1,FALSE)&lt;&gt;"",'Leader-Assistant'!$G$1,""),"") &amp; IFERROR(IF(VLOOKUP(E185,'Leader-Assistant'!$H$1:$H$25,1,FALSE)&lt;&gt;"",'Leader-Assistant'!$H$1,""),"") &amp; IFERROR(IF(VLOOKUP(E185,'Leader-Assistant'!$I$1:$I$25,1,FALSE)&lt;&gt;"",'Leader-Assistant'!$I$1,""),"")</f>
        <v/>
      </c>
      <c r="E185" s="289" t="str">
        <f ca="1">IF(COUNTIF(Priorities!$B$4:OFFSET(Priorities!$B$3,Table1[[#This Row],[ID]],0),OFFSET(Priorities!$B$3,Table1[[#This Row],[ID]],0))=1,OFFSET(Priorities!$D$3,Table1[[#This Row],[ID]],0),"")</f>
        <v/>
      </c>
      <c r="F185" s="291" t="str" cm="1">
        <f t="array" aca="1" ref="F185" ca="1">_xlfn.IFNA(INDEX(OFFSET(Priorities!$F$3:$F$2283,Table1[[#This Row],[ID]],0),MATCH(1,(B185=OFFSET(Priorities!$B$3:$B$2283,Table1[[#This Row],[ID]],0))*("Initial"=OFFSET(Priorities!$E$3:$E$2283,Table1[[#This Row],[ID]],0)),0)),"")</f>
        <v/>
      </c>
      <c r="G185" s="292" t="str" cm="1">
        <f t="array" aca="1" ref="G185" ca="1">_xlfn.IFNA(TODAY()-(INDEX(OFFSET(Priorities!$F$3:$F$2283,Table1[[#This Row],[ID]],0),MATCH(1,(B185=OFFSET(Priorities!$B$3:$B$2283,Table1[[#This Row],[ID]],0))*("1W"=OFFSET(Priorities!$E$3:$E$2283,Table1[[#This Row],[ID]],0)),0))),"")</f>
        <v/>
      </c>
      <c r="H185" s="292" t="str" cm="1">
        <f t="array" aca="1" ref="H185" ca="1">_xlfn.IFNA(TODAY()-(INDEX(OFFSET(Priorities!$F$3:$F$2283,Table1[[#This Row],[ID]],0),MATCH(1,(B185=OFFSET(Priorities!$B$3:$B$2283,Table1[[#This Row],[ID]],0))*("3W"=OFFSET(Priorities!$E$3:$E$2283,Table1[[#This Row],[ID]],0)),0))),"")</f>
        <v/>
      </c>
      <c r="I185" s="292" t="str" cm="1">
        <f t="array" aca="1" ref="I185" ca="1">_xlfn.IFNA(TODAY()-(INDEX(OFFSET(Priorities!$F$3:$F$2283,Table1[[#This Row],[ID]],0),MATCH(1,(B185=OFFSET(Priorities!$B$3:$B$2283,Table1[[#This Row],[ID]],0))*("6W"=OFFSET(Priorities!$E$3:$E$2283,Table1[[#This Row],[ID]],0)),0))),"")</f>
        <v/>
      </c>
      <c r="J185" s="292" t="str" cm="1">
        <f t="array" aca="1" ref="J185" ca="1">_xlfn.IFNA(TODAY()-(INDEX(OFFSET(Priorities!$F$3:$F$2283,Table1[[#This Row],[ID]],0),MATCH(1,(B185=OFFSET(Priorities!$B$3:$B$2283,Table1[[#This Row],[ID]],0))*("12W"=OFFSET(Priorities!$E$3:$E$2283,Table1[[#This Row],[ID]],0)),0))),"")</f>
        <v/>
      </c>
      <c r="K185" s="292" t="str" cm="1">
        <f t="array" aca="1" ref="K185" ca="1">_xlfn.IFNA(TODAY()-(INDEX(OFFSET(Priorities!$F$3:$F$2283,Table1[[#This Row],[ID]],0),MATCH(1,(B185=OFFSET(Priorities!$B$3:$B$2283,Table1[[#This Row],[ID]],0))*("18W"=OFFSET(Priorities!$E$3:$E$2283,Table1[[#This Row],[ID]],0)),0))),"")</f>
        <v/>
      </c>
      <c r="L185" s="292" t="str" cm="1">
        <f t="array" aca="1" ref="L185" ca="1">_xlfn.IFNA(TODAY()-(INDEX(OFFSET(Priorities!$F$3:$F$2283,Table1[[#This Row],[ID]],0),MATCH(1,(B185=OFFSET(Priorities!$B$3:$B$2283,Table1[[#This Row],[ID]],0))*("26W"=OFFSET(Priorities!$E$3:$E$2283,Table1[[#This Row],[ID]],0)),0))),"")</f>
        <v/>
      </c>
      <c r="M185" s="292" t="str" cm="1">
        <f t="array" aca="1" ref="M185" ca="1">_xlfn.IFNA(TODAY()-(INDEX(OFFSET(Priorities!$F$3:$F$2283,Table1[[#This Row],[ID]],0),MATCH(1,(B185=OFFSET(Priorities!$B$3:$B$2283,Table1[[#This Row],[ID]],0))*("52W"=OFFSET(Priorities!$E$3:$E$2283,Table1[[#This Row],[ID]],0)),0))),"")</f>
        <v/>
      </c>
      <c r="N185" s="292" t="str" cm="1">
        <f t="array" aca="1" ref="N185" ca="1">_xlfn.IFNA(TODAY()-(INDEX(OFFSET(Priorities!$F$3:$F$2283,Table1[[#This Row],[ID]],0),MATCH(1,(B185=OFFSET(Priorities!$B$3:$B$2283,Table1[[#This Row],[ID]],0))*("104W"=OFFSET(Priorities!$E$3:$E$2283,Table1[[#This Row],[ID]],0)),0))),"")</f>
        <v/>
      </c>
      <c r="O185" s="292" t="str" cm="1">
        <f t="array" aca="1" ref="O185" ca="1">_xlfn.IFNA(TODAY()-(INDEX(OFFSET(Priorities!$F$3:$F$2283,Table1[[#This Row],[ID]],0),MATCH(1,(B185=OFFSET(Priorities!$B$3:$B$2283,Table1[[#This Row],[ID]],0))*("2L"=OFFSET(Priorities!$E$3:$E$2283,Table1[[#This Row],[ID]],0)),0))),"")</f>
        <v/>
      </c>
      <c r="P185" s="292" t="str" cm="1">
        <f t="array" aca="1" ref="P185" ca="1">_xlfn.IFNA(TODAY()-(INDEX(OFFSET(Priorities!$F$3:$F$2283,Table1[[#This Row],[ID]],0),MATCH(1,(B185=OFFSET(Priorities!$B$3:$B$2283,Table1[[#This Row],[ID]],0))*("156W"=OFFSET(Priorities!$E$3:$E$2283,Table1[[#This Row],[ID]],0)),0))),"")</f>
        <v/>
      </c>
      <c r="Q185" s="287" t="str" cm="1">
        <f t="array" aca="1" ref="Q185" ca="1">_xlfn.IFNA(TODAY()-(INDEX(OFFSET(Priorities!$F$3:$F$2283,Table1[[#This Row],[ID]],0),MATCH(1,(B185=OFFSET(Priorities!$B$3:$B$2283,Table1[[#This Row],[ID]],0))*("3L"=OFFSET(Priorities!$E$3:$E$2283,Table1[[#This Row],[ID]],0)),0))),"")</f>
        <v/>
      </c>
    </row>
    <row r="186" spans="1:17" x14ac:dyDescent="0.3">
      <c r="A186" s="288">
        <v>185</v>
      </c>
      <c r="B186" s="289" t="str">
        <f ca="1">IF(COUNTIF(Priorities!$B$4:OFFSET(Priorities!$B$3,Table1[[#This Row],[ID]],0),OFFSET(Priorities!$B$3,Table1[[#This Row],[ID]],0))=1,OFFSET(Priorities!$B$3,Table1[[#This Row],[ID]],0),"")</f>
        <v>ST 88/2022</v>
      </c>
      <c r="C186" s="290" t="str">
        <f ca="1">IF(COUNTIF(Priorities!$B$4:OFFSET(Priorities!$B$3,Table1[[#This Row],[ID]],0),OFFSET(Priorities!$B$3,Table1[[#This Row],[ID]],0))=1,OFFSET(Priorities!$C$3,Table1[[#This Row],[ID]],0),"")</f>
        <v>Reduction of TEST42 T1</v>
      </c>
      <c r="D186" s="289" t="str">
        <f ca="1">IFERROR(IF(VLOOKUP(E186,'Leader-Assistant'!$B$1:$B$25,1,FALSE)&lt;&gt;"",'Leader-Assistant'!$B$1,""),"") &amp; IFERROR(IF(VLOOKUP(E186,'Leader-Assistant'!$C$1:$C$25,1,FALSE)&lt;&gt;"",'Leader-Assistant'!$C$1,""),"")  &amp; IFERROR(IF(VLOOKUP(E186,'Leader-Assistant'!$D$1:$D$25,1,FALSE)&lt;&gt;"",'Leader-Assistant'!$D$1,""),"") &amp; IFERROR(IF(VLOOKUP(E186,'Leader-Assistant'!$E$1:$E$25,1,FALSE)&lt;&gt;"",'Leader-Assistant'!$E$1,""),"") &amp; IFERROR(IF(VLOOKUP(E186,'Leader-Assistant'!$F$1:$F$25,1,FALSE)&lt;&gt;"",'Leader-Assistant'!$F$1,""),"") &amp; IFERROR(IF(VLOOKUP(E186,'Leader-Assistant'!$G$1:$G$25,1,FALSE)&lt;&gt;"",'Leader-Assistant'!$G$1,""),"") &amp; IFERROR(IF(VLOOKUP(E186,'Leader-Assistant'!$H$1:$H$25,1,FALSE)&lt;&gt;"",'Leader-Assistant'!$H$1,""),"") &amp; IFERROR(IF(VLOOKUP(E186,'Leader-Assistant'!$I$1:$I$25,1,FALSE)&lt;&gt;"",'Leader-Assistant'!$I$1,""),"")</f>
        <v>PKL</v>
      </c>
      <c r="E186" s="289" t="str">
        <f ca="1">IF(COUNTIF(Priorities!$B$4:OFFSET(Priorities!$B$3,Table1[[#This Row],[ID]],0),OFFSET(Priorities!$B$3,Table1[[#This Row],[ID]],0))=1,OFFSET(Priorities!$D$3,Table1[[#This Row],[ID]],0),"")</f>
        <v>JRE</v>
      </c>
      <c r="F186" s="291" t="str" cm="1">
        <f t="array" aca="1" ref="F186" ca="1">_xlfn.IFNA(INDEX(OFFSET(Priorities!$F$3:$F$2283,Table1[[#This Row],[ID]],0),MATCH(1,(B186=OFFSET(Priorities!$B$3:$B$2283,Table1[[#This Row],[ID]],0))*("Initial"=OFFSET(Priorities!$E$3:$E$2283,Table1[[#This Row],[ID]],0)),0)),"")</f>
        <v>07.03.2022</v>
      </c>
      <c r="G186" s="292" cm="1">
        <f t="array" aca="1" ref="G186" ca="1">_xlfn.IFNA(TODAY()-(INDEX(OFFSET(Priorities!$F$3:$F$2283,Table1[[#This Row],[ID]],0),MATCH(1,(B186=OFFSET(Priorities!$B$3:$B$2283,Table1[[#This Row],[ID]],0))*("1W"=OFFSET(Priorities!$E$3:$E$2283,Table1[[#This Row],[ID]],0)),0))),"")</f>
        <v>211</v>
      </c>
      <c r="H186" s="292" cm="1">
        <f t="array" aca="1" ref="H186" ca="1">_xlfn.IFNA(TODAY()-(INDEX(OFFSET(Priorities!$F$3:$F$2283,Table1[[#This Row],[ID]],0),MATCH(1,(B186=OFFSET(Priorities!$B$3:$B$2283,Table1[[#This Row],[ID]],0))*("3W"=OFFSET(Priorities!$E$3:$E$2283,Table1[[#This Row],[ID]],0)),0))),"")</f>
        <v>197</v>
      </c>
      <c r="I186" s="292" cm="1">
        <f t="array" aca="1" ref="I186" ca="1">_xlfn.IFNA(TODAY()-(INDEX(OFFSET(Priorities!$F$3:$F$2283,Table1[[#This Row],[ID]],0),MATCH(1,(B186=OFFSET(Priorities!$B$3:$B$2283,Table1[[#This Row],[ID]],0))*("6W"=OFFSET(Priorities!$E$3:$E$2283,Table1[[#This Row],[ID]],0)),0))),"")</f>
        <v>176</v>
      </c>
      <c r="J186" s="292" cm="1">
        <f t="array" aca="1" ref="J186" ca="1">_xlfn.IFNA(TODAY()-(INDEX(OFFSET(Priorities!$F$3:$F$2283,Table1[[#This Row],[ID]],0),MATCH(1,(B186=OFFSET(Priorities!$B$3:$B$2283,Table1[[#This Row],[ID]],0))*("12W"=OFFSET(Priorities!$E$3:$E$2283,Table1[[#This Row],[ID]],0)),0))),"")</f>
        <v>134</v>
      </c>
      <c r="K186" s="292" t="str" cm="1">
        <f t="array" aca="1" ref="K186" ca="1">_xlfn.IFNA(TODAY()-(INDEX(OFFSET(Priorities!$F$3:$F$2283,Table1[[#This Row],[ID]],0),MATCH(1,(B186=OFFSET(Priorities!$B$3:$B$2283,Table1[[#This Row],[ID]],0))*("18W"=OFFSET(Priorities!$E$3:$E$2283,Table1[[#This Row],[ID]],0)),0))),"")</f>
        <v/>
      </c>
      <c r="L186" s="292" t="str" cm="1">
        <f t="array" aca="1" ref="L186" ca="1">_xlfn.IFNA(TODAY()-(INDEX(OFFSET(Priorities!$F$3:$F$2283,Table1[[#This Row],[ID]],0),MATCH(1,(B186=OFFSET(Priorities!$B$3:$B$2283,Table1[[#This Row],[ID]],0))*("26W"=OFFSET(Priorities!$E$3:$E$2283,Table1[[#This Row],[ID]],0)),0))),"")</f>
        <v/>
      </c>
      <c r="M186" s="292" t="str" cm="1">
        <f t="array" aca="1" ref="M186" ca="1">_xlfn.IFNA(TODAY()-(INDEX(OFFSET(Priorities!$F$3:$F$2283,Table1[[#This Row],[ID]],0),MATCH(1,(B186=OFFSET(Priorities!$B$3:$B$2283,Table1[[#This Row],[ID]],0))*("52W"=OFFSET(Priorities!$E$3:$E$2283,Table1[[#This Row],[ID]],0)),0))),"")</f>
        <v/>
      </c>
      <c r="N186" s="292" t="str" cm="1">
        <f t="array" aca="1" ref="N186" ca="1">_xlfn.IFNA(TODAY()-(INDEX(OFFSET(Priorities!$F$3:$F$2283,Table1[[#This Row],[ID]],0),MATCH(1,(B186=OFFSET(Priorities!$B$3:$B$2283,Table1[[#This Row],[ID]],0))*("104W"=OFFSET(Priorities!$E$3:$E$2283,Table1[[#This Row],[ID]],0)),0))),"")</f>
        <v/>
      </c>
      <c r="O186" s="292" t="str" cm="1">
        <f t="array" aca="1" ref="O186" ca="1">_xlfn.IFNA(TODAY()-(INDEX(OFFSET(Priorities!$F$3:$F$2283,Table1[[#This Row],[ID]],0),MATCH(1,(B186=OFFSET(Priorities!$B$3:$B$2283,Table1[[#This Row],[ID]],0))*("2L"=OFFSET(Priorities!$E$3:$E$2283,Table1[[#This Row],[ID]],0)),0))),"")</f>
        <v/>
      </c>
      <c r="P186" s="292" t="str" cm="1">
        <f t="array" aca="1" ref="P186" ca="1">_xlfn.IFNA(TODAY()-(INDEX(OFFSET(Priorities!$F$3:$F$2283,Table1[[#This Row],[ID]],0),MATCH(1,(B186=OFFSET(Priorities!$B$3:$B$2283,Table1[[#This Row],[ID]],0))*("156W"=OFFSET(Priorities!$E$3:$E$2283,Table1[[#This Row],[ID]],0)),0))),"")</f>
        <v/>
      </c>
      <c r="Q186" s="287" t="str" cm="1">
        <f t="array" aca="1" ref="Q186" ca="1">_xlfn.IFNA(TODAY()-(INDEX(OFFSET(Priorities!$F$3:$F$2283,Table1[[#This Row],[ID]],0),MATCH(1,(B186=OFFSET(Priorities!$B$3:$B$2283,Table1[[#This Row],[ID]],0))*("3L"=OFFSET(Priorities!$E$3:$E$2283,Table1[[#This Row],[ID]],0)),0))),"")</f>
        <v/>
      </c>
    </row>
    <row r="187" spans="1:17" x14ac:dyDescent="0.3">
      <c r="A187" s="288">
        <v>186</v>
      </c>
      <c r="B187" s="289" t="str">
        <f ca="1">IF(COUNTIF(Priorities!$B$4:OFFSET(Priorities!$B$3,Table1[[#This Row],[ID]],0),OFFSET(Priorities!$B$3,Table1[[#This Row],[ID]],0))=1,OFFSET(Priorities!$B$3,Table1[[#This Row],[ID]],0),"")</f>
        <v>ST 89/2022</v>
      </c>
      <c r="C187" s="290" t="str">
        <f ca="1">IF(COUNTIF(Priorities!$B$4:OFFSET(Priorities!$B$3,Table1[[#This Row],[ID]],0),OFFSET(Priorities!$B$3,Table1[[#This Row],[ID]],0))=1,OFFSET(Priorities!$C$3,Table1[[#This Row],[ID]],0),"")</f>
        <v>Reduction of TEST42 T2</v>
      </c>
      <c r="D187" s="289" t="str">
        <f ca="1">IFERROR(IF(VLOOKUP(E187,'Leader-Assistant'!$B$1:$B$25,1,FALSE)&lt;&gt;"",'Leader-Assistant'!$B$1,""),"") &amp; IFERROR(IF(VLOOKUP(E187,'Leader-Assistant'!$C$1:$C$25,1,FALSE)&lt;&gt;"",'Leader-Assistant'!$C$1,""),"")  &amp; IFERROR(IF(VLOOKUP(E187,'Leader-Assistant'!$D$1:$D$25,1,FALSE)&lt;&gt;"",'Leader-Assistant'!$D$1,""),"") &amp; IFERROR(IF(VLOOKUP(E187,'Leader-Assistant'!$E$1:$E$25,1,FALSE)&lt;&gt;"",'Leader-Assistant'!$E$1,""),"") &amp; IFERROR(IF(VLOOKUP(E187,'Leader-Assistant'!$F$1:$F$25,1,FALSE)&lt;&gt;"",'Leader-Assistant'!$F$1,""),"") &amp; IFERROR(IF(VLOOKUP(E187,'Leader-Assistant'!$G$1:$G$25,1,FALSE)&lt;&gt;"",'Leader-Assistant'!$G$1,""),"") &amp; IFERROR(IF(VLOOKUP(E187,'Leader-Assistant'!$H$1:$H$25,1,FALSE)&lt;&gt;"",'Leader-Assistant'!$H$1,""),"") &amp; IFERROR(IF(VLOOKUP(E187,'Leader-Assistant'!$I$1:$I$25,1,FALSE)&lt;&gt;"",'Leader-Assistant'!$I$1,""),"")</f>
        <v>PKL</v>
      </c>
      <c r="E187" s="289" t="str">
        <f ca="1">IF(COUNTIF(Priorities!$B$4:OFFSET(Priorities!$B$3,Table1[[#This Row],[ID]],0),OFFSET(Priorities!$B$3,Table1[[#This Row],[ID]],0))=1,OFFSET(Priorities!$D$3,Table1[[#This Row],[ID]],0),"")</f>
        <v>JRE</v>
      </c>
      <c r="F187" s="291" t="str" cm="1">
        <f t="array" aca="1" ref="F187" ca="1">_xlfn.IFNA(INDEX(OFFSET(Priorities!$F$3:$F$2283,Table1[[#This Row],[ID]],0),MATCH(1,(B187=OFFSET(Priorities!$B$3:$B$2283,Table1[[#This Row],[ID]],0))*("Initial"=OFFSET(Priorities!$E$3:$E$2283,Table1[[#This Row],[ID]],0)),0)),"")</f>
        <v>07.03.2022</v>
      </c>
      <c r="G187" s="292" cm="1">
        <f t="array" aca="1" ref="G187" ca="1">_xlfn.IFNA(TODAY()-(INDEX(OFFSET(Priorities!$F$3:$F$2283,Table1[[#This Row],[ID]],0),MATCH(1,(B187=OFFSET(Priorities!$B$3:$B$2283,Table1[[#This Row],[ID]],0))*("1W"=OFFSET(Priorities!$E$3:$E$2283,Table1[[#This Row],[ID]],0)),0))),"")</f>
        <v>211</v>
      </c>
      <c r="H187" s="292" cm="1">
        <f t="array" aca="1" ref="H187" ca="1">_xlfn.IFNA(TODAY()-(INDEX(OFFSET(Priorities!$F$3:$F$2283,Table1[[#This Row],[ID]],0),MATCH(1,(B187=OFFSET(Priorities!$B$3:$B$2283,Table1[[#This Row],[ID]],0))*("3W"=OFFSET(Priorities!$E$3:$E$2283,Table1[[#This Row],[ID]],0)),0))),"")</f>
        <v>197</v>
      </c>
      <c r="I187" s="292" cm="1">
        <f t="array" aca="1" ref="I187" ca="1">_xlfn.IFNA(TODAY()-(INDEX(OFFSET(Priorities!$F$3:$F$2283,Table1[[#This Row],[ID]],0),MATCH(1,(B187=OFFSET(Priorities!$B$3:$B$2283,Table1[[#This Row],[ID]],0))*("6W"=OFFSET(Priorities!$E$3:$E$2283,Table1[[#This Row],[ID]],0)),0))),"")</f>
        <v>176</v>
      </c>
      <c r="J187" s="292" cm="1">
        <f t="array" aca="1" ref="J187" ca="1">_xlfn.IFNA(TODAY()-(INDEX(OFFSET(Priorities!$F$3:$F$2283,Table1[[#This Row],[ID]],0),MATCH(1,(B187=OFFSET(Priorities!$B$3:$B$2283,Table1[[#This Row],[ID]],0))*("12W"=OFFSET(Priorities!$E$3:$E$2283,Table1[[#This Row],[ID]],0)),0))),"")</f>
        <v>134</v>
      </c>
      <c r="K187" s="292" t="str" cm="1">
        <f t="array" aca="1" ref="K187" ca="1">_xlfn.IFNA(TODAY()-(INDEX(OFFSET(Priorities!$F$3:$F$2283,Table1[[#This Row],[ID]],0),MATCH(1,(B187=OFFSET(Priorities!$B$3:$B$2283,Table1[[#This Row],[ID]],0))*("18W"=OFFSET(Priorities!$E$3:$E$2283,Table1[[#This Row],[ID]],0)),0))),"")</f>
        <v/>
      </c>
      <c r="L187" s="292" t="str" cm="1">
        <f t="array" aca="1" ref="L187" ca="1">_xlfn.IFNA(TODAY()-(INDEX(OFFSET(Priorities!$F$3:$F$2283,Table1[[#This Row],[ID]],0),MATCH(1,(B187=OFFSET(Priorities!$B$3:$B$2283,Table1[[#This Row],[ID]],0))*("26W"=OFFSET(Priorities!$E$3:$E$2283,Table1[[#This Row],[ID]],0)),0))),"")</f>
        <v/>
      </c>
      <c r="M187" s="292" t="str" cm="1">
        <f t="array" aca="1" ref="M187" ca="1">_xlfn.IFNA(TODAY()-(INDEX(OFFSET(Priorities!$F$3:$F$2283,Table1[[#This Row],[ID]],0),MATCH(1,(B187=OFFSET(Priorities!$B$3:$B$2283,Table1[[#This Row],[ID]],0))*("52W"=OFFSET(Priorities!$E$3:$E$2283,Table1[[#This Row],[ID]],0)),0))),"")</f>
        <v/>
      </c>
      <c r="N187" s="292" t="str" cm="1">
        <f t="array" aca="1" ref="N187" ca="1">_xlfn.IFNA(TODAY()-(INDEX(OFFSET(Priorities!$F$3:$F$2283,Table1[[#This Row],[ID]],0),MATCH(1,(B187=OFFSET(Priorities!$B$3:$B$2283,Table1[[#This Row],[ID]],0))*("104W"=OFFSET(Priorities!$E$3:$E$2283,Table1[[#This Row],[ID]],0)),0))),"")</f>
        <v/>
      </c>
      <c r="O187" s="292" t="str" cm="1">
        <f t="array" aca="1" ref="O187" ca="1">_xlfn.IFNA(TODAY()-(INDEX(OFFSET(Priorities!$F$3:$F$2283,Table1[[#This Row],[ID]],0),MATCH(1,(B187=OFFSET(Priorities!$B$3:$B$2283,Table1[[#This Row],[ID]],0))*("2L"=OFFSET(Priorities!$E$3:$E$2283,Table1[[#This Row],[ID]],0)),0))),"")</f>
        <v/>
      </c>
      <c r="P187" s="292" t="str" cm="1">
        <f t="array" aca="1" ref="P187" ca="1">_xlfn.IFNA(TODAY()-(INDEX(OFFSET(Priorities!$F$3:$F$2283,Table1[[#This Row],[ID]],0),MATCH(1,(B187=OFFSET(Priorities!$B$3:$B$2283,Table1[[#This Row],[ID]],0))*("156W"=OFFSET(Priorities!$E$3:$E$2283,Table1[[#This Row],[ID]],0)),0))),"")</f>
        <v/>
      </c>
      <c r="Q187" s="287" t="str" cm="1">
        <f t="array" aca="1" ref="Q187" ca="1">_xlfn.IFNA(TODAY()-(INDEX(OFFSET(Priorities!$F$3:$F$2283,Table1[[#This Row],[ID]],0),MATCH(1,(B187=OFFSET(Priorities!$B$3:$B$2283,Table1[[#This Row],[ID]],0))*("3L"=OFFSET(Priorities!$E$3:$E$2283,Table1[[#This Row],[ID]],0)),0))),"")</f>
        <v/>
      </c>
    </row>
    <row r="188" spans="1:17" hidden="1" x14ac:dyDescent="0.3">
      <c r="A188" s="288">
        <v>187</v>
      </c>
      <c r="B188" s="289" t="str">
        <f ca="1">IF(COUNTIF(Priorities!$B$4:OFFSET(Priorities!$B$3,Table1[[#This Row],[ID]],0),OFFSET(Priorities!$B$3,Table1[[#This Row],[ID]],0))=1,OFFSET(Priorities!$B$3,Table1[[#This Row],[ID]],0),"")</f>
        <v/>
      </c>
      <c r="C188" s="290" t="str">
        <f ca="1">IF(COUNTIF(Priorities!$B$4:OFFSET(Priorities!$B$3,Table1[[#This Row],[ID]],0),OFFSET(Priorities!$B$3,Table1[[#This Row],[ID]],0))=1,OFFSET(Priorities!$C$3,Table1[[#This Row],[ID]],0),"")</f>
        <v/>
      </c>
      <c r="D188" s="289" t="str">
        <f ca="1">IFERROR(IF(VLOOKUP(E188,'Leader-Assistant'!$B$1:$B$25,1,FALSE)&lt;&gt;"",'Leader-Assistant'!$B$1,""),"") &amp; IFERROR(IF(VLOOKUP(E188,'Leader-Assistant'!$C$1:$C$25,1,FALSE)&lt;&gt;"",'Leader-Assistant'!$C$1,""),"")  &amp; IFERROR(IF(VLOOKUP(E188,'Leader-Assistant'!$D$1:$D$25,1,FALSE)&lt;&gt;"",'Leader-Assistant'!$D$1,""),"") &amp; IFERROR(IF(VLOOKUP(E188,'Leader-Assistant'!$E$1:$E$25,1,FALSE)&lt;&gt;"",'Leader-Assistant'!$E$1,""),"") &amp; IFERROR(IF(VLOOKUP(E188,'Leader-Assistant'!$F$1:$F$25,1,FALSE)&lt;&gt;"",'Leader-Assistant'!$F$1,""),"") &amp; IFERROR(IF(VLOOKUP(E188,'Leader-Assistant'!$G$1:$G$25,1,FALSE)&lt;&gt;"",'Leader-Assistant'!$G$1,""),"") &amp; IFERROR(IF(VLOOKUP(E188,'Leader-Assistant'!$H$1:$H$25,1,FALSE)&lt;&gt;"",'Leader-Assistant'!$H$1,""),"") &amp; IFERROR(IF(VLOOKUP(E188,'Leader-Assistant'!$I$1:$I$25,1,FALSE)&lt;&gt;"",'Leader-Assistant'!$I$1,""),"")</f>
        <v/>
      </c>
      <c r="E188" s="289" t="str">
        <f ca="1">IF(COUNTIF(Priorities!$B$4:OFFSET(Priorities!$B$3,Table1[[#This Row],[ID]],0),OFFSET(Priorities!$B$3,Table1[[#This Row],[ID]],0))=1,OFFSET(Priorities!$D$3,Table1[[#This Row],[ID]],0),"")</f>
        <v/>
      </c>
      <c r="F188" s="291" t="str" cm="1">
        <f t="array" aca="1" ref="F188" ca="1">_xlfn.IFNA(INDEX(OFFSET(Priorities!$F$3:$F$2283,Table1[[#This Row],[ID]],0),MATCH(1,(B188=OFFSET(Priorities!$B$3:$B$2283,Table1[[#This Row],[ID]],0))*("Initial"=OFFSET(Priorities!$E$3:$E$2283,Table1[[#This Row],[ID]],0)),0)),"")</f>
        <v/>
      </c>
      <c r="G188" s="292" t="str" cm="1">
        <f t="array" aca="1" ref="G188" ca="1">_xlfn.IFNA(TODAY()-(INDEX(OFFSET(Priorities!$F$3:$F$2283,Table1[[#This Row],[ID]],0),MATCH(1,(B188=OFFSET(Priorities!$B$3:$B$2283,Table1[[#This Row],[ID]],0))*("1W"=OFFSET(Priorities!$E$3:$E$2283,Table1[[#This Row],[ID]],0)),0))),"")</f>
        <v/>
      </c>
      <c r="H188" s="292" t="str" cm="1">
        <f t="array" aca="1" ref="H188" ca="1">_xlfn.IFNA(TODAY()-(INDEX(OFFSET(Priorities!$F$3:$F$2283,Table1[[#This Row],[ID]],0),MATCH(1,(B188=OFFSET(Priorities!$B$3:$B$2283,Table1[[#This Row],[ID]],0))*("3W"=OFFSET(Priorities!$E$3:$E$2283,Table1[[#This Row],[ID]],0)),0))),"")</f>
        <v/>
      </c>
      <c r="I188" s="292" t="str" cm="1">
        <f t="array" aca="1" ref="I188" ca="1">_xlfn.IFNA(TODAY()-(INDEX(OFFSET(Priorities!$F$3:$F$2283,Table1[[#This Row],[ID]],0),MATCH(1,(B188=OFFSET(Priorities!$B$3:$B$2283,Table1[[#This Row],[ID]],0))*("6W"=OFFSET(Priorities!$E$3:$E$2283,Table1[[#This Row],[ID]],0)),0))),"")</f>
        <v/>
      </c>
      <c r="J188" s="292" t="str" cm="1">
        <f t="array" aca="1" ref="J188" ca="1">_xlfn.IFNA(TODAY()-(INDEX(OFFSET(Priorities!$F$3:$F$2283,Table1[[#This Row],[ID]],0),MATCH(1,(B188=OFFSET(Priorities!$B$3:$B$2283,Table1[[#This Row],[ID]],0))*("12W"=OFFSET(Priorities!$E$3:$E$2283,Table1[[#This Row],[ID]],0)),0))),"")</f>
        <v/>
      </c>
      <c r="K188" s="292" t="str" cm="1">
        <f t="array" aca="1" ref="K188" ca="1">_xlfn.IFNA(TODAY()-(INDEX(OFFSET(Priorities!$F$3:$F$2283,Table1[[#This Row],[ID]],0),MATCH(1,(B188=OFFSET(Priorities!$B$3:$B$2283,Table1[[#This Row],[ID]],0))*("18W"=OFFSET(Priorities!$E$3:$E$2283,Table1[[#This Row],[ID]],0)),0))),"")</f>
        <v/>
      </c>
      <c r="L188" s="292" t="str" cm="1">
        <f t="array" aca="1" ref="L188" ca="1">_xlfn.IFNA(TODAY()-(INDEX(OFFSET(Priorities!$F$3:$F$2283,Table1[[#This Row],[ID]],0),MATCH(1,(B188=OFFSET(Priorities!$B$3:$B$2283,Table1[[#This Row],[ID]],0))*("26W"=OFFSET(Priorities!$E$3:$E$2283,Table1[[#This Row],[ID]],0)),0))),"")</f>
        <v/>
      </c>
      <c r="M188" s="292" t="str" cm="1">
        <f t="array" aca="1" ref="M188" ca="1">_xlfn.IFNA(TODAY()-(INDEX(OFFSET(Priorities!$F$3:$F$2283,Table1[[#This Row],[ID]],0),MATCH(1,(B188=OFFSET(Priorities!$B$3:$B$2283,Table1[[#This Row],[ID]],0))*("52W"=OFFSET(Priorities!$E$3:$E$2283,Table1[[#This Row],[ID]],0)),0))),"")</f>
        <v/>
      </c>
      <c r="N188" s="292" t="str" cm="1">
        <f t="array" aca="1" ref="N188" ca="1">_xlfn.IFNA(TODAY()-(INDEX(OFFSET(Priorities!$F$3:$F$2283,Table1[[#This Row],[ID]],0),MATCH(1,(B188=OFFSET(Priorities!$B$3:$B$2283,Table1[[#This Row],[ID]],0))*("104W"=OFFSET(Priorities!$E$3:$E$2283,Table1[[#This Row],[ID]],0)),0))),"")</f>
        <v/>
      </c>
      <c r="O188" s="292" t="str" cm="1">
        <f t="array" aca="1" ref="O188" ca="1">_xlfn.IFNA(TODAY()-(INDEX(OFFSET(Priorities!$F$3:$F$2283,Table1[[#This Row],[ID]],0),MATCH(1,(B188=OFFSET(Priorities!$B$3:$B$2283,Table1[[#This Row],[ID]],0))*("2L"=OFFSET(Priorities!$E$3:$E$2283,Table1[[#This Row],[ID]],0)),0))),"")</f>
        <v/>
      </c>
      <c r="P188" s="292" t="str" cm="1">
        <f t="array" aca="1" ref="P188" ca="1">_xlfn.IFNA(TODAY()-(INDEX(OFFSET(Priorities!$F$3:$F$2283,Table1[[#This Row],[ID]],0),MATCH(1,(B188=OFFSET(Priorities!$B$3:$B$2283,Table1[[#This Row],[ID]],0))*("156W"=OFFSET(Priorities!$E$3:$E$2283,Table1[[#This Row],[ID]],0)),0))),"")</f>
        <v/>
      </c>
      <c r="Q188" s="287" t="str" cm="1">
        <f t="array" aca="1" ref="Q188" ca="1">_xlfn.IFNA(TODAY()-(INDEX(OFFSET(Priorities!$F$3:$F$2283,Table1[[#This Row],[ID]],0),MATCH(1,(B188=OFFSET(Priorities!$B$3:$B$2283,Table1[[#This Row],[ID]],0))*("3L"=OFFSET(Priorities!$E$3:$E$2283,Table1[[#This Row],[ID]],0)),0))),"")</f>
        <v/>
      </c>
    </row>
    <row r="189" spans="1:17" hidden="1" x14ac:dyDescent="0.3">
      <c r="A189" s="288">
        <v>188</v>
      </c>
      <c r="B189" s="289" t="str">
        <f ca="1">IF(COUNTIF(Priorities!$B$4:OFFSET(Priorities!$B$3,Table1[[#This Row],[ID]],0),OFFSET(Priorities!$B$3,Table1[[#This Row],[ID]],0))=1,OFFSET(Priorities!$B$3,Table1[[#This Row],[ID]],0),"")</f>
        <v/>
      </c>
      <c r="C189" s="290" t="str">
        <f ca="1">IF(COUNTIF(Priorities!$B$4:OFFSET(Priorities!$B$3,Table1[[#This Row],[ID]],0),OFFSET(Priorities!$B$3,Table1[[#This Row],[ID]],0))=1,OFFSET(Priorities!$C$3,Table1[[#This Row],[ID]],0),"")</f>
        <v/>
      </c>
      <c r="D189" s="289" t="str">
        <f ca="1">IFERROR(IF(VLOOKUP(E189,'Leader-Assistant'!$B$1:$B$25,1,FALSE)&lt;&gt;"",'Leader-Assistant'!$B$1,""),"") &amp; IFERROR(IF(VLOOKUP(E189,'Leader-Assistant'!$C$1:$C$25,1,FALSE)&lt;&gt;"",'Leader-Assistant'!$C$1,""),"")  &amp; IFERROR(IF(VLOOKUP(E189,'Leader-Assistant'!$D$1:$D$25,1,FALSE)&lt;&gt;"",'Leader-Assistant'!$D$1,""),"") &amp; IFERROR(IF(VLOOKUP(E189,'Leader-Assistant'!$E$1:$E$25,1,FALSE)&lt;&gt;"",'Leader-Assistant'!$E$1,""),"") &amp; IFERROR(IF(VLOOKUP(E189,'Leader-Assistant'!$F$1:$F$25,1,FALSE)&lt;&gt;"",'Leader-Assistant'!$F$1,""),"") &amp; IFERROR(IF(VLOOKUP(E189,'Leader-Assistant'!$G$1:$G$25,1,FALSE)&lt;&gt;"",'Leader-Assistant'!$G$1,""),"") &amp; IFERROR(IF(VLOOKUP(E189,'Leader-Assistant'!$H$1:$H$25,1,FALSE)&lt;&gt;"",'Leader-Assistant'!$H$1,""),"") &amp; IFERROR(IF(VLOOKUP(E189,'Leader-Assistant'!$I$1:$I$25,1,FALSE)&lt;&gt;"",'Leader-Assistant'!$I$1,""),"")</f>
        <v/>
      </c>
      <c r="E189" s="289" t="str">
        <f ca="1">IF(COUNTIF(Priorities!$B$4:OFFSET(Priorities!$B$3,Table1[[#This Row],[ID]],0),OFFSET(Priorities!$B$3,Table1[[#This Row],[ID]],0))=1,OFFSET(Priorities!$D$3,Table1[[#This Row],[ID]],0),"")</f>
        <v/>
      </c>
      <c r="F189" s="291" t="str" cm="1">
        <f t="array" aca="1" ref="F189" ca="1">_xlfn.IFNA(INDEX(OFFSET(Priorities!$F$3:$F$2283,Table1[[#This Row],[ID]],0),MATCH(1,(B189=OFFSET(Priorities!$B$3:$B$2283,Table1[[#This Row],[ID]],0))*("Initial"=OFFSET(Priorities!$E$3:$E$2283,Table1[[#This Row],[ID]],0)),0)),"")</f>
        <v/>
      </c>
      <c r="G189" s="292" t="str" cm="1">
        <f t="array" aca="1" ref="G189" ca="1">_xlfn.IFNA(TODAY()-(INDEX(OFFSET(Priorities!$F$3:$F$2283,Table1[[#This Row],[ID]],0),MATCH(1,(B189=OFFSET(Priorities!$B$3:$B$2283,Table1[[#This Row],[ID]],0))*("1W"=OFFSET(Priorities!$E$3:$E$2283,Table1[[#This Row],[ID]],0)),0))),"")</f>
        <v/>
      </c>
      <c r="H189" s="292" t="str" cm="1">
        <f t="array" aca="1" ref="H189" ca="1">_xlfn.IFNA(TODAY()-(INDEX(OFFSET(Priorities!$F$3:$F$2283,Table1[[#This Row],[ID]],0),MATCH(1,(B189=OFFSET(Priorities!$B$3:$B$2283,Table1[[#This Row],[ID]],0))*("3W"=OFFSET(Priorities!$E$3:$E$2283,Table1[[#This Row],[ID]],0)),0))),"")</f>
        <v/>
      </c>
      <c r="I189" s="292" t="str" cm="1">
        <f t="array" aca="1" ref="I189" ca="1">_xlfn.IFNA(TODAY()-(INDEX(OFFSET(Priorities!$F$3:$F$2283,Table1[[#This Row],[ID]],0),MATCH(1,(B189=OFFSET(Priorities!$B$3:$B$2283,Table1[[#This Row],[ID]],0))*("6W"=OFFSET(Priorities!$E$3:$E$2283,Table1[[#This Row],[ID]],0)),0))),"")</f>
        <v/>
      </c>
      <c r="J189" s="292" t="str" cm="1">
        <f t="array" aca="1" ref="J189" ca="1">_xlfn.IFNA(TODAY()-(INDEX(OFFSET(Priorities!$F$3:$F$2283,Table1[[#This Row],[ID]],0),MATCH(1,(B189=OFFSET(Priorities!$B$3:$B$2283,Table1[[#This Row],[ID]],0))*("12W"=OFFSET(Priorities!$E$3:$E$2283,Table1[[#This Row],[ID]],0)),0))),"")</f>
        <v/>
      </c>
      <c r="K189" s="292" t="str" cm="1">
        <f t="array" aca="1" ref="K189" ca="1">_xlfn.IFNA(TODAY()-(INDEX(OFFSET(Priorities!$F$3:$F$2283,Table1[[#This Row],[ID]],0),MATCH(1,(B189=OFFSET(Priorities!$B$3:$B$2283,Table1[[#This Row],[ID]],0))*("18W"=OFFSET(Priorities!$E$3:$E$2283,Table1[[#This Row],[ID]],0)),0))),"")</f>
        <v/>
      </c>
      <c r="L189" s="292" t="str" cm="1">
        <f t="array" aca="1" ref="L189" ca="1">_xlfn.IFNA(TODAY()-(INDEX(OFFSET(Priorities!$F$3:$F$2283,Table1[[#This Row],[ID]],0),MATCH(1,(B189=OFFSET(Priorities!$B$3:$B$2283,Table1[[#This Row],[ID]],0))*("26W"=OFFSET(Priorities!$E$3:$E$2283,Table1[[#This Row],[ID]],0)),0))),"")</f>
        <v/>
      </c>
      <c r="M189" s="292" t="str" cm="1">
        <f t="array" aca="1" ref="M189" ca="1">_xlfn.IFNA(TODAY()-(INDEX(OFFSET(Priorities!$F$3:$F$2283,Table1[[#This Row],[ID]],0),MATCH(1,(B189=OFFSET(Priorities!$B$3:$B$2283,Table1[[#This Row],[ID]],0))*("52W"=OFFSET(Priorities!$E$3:$E$2283,Table1[[#This Row],[ID]],0)),0))),"")</f>
        <v/>
      </c>
      <c r="N189" s="292" t="str" cm="1">
        <f t="array" aca="1" ref="N189" ca="1">_xlfn.IFNA(TODAY()-(INDEX(OFFSET(Priorities!$F$3:$F$2283,Table1[[#This Row],[ID]],0),MATCH(1,(B189=OFFSET(Priorities!$B$3:$B$2283,Table1[[#This Row],[ID]],0))*("104W"=OFFSET(Priorities!$E$3:$E$2283,Table1[[#This Row],[ID]],0)),0))),"")</f>
        <v/>
      </c>
      <c r="O189" s="292" t="str" cm="1">
        <f t="array" aca="1" ref="O189" ca="1">_xlfn.IFNA(TODAY()-(INDEX(OFFSET(Priorities!$F$3:$F$2283,Table1[[#This Row],[ID]],0),MATCH(1,(B189=OFFSET(Priorities!$B$3:$B$2283,Table1[[#This Row],[ID]],0))*("2L"=OFFSET(Priorities!$E$3:$E$2283,Table1[[#This Row],[ID]],0)),0))),"")</f>
        <v/>
      </c>
      <c r="P189" s="292" t="str" cm="1">
        <f t="array" aca="1" ref="P189" ca="1">_xlfn.IFNA(TODAY()-(INDEX(OFFSET(Priorities!$F$3:$F$2283,Table1[[#This Row],[ID]],0),MATCH(1,(B189=OFFSET(Priorities!$B$3:$B$2283,Table1[[#This Row],[ID]],0))*("156W"=OFFSET(Priorities!$E$3:$E$2283,Table1[[#This Row],[ID]],0)),0))),"")</f>
        <v/>
      </c>
      <c r="Q189" s="287" t="str" cm="1">
        <f t="array" aca="1" ref="Q189" ca="1">_xlfn.IFNA(TODAY()-(INDEX(OFFSET(Priorities!$F$3:$F$2283,Table1[[#This Row],[ID]],0),MATCH(1,(B189=OFFSET(Priorities!$B$3:$B$2283,Table1[[#This Row],[ID]],0))*("3L"=OFFSET(Priorities!$E$3:$E$2283,Table1[[#This Row],[ID]],0)),0))),"")</f>
        <v/>
      </c>
    </row>
    <row r="190" spans="1:17" x14ac:dyDescent="0.3">
      <c r="A190" s="288">
        <v>189</v>
      </c>
      <c r="B190" s="289" t="str">
        <f ca="1">IF(COUNTIF(Priorities!$B$4:OFFSET(Priorities!$B$3,Table1[[#This Row],[ID]],0),OFFSET(Priorities!$B$3,Table1[[#This Row],[ID]],0))=1,OFFSET(Priorities!$B$3,Table1[[#This Row],[ID]],0),"")</f>
        <v>ST 210/2020</v>
      </c>
      <c r="C190" s="290" t="str">
        <f ca="1">IF(COUNTIF(Priorities!$B$4:OFFSET(Priorities!$B$3,Table1[[#This Row],[ID]],0),OFFSET(Priorities!$B$3,Table1[[#This Row],[ID]],0))=1,OFFSET(Priorities!$C$3,Table1[[#This Row],[ID]],0),"")</f>
        <v xml:space="preserve">TEST51 TEST 64 from Mira </v>
      </c>
      <c r="D190" s="289" t="str">
        <f ca="1">IFERROR(IF(VLOOKUP(E190,'Leader-Assistant'!$B$1:$B$25,1,FALSE)&lt;&gt;"",'Leader-Assistant'!$B$1,""),"") &amp; IFERROR(IF(VLOOKUP(E190,'Leader-Assistant'!$C$1:$C$25,1,FALSE)&lt;&gt;"",'Leader-Assistant'!$C$1,""),"")  &amp; IFERROR(IF(VLOOKUP(E190,'Leader-Assistant'!$D$1:$D$25,1,FALSE)&lt;&gt;"",'Leader-Assistant'!$D$1,""),"") &amp; IFERROR(IF(VLOOKUP(E190,'Leader-Assistant'!$E$1:$E$25,1,FALSE)&lt;&gt;"",'Leader-Assistant'!$E$1,""),"") &amp; IFERROR(IF(VLOOKUP(E190,'Leader-Assistant'!$F$1:$F$25,1,FALSE)&lt;&gt;"",'Leader-Assistant'!$F$1,""),"") &amp; IFERROR(IF(VLOOKUP(E190,'Leader-Assistant'!$G$1:$G$25,1,FALSE)&lt;&gt;"",'Leader-Assistant'!$G$1,""),"") &amp; IFERROR(IF(VLOOKUP(E190,'Leader-Assistant'!$H$1:$H$25,1,FALSE)&lt;&gt;"",'Leader-Assistant'!$H$1,""),"") &amp; IFERROR(IF(VLOOKUP(E190,'Leader-Assistant'!$I$1:$I$25,1,FALSE)&lt;&gt;"",'Leader-Assistant'!$I$1,""),"")</f>
        <v>PKL</v>
      </c>
      <c r="E190" s="289" t="str">
        <f ca="1">IF(COUNTIF(Priorities!$B$4:OFFSET(Priorities!$B$3,Table1[[#This Row],[ID]],0),OFFSET(Priorities!$B$3,Table1[[#This Row],[ID]],0))=1,OFFSET(Priorities!$D$3,Table1[[#This Row],[ID]],0),"")</f>
        <v>PKL</v>
      </c>
      <c r="F190" s="291" t="str" cm="1">
        <f t="array" aca="1" ref="F190" ca="1">_xlfn.IFNA(INDEX(OFFSET(Priorities!$F$3:$F$2283,Table1[[#This Row],[ID]],0),MATCH(1,(B190=OFFSET(Priorities!$B$3:$B$2283,Table1[[#This Row],[ID]],0))*("Initial"=OFFSET(Priorities!$E$3:$E$2283,Table1[[#This Row],[ID]],0)),0)),"")</f>
        <v/>
      </c>
      <c r="G190" s="292" t="str" cm="1">
        <f t="array" aca="1" ref="G190" ca="1">_xlfn.IFNA(TODAY()-(INDEX(OFFSET(Priorities!$F$3:$F$2283,Table1[[#This Row],[ID]],0),MATCH(1,(B190=OFFSET(Priorities!$B$3:$B$2283,Table1[[#This Row],[ID]],0))*("1W"=OFFSET(Priorities!$E$3:$E$2283,Table1[[#This Row],[ID]],0)),0))),"")</f>
        <v/>
      </c>
      <c r="H190" s="292" t="str" cm="1">
        <f t="array" aca="1" ref="H190" ca="1">_xlfn.IFNA(TODAY()-(INDEX(OFFSET(Priorities!$F$3:$F$2283,Table1[[#This Row],[ID]],0),MATCH(1,(B190=OFFSET(Priorities!$B$3:$B$2283,Table1[[#This Row],[ID]],0))*("3W"=OFFSET(Priorities!$E$3:$E$2283,Table1[[#This Row],[ID]],0)),0))),"")</f>
        <v/>
      </c>
      <c r="I190" s="292" t="str" cm="1">
        <f t="array" aca="1" ref="I190" ca="1">_xlfn.IFNA(TODAY()-(INDEX(OFFSET(Priorities!$F$3:$F$2283,Table1[[#This Row],[ID]],0),MATCH(1,(B190=OFFSET(Priorities!$B$3:$B$2283,Table1[[#This Row],[ID]],0))*("6W"=OFFSET(Priorities!$E$3:$E$2283,Table1[[#This Row],[ID]],0)),0))),"")</f>
        <v/>
      </c>
      <c r="J190" s="292" t="str" cm="1">
        <f t="array" aca="1" ref="J190" ca="1">_xlfn.IFNA(TODAY()-(INDEX(OFFSET(Priorities!$F$3:$F$2283,Table1[[#This Row],[ID]],0),MATCH(1,(B190=OFFSET(Priorities!$B$3:$B$2283,Table1[[#This Row],[ID]],0))*("12W"=OFFSET(Priorities!$E$3:$E$2283,Table1[[#This Row],[ID]],0)),0))),"")</f>
        <v/>
      </c>
      <c r="K190" s="292" t="str" cm="1">
        <f t="array" aca="1" ref="K190" ca="1">_xlfn.IFNA(TODAY()-(INDEX(OFFSET(Priorities!$F$3:$F$2283,Table1[[#This Row],[ID]],0),MATCH(1,(B190=OFFSET(Priorities!$B$3:$B$2283,Table1[[#This Row],[ID]],0))*("18W"=OFFSET(Priorities!$E$3:$E$2283,Table1[[#This Row],[ID]],0)),0))),"")</f>
        <v/>
      </c>
      <c r="L190" s="292" t="str" cm="1">
        <f t="array" aca="1" ref="L190" ca="1">_xlfn.IFNA(TODAY()-(INDEX(OFFSET(Priorities!$F$3:$F$2283,Table1[[#This Row],[ID]],0),MATCH(1,(B190=OFFSET(Priorities!$B$3:$B$2283,Table1[[#This Row],[ID]],0))*("26W"=OFFSET(Priorities!$E$3:$E$2283,Table1[[#This Row],[ID]],0)),0))),"")</f>
        <v/>
      </c>
      <c r="M190" s="292" t="str" cm="1">
        <f t="array" aca="1" ref="M190" ca="1">_xlfn.IFNA(TODAY()-(INDEX(OFFSET(Priorities!$F$3:$F$2283,Table1[[#This Row],[ID]],0),MATCH(1,(B190=OFFSET(Priorities!$B$3:$B$2283,Table1[[#This Row],[ID]],0))*("52W"=OFFSET(Priorities!$E$3:$E$2283,Table1[[#This Row],[ID]],0)),0))),"")</f>
        <v/>
      </c>
      <c r="N190" s="292" cm="1">
        <f t="array" aca="1" ref="N190" ca="1">_xlfn.IFNA(TODAY()-(INDEX(OFFSET(Priorities!$F$3:$F$2283,Table1[[#This Row],[ID]],0),MATCH(1,(B190=OFFSET(Priorities!$B$3:$B$2283,Table1[[#This Row],[ID]],0))*("104W"=OFFSET(Priorities!$E$3:$E$2283,Table1[[#This Row],[ID]],0)),0))),"")</f>
        <v>137</v>
      </c>
      <c r="O190" s="292" t="str" cm="1">
        <f t="array" aca="1" ref="O190" ca="1">_xlfn.IFNA(TODAY()-(INDEX(OFFSET(Priorities!$F$3:$F$2283,Table1[[#This Row],[ID]],0),MATCH(1,(B190=OFFSET(Priorities!$B$3:$B$2283,Table1[[#This Row],[ID]],0))*("2L"=OFFSET(Priorities!$E$3:$E$2283,Table1[[#This Row],[ID]],0)),0))),"")</f>
        <v/>
      </c>
      <c r="P190" s="292" t="str" cm="1">
        <f t="array" aca="1" ref="P190" ca="1">_xlfn.IFNA(TODAY()-(INDEX(OFFSET(Priorities!$F$3:$F$2283,Table1[[#This Row],[ID]],0),MATCH(1,(B190=OFFSET(Priorities!$B$3:$B$2283,Table1[[#This Row],[ID]],0))*("156W"=OFFSET(Priorities!$E$3:$E$2283,Table1[[#This Row],[ID]],0)),0))),"")</f>
        <v/>
      </c>
      <c r="Q190" s="287" t="str" cm="1">
        <f t="array" aca="1" ref="Q190" ca="1">_xlfn.IFNA(TODAY()-(INDEX(OFFSET(Priorities!$F$3:$F$2283,Table1[[#This Row],[ID]],0),MATCH(1,(B190=OFFSET(Priorities!$B$3:$B$2283,Table1[[#This Row],[ID]],0))*("3L"=OFFSET(Priorities!$E$3:$E$2283,Table1[[#This Row],[ID]],0)),0))),"")</f>
        <v/>
      </c>
    </row>
    <row r="191" spans="1:17" hidden="1" x14ac:dyDescent="0.3">
      <c r="A191" s="288">
        <v>190</v>
      </c>
      <c r="B191" s="289" t="str">
        <f ca="1">IF(COUNTIF(Priorities!$B$4:OFFSET(Priorities!$B$3,Table1[[#This Row],[ID]],0),OFFSET(Priorities!$B$3,Table1[[#This Row],[ID]],0))=1,OFFSET(Priorities!$B$3,Table1[[#This Row],[ID]],0),"")</f>
        <v/>
      </c>
      <c r="C191" s="290" t="str">
        <f ca="1">IF(COUNTIF(Priorities!$B$4:OFFSET(Priorities!$B$3,Table1[[#This Row],[ID]],0),OFFSET(Priorities!$B$3,Table1[[#This Row],[ID]],0))=1,OFFSET(Priorities!$C$3,Table1[[#This Row],[ID]],0),"")</f>
        <v/>
      </c>
      <c r="D191" s="289" t="str">
        <f ca="1">IFERROR(IF(VLOOKUP(E191,'Leader-Assistant'!$B$1:$B$25,1,FALSE)&lt;&gt;"",'Leader-Assistant'!$B$1,""),"") &amp; IFERROR(IF(VLOOKUP(E191,'Leader-Assistant'!$C$1:$C$25,1,FALSE)&lt;&gt;"",'Leader-Assistant'!$C$1,""),"")  &amp; IFERROR(IF(VLOOKUP(E191,'Leader-Assistant'!$D$1:$D$25,1,FALSE)&lt;&gt;"",'Leader-Assistant'!$D$1,""),"") &amp; IFERROR(IF(VLOOKUP(E191,'Leader-Assistant'!$E$1:$E$25,1,FALSE)&lt;&gt;"",'Leader-Assistant'!$E$1,""),"") &amp; IFERROR(IF(VLOOKUP(E191,'Leader-Assistant'!$F$1:$F$25,1,FALSE)&lt;&gt;"",'Leader-Assistant'!$F$1,""),"") &amp; IFERROR(IF(VLOOKUP(E191,'Leader-Assistant'!$G$1:$G$25,1,FALSE)&lt;&gt;"",'Leader-Assistant'!$G$1,""),"") &amp; IFERROR(IF(VLOOKUP(E191,'Leader-Assistant'!$H$1:$H$25,1,FALSE)&lt;&gt;"",'Leader-Assistant'!$H$1,""),"") &amp; IFERROR(IF(VLOOKUP(E191,'Leader-Assistant'!$I$1:$I$25,1,FALSE)&lt;&gt;"",'Leader-Assistant'!$I$1,""),"")</f>
        <v/>
      </c>
      <c r="E191" s="289" t="str">
        <f ca="1">IF(COUNTIF(Priorities!$B$4:OFFSET(Priorities!$B$3,Table1[[#This Row],[ID]],0),OFFSET(Priorities!$B$3,Table1[[#This Row],[ID]],0))=1,OFFSET(Priorities!$D$3,Table1[[#This Row],[ID]],0),"")</f>
        <v/>
      </c>
      <c r="F191" s="291" t="str" cm="1">
        <f t="array" aca="1" ref="F191" ca="1">_xlfn.IFNA(INDEX(OFFSET(Priorities!$F$3:$F$2283,Table1[[#This Row],[ID]],0),MATCH(1,(B191=OFFSET(Priorities!$B$3:$B$2283,Table1[[#This Row],[ID]],0))*("Initial"=OFFSET(Priorities!$E$3:$E$2283,Table1[[#This Row],[ID]],0)),0)),"")</f>
        <v/>
      </c>
      <c r="G191" s="292" t="str" cm="1">
        <f t="array" aca="1" ref="G191" ca="1">_xlfn.IFNA(TODAY()-(INDEX(OFFSET(Priorities!$F$3:$F$2283,Table1[[#This Row],[ID]],0),MATCH(1,(B191=OFFSET(Priorities!$B$3:$B$2283,Table1[[#This Row],[ID]],0))*("1W"=OFFSET(Priorities!$E$3:$E$2283,Table1[[#This Row],[ID]],0)),0))),"")</f>
        <v/>
      </c>
      <c r="H191" s="292" t="str" cm="1">
        <f t="array" aca="1" ref="H191" ca="1">_xlfn.IFNA(TODAY()-(INDEX(OFFSET(Priorities!$F$3:$F$2283,Table1[[#This Row],[ID]],0),MATCH(1,(B191=OFFSET(Priorities!$B$3:$B$2283,Table1[[#This Row],[ID]],0))*("3W"=OFFSET(Priorities!$E$3:$E$2283,Table1[[#This Row],[ID]],0)),0))),"")</f>
        <v/>
      </c>
      <c r="I191" s="292" t="str" cm="1">
        <f t="array" aca="1" ref="I191" ca="1">_xlfn.IFNA(TODAY()-(INDEX(OFFSET(Priorities!$F$3:$F$2283,Table1[[#This Row],[ID]],0),MATCH(1,(B191=OFFSET(Priorities!$B$3:$B$2283,Table1[[#This Row],[ID]],0))*("6W"=OFFSET(Priorities!$E$3:$E$2283,Table1[[#This Row],[ID]],0)),0))),"")</f>
        <v/>
      </c>
      <c r="J191" s="292" t="str" cm="1">
        <f t="array" aca="1" ref="J191" ca="1">_xlfn.IFNA(TODAY()-(INDEX(OFFSET(Priorities!$F$3:$F$2283,Table1[[#This Row],[ID]],0),MATCH(1,(B191=OFFSET(Priorities!$B$3:$B$2283,Table1[[#This Row],[ID]],0))*("12W"=OFFSET(Priorities!$E$3:$E$2283,Table1[[#This Row],[ID]],0)),0))),"")</f>
        <v/>
      </c>
      <c r="K191" s="292" t="str" cm="1">
        <f t="array" aca="1" ref="K191" ca="1">_xlfn.IFNA(TODAY()-(INDEX(OFFSET(Priorities!$F$3:$F$2283,Table1[[#This Row],[ID]],0),MATCH(1,(B191=OFFSET(Priorities!$B$3:$B$2283,Table1[[#This Row],[ID]],0))*("18W"=OFFSET(Priorities!$E$3:$E$2283,Table1[[#This Row],[ID]],0)),0))),"")</f>
        <v/>
      </c>
      <c r="L191" s="292" t="str" cm="1">
        <f t="array" aca="1" ref="L191" ca="1">_xlfn.IFNA(TODAY()-(INDEX(OFFSET(Priorities!$F$3:$F$2283,Table1[[#This Row],[ID]],0),MATCH(1,(B191=OFFSET(Priorities!$B$3:$B$2283,Table1[[#This Row],[ID]],0))*("26W"=OFFSET(Priorities!$E$3:$E$2283,Table1[[#This Row],[ID]],0)),0))),"")</f>
        <v/>
      </c>
      <c r="M191" s="292" t="str" cm="1">
        <f t="array" aca="1" ref="M191" ca="1">_xlfn.IFNA(TODAY()-(INDEX(OFFSET(Priorities!$F$3:$F$2283,Table1[[#This Row],[ID]],0),MATCH(1,(B191=OFFSET(Priorities!$B$3:$B$2283,Table1[[#This Row],[ID]],0))*("52W"=OFFSET(Priorities!$E$3:$E$2283,Table1[[#This Row],[ID]],0)),0))),"")</f>
        <v/>
      </c>
      <c r="N191" s="292" t="str" cm="1">
        <f t="array" aca="1" ref="N191" ca="1">_xlfn.IFNA(TODAY()-(INDEX(OFFSET(Priorities!$F$3:$F$2283,Table1[[#This Row],[ID]],0),MATCH(1,(B191=OFFSET(Priorities!$B$3:$B$2283,Table1[[#This Row],[ID]],0))*("104W"=OFFSET(Priorities!$E$3:$E$2283,Table1[[#This Row],[ID]],0)),0))),"")</f>
        <v/>
      </c>
      <c r="O191" s="292" t="str" cm="1">
        <f t="array" aca="1" ref="O191" ca="1">_xlfn.IFNA(TODAY()-(INDEX(OFFSET(Priorities!$F$3:$F$2283,Table1[[#This Row],[ID]],0),MATCH(1,(B191=OFFSET(Priorities!$B$3:$B$2283,Table1[[#This Row],[ID]],0))*("2L"=OFFSET(Priorities!$E$3:$E$2283,Table1[[#This Row],[ID]],0)),0))),"")</f>
        <v/>
      </c>
      <c r="P191" s="292" t="str" cm="1">
        <f t="array" aca="1" ref="P191" ca="1">_xlfn.IFNA(TODAY()-(INDEX(OFFSET(Priorities!$F$3:$F$2283,Table1[[#This Row],[ID]],0),MATCH(1,(B191=OFFSET(Priorities!$B$3:$B$2283,Table1[[#This Row],[ID]],0))*("156W"=OFFSET(Priorities!$E$3:$E$2283,Table1[[#This Row],[ID]],0)),0))),"")</f>
        <v/>
      </c>
      <c r="Q191" s="287" t="str" cm="1">
        <f t="array" aca="1" ref="Q191" ca="1">_xlfn.IFNA(TODAY()-(INDEX(OFFSET(Priorities!$F$3:$F$2283,Table1[[#This Row],[ID]],0),MATCH(1,(B191=OFFSET(Priorities!$B$3:$B$2283,Table1[[#This Row],[ID]],0))*("3L"=OFFSET(Priorities!$E$3:$E$2283,Table1[[#This Row],[ID]],0)),0))),"")</f>
        <v/>
      </c>
    </row>
    <row r="192" spans="1:17" hidden="1" x14ac:dyDescent="0.3">
      <c r="A192" s="288">
        <v>191</v>
      </c>
      <c r="B192" s="289" t="str">
        <f ca="1">IF(COUNTIF(Priorities!$B$4:OFFSET(Priorities!$B$3,Table1[[#This Row],[ID]],0),OFFSET(Priorities!$B$3,Table1[[#This Row],[ID]],0))=1,OFFSET(Priorities!$B$3,Table1[[#This Row],[ID]],0),"")</f>
        <v/>
      </c>
      <c r="C192" s="290" t="str">
        <f ca="1">IF(COUNTIF(Priorities!$B$4:OFFSET(Priorities!$B$3,Table1[[#This Row],[ID]],0),OFFSET(Priorities!$B$3,Table1[[#This Row],[ID]],0))=1,OFFSET(Priorities!$C$3,Table1[[#This Row],[ID]],0),"")</f>
        <v/>
      </c>
      <c r="D192" s="289" t="str">
        <f ca="1">IFERROR(IF(VLOOKUP(E192,'Leader-Assistant'!$B$1:$B$25,1,FALSE)&lt;&gt;"",'Leader-Assistant'!$B$1,""),"") &amp; IFERROR(IF(VLOOKUP(E192,'Leader-Assistant'!$C$1:$C$25,1,FALSE)&lt;&gt;"",'Leader-Assistant'!$C$1,""),"")  &amp; IFERROR(IF(VLOOKUP(E192,'Leader-Assistant'!$D$1:$D$25,1,FALSE)&lt;&gt;"",'Leader-Assistant'!$D$1,""),"") &amp; IFERROR(IF(VLOOKUP(E192,'Leader-Assistant'!$E$1:$E$25,1,FALSE)&lt;&gt;"",'Leader-Assistant'!$E$1,""),"") &amp; IFERROR(IF(VLOOKUP(E192,'Leader-Assistant'!$F$1:$F$25,1,FALSE)&lt;&gt;"",'Leader-Assistant'!$F$1,""),"") &amp; IFERROR(IF(VLOOKUP(E192,'Leader-Assistant'!$G$1:$G$25,1,FALSE)&lt;&gt;"",'Leader-Assistant'!$G$1,""),"") &amp; IFERROR(IF(VLOOKUP(E192,'Leader-Assistant'!$H$1:$H$25,1,FALSE)&lt;&gt;"",'Leader-Assistant'!$H$1,""),"") &amp; IFERROR(IF(VLOOKUP(E192,'Leader-Assistant'!$I$1:$I$25,1,FALSE)&lt;&gt;"",'Leader-Assistant'!$I$1,""),"")</f>
        <v/>
      </c>
      <c r="E192" s="289" t="str">
        <f ca="1">IF(COUNTIF(Priorities!$B$4:OFFSET(Priorities!$B$3,Table1[[#This Row],[ID]],0),OFFSET(Priorities!$B$3,Table1[[#This Row],[ID]],0))=1,OFFSET(Priorities!$D$3,Table1[[#This Row],[ID]],0),"")</f>
        <v/>
      </c>
      <c r="F192" s="291" t="str" cm="1">
        <f t="array" aca="1" ref="F192" ca="1">_xlfn.IFNA(INDEX(OFFSET(Priorities!$F$3:$F$2283,Table1[[#This Row],[ID]],0),MATCH(1,(B192=OFFSET(Priorities!$B$3:$B$2283,Table1[[#This Row],[ID]],0))*("Initial"=OFFSET(Priorities!$E$3:$E$2283,Table1[[#This Row],[ID]],0)),0)),"")</f>
        <v/>
      </c>
      <c r="G192" s="292" t="str" cm="1">
        <f t="array" aca="1" ref="G192" ca="1">_xlfn.IFNA(TODAY()-(INDEX(OFFSET(Priorities!$F$3:$F$2283,Table1[[#This Row],[ID]],0),MATCH(1,(B192=OFFSET(Priorities!$B$3:$B$2283,Table1[[#This Row],[ID]],0))*("1W"=OFFSET(Priorities!$E$3:$E$2283,Table1[[#This Row],[ID]],0)),0))),"")</f>
        <v/>
      </c>
      <c r="H192" s="292" t="str" cm="1">
        <f t="array" aca="1" ref="H192" ca="1">_xlfn.IFNA(TODAY()-(INDEX(OFFSET(Priorities!$F$3:$F$2283,Table1[[#This Row],[ID]],0),MATCH(1,(B192=OFFSET(Priorities!$B$3:$B$2283,Table1[[#This Row],[ID]],0))*("3W"=OFFSET(Priorities!$E$3:$E$2283,Table1[[#This Row],[ID]],0)),0))),"")</f>
        <v/>
      </c>
      <c r="I192" s="292" t="str" cm="1">
        <f t="array" aca="1" ref="I192" ca="1">_xlfn.IFNA(TODAY()-(INDEX(OFFSET(Priorities!$F$3:$F$2283,Table1[[#This Row],[ID]],0),MATCH(1,(B192=OFFSET(Priorities!$B$3:$B$2283,Table1[[#This Row],[ID]],0))*("6W"=OFFSET(Priorities!$E$3:$E$2283,Table1[[#This Row],[ID]],0)),0))),"")</f>
        <v/>
      </c>
      <c r="J192" s="292" t="str" cm="1">
        <f t="array" aca="1" ref="J192" ca="1">_xlfn.IFNA(TODAY()-(INDEX(OFFSET(Priorities!$F$3:$F$2283,Table1[[#This Row],[ID]],0),MATCH(1,(B192=OFFSET(Priorities!$B$3:$B$2283,Table1[[#This Row],[ID]],0))*("12W"=OFFSET(Priorities!$E$3:$E$2283,Table1[[#This Row],[ID]],0)),0))),"")</f>
        <v/>
      </c>
      <c r="K192" s="292" t="str" cm="1">
        <f t="array" aca="1" ref="K192" ca="1">_xlfn.IFNA(TODAY()-(INDEX(OFFSET(Priorities!$F$3:$F$2283,Table1[[#This Row],[ID]],0),MATCH(1,(B192=OFFSET(Priorities!$B$3:$B$2283,Table1[[#This Row],[ID]],0))*("18W"=OFFSET(Priorities!$E$3:$E$2283,Table1[[#This Row],[ID]],0)),0))),"")</f>
        <v/>
      </c>
      <c r="L192" s="292" t="str" cm="1">
        <f t="array" aca="1" ref="L192" ca="1">_xlfn.IFNA(TODAY()-(INDEX(OFFSET(Priorities!$F$3:$F$2283,Table1[[#This Row],[ID]],0),MATCH(1,(B192=OFFSET(Priorities!$B$3:$B$2283,Table1[[#This Row],[ID]],0))*("26W"=OFFSET(Priorities!$E$3:$E$2283,Table1[[#This Row],[ID]],0)),0))),"")</f>
        <v/>
      </c>
      <c r="M192" s="292" t="str" cm="1">
        <f t="array" aca="1" ref="M192" ca="1">_xlfn.IFNA(TODAY()-(INDEX(OFFSET(Priorities!$F$3:$F$2283,Table1[[#This Row],[ID]],0),MATCH(1,(B192=OFFSET(Priorities!$B$3:$B$2283,Table1[[#This Row],[ID]],0))*("52W"=OFFSET(Priorities!$E$3:$E$2283,Table1[[#This Row],[ID]],0)),0))),"")</f>
        <v/>
      </c>
      <c r="N192" s="292" t="str" cm="1">
        <f t="array" aca="1" ref="N192" ca="1">_xlfn.IFNA(TODAY()-(INDEX(OFFSET(Priorities!$F$3:$F$2283,Table1[[#This Row],[ID]],0),MATCH(1,(B192=OFFSET(Priorities!$B$3:$B$2283,Table1[[#This Row],[ID]],0))*("104W"=OFFSET(Priorities!$E$3:$E$2283,Table1[[#This Row],[ID]],0)),0))),"")</f>
        <v/>
      </c>
      <c r="O192" s="292" t="str" cm="1">
        <f t="array" aca="1" ref="O192" ca="1">_xlfn.IFNA(TODAY()-(INDEX(OFFSET(Priorities!$F$3:$F$2283,Table1[[#This Row],[ID]],0),MATCH(1,(B192=OFFSET(Priorities!$B$3:$B$2283,Table1[[#This Row],[ID]],0))*("2L"=OFFSET(Priorities!$E$3:$E$2283,Table1[[#This Row],[ID]],0)),0))),"")</f>
        <v/>
      </c>
      <c r="P192" s="292" t="str" cm="1">
        <f t="array" aca="1" ref="P192" ca="1">_xlfn.IFNA(TODAY()-(INDEX(OFFSET(Priorities!$F$3:$F$2283,Table1[[#This Row],[ID]],0),MATCH(1,(B192=OFFSET(Priorities!$B$3:$B$2283,Table1[[#This Row],[ID]],0))*("156W"=OFFSET(Priorities!$E$3:$E$2283,Table1[[#This Row],[ID]],0)),0))),"")</f>
        <v/>
      </c>
      <c r="Q192" s="287" t="str" cm="1">
        <f t="array" aca="1" ref="Q192" ca="1">_xlfn.IFNA(TODAY()-(INDEX(OFFSET(Priorities!$F$3:$F$2283,Table1[[#This Row],[ID]],0),MATCH(1,(B192=OFFSET(Priorities!$B$3:$B$2283,Table1[[#This Row],[ID]],0))*("3L"=OFFSET(Priorities!$E$3:$E$2283,Table1[[#This Row],[ID]],0)),0))),"")</f>
        <v/>
      </c>
    </row>
    <row r="193" spans="1:17" hidden="1" x14ac:dyDescent="0.3">
      <c r="A193" s="288">
        <v>192</v>
      </c>
      <c r="B193" s="289" t="str">
        <f ca="1">IF(COUNTIF(Priorities!$B$4:OFFSET(Priorities!$B$3,Table1[[#This Row],[ID]],0),OFFSET(Priorities!$B$3,Table1[[#This Row],[ID]],0))=1,OFFSET(Priorities!$B$3,Table1[[#This Row],[ID]],0),"")</f>
        <v/>
      </c>
      <c r="C193" s="290" t="str">
        <f ca="1">IF(COUNTIF(Priorities!$B$4:OFFSET(Priorities!$B$3,Table1[[#This Row],[ID]],0),OFFSET(Priorities!$B$3,Table1[[#This Row],[ID]],0))=1,OFFSET(Priorities!$C$3,Table1[[#This Row],[ID]],0),"")</f>
        <v/>
      </c>
      <c r="D193" s="289" t="str">
        <f ca="1">IFERROR(IF(VLOOKUP(E193,'Leader-Assistant'!$B$1:$B$25,1,FALSE)&lt;&gt;"",'Leader-Assistant'!$B$1,""),"") &amp; IFERROR(IF(VLOOKUP(E193,'Leader-Assistant'!$C$1:$C$25,1,FALSE)&lt;&gt;"",'Leader-Assistant'!$C$1,""),"")  &amp; IFERROR(IF(VLOOKUP(E193,'Leader-Assistant'!$D$1:$D$25,1,FALSE)&lt;&gt;"",'Leader-Assistant'!$D$1,""),"") &amp; IFERROR(IF(VLOOKUP(E193,'Leader-Assistant'!$E$1:$E$25,1,FALSE)&lt;&gt;"",'Leader-Assistant'!$E$1,""),"") &amp; IFERROR(IF(VLOOKUP(E193,'Leader-Assistant'!$F$1:$F$25,1,FALSE)&lt;&gt;"",'Leader-Assistant'!$F$1,""),"") &amp; IFERROR(IF(VLOOKUP(E193,'Leader-Assistant'!$G$1:$G$25,1,FALSE)&lt;&gt;"",'Leader-Assistant'!$G$1,""),"") &amp; IFERROR(IF(VLOOKUP(E193,'Leader-Assistant'!$H$1:$H$25,1,FALSE)&lt;&gt;"",'Leader-Assistant'!$H$1,""),"") &amp; IFERROR(IF(VLOOKUP(E193,'Leader-Assistant'!$I$1:$I$25,1,FALSE)&lt;&gt;"",'Leader-Assistant'!$I$1,""),"")</f>
        <v/>
      </c>
      <c r="E193" s="289" t="str">
        <f ca="1">IF(COUNTIF(Priorities!$B$4:OFFSET(Priorities!$B$3,Table1[[#This Row],[ID]],0),OFFSET(Priorities!$B$3,Table1[[#This Row],[ID]],0))=1,OFFSET(Priorities!$D$3,Table1[[#This Row],[ID]],0),"")</f>
        <v/>
      </c>
      <c r="F193" s="291" t="str" cm="1">
        <f t="array" aca="1" ref="F193" ca="1">_xlfn.IFNA(INDEX(OFFSET(Priorities!$F$3:$F$2283,Table1[[#This Row],[ID]],0),MATCH(1,(B193=OFFSET(Priorities!$B$3:$B$2283,Table1[[#This Row],[ID]],0))*("Initial"=OFFSET(Priorities!$E$3:$E$2283,Table1[[#This Row],[ID]],0)),0)),"")</f>
        <v/>
      </c>
      <c r="G193" s="292" t="str" cm="1">
        <f t="array" aca="1" ref="G193" ca="1">_xlfn.IFNA(TODAY()-(INDEX(OFFSET(Priorities!$F$3:$F$2283,Table1[[#This Row],[ID]],0),MATCH(1,(B193=OFFSET(Priorities!$B$3:$B$2283,Table1[[#This Row],[ID]],0))*("1W"=OFFSET(Priorities!$E$3:$E$2283,Table1[[#This Row],[ID]],0)),0))),"")</f>
        <v/>
      </c>
      <c r="H193" s="292" t="str" cm="1">
        <f t="array" aca="1" ref="H193" ca="1">_xlfn.IFNA(TODAY()-(INDEX(OFFSET(Priorities!$F$3:$F$2283,Table1[[#This Row],[ID]],0),MATCH(1,(B193=OFFSET(Priorities!$B$3:$B$2283,Table1[[#This Row],[ID]],0))*("3W"=OFFSET(Priorities!$E$3:$E$2283,Table1[[#This Row],[ID]],0)),0))),"")</f>
        <v/>
      </c>
      <c r="I193" s="292" t="str" cm="1">
        <f t="array" aca="1" ref="I193" ca="1">_xlfn.IFNA(TODAY()-(INDEX(OFFSET(Priorities!$F$3:$F$2283,Table1[[#This Row],[ID]],0),MATCH(1,(B193=OFFSET(Priorities!$B$3:$B$2283,Table1[[#This Row],[ID]],0))*("6W"=OFFSET(Priorities!$E$3:$E$2283,Table1[[#This Row],[ID]],0)),0))),"")</f>
        <v/>
      </c>
      <c r="J193" s="292" t="str" cm="1">
        <f t="array" aca="1" ref="J193" ca="1">_xlfn.IFNA(TODAY()-(INDEX(OFFSET(Priorities!$F$3:$F$2283,Table1[[#This Row],[ID]],0),MATCH(1,(B193=OFFSET(Priorities!$B$3:$B$2283,Table1[[#This Row],[ID]],0))*("12W"=OFFSET(Priorities!$E$3:$E$2283,Table1[[#This Row],[ID]],0)),0))),"")</f>
        <v/>
      </c>
      <c r="K193" s="292" t="str" cm="1">
        <f t="array" aca="1" ref="K193" ca="1">_xlfn.IFNA(TODAY()-(INDEX(OFFSET(Priorities!$F$3:$F$2283,Table1[[#This Row],[ID]],0),MATCH(1,(B193=OFFSET(Priorities!$B$3:$B$2283,Table1[[#This Row],[ID]],0))*("18W"=OFFSET(Priorities!$E$3:$E$2283,Table1[[#This Row],[ID]],0)),0))),"")</f>
        <v/>
      </c>
      <c r="L193" s="292" t="str" cm="1">
        <f t="array" aca="1" ref="L193" ca="1">_xlfn.IFNA(TODAY()-(INDEX(OFFSET(Priorities!$F$3:$F$2283,Table1[[#This Row],[ID]],0),MATCH(1,(B193=OFFSET(Priorities!$B$3:$B$2283,Table1[[#This Row],[ID]],0))*("26W"=OFFSET(Priorities!$E$3:$E$2283,Table1[[#This Row],[ID]],0)),0))),"")</f>
        <v/>
      </c>
      <c r="M193" s="292" t="str" cm="1">
        <f t="array" aca="1" ref="M193" ca="1">_xlfn.IFNA(TODAY()-(INDEX(OFFSET(Priorities!$F$3:$F$2283,Table1[[#This Row],[ID]],0),MATCH(1,(B193=OFFSET(Priorities!$B$3:$B$2283,Table1[[#This Row],[ID]],0))*("52W"=OFFSET(Priorities!$E$3:$E$2283,Table1[[#This Row],[ID]],0)),0))),"")</f>
        <v/>
      </c>
      <c r="N193" s="292" t="str" cm="1">
        <f t="array" aca="1" ref="N193" ca="1">_xlfn.IFNA(TODAY()-(INDEX(OFFSET(Priorities!$F$3:$F$2283,Table1[[#This Row],[ID]],0),MATCH(1,(B193=OFFSET(Priorities!$B$3:$B$2283,Table1[[#This Row],[ID]],0))*("104W"=OFFSET(Priorities!$E$3:$E$2283,Table1[[#This Row],[ID]],0)),0))),"")</f>
        <v/>
      </c>
      <c r="O193" s="292" t="str" cm="1">
        <f t="array" aca="1" ref="O193" ca="1">_xlfn.IFNA(TODAY()-(INDEX(OFFSET(Priorities!$F$3:$F$2283,Table1[[#This Row],[ID]],0),MATCH(1,(B193=OFFSET(Priorities!$B$3:$B$2283,Table1[[#This Row],[ID]],0))*("2L"=OFFSET(Priorities!$E$3:$E$2283,Table1[[#This Row],[ID]],0)),0))),"")</f>
        <v/>
      </c>
      <c r="P193" s="292" t="str" cm="1">
        <f t="array" aca="1" ref="P193" ca="1">_xlfn.IFNA(TODAY()-(INDEX(OFFSET(Priorities!$F$3:$F$2283,Table1[[#This Row],[ID]],0),MATCH(1,(B193=OFFSET(Priorities!$B$3:$B$2283,Table1[[#This Row],[ID]],0))*("156W"=OFFSET(Priorities!$E$3:$E$2283,Table1[[#This Row],[ID]],0)),0))),"")</f>
        <v/>
      </c>
      <c r="Q193" s="287" t="str" cm="1">
        <f t="array" aca="1" ref="Q193" ca="1">_xlfn.IFNA(TODAY()-(INDEX(OFFSET(Priorities!$F$3:$F$2283,Table1[[#This Row],[ID]],0),MATCH(1,(B193=OFFSET(Priorities!$B$3:$B$2283,Table1[[#This Row],[ID]],0))*("3L"=OFFSET(Priorities!$E$3:$E$2283,Table1[[#This Row],[ID]],0)),0))),"")</f>
        <v/>
      </c>
    </row>
    <row r="194" spans="1:17" hidden="1" x14ac:dyDescent="0.3">
      <c r="A194" s="288">
        <v>193</v>
      </c>
      <c r="B194" s="289" t="str">
        <f ca="1">IF(COUNTIF(Priorities!$B$4:OFFSET(Priorities!$B$3,Table1[[#This Row],[ID]],0),OFFSET(Priorities!$B$3,Table1[[#This Row],[ID]],0))=1,OFFSET(Priorities!$B$3,Table1[[#This Row],[ID]],0),"")</f>
        <v/>
      </c>
      <c r="C194" s="290" t="str">
        <f ca="1">IF(COUNTIF(Priorities!$B$4:OFFSET(Priorities!$B$3,Table1[[#This Row],[ID]],0),OFFSET(Priorities!$B$3,Table1[[#This Row],[ID]],0))=1,OFFSET(Priorities!$C$3,Table1[[#This Row],[ID]],0),"")</f>
        <v/>
      </c>
      <c r="D194" s="289" t="str">
        <f ca="1">IFERROR(IF(VLOOKUP(E194,'Leader-Assistant'!$B$1:$B$25,1,FALSE)&lt;&gt;"",'Leader-Assistant'!$B$1,""),"") &amp; IFERROR(IF(VLOOKUP(E194,'Leader-Assistant'!$C$1:$C$25,1,FALSE)&lt;&gt;"",'Leader-Assistant'!$C$1,""),"")  &amp; IFERROR(IF(VLOOKUP(E194,'Leader-Assistant'!$D$1:$D$25,1,FALSE)&lt;&gt;"",'Leader-Assistant'!$D$1,""),"") &amp; IFERROR(IF(VLOOKUP(E194,'Leader-Assistant'!$E$1:$E$25,1,FALSE)&lt;&gt;"",'Leader-Assistant'!$E$1,""),"") &amp; IFERROR(IF(VLOOKUP(E194,'Leader-Assistant'!$F$1:$F$25,1,FALSE)&lt;&gt;"",'Leader-Assistant'!$F$1,""),"") &amp; IFERROR(IF(VLOOKUP(E194,'Leader-Assistant'!$G$1:$G$25,1,FALSE)&lt;&gt;"",'Leader-Assistant'!$G$1,""),"") &amp; IFERROR(IF(VLOOKUP(E194,'Leader-Assistant'!$H$1:$H$25,1,FALSE)&lt;&gt;"",'Leader-Assistant'!$H$1,""),"") &amp; IFERROR(IF(VLOOKUP(E194,'Leader-Assistant'!$I$1:$I$25,1,FALSE)&lt;&gt;"",'Leader-Assistant'!$I$1,""),"")</f>
        <v/>
      </c>
      <c r="E194" s="289" t="str">
        <f ca="1">IF(COUNTIF(Priorities!$B$4:OFFSET(Priorities!$B$3,Table1[[#This Row],[ID]],0),OFFSET(Priorities!$B$3,Table1[[#This Row],[ID]],0))=1,OFFSET(Priorities!$D$3,Table1[[#This Row],[ID]],0),"")</f>
        <v/>
      </c>
      <c r="F194" s="291" t="str" cm="1">
        <f t="array" aca="1" ref="F194" ca="1">_xlfn.IFNA(INDEX(OFFSET(Priorities!$F$3:$F$2283,Table1[[#This Row],[ID]],0),MATCH(1,(B194=OFFSET(Priorities!$B$3:$B$2283,Table1[[#This Row],[ID]],0))*("Initial"=OFFSET(Priorities!$E$3:$E$2283,Table1[[#This Row],[ID]],0)),0)),"")</f>
        <v/>
      </c>
      <c r="G194" s="292" t="str" cm="1">
        <f t="array" aca="1" ref="G194" ca="1">_xlfn.IFNA(TODAY()-(INDEX(OFFSET(Priorities!$F$3:$F$2283,Table1[[#This Row],[ID]],0),MATCH(1,(B194=OFFSET(Priorities!$B$3:$B$2283,Table1[[#This Row],[ID]],0))*("1W"=OFFSET(Priorities!$E$3:$E$2283,Table1[[#This Row],[ID]],0)),0))),"")</f>
        <v/>
      </c>
      <c r="H194" s="292" t="str" cm="1">
        <f t="array" aca="1" ref="H194" ca="1">_xlfn.IFNA(TODAY()-(INDEX(OFFSET(Priorities!$F$3:$F$2283,Table1[[#This Row],[ID]],0),MATCH(1,(B194=OFFSET(Priorities!$B$3:$B$2283,Table1[[#This Row],[ID]],0))*("3W"=OFFSET(Priorities!$E$3:$E$2283,Table1[[#This Row],[ID]],0)),0))),"")</f>
        <v/>
      </c>
      <c r="I194" s="292" t="str" cm="1">
        <f t="array" aca="1" ref="I194" ca="1">_xlfn.IFNA(TODAY()-(INDEX(OFFSET(Priorities!$F$3:$F$2283,Table1[[#This Row],[ID]],0),MATCH(1,(B194=OFFSET(Priorities!$B$3:$B$2283,Table1[[#This Row],[ID]],0))*("6W"=OFFSET(Priorities!$E$3:$E$2283,Table1[[#This Row],[ID]],0)),0))),"")</f>
        <v/>
      </c>
      <c r="J194" s="292" t="str" cm="1">
        <f t="array" aca="1" ref="J194" ca="1">_xlfn.IFNA(TODAY()-(INDEX(OFFSET(Priorities!$F$3:$F$2283,Table1[[#This Row],[ID]],0),MATCH(1,(B194=OFFSET(Priorities!$B$3:$B$2283,Table1[[#This Row],[ID]],0))*("12W"=OFFSET(Priorities!$E$3:$E$2283,Table1[[#This Row],[ID]],0)),0))),"")</f>
        <v/>
      </c>
      <c r="K194" s="292" t="str" cm="1">
        <f t="array" aca="1" ref="K194" ca="1">_xlfn.IFNA(TODAY()-(INDEX(OFFSET(Priorities!$F$3:$F$2283,Table1[[#This Row],[ID]],0),MATCH(1,(B194=OFFSET(Priorities!$B$3:$B$2283,Table1[[#This Row],[ID]],0))*("18W"=OFFSET(Priorities!$E$3:$E$2283,Table1[[#This Row],[ID]],0)),0))),"")</f>
        <v/>
      </c>
      <c r="L194" s="292" t="str" cm="1">
        <f t="array" aca="1" ref="L194" ca="1">_xlfn.IFNA(TODAY()-(INDEX(OFFSET(Priorities!$F$3:$F$2283,Table1[[#This Row],[ID]],0),MATCH(1,(B194=OFFSET(Priorities!$B$3:$B$2283,Table1[[#This Row],[ID]],0))*("26W"=OFFSET(Priorities!$E$3:$E$2283,Table1[[#This Row],[ID]],0)),0))),"")</f>
        <v/>
      </c>
      <c r="M194" s="292" t="str" cm="1">
        <f t="array" aca="1" ref="M194" ca="1">_xlfn.IFNA(TODAY()-(INDEX(OFFSET(Priorities!$F$3:$F$2283,Table1[[#This Row],[ID]],0),MATCH(1,(B194=OFFSET(Priorities!$B$3:$B$2283,Table1[[#This Row],[ID]],0))*("52W"=OFFSET(Priorities!$E$3:$E$2283,Table1[[#This Row],[ID]],0)),0))),"")</f>
        <v/>
      </c>
      <c r="N194" s="292" t="str" cm="1">
        <f t="array" aca="1" ref="N194" ca="1">_xlfn.IFNA(TODAY()-(INDEX(OFFSET(Priorities!$F$3:$F$2283,Table1[[#This Row],[ID]],0),MATCH(1,(B194=OFFSET(Priorities!$B$3:$B$2283,Table1[[#This Row],[ID]],0))*("104W"=OFFSET(Priorities!$E$3:$E$2283,Table1[[#This Row],[ID]],0)),0))),"")</f>
        <v/>
      </c>
      <c r="O194" s="292" t="str" cm="1">
        <f t="array" aca="1" ref="O194" ca="1">_xlfn.IFNA(TODAY()-(INDEX(OFFSET(Priorities!$F$3:$F$2283,Table1[[#This Row],[ID]],0),MATCH(1,(B194=OFFSET(Priorities!$B$3:$B$2283,Table1[[#This Row],[ID]],0))*("2L"=OFFSET(Priorities!$E$3:$E$2283,Table1[[#This Row],[ID]],0)),0))),"")</f>
        <v/>
      </c>
      <c r="P194" s="292" t="str" cm="1">
        <f t="array" aca="1" ref="P194" ca="1">_xlfn.IFNA(TODAY()-(INDEX(OFFSET(Priorities!$F$3:$F$2283,Table1[[#This Row],[ID]],0),MATCH(1,(B194=OFFSET(Priorities!$B$3:$B$2283,Table1[[#This Row],[ID]],0))*("156W"=OFFSET(Priorities!$E$3:$E$2283,Table1[[#This Row],[ID]],0)),0))),"")</f>
        <v/>
      </c>
      <c r="Q194" s="287" t="str" cm="1">
        <f t="array" aca="1" ref="Q194" ca="1">_xlfn.IFNA(TODAY()-(INDEX(OFFSET(Priorities!$F$3:$F$2283,Table1[[#This Row],[ID]],0),MATCH(1,(B194=OFFSET(Priorities!$B$3:$B$2283,Table1[[#This Row],[ID]],0))*("3L"=OFFSET(Priorities!$E$3:$E$2283,Table1[[#This Row],[ID]],0)),0))),"")</f>
        <v/>
      </c>
    </row>
    <row r="195" spans="1:17" hidden="1" x14ac:dyDescent="0.3">
      <c r="A195" s="288">
        <v>194</v>
      </c>
      <c r="B195" s="289" t="str">
        <f ca="1">IF(COUNTIF(Priorities!$B$4:OFFSET(Priorities!$B$3,Table1[[#This Row],[ID]],0),OFFSET(Priorities!$B$3,Table1[[#This Row],[ID]],0))=1,OFFSET(Priorities!$B$3,Table1[[#This Row],[ID]],0),"")</f>
        <v/>
      </c>
      <c r="C195" s="290" t="str">
        <f ca="1">IF(COUNTIF(Priorities!$B$4:OFFSET(Priorities!$B$3,Table1[[#This Row],[ID]],0),OFFSET(Priorities!$B$3,Table1[[#This Row],[ID]],0))=1,OFFSET(Priorities!$C$3,Table1[[#This Row],[ID]],0),"")</f>
        <v/>
      </c>
      <c r="D195" s="289" t="str">
        <f ca="1">IFERROR(IF(VLOOKUP(E195,'Leader-Assistant'!$B$1:$B$25,1,FALSE)&lt;&gt;"",'Leader-Assistant'!$B$1,""),"") &amp; IFERROR(IF(VLOOKUP(E195,'Leader-Assistant'!$C$1:$C$25,1,FALSE)&lt;&gt;"",'Leader-Assistant'!$C$1,""),"")  &amp; IFERROR(IF(VLOOKUP(E195,'Leader-Assistant'!$D$1:$D$25,1,FALSE)&lt;&gt;"",'Leader-Assistant'!$D$1,""),"") &amp; IFERROR(IF(VLOOKUP(E195,'Leader-Assistant'!$E$1:$E$25,1,FALSE)&lt;&gt;"",'Leader-Assistant'!$E$1,""),"") &amp; IFERROR(IF(VLOOKUP(E195,'Leader-Assistant'!$F$1:$F$25,1,FALSE)&lt;&gt;"",'Leader-Assistant'!$F$1,""),"") &amp; IFERROR(IF(VLOOKUP(E195,'Leader-Assistant'!$G$1:$G$25,1,FALSE)&lt;&gt;"",'Leader-Assistant'!$G$1,""),"") &amp; IFERROR(IF(VLOOKUP(E195,'Leader-Assistant'!$H$1:$H$25,1,FALSE)&lt;&gt;"",'Leader-Assistant'!$H$1,""),"") &amp; IFERROR(IF(VLOOKUP(E195,'Leader-Assistant'!$I$1:$I$25,1,FALSE)&lt;&gt;"",'Leader-Assistant'!$I$1,""),"")</f>
        <v/>
      </c>
      <c r="E195" s="289" t="str">
        <f ca="1">IF(COUNTIF(Priorities!$B$4:OFFSET(Priorities!$B$3,Table1[[#This Row],[ID]],0),OFFSET(Priorities!$B$3,Table1[[#This Row],[ID]],0))=1,OFFSET(Priorities!$D$3,Table1[[#This Row],[ID]],0),"")</f>
        <v/>
      </c>
      <c r="F195" s="291" t="str" cm="1">
        <f t="array" aca="1" ref="F195" ca="1">_xlfn.IFNA(INDEX(OFFSET(Priorities!$F$3:$F$2283,Table1[[#This Row],[ID]],0),MATCH(1,(B195=OFFSET(Priorities!$B$3:$B$2283,Table1[[#This Row],[ID]],0))*("Initial"=OFFSET(Priorities!$E$3:$E$2283,Table1[[#This Row],[ID]],0)),0)),"")</f>
        <v/>
      </c>
      <c r="G195" s="292" t="str" cm="1">
        <f t="array" aca="1" ref="G195" ca="1">_xlfn.IFNA(TODAY()-(INDEX(OFFSET(Priorities!$F$3:$F$2283,Table1[[#This Row],[ID]],0),MATCH(1,(B195=OFFSET(Priorities!$B$3:$B$2283,Table1[[#This Row],[ID]],0))*("1W"=OFFSET(Priorities!$E$3:$E$2283,Table1[[#This Row],[ID]],0)),0))),"")</f>
        <v/>
      </c>
      <c r="H195" s="292" t="str" cm="1">
        <f t="array" aca="1" ref="H195" ca="1">_xlfn.IFNA(TODAY()-(INDEX(OFFSET(Priorities!$F$3:$F$2283,Table1[[#This Row],[ID]],0),MATCH(1,(B195=OFFSET(Priorities!$B$3:$B$2283,Table1[[#This Row],[ID]],0))*("3W"=OFFSET(Priorities!$E$3:$E$2283,Table1[[#This Row],[ID]],0)),0))),"")</f>
        <v/>
      </c>
      <c r="I195" s="292" t="str" cm="1">
        <f t="array" aca="1" ref="I195" ca="1">_xlfn.IFNA(TODAY()-(INDEX(OFFSET(Priorities!$F$3:$F$2283,Table1[[#This Row],[ID]],0),MATCH(1,(B195=OFFSET(Priorities!$B$3:$B$2283,Table1[[#This Row],[ID]],0))*("6W"=OFFSET(Priorities!$E$3:$E$2283,Table1[[#This Row],[ID]],0)),0))),"")</f>
        <v/>
      </c>
      <c r="J195" s="292" t="str" cm="1">
        <f t="array" aca="1" ref="J195" ca="1">_xlfn.IFNA(TODAY()-(INDEX(OFFSET(Priorities!$F$3:$F$2283,Table1[[#This Row],[ID]],0),MATCH(1,(B195=OFFSET(Priorities!$B$3:$B$2283,Table1[[#This Row],[ID]],0))*("12W"=OFFSET(Priorities!$E$3:$E$2283,Table1[[#This Row],[ID]],0)),0))),"")</f>
        <v/>
      </c>
      <c r="K195" s="292" t="str" cm="1">
        <f t="array" aca="1" ref="K195" ca="1">_xlfn.IFNA(TODAY()-(INDEX(OFFSET(Priorities!$F$3:$F$2283,Table1[[#This Row],[ID]],0),MATCH(1,(B195=OFFSET(Priorities!$B$3:$B$2283,Table1[[#This Row],[ID]],0))*("18W"=OFFSET(Priorities!$E$3:$E$2283,Table1[[#This Row],[ID]],0)),0))),"")</f>
        <v/>
      </c>
      <c r="L195" s="292" t="str" cm="1">
        <f t="array" aca="1" ref="L195" ca="1">_xlfn.IFNA(TODAY()-(INDEX(OFFSET(Priorities!$F$3:$F$2283,Table1[[#This Row],[ID]],0),MATCH(1,(B195=OFFSET(Priorities!$B$3:$B$2283,Table1[[#This Row],[ID]],0))*("26W"=OFFSET(Priorities!$E$3:$E$2283,Table1[[#This Row],[ID]],0)),0))),"")</f>
        <v/>
      </c>
      <c r="M195" s="292" t="str" cm="1">
        <f t="array" aca="1" ref="M195" ca="1">_xlfn.IFNA(TODAY()-(INDEX(OFFSET(Priorities!$F$3:$F$2283,Table1[[#This Row],[ID]],0),MATCH(1,(B195=OFFSET(Priorities!$B$3:$B$2283,Table1[[#This Row],[ID]],0))*("52W"=OFFSET(Priorities!$E$3:$E$2283,Table1[[#This Row],[ID]],0)),0))),"")</f>
        <v/>
      </c>
      <c r="N195" s="292" t="str" cm="1">
        <f t="array" aca="1" ref="N195" ca="1">_xlfn.IFNA(TODAY()-(INDEX(OFFSET(Priorities!$F$3:$F$2283,Table1[[#This Row],[ID]],0),MATCH(1,(B195=OFFSET(Priorities!$B$3:$B$2283,Table1[[#This Row],[ID]],0))*("104W"=OFFSET(Priorities!$E$3:$E$2283,Table1[[#This Row],[ID]],0)),0))),"")</f>
        <v/>
      </c>
      <c r="O195" s="292" t="str" cm="1">
        <f t="array" aca="1" ref="O195" ca="1">_xlfn.IFNA(TODAY()-(INDEX(OFFSET(Priorities!$F$3:$F$2283,Table1[[#This Row],[ID]],0),MATCH(1,(B195=OFFSET(Priorities!$B$3:$B$2283,Table1[[#This Row],[ID]],0))*("2L"=OFFSET(Priorities!$E$3:$E$2283,Table1[[#This Row],[ID]],0)),0))),"")</f>
        <v/>
      </c>
      <c r="P195" s="292" t="str" cm="1">
        <f t="array" aca="1" ref="P195" ca="1">_xlfn.IFNA(TODAY()-(INDEX(OFFSET(Priorities!$F$3:$F$2283,Table1[[#This Row],[ID]],0),MATCH(1,(B195=OFFSET(Priorities!$B$3:$B$2283,Table1[[#This Row],[ID]],0))*("156W"=OFFSET(Priorities!$E$3:$E$2283,Table1[[#This Row],[ID]],0)),0))),"")</f>
        <v/>
      </c>
      <c r="Q195" s="287" t="str" cm="1">
        <f t="array" aca="1" ref="Q195" ca="1">_xlfn.IFNA(TODAY()-(INDEX(OFFSET(Priorities!$F$3:$F$2283,Table1[[#This Row],[ID]],0),MATCH(1,(B195=OFFSET(Priorities!$B$3:$B$2283,Table1[[#This Row],[ID]],0))*("3L"=OFFSET(Priorities!$E$3:$E$2283,Table1[[#This Row],[ID]],0)),0))),"")</f>
        <v/>
      </c>
    </row>
    <row r="196" spans="1:17" hidden="1" x14ac:dyDescent="0.3">
      <c r="A196" s="288">
        <v>195</v>
      </c>
      <c r="B196" s="289" t="str">
        <f ca="1">IF(COUNTIF(Priorities!$B$4:OFFSET(Priorities!$B$3,Table1[[#This Row],[ID]],0),OFFSET(Priorities!$B$3,Table1[[#This Row],[ID]],0))=1,OFFSET(Priorities!$B$3,Table1[[#This Row],[ID]],0),"")</f>
        <v/>
      </c>
      <c r="C196" s="290" t="str">
        <f ca="1">IF(COUNTIF(Priorities!$B$4:OFFSET(Priorities!$B$3,Table1[[#This Row],[ID]],0),OFFSET(Priorities!$B$3,Table1[[#This Row],[ID]],0))=1,OFFSET(Priorities!$C$3,Table1[[#This Row],[ID]],0),"")</f>
        <v/>
      </c>
      <c r="D196" s="289" t="str">
        <f ca="1">IFERROR(IF(VLOOKUP(E196,'Leader-Assistant'!$B$1:$B$25,1,FALSE)&lt;&gt;"",'Leader-Assistant'!$B$1,""),"") &amp; IFERROR(IF(VLOOKUP(E196,'Leader-Assistant'!$C$1:$C$25,1,FALSE)&lt;&gt;"",'Leader-Assistant'!$C$1,""),"")  &amp; IFERROR(IF(VLOOKUP(E196,'Leader-Assistant'!$D$1:$D$25,1,FALSE)&lt;&gt;"",'Leader-Assistant'!$D$1,""),"") &amp; IFERROR(IF(VLOOKUP(E196,'Leader-Assistant'!$E$1:$E$25,1,FALSE)&lt;&gt;"",'Leader-Assistant'!$E$1,""),"") &amp; IFERROR(IF(VLOOKUP(E196,'Leader-Assistant'!$F$1:$F$25,1,FALSE)&lt;&gt;"",'Leader-Assistant'!$F$1,""),"") &amp; IFERROR(IF(VLOOKUP(E196,'Leader-Assistant'!$G$1:$G$25,1,FALSE)&lt;&gt;"",'Leader-Assistant'!$G$1,""),"") &amp; IFERROR(IF(VLOOKUP(E196,'Leader-Assistant'!$H$1:$H$25,1,FALSE)&lt;&gt;"",'Leader-Assistant'!$H$1,""),"") &amp; IFERROR(IF(VLOOKUP(E196,'Leader-Assistant'!$I$1:$I$25,1,FALSE)&lt;&gt;"",'Leader-Assistant'!$I$1,""),"")</f>
        <v/>
      </c>
      <c r="E196" s="289" t="str">
        <f ca="1">IF(COUNTIF(Priorities!$B$4:OFFSET(Priorities!$B$3,Table1[[#This Row],[ID]],0),OFFSET(Priorities!$B$3,Table1[[#This Row],[ID]],0))=1,OFFSET(Priorities!$D$3,Table1[[#This Row],[ID]],0),"")</f>
        <v/>
      </c>
      <c r="F196" s="291" t="str" cm="1">
        <f t="array" aca="1" ref="F196" ca="1">_xlfn.IFNA(INDEX(OFFSET(Priorities!$F$3:$F$2283,Table1[[#This Row],[ID]],0),MATCH(1,(B196=OFFSET(Priorities!$B$3:$B$2283,Table1[[#This Row],[ID]],0))*("Initial"=OFFSET(Priorities!$E$3:$E$2283,Table1[[#This Row],[ID]],0)),0)),"")</f>
        <v/>
      </c>
      <c r="G196" s="292" t="str" cm="1">
        <f t="array" aca="1" ref="G196" ca="1">_xlfn.IFNA(TODAY()-(INDEX(OFFSET(Priorities!$F$3:$F$2283,Table1[[#This Row],[ID]],0),MATCH(1,(B196=OFFSET(Priorities!$B$3:$B$2283,Table1[[#This Row],[ID]],0))*("1W"=OFFSET(Priorities!$E$3:$E$2283,Table1[[#This Row],[ID]],0)),0))),"")</f>
        <v/>
      </c>
      <c r="H196" s="292" t="str" cm="1">
        <f t="array" aca="1" ref="H196" ca="1">_xlfn.IFNA(TODAY()-(INDEX(OFFSET(Priorities!$F$3:$F$2283,Table1[[#This Row],[ID]],0),MATCH(1,(B196=OFFSET(Priorities!$B$3:$B$2283,Table1[[#This Row],[ID]],0))*("3W"=OFFSET(Priorities!$E$3:$E$2283,Table1[[#This Row],[ID]],0)),0))),"")</f>
        <v/>
      </c>
      <c r="I196" s="292" t="str" cm="1">
        <f t="array" aca="1" ref="I196" ca="1">_xlfn.IFNA(TODAY()-(INDEX(OFFSET(Priorities!$F$3:$F$2283,Table1[[#This Row],[ID]],0),MATCH(1,(B196=OFFSET(Priorities!$B$3:$B$2283,Table1[[#This Row],[ID]],0))*("6W"=OFFSET(Priorities!$E$3:$E$2283,Table1[[#This Row],[ID]],0)),0))),"")</f>
        <v/>
      </c>
      <c r="J196" s="292" t="str" cm="1">
        <f t="array" aca="1" ref="J196" ca="1">_xlfn.IFNA(TODAY()-(INDEX(OFFSET(Priorities!$F$3:$F$2283,Table1[[#This Row],[ID]],0),MATCH(1,(B196=OFFSET(Priorities!$B$3:$B$2283,Table1[[#This Row],[ID]],0))*("12W"=OFFSET(Priorities!$E$3:$E$2283,Table1[[#This Row],[ID]],0)),0))),"")</f>
        <v/>
      </c>
      <c r="K196" s="292" t="str" cm="1">
        <f t="array" aca="1" ref="K196" ca="1">_xlfn.IFNA(TODAY()-(INDEX(OFFSET(Priorities!$F$3:$F$2283,Table1[[#This Row],[ID]],0),MATCH(1,(B196=OFFSET(Priorities!$B$3:$B$2283,Table1[[#This Row],[ID]],0))*("18W"=OFFSET(Priorities!$E$3:$E$2283,Table1[[#This Row],[ID]],0)),0))),"")</f>
        <v/>
      </c>
      <c r="L196" s="292" t="str" cm="1">
        <f t="array" aca="1" ref="L196" ca="1">_xlfn.IFNA(TODAY()-(INDEX(OFFSET(Priorities!$F$3:$F$2283,Table1[[#This Row],[ID]],0),MATCH(1,(B196=OFFSET(Priorities!$B$3:$B$2283,Table1[[#This Row],[ID]],0))*("26W"=OFFSET(Priorities!$E$3:$E$2283,Table1[[#This Row],[ID]],0)),0))),"")</f>
        <v/>
      </c>
      <c r="M196" s="292" t="str" cm="1">
        <f t="array" aca="1" ref="M196" ca="1">_xlfn.IFNA(TODAY()-(INDEX(OFFSET(Priorities!$F$3:$F$2283,Table1[[#This Row],[ID]],0),MATCH(1,(B196=OFFSET(Priorities!$B$3:$B$2283,Table1[[#This Row],[ID]],0))*("52W"=OFFSET(Priorities!$E$3:$E$2283,Table1[[#This Row],[ID]],0)),0))),"")</f>
        <v/>
      </c>
      <c r="N196" s="292" t="str" cm="1">
        <f t="array" aca="1" ref="N196" ca="1">_xlfn.IFNA(TODAY()-(INDEX(OFFSET(Priorities!$F$3:$F$2283,Table1[[#This Row],[ID]],0),MATCH(1,(B196=OFFSET(Priorities!$B$3:$B$2283,Table1[[#This Row],[ID]],0))*("104W"=OFFSET(Priorities!$E$3:$E$2283,Table1[[#This Row],[ID]],0)),0))),"")</f>
        <v/>
      </c>
      <c r="O196" s="292" t="str" cm="1">
        <f t="array" aca="1" ref="O196" ca="1">_xlfn.IFNA(TODAY()-(INDEX(OFFSET(Priorities!$F$3:$F$2283,Table1[[#This Row],[ID]],0),MATCH(1,(B196=OFFSET(Priorities!$B$3:$B$2283,Table1[[#This Row],[ID]],0))*("2L"=OFFSET(Priorities!$E$3:$E$2283,Table1[[#This Row],[ID]],0)),0))),"")</f>
        <v/>
      </c>
      <c r="P196" s="292" t="str" cm="1">
        <f t="array" aca="1" ref="P196" ca="1">_xlfn.IFNA(TODAY()-(INDEX(OFFSET(Priorities!$F$3:$F$2283,Table1[[#This Row],[ID]],0),MATCH(1,(B196=OFFSET(Priorities!$B$3:$B$2283,Table1[[#This Row],[ID]],0))*("156W"=OFFSET(Priorities!$E$3:$E$2283,Table1[[#This Row],[ID]],0)),0))),"")</f>
        <v/>
      </c>
      <c r="Q196" s="287" t="str" cm="1">
        <f t="array" aca="1" ref="Q196" ca="1">_xlfn.IFNA(TODAY()-(INDEX(OFFSET(Priorities!$F$3:$F$2283,Table1[[#This Row],[ID]],0),MATCH(1,(B196=OFFSET(Priorities!$B$3:$B$2283,Table1[[#This Row],[ID]],0))*("3L"=OFFSET(Priorities!$E$3:$E$2283,Table1[[#This Row],[ID]],0)),0))),"")</f>
        <v/>
      </c>
    </row>
    <row r="197" spans="1:17" hidden="1" x14ac:dyDescent="0.3">
      <c r="A197" s="288">
        <v>196</v>
      </c>
      <c r="B197" s="289" t="str">
        <f ca="1">IF(COUNTIF(Priorities!$B$4:OFFSET(Priorities!$B$3,Table1[[#This Row],[ID]],0),OFFSET(Priorities!$B$3,Table1[[#This Row],[ID]],0))=1,OFFSET(Priorities!$B$3,Table1[[#This Row],[ID]],0),"")</f>
        <v/>
      </c>
      <c r="C197" s="290" t="str">
        <f ca="1">IF(COUNTIF(Priorities!$B$4:OFFSET(Priorities!$B$3,Table1[[#This Row],[ID]],0),OFFSET(Priorities!$B$3,Table1[[#This Row],[ID]],0))=1,OFFSET(Priorities!$C$3,Table1[[#This Row],[ID]],0),"")</f>
        <v/>
      </c>
      <c r="D197" s="289" t="str">
        <f ca="1">IFERROR(IF(VLOOKUP(E197,'Leader-Assistant'!$B$1:$B$25,1,FALSE)&lt;&gt;"",'Leader-Assistant'!$B$1,""),"") &amp; IFERROR(IF(VLOOKUP(E197,'Leader-Assistant'!$C$1:$C$25,1,FALSE)&lt;&gt;"",'Leader-Assistant'!$C$1,""),"")  &amp; IFERROR(IF(VLOOKUP(E197,'Leader-Assistant'!$D$1:$D$25,1,FALSE)&lt;&gt;"",'Leader-Assistant'!$D$1,""),"") &amp; IFERROR(IF(VLOOKUP(E197,'Leader-Assistant'!$E$1:$E$25,1,FALSE)&lt;&gt;"",'Leader-Assistant'!$E$1,""),"") &amp; IFERROR(IF(VLOOKUP(E197,'Leader-Assistant'!$F$1:$F$25,1,FALSE)&lt;&gt;"",'Leader-Assistant'!$F$1,""),"") &amp; IFERROR(IF(VLOOKUP(E197,'Leader-Assistant'!$G$1:$G$25,1,FALSE)&lt;&gt;"",'Leader-Assistant'!$G$1,""),"") &amp; IFERROR(IF(VLOOKUP(E197,'Leader-Assistant'!$H$1:$H$25,1,FALSE)&lt;&gt;"",'Leader-Assistant'!$H$1,""),"") &amp; IFERROR(IF(VLOOKUP(E197,'Leader-Assistant'!$I$1:$I$25,1,FALSE)&lt;&gt;"",'Leader-Assistant'!$I$1,""),"")</f>
        <v/>
      </c>
      <c r="E197" s="289" t="str">
        <f ca="1">IF(COUNTIF(Priorities!$B$4:OFFSET(Priorities!$B$3,Table1[[#This Row],[ID]],0),OFFSET(Priorities!$B$3,Table1[[#This Row],[ID]],0))=1,OFFSET(Priorities!$D$3,Table1[[#This Row],[ID]],0),"")</f>
        <v/>
      </c>
      <c r="F197" s="291" t="str" cm="1">
        <f t="array" aca="1" ref="F197" ca="1">_xlfn.IFNA(INDEX(OFFSET(Priorities!$F$3:$F$2283,Table1[[#This Row],[ID]],0),MATCH(1,(B197=OFFSET(Priorities!$B$3:$B$2283,Table1[[#This Row],[ID]],0))*("Initial"=OFFSET(Priorities!$E$3:$E$2283,Table1[[#This Row],[ID]],0)),0)),"")</f>
        <v/>
      </c>
      <c r="G197" s="292" t="str" cm="1">
        <f t="array" aca="1" ref="G197" ca="1">_xlfn.IFNA(TODAY()-(INDEX(OFFSET(Priorities!$F$3:$F$2283,Table1[[#This Row],[ID]],0),MATCH(1,(B197=OFFSET(Priorities!$B$3:$B$2283,Table1[[#This Row],[ID]],0))*("1W"=OFFSET(Priorities!$E$3:$E$2283,Table1[[#This Row],[ID]],0)),0))),"")</f>
        <v/>
      </c>
      <c r="H197" s="292" t="str" cm="1">
        <f t="array" aca="1" ref="H197" ca="1">_xlfn.IFNA(TODAY()-(INDEX(OFFSET(Priorities!$F$3:$F$2283,Table1[[#This Row],[ID]],0),MATCH(1,(B197=OFFSET(Priorities!$B$3:$B$2283,Table1[[#This Row],[ID]],0))*("3W"=OFFSET(Priorities!$E$3:$E$2283,Table1[[#This Row],[ID]],0)),0))),"")</f>
        <v/>
      </c>
      <c r="I197" s="292" t="str" cm="1">
        <f t="array" aca="1" ref="I197" ca="1">_xlfn.IFNA(TODAY()-(INDEX(OFFSET(Priorities!$F$3:$F$2283,Table1[[#This Row],[ID]],0),MATCH(1,(B197=OFFSET(Priorities!$B$3:$B$2283,Table1[[#This Row],[ID]],0))*("6W"=OFFSET(Priorities!$E$3:$E$2283,Table1[[#This Row],[ID]],0)),0))),"")</f>
        <v/>
      </c>
      <c r="J197" s="292" t="str" cm="1">
        <f t="array" aca="1" ref="J197" ca="1">_xlfn.IFNA(TODAY()-(INDEX(OFFSET(Priorities!$F$3:$F$2283,Table1[[#This Row],[ID]],0),MATCH(1,(B197=OFFSET(Priorities!$B$3:$B$2283,Table1[[#This Row],[ID]],0))*("12W"=OFFSET(Priorities!$E$3:$E$2283,Table1[[#This Row],[ID]],0)),0))),"")</f>
        <v/>
      </c>
      <c r="K197" s="292" t="str" cm="1">
        <f t="array" aca="1" ref="K197" ca="1">_xlfn.IFNA(TODAY()-(INDEX(OFFSET(Priorities!$F$3:$F$2283,Table1[[#This Row],[ID]],0),MATCH(1,(B197=OFFSET(Priorities!$B$3:$B$2283,Table1[[#This Row],[ID]],0))*("18W"=OFFSET(Priorities!$E$3:$E$2283,Table1[[#This Row],[ID]],0)),0))),"")</f>
        <v/>
      </c>
      <c r="L197" s="292" t="str" cm="1">
        <f t="array" aca="1" ref="L197" ca="1">_xlfn.IFNA(TODAY()-(INDEX(OFFSET(Priorities!$F$3:$F$2283,Table1[[#This Row],[ID]],0),MATCH(1,(B197=OFFSET(Priorities!$B$3:$B$2283,Table1[[#This Row],[ID]],0))*("26W"=OFFSET(Priorities!$E$3:$E$2283,Table1[[#This Row],[ID]],0)),0))),"")</f>
        <v/>
      </c>
      <c r="M197" s="292" t="str" cm="1">
        <f t="array" aca="1" ref="M197" ca="1">_xlfn.IFNA(TODAY()-(INDEX(OFFSET(Priorities!$F$3:$F$2283,Table1[[#This Row],[ID]],0),MATCH(1,(B197=OFFSET(Priorities!$B$3:$B$2283,Table1[[#This Row],[ID]],0))*("52W"=OFFSET(Priorities!$E$3:$E$2283,Table1[[#This Row],[ID]],0)),0))),"")</f>
        <v/>
      </c>
      <c r="N197" s="292" t="str" cm="1">
        <f t="array" aca="1" ref="N197" ca="1">_xlfn.IFNA(TODAY()-(INDEX(OFFSET(Priorities!$F$3:$F$2283,Table1[[#This Row],[ID]],0),MATCH(1,(B197=OFFSET(Priorities!$B$3:$B$2283,Table1[[#This Row],[ID]],0))*("104W"=OFFSET(Priorities!$E$3:$E$2283,Table1[[#This Row],[ID]],0)),0))),"")</f>
        <v/>
      </c>
      <c r="O197" s="292" t="str" cm="1">
        <f t="array" aca="1" ref="O197" ca="1">_xlfn.IFNA(TODAY()-(INDEX(OFFSET(Priorities!$F$3:$F$2283,Table1[[#This Row],[ID]],0),MATCH(1,(B197=OFFSET(Priorities!$B$3:$B$2283,Table1[[#This Row],[ID]],0))*("2L"=OFFSET(Priorities!$E$3:$E$2283,Table1[[#This Row],[ID]],0)),0))),"")</f>
        <v/>
      </c>
      <c r="P197" s="292" t="str" cm="1">
        <f t="array" aca="1" ref="P197" ca="1">_xlfn.IFNA(TODAY()-(INDEX(OFFSET(Priorities!$F$3:$F$2283,Table1[[#This Row],[ID]],0),MATCH(1,(B197=OFFSET(Priorities!$B$3:$B$2283,Table1[[#This Row],[ID]],0))*("156W"=OFFSET(Priorities!$E$3:$E$2283,Table1[[#This Row],[ID]],0)),0))),"")</f>
        <v/>
      </c>
      <c r="Q197" s="287" t="str" cm="1">
        <f t="array" aca="1" ref="Q197" ca="1">_xlfn.IFNA(TODAY()-(INDEX(OFFSET(Priorities!$F$3:$F$2283,Table1[[#This Row],[ID]],0),MATCH(1,(B197=OFFSET(Priorities!$B$3:$B$2283,Table1[[#This Row],[ID]],0))*("3L"=OFFSET(Priorities!$E$3:$E$2283,Table1[[#This Row],[ID]],0)),0))),"")</f>
        <v/>
      </c>
    </row>
    <row r="198" spans="1:17" hidden="1" x14ac:dyDescent="0.3">
      <c r="A198" s="288">
        <v>197</v>
      </c>
      <c r="B198" s="289" t="str">
        <f ca="1">IF(COUNTIF(Priorities!$B$4:OFFSET(Priorities!$B$3,Table1[[#This Row],[ID]],0),OFFSET(Priorities!$B$3,Table1[[#This Row],[ID]],0))=1,OFFSET(Priorities!$B$3,Table1[[#This Row],[ID]],0),"")</f>
        <v/>
      </c>
      <c r="C198" s="290" t="str">
        <f ca="1">IF(COUNTIF(Priorities!$B$4:OFFSET(Priorities!$B$3,Table1[[#This Row],[ID]],0),OFFSET(Priorities!$B$3,Table1[[#This Row],[ID]],0))=1,OFFSET(Priorities!$C$3,Table1[[#This Row],[ID]],0),"")</f>
        <v/>
      </c>
      <c r="D198" s="289" t="str">
        <f ca="1">IFERROR(IF(VLOOKUP(E198,'Leader-Assistant'!$B$1:$B$25,1,FALSE)&lt;&gt;"",'Leader-Assistant'!$B$1,""),"") &amp; IFERROR(IF(VLOOKUP(E198,'Leader-Assistant'!$C$1:$C$25,1,FALSE)&lt;&gt;"",'Leader-Assistant'!$C$1,""),"")  &amp; IFERROR(IF(VLOOKUP(E198,'Leader-Assistant'!$D$1:$D$25,1,FALSE)&lt;&gt;"",'Leader-Assistant'!$D$1,""),"") &amp; IFERROR(IF(VLOOKUP(E198,'Leader-Assistant'!$E$1:$E$25,1,FALSE)&lt;&gt;"",'Leader-Assistant'!$E$1,""),"") &amp; IFERROR(IF(VLOOKUP(E198,'Leader-Assistant'!$F$1:$F$25,1,FALSE)&lt;&gt;"",'Leader-Assistant'!$F$1,""),"") &amp; IFERROR(IF(VLOOKUP(E198,'Leader-Assistant'!$G$1:$G$25,1,FALSE)&lt;&gt;"",'Leader-Assistant'!$G$1,""),"") &amp; IFERROR(IF(VLOOKUP(E198,'Leader-Assistant'!$H$1:$H$25,1,FALSE)&lt;&gt;"",'Leader-Assistant'!$H$1,""),"") &amp; IFERROR(IF(VLOOKUP(E198,'Leader-Assistant'!$I$1:$I$25,1,FALSE)&lt;&gt;"",'Leader-Assistant'!$I$1,""),"")</f>
        <v/>
      </c>
      <c r="E198" s="289" t="str">
        <f ca="1">IF(COUNTIF(Priorities!$B$4:OFFSET(Priorities!$B$3,Table1[[#This Row],[ID]],0),OFFSET(Priorities!$B$3,Table1[[#This Row],[ID]],0))=1,OFFSET(Priorities!$D$3,Table1[[#This Row],[ID]],0),"")</f>
        <v/>
      </c>
      <c r="F198" s="291" t="str" cm="1">
        <f t="array" aca="1" ref="F198" ca="1">_xlfn.IFNA(INDEX(OFFSET(Priorities!$F$3:$F$2283,Table1[[#This Row],[ID]],0),MATCH(1,(B198=OFFSET(Priorities!$B$3:$B$2283,Table1[[#This Row],[ID]],0))*("Initial"=OFFSET(Priorities!$E$3:$E$2283,Table1[[#This Row],[ID]],0)),0)),"")</f>
        <v/>
      </c>
      <c r="G198" s="292" t="str" cm="1">
        <f t="array" aca="1" ref="G198" ca="1">_xlfn.IFNA(TODAY()-(INDEX(OFFSET(Priorities!$F$3:$F$2283,Table1[[#This Row],[ID]],0),MATCH(1,(B198=OFFSET(Priorities!$B$3:$B$2283,Table1[[#This Row],[ID]],0))*("1W"=OFFSET(Priorities!$E$3:$E$2283,Table1[[#This Row],[ID]],0)),0))),"")</f>
        <v/>
      </c>
      <c r="H198" s="292" t="str" cm="1">
        <f t="array" aca="1" ref="H198" ca="1">_xlfn.IFNA(TODAY()-(INDEX(OFFSET(Priorities!$F$3:$F$2283,Table1[[#This Row],[ID]],0),MATCH(1,(B198=OFFSET(Priorities!$B$3:$B$2283,Table1[[#This Row],[ID]],0))*("3W"=OFFSET(Priorities!$E$3:$E$2283,Table1[[#This Row],[ID]],0)),0))),"")</f>
        <v/>
      </c>
      <c r="I198" s="292" t="str" cm="1">
        <f t="array" aca="1" ref="I198" ca="1">_xlfn.IFNA(TODAY()-(INDEX(OFFSET(Priorities!$F$3:$F$2283,Table1[[#This Row],[ID]],0),MATCH(1,(B198=OFFSET(Priorities!$B$3:$B$2283,Table1[[#This Row],[ID]],0))*("6W"=OFFSET(Priorities!$E$3:$E$2283,Table1[[#This Row],[ID]],0)),0))),"")</f>
        <v/>
      </c>
      <c r="J198" s="292" t="str" cm="1">
        <f t="array" aca="1" ref="J198" ca="1">_xlfn.IFNA(TODAY()-(INDEX(OFFSET(Priorities!$F$3:$F$2283,Table1[[#This Row],[ID]],0),MATCH(1,(B198=OFFSET(Priorities!$B$3:$B$2283,Table1[[#This Row],[ID]],0))*("12W"=OFFSET(Priorities!$E$3:$E$2283,Table1[[#This Row],[ID]],0)),0))),"")</f>
        <v/>
      </c>
      <c r="K198" s="292" t="str" cm="1">
        <f t="array" aca="1" ref="K198" ca="1">_xlfn.IFNA(TODAY()-(INDEX(OFFSET(Priorities!$F$3:$F$2283,Table1[[#This Row],[ID]],0),MATCH(1,(B198=OFFSET(Priorities!$B$3:$B$2283,Table1[[#This Row],[ID]],0))*("18W"=OFFSET(Priorities!$E$3:$E$2283,Table1[[#This Row],[ID]],0)),0))),"")</f>
        <v/>
      </c>
      <c r="L198" s="292" t="str" cm="1">
        <f t="array" aca="1" ref="L198" ca="1">_xlfn.IFNA(TODAY()-(INDEX(OFFSET(Priorities!$F$3:$F$2283,Table1[[#This Row],[ID]],0),MATCH(1,(B198=OFFSET(Priorities!$B$3:$B$2283,Table1[[#This Row],[ID]],0))*("26W"=OFFSET(Priorities!$E$3:$E$2283,Table1[[#This Row],[ID]],0)),0))),"")</f>
        <v/>
      </c>
      <c r="M198" s="292" t="str" cm="1">
        <f t="array" aca="1" ref="M198" ca="1">_xlfn.IFNA(TODAY()-(INDEX(OFFSET(Priorities!$F$3:$F$2283,Table1[[#This Row],[ID]],0),MATCH(1,(B198=OFFSET(Priorities!$B$3:$B$2283,Table1[[#This Row],[ID]],0))*("52W"=OFFSET(Priorities!$E$3:$E$2283,Table1[[#This Row],[ID]],0)),0))),"")</f>
        <v/>
      </c>
      <c r="N198" s="292" t="str" cm="1">
        <f t="array" aca="1" ref="N198" ca="1">_xlfn.IFNA(TODAY()-(INDEX(OFFSET(Priorities!$F$3:$F$2283,Table1[[#This Row],[ID]],0),MATCH(1,(B198=OFFSET(Priorities!$B$3:$B$2283,Table1[[#This Row],[ID]],0))*("104W"=OFFSET(Priorities!$E$3:$E$2283,Table1[[#This Row],[ID]],0)),0))),"")</f>
        <v/>
      </c>
      <c r="O198" s="292" t="str" cm="1">
        <f t="array" aca="1" ref="O198" ca="1">_xlfn.IFNA(TODAY()-(INDEX(OFFSET(Priorities!$F$3:$F$2283,Table1[[#This Row],[ID]],0),MATCH(1,(B198=OFFSET(Priorities!$B$3:$B$2283,Table1[[#This Row],[ID]],0))*("2L"=OFFSET(Priorities!$E$3:$E$2283,Table1[[#This Row],[ID]],0)),0))),"")</f>
        <v/>
      </c>
      <c r="P198" s="292" t="str" cm="1">
        <f t="array" aca="1" ref="P198" ca="1">_xlfn.IFNA(TODAY()-(INDEX(OFFSET(Priorities!$F$3:$F$2283,Table1[[#This Row],[ID]],0),MATCH(1,(B198=OFFSET(Priorities!$B$3:$B$2283,Table1[[#This Row],[ID]],0))*("156W"=OFFSET(Priorities!$E$3:$E$2283,Table1[[#This Row],[ID]],0)),0))),"")</f>
        <v/>
      </c>
      <c r="Q198" s="287" t="str" cm="1">
        <f t="array" aca="1" ref="Q198" ca="1">_xlfn.IFNA(TODAY()-(INDEX(OFFSET(Priorities!$F$3:$F$2283,Table1[[#This Row],[ID]],0),MATCH(1,(B198=OFFSET(Priorities!$B$3:$B$2283,Table1[[#This Row],[ID]],0))*("3L"=OFFSET(Priorities!$E$3:$E$2283,Table1[[#This Row],[ID]],0)),0))),"")</f>
        <v/>
      </c>
    </row>
    <row r="199" spans="1:17" hidden="1" x14ac:dyDescent="0.3">
      <c r="A199" s="288">
        <v>198</v>
      </c>
      <c r="B199" s="289" t="str">
        <f ca="1">IF(COUNTIF(Priorities!$B$4:OFFSET(Priorities!$B$3,Table1[[#This Row],[ID]],0),OFFSET(Priorities!$B$3,Table1[[#This Row],[ID]],0))=1,OFFSET(Priorities!$B$3,Table1[[#This Row],[ID]],0),"")</f>
        <v/>
      </c>
      <c r="C199" s="290" t="str">
        <f ca="1">IF(COUNTIF(Priorities!$B$4:OFFSET(Priorities!$B$3,Table1[[#This Row],[ID]],0),OFFSET(Priorities!$B$3,Table1[[#This Row],[ID]],0))=1,OFFSET(Priorities!$C$3,Table1[[#This Row],[ID]],0),"")</f>
        <v/>
      </c>
      <c r="D199" s="289" t="str">
        <f ca="1">IFERROR(IF(VLOOKUP(E199,'Leader-Assistant'!$B$1:$B$25,1,FALSE)&lt;&gt;"",'Leader-Assistant'!$B$1,""),"") &amp; IFERROR(IF(VLOOKUP(E199,'Leader-Assistant'!$C$1:$C$25,1,FALSE)&lt;&gt;"",'Leader-Assistant'!$C$1,""),"")  &amp; IFERROR(IF(VLOOKUP(E199,'Leader-Assistant'!$D$1:$D$25,1,FALSE)&lt;&gt;"",'Leader-Assistant'!$D$1,""),"") &amp; IFERROR(IF(VLOOKUP(E199,'Leader-Assistant'!$E$1:$E$25,1,FALSE)&lt;&gt;"",'Leader-Assistant'!$E$1,""),"") &amp; IFERROR(IF(VLOOKUP(E199,'Leader-Assistant'!$F$1:$F$25,1,FALSE)&lt;&gt;"",'Leader-Assistant'!$F$1,""),"") &amp; IFERROR(IF(VLOOKUP(E199,'Leader-Assistant'!$G$1:$G$25,1,FALSE)&lt;&gt;"",'Leader-Assistant'!$G$1,""),"") &amp; IFERROR(IF(VLOOKUP(E199,'Leader-Assistant'!$H$1:$H$25,1,FALSE)&lt;&gt;"",'Leader-Assistant'!$H$1,""),"") &amp; IFERROR(IF(VLOOKUP(E199,'Leader-Assistant'!$I$1:$I$25,1,FALSE)&lt;&gt;"",'Leader-Assistant'!$I$1,""),"")</f>
        <v/>
      </c>
      <c r="E199" s="289" t="str">
        <f ca="1">IF(COUNTIF(Priorities!$B$4:OFFSET(Priorities!$B$3,Table1[[#This Row],[ID]],0),OFFSET(Priorities!$B$3,Table1[[#This Row],[ID]],0))=1,OFFSET(Priorities!$D$3,Table1[[#This Row],[ID]],0),"")</f>
        <v/>
      </c>
      <c r="F199" s="291" t="str" cm="1">
        <f t="array" aca="1" ref="F199" ca="1">_xlfn.IFNA(INDEX(OFFSET(Priorities!$F$3:$F$2283,Table1[[#This Row],[ID]],0),MATCH(1,(B199=OFFSET(Priorities!$B$3:$B$2283,Table1[[#This Row],[ID]],0))*("Initial"=OFFSET(Priorities!$E$3:$E$2283,Table1[[#This Row],[ID]],0)),0)),"")</f>
        <v/>
      </c>
      <c r="G199" s="292" t="str" cm="1">
        <f t="array" aca="1" ref="G199" ca="1">_xlfn.IFNA(TODAY()-(INDEX(OFFSET(Priorities!$F$3:$F$2283,Table1[[#This Row],[ID]],0),MATCH(1,(B199=OFFSET(Priorities!$B$3:$B$2283,Table1[[#This Row],[ID]],0))*("1W"=OFFSET(Priorities!$E$3:$E$2283,Table1[[#This Row],[ID]],0)),0))),"")</f>
        <v/>
      </c>
      <c r="H199" s="292" t="str" cm="1">
        <f t="array" aca="1" ref="H199" ca="1">_xlfn.IFNA(TODAY()-(INDEX(OFFSET(Priorities!$F$3:$F$2283,Table1[[#This Row],[ID]],0),MATCH(1,(B199=OFFSET(Priorities!$B$3:$B$2283,Table1[[#This Row],[ID]],0))*("3W"=OFFSET(Priorities!$E$3:$E$2283,Table1[[#This Row],[ID]],0)),0))),"")</f>
        <v/>
      </c>
      <c r="I199" s="292" t="str" cm="1">
        <f t="array" aca="1" ref="I199" ca="1">_xlfn.IFNA(TODAY()-(INDEX(OFFSET(Priorities!$F$3:$F$2283,Table1[[#This Row],[ID]],0),MATCH(1,(B199=OFFSET(Priorities!$B$3:$B$2283,Table1[[#This Row],[ID]],0))*("6W"=OFFSET(Priorities!$E$3:$E$2283,Table1[[#This Row],[ID]],0)),0))),"")</f>
        <v/>
      </c>
      <c r="J199" s="292" t="str" cm="1">
        <f t="array" aca="1" ref="J199" ca="1">_xlfn.IFNA(TODAY()-(INDEX(OFFSET(Priorities!$F$3:$F$2283,Table1[[#This Row],[ID]],0),MATCH(1,(B199=OFFSET(Priorities!$B$3:$B$2283,Table1[[#This Row],[ID]],0))*("12W"=OFFSET(Priorities!$E$3:$E$2283,Table1[[#This Row],[ID]],0)),0))),"")</f>
        <v/>
      </c>
      <c r="K199" s="292" t="str" cm="1">
        <f t="array" aca="1" ref="K199" ca="1">_xlfn.IFNA(TODAY()-(INDEX(OFFSET(Priorities!$F$3:$F$2283,Table1[[#This Row],[ID]],0),MATCH(1,(B199=OFFSET(Priorities!$B$3:$B$2283,Table1[[#This Row],[ID]],0))*("18W"=OFFSET(Priorities!$E$3:$E$2283,Table1[[#This Row],[ID]],0)),0))),"")</f>
        <v/>
      </c>
      <c r="L199" s="292" t="str" cm="1">
        <f t="array" aca="1" ref="L199" ca="1">_xlfn.IFNA(TODAY()-(INDEX(OFFSET(Priorities!$F$3:$F$2283,Table1[[#This Row],[ID]],0),MATCH(1,(B199=OFFSET(Priorities!$B$3:$B$2283,Table1[[#This Row],[ID]],0))*("26W"=OFFSET(Priorities!$E$3:$E$2283,Table1[[#This Row],[ID]],0)),0))),"")</f>
        <v/>
      </c>
      <c r="M199" s="292" t="str" cm="1">
        <f t="array" aca="1" ref="M199" ca="1">_xlfn.IFNA(TODAY()-(INDEX(OFFSET(Priorities!$F$3:$F$2283,Table1[[#This Row],[ID]],0),MATCH(1,(B199=OFFSET(Priorities!$B$3:$B$2283,Table1[[#This Row],[ID]],0))*("52W"=OFFSET(Priorities!$E$3:$E$2283,Table1[[#This Row],[ID]],0)),0))),"")</f>
        <v/>
      </c>
      <c r="N199" s="292" t="str" cm="1">
        <f t="array" aca="1" ref="N199" ca="1">_xlfn.IFNA(TODAY()-(INDEX(OFFSET(Priorities!$F$3:$F$2283,Table1[[#This Row],[ID]],0),MATCH(1,(B199=OFFSET(Priorities!$B$3:$B$2283,Table1[[#This Row],[ID]],0))*("104W"=OFFSET(Priorities!$E$3:$E$2283,Table1[[#This Row],[ID]],0)),0))),"")</f>
        <v/>
      </c>
      <c r="O199" s="292" t="str" cm="1">
        <f t="array" aca="1" ref="O199" ca="1">_xlfn.IFNA(TODAY()-(INDEX(OFFSET(Priorities!$F$3:$F$2283,Table1[[#This Row],[ID]],0),MATCH(1,(B199=OFFSET(Priorities!$B$3:$B$2283,Table1[[#This Row],[ID]],0))*("2L"=OFFSET(Priorities!$E$3:$E$2283,Table1[[#This Row],[ID]],0)),0))),"")</f>
        <v/>
      </c>
      <c r="P199" s="292" t="str" cm="1">
        <f t="array" aca="1" ref="P199" ca="1">_xlfn.IFNA(TODAY()-(INDEX(OFFSET(Priorities!$F$3:$F$2283,Table1[[#This Row],[ID]],0),MATCH(1,(B199=OFFSET(Priorities!$B$3:$B$2283,Table1[[#This Row],[ID]],0))*("156W"=OFFSET(Priorities!$E$3:$E$2283,Table1[[#This Row],[ID]],0)),0))),"")</f>
        <v/>
      </c>
      <c r="Q199" s="287" t="str" cm="1">
        <f t="array" aca="1" ref="Q199" ca="1">_xlfn.IFNA(TODAY()-(INDEX(OFFSET(Priorities!$F$3:$F$2283,Table1[[#This Row],[ID]],0),MATCH(1,(B199=OFFSET(Priorities!$B$3:$B$2283,Table1[[#This Row],[ID]],0))*("3L"=OFFSET(Priorities!$E$3:$E$2283,Table1[[#This Row],[ID]],0)),0))),"")</f>
        <v/>
      </c>
    </row>
    <row r="200" spans="1:17" hidden="1" x14ac:dyDescent="0.3">
      <c r="A200" s="288">
        <v>199</v>
      </c>
      <c r="B200" s="289" t="str">
        <f ca="1">IF(COUNTIF(Priorities!$B$4:OFFSET(Priorities!$B$3,Table1[[#This Row],[ID]],0),OFFSET(Priorities!$B$3,Table1[[#This Row],[ID]],0))=1,OFFSET(Priorities!$B$3,Table1[[#This Row],[ID]],0),"")</f>
        <v/>
      </c>
      <c r="C200" s="290" t="str">
        <f ca="1">IF(COUNTIF(Priorities!$B$4:OFFSET(Priorities!$B$3,Table1[[#This Row],[ID]],0),OFFSET(Priorities!$B$3,Table1[[#This Row],[ID]],0))=1,OFFSET(Priorities!$C$3,Table1[[#This Row],[ID]],0),"")</f>
        <v/>
      </c>
      <c r="D200" s="289" t="str">
        <f ca="1">IFERROR(IF(VLOOKUP(E200,'Leader-Assistant'!$B$1:$B$25,1,FALSE)&lt;&gt;"",'Leader-Assistant'!$B$1,""),"") &amp; IFERROR(IF(VLOOKUP(E200,'Leader-Assistant'!$C$1:$C$25,1,FALSE)&lt;&gt;"",'Leader-Assistant'!$C$1,""),"")  &amp; IFERROR(IF(VLOOKUP(E200,'Leader-Assistant'!$D$1:$D$25,1,FALSE)&lt;&gt;"",'Leader-Assistant'!$D$1,""),"") &amp; IFERROR(IF(VLOOKUP(E200,'Leader-Assistant'!$E$1:$E$25,1,FALSE)&lt;&gt;"",'Leader-Assistant'!$E$1,""),"") &amp; IFERROR(IF(VLOOKUP(E200,'Leader-Assistant'!$F$1:$F$25,1,FALSE)&lt;&gt;"",'Leader-Assistant'!$F$1,""),"") &amp; IFERROR(IF(VLOOKUP(E200,'Leader-Assistant'!$G$1:$G$25,1,FALSE)&lt;&gt;"",'Leader-Assistant'!$G$1,""),"") &amp; IFERROR(IF(VLOOKUP(E200,'Leader-Assistant'!$H$1:$H$25,1,FALSE)&lt;&gt;"",'Leader-Assistant'!$H$1,""),"") &amp; IFERROR(IF(VLOOKUP(E200,'Leader-Assistant'!$I$1:$I$25,1,FALSE)&lt;&gt;"",'Leader-Assistant'!$I$1,""),"")</f>
        <v/>
      </c>
      <c r="E200" s="289" t="str">
        <f ca="1">IF(COUNTIF(Priorities!$B$4:OFFSET(Priorities!$B$3,Table1[[#This Row],[ID]],0),OFFSET(Priorities!$B$3,Table1[[#This Row],[ID]],0))=1,OFFSET(Priorities!$D$3,Table1[[#This Row],[ID]],0),"")</f>
        <v/>
      </c>
      <c r="F200" s="291" t="str" cm="1">
        <f t="array" aca="1" ref="F200" ca="1">_xlfn.IFNA(INDEX(OFFSET(Priorities!$F$3:$F$2283,Table1[[#This Row],[ID]],0),MATCH(1,(B200=OFFSET(Priorities!$B$3:$B$2283,Table1[[#This Row],[ID]],0))*("Initial"=OFFSET(Priorities!$E$3:$E$2283,Table1[[#This Row],[ID]],0)),0)),"")</f>
        <v/>
      </c>
      <c r="G200" s="292" t="str" cm="1">
        <f t="array" aca="1" ref="G200" ca="1">_xlfn.IFNA(TODAY()-(INDEX(OFFSET(Priorities!$F$3:$F$2283,Table1[[#This Row],[ID]],0),MATCH(1,(B200=OFFSET(Priorities!$B$3:$B$2283,Table1[[#This Row],[ID]],0))*("1W"=OFFSET(Priorities!$E$3:$E$2283,Table1[[#This Row],[ID]],0)),0))),"")</f>
        <v/>
      </c>
      <c r="H200" s="292" t="str" cm="1">
        <f t="array" aca="1" ref="H200" ca="1">_xlfn.IFNA(TODAY()-(INDEX(OFFSET(Priorities!$F$3:$F$2283,Table1[[#This Row],[ID]],0),MATCH(1,(B200=OFFSET(Priorities!$B$3:$B$2283,Table1[[#This Row],[ID]],0))*("3W"=OFFSET(Priorities!$E$3:$E$2283,Table1[[#This Row],[ID]],0)),0))),"")</f>
        <v/>
      </c>
      <c r="I200" s="292" t="str" cm="1">
        <f t="array" aca="1" ref="I200" ca="1">_xlfn.IFNA(TODAY()-(INDEX(OFFSET(Priorities!$F$3:$F$2283,Table1[[#This Row],[ID]],0),MATCH(1,(B200=OFFSET(Priorities!$B$3:$B$2283,Table1[[#This Row],[ID]],0))*("6W"=OFFSET(Priorities!$E$3:$E$2283,Table1[[#This Row],[ID]],0)),0))),"")</f>
        <v/>
      </c>
      <c r="J200" s="292" t="str" cm="1">
        <f t="array" aca="1" ref="J200" ca="1">_xlfn.IFNA(TODAY()-(INDEX(OFFSET(Priorities!$F$3:$F$2283,Table1[[#This Row],[ID]],0),MATCH(1,(B200=OFFSET(Priorities!$B$3:$B$2283,Table1[[#This Row],[ID]],0))*("12W"=OFFSET(Priorities!$E$3:$E$2283,Table1[[#This Row],[ID]],0)),0))),"")</f>
        <v/>
      </c>
      <c r="K200" s="292" t="str" cm="1">
        <f t="array" aca="1" ref="K200" ca="1">_xlfn.IFNA(TODAY()-(INDEX(OFFSET(Priorities!$F$3:$F$2283,Table1[[#This Row],[ID]],0),MATCH(1,(B200=OFFSET(Priorities!$B$3:$B$2283,Table1[[#This Row],[ID]],0))*("18W"=OFFSET(Priorities!$E$3:$E$2283,Table1[[#This Row],[ID]],0)),0))),"")</f>
        <v/>
      </c>
      <c r="L200" s="292" t="str" cm="1">
        <f t="array" aca="1" ref="L200" ca="1">_xlfn.IFNA(TODAY()-(INDEX(OFFSET(Priorities!$F$3:$F$2283,Table1[[#This Row],[ID]],0),MATCH(1,(B200=OFFSET(Priorities!$B$3:$B$2283,Table1[[#This Row],[ID]],0))*("26W"=OFFSET(Priorities!$E$3:$E$2283,Table1[[#This Row],[ID]],0)),0))),"")</f>
        <v/>
      </c>
      <c r="M200" s="292" t="str" cm="1">
        <f t="array" aca="1" ref="M200" ca="1">_xlfn.IFNA(TODAY()-(INDEX(OFFSET(Priorities!$F$3:$F$2283,Table1[[#This Row],[ID]],0),MATCH(1,(B200=OFFSET(Priorities!$B$3:$B$2283,Table1[[#This Row],[ID]],0))*("52W"=OFFSET(Priorities!$E$3:$E$2283,Table1[[#This Row],[ID]],0)),0))),"")</f>
        <v/>
      </c>
      <c r="N200" s="292" t="str" cm="1">
        <f t="array" aca="1" ref="N200" ca="1">_xlfn.IFNA(TODAY()-(INDEX(OFFSET(Priorities!$F$3:$F$2283,Table1[[#This Row],[ID]],0),MATCH(1,(B200=OFFSET(Priorities!$B$3:$B$2283,Table1[[#This Row],[ID]],0))*("104W"=OFFSET(Priorities!$E$3:$E$2283,Table1[[#This Row],[ID]],0)),0))),"")</f>
        <v/>
      </c>
      <c r="O200" s="292" t="str" cm="1">
        <f t="array" aca="1" ref="O200" ca="1">_xlfn.IFNA(TODAY()-(INDEX(OFFSET(Priorities!$F$3:$F$2283,Table1[[#This Row],[ID]],0),MATCH(1,(B200=OFFSET(Priorities!$B$3:$B$2283,Table1[[#This Row],[ID]],0))*("2L"=OFFSET(Priorities!$E$3:$E$2283,Table1[[#This Row],[ID]],0)),0))),"")</f>
        <v/>
      </c>
      <c r="P200" s="292" t="str" cm="1">
        <f t="array" aca="1" ref="P200" ca="1">_xlfn.IFNA(TODAY()-(INDEX(OFFSET(Priorities!$F$3:$F$2283,Table1[[#This Row],[ID]],0),MATCH(1,(B200=OFFSET(Priorities!$B$3:$B$2283,Table1[[#This Row],[ID]],0))*("156W"=OFFSET(Priorities!$E$3:$E$2283,Table1[[#This Row],[ID]],0)),0))),"")</f>
        <v/>
      </c>
      <c r="Q200" s="287" t="str" cm="1">
        <f t="array" aca="1" ref="Q200" ca="1">_xlfn.IFNA(TODAY()-(INDEX(OFFSET(Priorities!$F$3:$F$2283,Table1[[#This Row],[ID]],0),MATCH(1,(B200=OFFSET(Priorities!$B$3:$B$2283,Table1[[#This Row],[ID]],0))*("3L"=OFFSET(Priorities!$E$3:$E$2283,Table1[[#This Row],[ID]],0)),0))),"")</f>
        <v/>
      </c>
    </row>
    <row r="201" spans="1:17" hidden="1" x14ac:dyDescent="0.3">
      <c r="A201" s="288">
        <v>200</v>
      </c>
      <c r="B201" s="289" t="str">
        <f ca="1">IF(COUNTIF(Priorities!$B$4:OFFSET(Priorities!$B$3,Table1[[#This Row],[ID]],0),OFFSET(Priorities!$B$3,Table1[[#This Row],[ID]],0))=1,OFFSET(Priorities!$B$3,Table1[[#This Row],[ID]],0),"")</f>
        <v/>
      </c>
      <c r="C201" s="290" t="str">
        <f ca="1">IF(COUNTIF(Priorities!$B$4:OFFSET(Priorities!$B$3,Table1[[#This Row],[ID]],0),OFFSET(Priorities!$B$3,Table1[[#This Row],[ID]],0))=1,OFFSET(Priorities!$C$3,Table1[[#This Row],[ID]],0),"")</f>
        <v/>
      </c>
      <c r="D201" s="289" t="str">
        <f ca="1">IFERROR(IF(VLOOKUP(E201,'Leader-Assistant'!$B$1:$B$25,1,FALSE)&lt;&gt;"",'Leader-Assistant'!$B$1,""),"") &amp; IFERROR(IF(VLOOKUP(E201,'Leader-Assistant'!$C$1:$C$25,1,FALSE)&lt;&gt;"",'Leader-Assistant'!$C$1,""),"")  &amp; IFERROR(IF(VLOOKUP(E201,'Leader-Assistant'!$D$1:$D$25,1,FALSE)&lt;&gt;"",'Leader-Assistant'!$D$1,""),"") &amp; IFERROR(IF(VLOOKUP(E201,'Leader-Assistant'!$E$1:$E$25,1,FALSE)&lt;&gt;"",'Leader-Assistant'!$E$1,""),"") &amp; IFERROR(IF(VLOOKUP(E201,'Leader-Assistant'!$F$1:$F$25,1,FALSE)&lt;&gt;"",'Leader-Assistant'!$F$1,""),"") &amp; IFERROR(IF(VLOOKUP(E201,'Leader-Assistant'!$G$1:$G$25,1,FALSE)&lt;&gt;"",'Leader-Assistant'!$G$1,""),"") &amp; IFERROR(IF(VLOOKUP(E201,'Leader-Assistant'!$H$1:$H$25,1,FALSE)&lt;&gt;"",'Leader-Assistant'!$H$1,""),"") &amp; IFERROR(IF(VLOOKUP(E201,'Leader-Assistant'!$I$1:$I$25,1,FALSE)&lt;&gt;"",'Leader-Assistant'!$I$1,""),"")</f>
        <v/>
      </c>
      <c r="E201" s="289" t="str">
        <f ca="1">IF(COUNTIF(Priorities!$B$4:OFFSET(Priorities!$B$3,Table1[[#This Row],[ID]],0),OFFSET(Priorities!$B$3,Table1[[#This Row],[ID]],0))=1,OFFSET(Priorities!$D$3,Table1[[#This Row],[ID]],0),"")</f>
        <v/>
      </c>
      <c r="F201" s="291" t="str" cm="1">
        <f t="array" aca="1" ref="F201" ca="1">_xlfn.IFNA(INDEX(OFFSET(Priorities!$F$3:$F$2283,Table1[[#This Row],[ID]],0),MATCH(1,(B201=OFFSET(Priorities!$B$3:$B$2283,Table1[[#This Row],[ID]],0))*("Initial"=OFFSET(Priorities!$E$3:$E$2283,Table1[[#This Row],[ID]],0)),0)),"")</f>
        <v/>
      </c>
      <c r="G201" s="292" t="str" cm="1">
        <f t="array" aca="1" ref="G201" ca="1">_xlfn.IFNA(TODAY()-(INDEX(OFFSET(Priorities!$F$3:$F$2283,Table1[[#This Row],[ID]],0),MATCH(1,(B201=OFFSET(Priorities!$B$3:$B$2283,Table1[[#This Row],[ID]],0))*("1W"=OFFSET(Priorities!$E$3:$E$2283,Table1[[#This Row],[ID]],0)),0))),"")</f>
        <v/>
      </c>
      <c r="H201" s="292" t="str" cm="1">
        <f t="array" aca="1" ref="H201" ca="1">_xlfn.IFNA(TODAY()-(INDEX(OFFSET(Priorities!$F$3:$F$2283,Table1[[#This Row],[ID]],0),MATCH(1,(B201=OFFSET(Priorities!$B$3:$B$2283,Table1[[#This Row],[ID]],0))*("3W"=OFFSET(Priorities!$E$3:$E$2283,Table1[[#This Row],[ID]],0)),0))),"")</f>
        <v/>
      </c>
      <c r="I201" s="292" t="str" cm="1">
        <f t="array" aca="1" ref="I201" ca="1">_xlfn.IFNA(TODAY()-(INDEX(OFFSET(Priorities!$F$3:$F$2283,Table1[[#This Row],[ID]],0),MATCH(1,(B201=OFFSET(Priorities!$B$3:$B$2283,Table1[[#This Row],[ID]],0))*("6W"=OFFSET(Priorities!$E$3:$E$2283,Table1[[#This Row],[ID]],0)),0))),"")</f>
        <v/>
      </c>
      <c r="J201" s="292" t="str" cm="1">
        <f t="array" aca="1" ref="J201" ca="1">_xlfn.IFNA(TODAY()-(INDEX(OFFSET(Priorities!$F$3:$F$2283,Table1[[#This Row],[ID]],0),MATCH(1,(B201=OFFSET(Priorities!$B$3:$B$2283,Table1[[#This Row],[ID]],0))*("12W"=OFFSET(Priorities!$E$3:$E$2283,Table1[[#This Row],[ID]],0)),0))),"")</f>
        <v/>
      </c>
      <c r="K201" s="292" t="str" cm="1">
        <f t="array" aca="1" ref="K201" ca="1">_xlfn.IFNA(TODAY()-(INDEX(OFFSET(Priorities!$F$3:$F$2283,Table1[[#This Row],[ID]],0),MATCH(1,(B201=OFFSET(Priorities!$B$3:$B$2283,Table1[[#This Row],[ID]],0))*("18W"=OFFSET(Priorities!$E$3:$E$2283,Table1[[#This Row],[ID]],0)),0))),"")</f>
        <v/>
      </c>
      <c r="L201" s="292" t="str" cm="1">
        <f t="array" aca="1" ref="L201" ca="1">_xlfn.IFNA(TODAY()-(INDEX(OFFSET(Priorities!$F$3:$F$2283,Table1[[#This Row],[ID]],0),MATCH(1,(B201=OFFSET(Priorities!$B$3:$B$2283,Table1[[#This Row],[ID]],0))*("26W"=OFFSET(Priorities!$E$3:$E$2283,Table1[[#This Row],[ID]],0)),0))),"")</f>
        <v/>
      </c>
      <c r="M201" s="292" t="str" cm="1">
        <f t="array" aca="1" ref="M201" ca="1">_xlfn.IFNA(TODAY()-(INDEX(OFFSET(Priorities!$F$3:$F$2283,Table1[[#This Row],[ID]],0),MATCH(1,(B201=OFFSET(Priorities!$B$3:$B$2283,Table1[[#This Row],[ID]],0))*("52W"=OFFSET(Priorities!$E$3:$E$2283,Table1[[#This Row],[ID]],0)),0))),"")</f>
        <v/>
      </c>
      <c r="N201" s="292" t="str" cm="1">
        <f t="array" aca="1" ref="N201" ca="1">_xlfn.IFNA(TODAY()-(INDEX(OFFSET(Priorities!$F$3:$F$2283,Table1[[#This Row],[ID]],0),MATCH(1,(B201=OFFSET(Priorities!$B$3:$B$2283,Table1[[#This Row],[ID]],0))*("104W"=OFFSET(Priorities!$E$3:$E$2283,Table1[[#This Row],[ID]],0)),0))),"")</f>
        <v/>
      </c>
      <c r="O201" s="292" t="str" cm="1">
        <f t="array" aca="1" ref="O201" ca="1">_xlfn.IFNA(TODAY()-(INDEX(OFFSET(Priorities!$F$3:$F$2283,Table1[[#This Row],[ID]],0),MATCH(1,(B201=OFFSET(Priorities!$B$3:$B$2283,Table1[[#This Row],[ID]],0))*("2L"=OFFSET(Priorities!$E$3:$E$2283,Table1[[#This Row],[ID]],0)),0))),"")</f>
        <v/>
      </c>
      <c r="P201" s="292" t="str" cm="1">
        <f t="array" aca="1" ref="P201" ca="1">_xlfn.IFNA(TODAY()-(INDEX(OFFSET(Priorities!$F$3:$F$2283,Table1[[#This Row],[ID]],0),MATCH(1,(B201=OFFSET(Priorities!$B$3:$B$2283,Table1[[#This Row],[ID]],0))*("156W"=OFFSET(Priorities!$E$3:$E$2283,Table1[[#This Row],[ID]],0)),0))),"")</f>
        <v/>
      </c>
      <c r="Q201" s="287" t="str" cm="1">
        <f t="array" aca="1" ref="Q201" ca="1">_xlfn.IFNA(TODAY()-(INDEX(OFFSET(Priorities!$F$3:$F$2283,Table1[[#This Row],[ID]],0),MATCH(1,(B201=OFFSET(Priorities!$B$3:$B$2283,Table1[[#This Row],[ID]],0))*("3L"=OFFSET(Priorities!$E$3:$E$2283,Table1[[#This Row],[ID]],0)),0))),"")</f>
        <v/>
      </c>
    </row>
    <row r="202" spans="1:17" hidden="1" x14ac:dyDescent="0.3">
      <c r="A202" s="288">
        <v>201</v>
      </c>
      <c r="B202" s="289" t="str">
        <f ca="1">IF(COUNTIF(Priorities!$B$4:OFFSET(Priorities!$B$3,Table1[[#This Row],[ID]],0),OFFSET(Priorities!$B$3,Table1[[#This Row],[ID]],0))=1,OFFSET(Priorities!$B$3,Table1[[#This Row],[ID]],0),"")</f>
        <v/>
      </c>
      <c r="C202" s="290" t="str">
        <f ca="1">IF(COUNTIF(Priorities!$B$4:OFFSET(Priorities!$B$3,Table1[[#This Row],[ID]],0),OFFSET(Priorities!$B$3,Table1[[#This Row],[ID]],0))=1,OFFSET(Priorities!$C$3,Table1[[#This Row],[ID]],0),"")</f>
        <v/>
      </c>
      <c r="D202" s="289" t="str">
        <f ca="1">IFERROR(IF(VLOOKUP(E202,'Leader-Assistant'!$B$1:$B$25,1,FALSE)&lt;&gt;"",'Leader-Assistant'!$B$1,""),"") &amp; IFERROR(IF(VLOOKUP(E202,'Leader-Assistant'!$C$1:$C$25,1,FALSE)&lt;&gt;"",'Leader-Assistant'!$C$1,""),"")  &amp; IFERROR(IF(VLOOKUP(E202,'Leader-Assistant'!$D$1:$D$25,1,FALSE)&lt;&gt;"",'Leader-Assistant'!$D$1,""),"") &amp; IFERROR(IF(VLOOKUP(E202,'Leader-Assistant'!$E$1:$E$25,1,FALSE)&lt;&gt;"",'Leader-Assistant'!$E$1,""),"") &amp; IFERROR(IF(VLOOKUP(E202,'Leader-Assistant'!$F$1:$F$25,1,FALSE)&lt;&gt;"",'Leader-Assistant'!$F$1,""),"") &amp; IFERROR(IF(VLOOKUP(E202,'Leader-Assistant'!$G$1:$G$25,1,FALSE)&lt;&gt;"",'Leader-Assistant'!$G$1,""),"") &amp; IFERROR(IF(VLOOKUP(E202,'Leader-Assistant'!$H$1:$H$25,1,FALSE)&lt;&gt;"",'Leader-Assistant'!$H$1,""),"") &amp; IFERROR(IF(VLOOKUP(E202,'Leader-Assistant'!$I$1:$I$25,1,FALSE)&lt;&gt;"",'Leader-Assistant'!$I$1,""),"")</f>
        <v/>
      </c>
      <c r="E202" s="289" t="str">
        <f ca="1">IF(COUNTIF(Priorities!$B$4:OFFSET(Priorities!$B$3,Table1[[#This Row],[ID]],0),OFFSET(Priorities!$B$3,Table1[[#This Row],[ID]],0))=1,OFFSET(Priorities!$D$3,Table1[[#This Row],[ID]],0),"")</f>
        <v/>
      </c>
      <c r="F202" s="291" t="str" cm="1">
        <f t="array" aca="1" ref="F202" ca="1">_xlfn.IFNA(INDEX(OFFSET(Priorities!$F$3:$F$2283,Table1[[#This Row],[ID]],0),MATCH(1,(B202=OFFSET(Priorities!$B$3:$B$2283,Table1[[#This Row],[ID]],0))*("Initial"=OFFSET(Priorities!$E$3:$E$2283,Table1[[#This Row],[ID]],0)),0)),"")</f>
        <v/>
      </c>
      <c r="G202" s="292" t="str" cm="1">
        <f t="array" aca="1" ref="G202" ca="1">_xlfn.IFNA(TODAY()-(INDEX(OFFSET(Priorities!$F$3:$F$2283,Table1[[#This Row],[ID]],0),MATCH(1,(B202=OFFSET(Priorities!$B$3:$B$2283,Table1[[#This Row],[ID]],0))*("1W"=OFFSET(Priorities!$E$3:$E$2283,Table1[[#This Row],[ID]],0)),0))),"")</f>
        <v/>
      </c>
      <c r="H202" s="292" t="str" cm="1">
        <f t="array" aca="1" ref="H202" ca="1">_xlfn.IFNA(TODAY()-(INDEX(OFFSET(Priorities!$F$3:$F$2283,Table1[[#This Row],[ID]],0),MATCH(1,(B202=OFFSET(Priorities!$B$3:$B$2283,Table1[[#This Row],[ID]],0))*("3W"=OFFSET(Priorities!$E$3:$E$2283,Table1[[#This Row],[ID]],0)),0))),"")</f>
        <v/>
      </c>
      <c r="I202" s="292" t="str" cm="1">
        <f t="array" aca="1" ref="I202" ca="1">_xlfn.IFNA(TODAY()-(INDEX(OFFSET(Priorities!$F$3:$F$2283,Table1[[#This Row],[ID]],0),MATCH(1,(B202=OFFSET(Priorities!$B$3:$B$2283,Table1[[#This Row],[ID]],0))*("6W"=OFFSET(Priorities!$E$3:$E$2283,Table1[[#This Row],[ID]],0)),0))),"")</f>
        <v/>
      </c>
      <c r="J202" s="292" t="str" cm="1">
        <f t="array" aca="1" ref="J202" ca="1">_xlfn.IFNA(TODAY()-(INDEX(OFFSET(Priorities!$F$3:$F$2283,Table1[[#This Row],[ID]],0),MATCH(1,(B202=OFFSET(Priorities!$B$3:$B$2283,Table1[[#This Row],[ID]],0))*("12W"=OFFSET(Priorities!$E$3:$E$2283,Table1[[#This Row],[ID]],0)),0))),"")</f>
        <v/>
      </c>
      <c r="K202" s="292" t="str" cm="1">
        <f t="array" aca="1" ref="K202" ca="1">_xlfn.IFNA(TODAY()-(INDEX(OFFSET(Priorities!$F$3:$F$2283,Table1[[#This Row],[ID]],0),MATCH(1,(B202=OFFSET(Priorities!$B$3:$B$2283,Table1[[#This Row],[ID]],0))*("18W"=OFFSET(Priorities!$E$3:$E$2283,Table1[[#This Row],[ID]],0)),0))),"")</f>
        <v/>
      </c>
      <c r="L202" s="292" t="str" cm="1">
        <f t="array" aca="1" ref="L202" ca="1">_xlfn.IFNA(TODAY()-(INDEX(OFFSET(Priorities!$F$3:$F$2283,Table1[[#This Row],[ID]],0),MATCH(1,(B202=OFFSET(Priorities!$B$3:$B$2283,Table1[[#This Row],[ID]],0))*("26W"=OFFSET(Priorities!$E$3:$E$2283,Table1[[#This Row],[ID]],0)),0))),"")</f>
        <v/>
      </c>
      <c r="M202" s="292" t="str" cm="1">
        <f t="array" aca="1" ref="M202" ca="1">_xlfn.IFNA(TODAY()-(INDEX(OFFSET(Priorities!$F$3:$F$2283,Table1[[#This Row],[ID]],0),MATCH(1,(B202=OFFSET(Priorities!$B$3:$B$2283,Table1[[#This Row],[ID]],0))*("52W"=OFFSET(Priorities!$E$3:$E$2283,Table1[[#This Row],[ID]],0)),0))),"")</f>
        <v/>
      </c>
      <c r="N202" s="292" t="str" cm="1">
        <f t="array" aca="1" ref="N202" ca="1">_xlfn.IFNA(TODAY()-(INDEX(OFFSET(Priorities!$F$3:$F$2283,Table1[[#This Row],[ID]],0),MATCH(1,(B202=OFFSET(Priorities!$B$3:$B$2283,Table1[[#This Row],[ID]],0))*("104W"=OFFSET(Priorities!$E$3:$E$2283,Table1[[#This Row],[ID]],0)),0))),"")</f>
        <v/>
      </c>
      <c r="O202" s="292" t="str" cm="1">
        <f t="array" aca="1" ref="O202" ca="1">_xlfn.IFNA(TODAY()-(INDEX(OFFSET(Priorities!$F$3:$F$2283,Table1[[#This Row],[ID]],0),MATCH(1,(B202=OFFSET(Priorities!$B$3:$B$2283,Table1[[#This Row],[ID]],0))*("2L"=OFFSET(Priorities!$E$3:$E$2283,Table1[[#This Row],[ID]],0)),0))),"")</f>
        <v/>
      </c>
      <c r="P202" s="292" t="str" cm="1">
        <f t="array" aca="1" ref="P202" ca="1">_xlfn.IFNA(TODAY()-(INDEX(OFFSET(Priorities!$F$3:$F$2283,Table1[[#This Row],[ID]],0),MATCH(1,(B202=OFFSET(Priorities!$B$3:$B$2283,Table1[[#This Row],[ID]],0))*("156W"=OFFSET(Priorities!$E$3:$E$2283,Table1[[#This Row],[ID]],0)),0))),"")</f>
        <v/>
      </c>
      <c r="Q202" s="287" t="str" cm="1">
        <f t="array" aca="1" ref="Q202" ca="1">_xlfn.IFNA(TODAY()-(INDEX(OFFSET(Priorities!$F$3:$F$2283,Table1[[#This Row],[ID]],0),MATCH(1,(B202=OFFSET(Priorities!$B$3:$B$2283,Table1[[#This Row],[ID]],0))*("3L"=OFFSET(Priorities!$E$3:$E$2283,Table1[[#This Row],[ID]],0)),0))),"")</f>
        <v/>
      </c>
    </row>
    <row r="203" spans="1:17" ht="28.8" x14ac:dyDescent="0.3">
      <c r="A203" s="288">
        <v>202</v>
      </c>
      <c r="B203" s="289" t="str">
        <f ca="1">IF(COUNTIF(Priorities!$B$4:OFFSET(Priorities!$B$3,Table1[[#This Row],[ID]],0),OFFSET(Priorities!$B$3,Table1[[#This Row],[ID]],0))=1,OFFSET(Priorities!$B$3,Table1[[#This Row],[ID]],0),"")</f>
        <v>ST 157/2020</v>
      </c>
      <c r="C203" s="290" t="str">
        <f ca="1">IF(COUNTIF(Priorities!$B$4:OFFSET(Priorities!$B$3,Table1[[#This Row],[ID]],0),OFFSET(Priorities!$B$3,Table1[[#This Row],[ID]],0))=1,OFFSET(Priorities!$C$3,Table1[[#This Row],[ID]],0),"")</f>
        <v>TEST51 TEST 64 with TEST 61 suplphate from Lenzing</v>
      </c>
      <c r="D203" s="289" t="str">
        <f ca="1">IFERROR(IF(VLOOKUP(E203,'Leader-Assistant'!$B$1:$B$25,1,FALSE)&lt;&gt;"",'Leader-Assistant'!$B$1,""),"") &amp; IFERROR(IF(VLOOKUP(E203,'Leader-Assistant'!$C$1:$C$25,1,FALSE)&lt;&gt;"",'Leader-Assistant'!$C$1,""),"")  &amp; IFERROR(IF(VLOOKUP(E203,'Leader-Assistant'!$D$1:$D$25,1,FALSE)&lt;&gt;"",'Leader-Assistant'!$D$1,""),"") &amp; IFERROR(IF(VLOOKUP(E203,'Leader-Assistant'!$E$1:$E$25,1,FALSE)&lt;&gt;"",'Leader-Assistant'!$E$1,""),"") &amp; IFERROR(IF(VLOOKUP(E203,'Leader-Assistant'!$F$1:$F$25,1,FALSE)&lt;&gt;"",'Leader-Assistant'!$F$1,""),"") &amp; IFERROR(IF(VLOOKUP(E203,'Leader-Assistant'!$G$1:$G$25,1,FALSE)&lt;&gt;"",'Leader-Assistant'!$G$1,""),"") &amp; IFERROR(IF(VLOOKUP(E203,'Leader-Assistant'!$H$1:$H$25,1,FALSE)&lt;&gt;"",'Leader-Assistant'!$H$1,""),"") &amp; IFERROR(IF(VLOOKUP(E203,'Leader-Assistant'!$I$1:$I$25,1,FALSE)&lt;&gt;"",'Leader-Assistant'!$I$1,""),"")</f>
        <v/>
      </c>
      <c r="E203" s="289" t="str">
        <f ca="1">IF(COUNTIF(Priorities!$B$4:OFFSET(Priorities!$B$3,Table1[[#This Row],[ID]],0),OFFSET(Priorities!$B$3,Table1[[#This Row],[ID]],0))=1,OFFSET(Priorities!$D$3,Table1[[#This Row],[ID]],0),"")</f>
        <v>NPE</v>
      </c>
      <c r="F203" s="291" cm="1">
        <f t="array" aca="1" ref="F203" ca="1">_xlfn.IFNA(INDEX(OFFSET(Priorities!$F$3:$F$2283,Table1[[#This Row],[ID]],0),MATCH(1,(B203=OFFSET(Priorities!$B$3:$B$2283,Table1[[#This Row],[ID]],0))*("Initial"=OFFSET(Priorities!$E$3:$E$2283,Table1[[#This Row],[ID]],0)),0)),"")</f>
        <v>43969</v>
      </c>
      <c r="G203" s="292" cm="1">
        <f t="array" aca="1" ref="G203" ca="1">_xlfn.IFNA(TODAY()-(INDEX(OFFSET(Priorities!$F$3:$F$2283,Table1[[#This Row],[ID]],0),MATCH(1,(B203=OFFSET(Priorities!$B$3:$B$2283,Table1[[#This Row],[ID]],0))*("1W"=OFFSET(Priorities!$E$3:$E$2283,Table1[[#This Row],[ID]],0)),0))),"")</f>
        <v>869</v>
      </c>
      <c r="H203" s="292" cm="1">
        <f t="array" aca="1" ref="H203" ca="1">_xlfn.IFNA(TODAY()-(INDEX(OFFSET(Priorities!$F$3:$F$2283,Table1[[#This Row],[ID]],0),MATCH(1,(B203=OFFSET(Priorities!$B$3:$B$2283,Table1[[#This Row],[ID]],0))*("3W"=OFFSET(Priorities!$E$3:$E$2283,Table1[[#This Row],[ID]],0)),0))),"")</f>
        <v>855</v>
      </c>
      <c r="I203" s="292" cm="1">
        <f t="array" aca="1" ref="I203" ca="1">_xlfn.IFNA(TODAY()-(INDEX(OFFSET(Priorities!$F$3:$F$2283,Table1[[#This Row],[ID]],0),MATCH(1,(B203=OFFSET(Priorities!$B$3:$B$2283,Table1[[#This Row],[ID]],0))*("6W"=OFFSET(Priorities!$E$3:$E$2283,Table1[[#This Row],[ID]],0)),0))),"")</f>
        <v>834</v>
      </c>
      <c r="J203" s="292" cm="1">
        <f t="array" aca="1" ref="J203" ca="1">_xlfn.IFNA(TODAY()-(INDEX(OFFSET(Priorities!$F$3:$F$2283,Table1[[#This Row],[ID]],0),MATCH(1,(B203=OFFSET(Priorities!$B$3:$B$2283,Table1[[#This Row],[ID]],0))*("12W"=OFFSET(Priorities!$E$3:$E$2283,Table1[[#This Row],[ID]],0)),0))),"")</f>
        <v>792</v>
      </c>
      <c r="K203" s="292" t="str" cm="1">
        <f t="array" aca="1" ref="K203" ca="1">_xlfn.IFNA(TODAY()-(INDEX(OFFSET(Priorities!$F$3:$F$2283,Table1[[#This Row],[ID]],0),MATCH(1,(B203=OFFSET(Priorities!$B$3:$B$2283,Table1[[#This Row],[ID]],0))*("18W"=OFFSET(Priorities!$E$3:$E$2283,Table1[[#This Row],[ID]],0)),0))),"")</f>
        <v/>
      </c>
      <c r="L203" s="292" t="str" cm="1">
        <f t="array" aca="1" ref="L203" ca="1">_xlfn.IFNA(TODAY()-(INDEX(OFFSET(Priorities!$F$3:$F$2283,Table1[[#This Row],[ID]],0),MATCH(1,(B203=OFFSET(Priorities!$B$3:$B$2283,Table1[[#This Row],[ID]],0))*("26W"=OFFSET(Priorities!$E$3:$E$2283,Table1[[#This Row],[ID]],0)),0))),"")</f>
        <v/>
      </c>
      <c r="M203" s="292" t="str" cm="1">
        <f t="array" aca="1" ref="M203" ca="1">_xlfn.IFNA(TODAY()-(INDEX(OFFSET(Priorities!$F$3:$F$2283,Table1[[#This Row],[ID]],0),MATCH(1,(B203=OFFSET(Priorities!$B$3:$B$2283,Table1[[#This Row],[ID]],0))*("52W"=OFFSET(Priorities!$E$3:$E$2283,Table1[[#This Row],[ID]],0)),0))),"")</f>
        <v/>
      </c>
      <c r="N203" s="292" t="str" cm="1">
        <f t="array" aca="1" ref="N203" ca="1">_xlfn.IFNA(TODAY()-(INDEX(OFFSET(Priorities!$F$3:$F$2283,Table1[[#This Row],[ID]],0),MATCH(1,(B203=OFFSET(Priorities!$B$3:$B$2283,Table1[[#This Row],[ID]],0))*("104W"=OFFSET(Priorities!$E$3:$E$2283,Table1[[#This Row],[ID]],0)),0))),"")</f>
        <v/>
      </c>
      <c r="O203" s="292" cm="1">
        <f t="array" aca="1" ref="O203" ca="1">_xlfn.IFNA(TODAY()-(INDEX(OFFSET(Priorities!$F$3:$F$2283,Table1[[#This Row],[ID]],0),MATCH(1,(B203=OFFSET(Priorities!$B$3:$B$2283,Table1[[#This Row],[ID]],0))*("2L"=OFFSET(Priorities!$E$3:$E$2283,Table1[[#This Row],[ID]],0)),0))),"")</f>
        <v>148</v>
      </c>
      <c r="P203" s="292" t="str" cm="1">
        <f t="array" aca="1" ref="P203" ca="1">_xlfn.IFNA(TODAY()-(INDEX(OFFSET(Priorities!$F$3:$F$2283,Table1[[#This Row],[ID]],0),MATCH(1,(B203=OFFSET(Priorities!$B$3:$B$2283,Table1[[#This Row],[ID]],0))*("156W"=OFFSET(Priorities!$E$3:$E$2283,Table1[[#This Row],[ID]],0)),0))),"")</f>
        <v/>
      </c>
      <c r="Q203" s="287" t="str" cm="1">
        <f t="array" aca="1" ref="Q203" ca="1">_xlfn.IFNA(TODAY()-(INDEX(OFFSET(Priorities!$F$3:$F$2283,Table1[[#This Row],[ID]],0),MATCH(1,(B203=OFFSET(Priorities!$B$3:$B$2283,Table1[[#This Row],[ID]],0))*("3L"=OFFSET(Priorities!$E$3:$E$2283,Table1[[#This Row],[ID]],0)),0))),"")</f>
        <v/>
      </c>
    </row>
    <row r="204" spans="1:17" hidden="1" x14ac:dyDescent="0.3">
      <c r="A204" s="288">
        <v>203</v>
      </c>
      <c r="B204" s="289" t="str">
        <f ca="1">IF(COUNTIF(Priorities!$B$4:OFFSET(Priorities!$B$3,Table1[[#This Row],[ID]],0),OFFSET(Priorities!$B$3,Table1[[#This Row],[ID]],0))=1,OFFSET(Priorities!$B$3,Table1[[#This Row],[ID]],0),"")</f>
        <v/>
      </c>
      <c r="C204" s="290" t="str">
        <f ca="1">IF(COUNTIF(Priorities!$B$4:OFFSET(Priorities!$B$3,Table1[[#This Row],[ID]],0),OFFSET(Priorities!$B$3,Table1[[#This Row],[ID]],0))=1,OFFSET(Priorities!$C$3,Table1[[#This Row],[ID]],0),"")</f>
        <v/>
      </c>
      <c r="D204" s="289" t="str">
        <f ca="1">IFERROR(IF(VLOOKUP(E204,'Leader-Assistant'!$B$1:$B$25,1,FALSE)&lt;&gt;"",'Leader-Assistant'!$B$1,""),"") &amp; IFERROR(IF(VLOOKUP(E204,'Leader-Assistant'!$C$1:$C$25,1,FALSE)&lt;&gt;"",'Leader-Assistant'!$C$1,""),"")  &amp; IFERROR(IF(VLOOKUP(E204,'Leader-Assistant'!$D$1:$D$25,1,FALSE)&lt;&gt;"",'Leader-Assistant'!$D$1,""),"") &amp; IFERROR(IF(VLOOKUP(E204,'Leader-Assistant'!$E$1:$E$25,1,FALSE)&lt;&gt;"",'Leader-Assistant'!$E$1,""),"") &amp; IFERROR(IF(VLOOKUP(E204,'Leader-Assistant'!$F$1:$F$25,1,FALSE)&lt;&gt;"",'Leader-Assistant'!$F$1,""),"") &amp; IFERROR(IF(VLOOKUP(E204,'Leader-Assistant'!$G$1:$G$25,1,FALSE)&lt;&gt;"",'Leader-Assistant'!$G$1,""),"") &amp; IFERROR(IF(VLOOKUP(E204,'Leader-Assistant'!$H$1:$H$25,1,FALSE)&lt;&gt;"",'Leader-Assistant'!$H$1,""),"") &amp; IFERROR(IF(VLOOKUP(E204,'Leader-Assistant'!$I$1:$I$25,1,FALSE)&lt;&gt;"",'Leader-Assistant'!$I$1,""),"")</f>
        <v/>
      </c>
      <c r="E204" s="289" t="str">
        <f ca="1">IF(COUNTIF(Priorities!$B$4:OFFSET(Priorities!$B$3,Table1[[#This Row],[ID]],0),OFFSET(Priorities!$B$3,Table1[[#This Row],[ID]],0))=1,OFFSET(Priorities!$D$3,Table1[[#This Row],[ID]],0),"")</f>
        <v/>
      </c>
      <c r="F204" s="291" t="str" cm="1">
        <f t="array" aca="1" ref="F204" ca="1">_xlfn.IFNA(INDEX(OFFSET(Priorities!$F$3:$F$2283,Table1[[#This Row],[ID]],0),MATCH(1,(B204=OFFSET(Priorities!$B$3:$B$2283,Table1[[#This Row],[ID]],0))*("Initial"=OFFSET(Priorities!$E$3:$E$2283,Table1[[#This Row],[ID]],0)),0)),"")</f>
        <v/>
      </c>
      <c r="G204" s="292" t="str" cm="1">
        <f t="array" aca="1" ref="G204" ca="1">_xlfn.IFNA(TODAY()-(INDEX(OFFSET(Priorities!$F$3:$F$2283,Table1[[#This Row],[ID]],0),MATCH(1,(B204=OFFSET(Priorities!$B$3:$B$2283,Table1[[#This Row],[ID]],0))*("1W"=OFFSET(Priorities!$E$3:$E$2283,Table1[[#This Row],[ID]],0)),0))),"")</f>
        <v/>
      </c>
      <c r="H204" s="292" t="str" cm="1">
        <f t="array" aca="1" ref="H204" ca="1">_xlfn.IFNA(TODAY()-(INDEX(OFFSET(Priorities!$F$3:$F$2283,Table1[[#This Row],[ID]],0),MATCH(1,(B204=OFFSET(Priorities!$B$3:$B$2283,Table1[[#This Row],[ID]],0))*("3W"=OFFSET(Priorities!$E$3:$E$2283,Table1[[#This Row],[ID]],0)),0))),"")</f>
        <v/>
      </c>
      <c r="I204" s="292" t="str" cm="1">
        <f t="array" aca="1" ref="I204" ca="1">_xlfn.IFNA(TODAY()-(INDEX(OFFSET(Priorities!$F$3:$F$2283,Table1[[#This Row],[ID]],0),MATCH(1,(B204=OFFSET(Priorities!$B$3:$B$2283,Table1[[#This Row],[ID]],0))*("6W"=OFFSET(Priorities!$E$3:$E$2283,Table1[[#This Row],[ID]],0)),0))),"")</f>
        <v/>
      </c>
      <c r="J204" s="292" t="str" cm="1">
        <f t="array" aca="1" ref="J204" ca="1">_xlfn.IFNA(TODAY()-(INDEX(OFFSET(Priorities!$F$3:$F$2283,Table1[[#This Row],[ID]],0),MATCH(1,(B204=OFFSET(Priorities!$B$3:$B$2283,Table1[[#This Row],[ID]],0))*("12W"=OFFSET(Priorities!$E$3:$E$2283,Table1[[#This Row],[ID]],0)),0))),"")</f>
        <v/>
      </c>
      <c r="K204" s="292" t="str" cm="1">
        <f t="array" aca="1" ref="K204" ca="1">_xlfn.IFNA(TODAY()-(INDEX(OFFSET(Priorities!$F$3:$F$2283,Table1[[#This Row],[ID]],0),MATCH(1,(B204=OFFSET(Priorities!$B$3:$B$2283,Table1[[#This Row],[ID]],0))*("18W"=OFFSET(Priorities!$E$3:$E$2283,Table1[[#This Row],[ID]],0)),0))),"")</f>
        <v/>
      </c>
      <c r="L204" s="292" t="str" cm="1">
        <f t="array" aca="1" ref="L204" ca="1">_xlfn.IFNA(TODAY()-(INDEX(OFFSET(Priorities!$F$3:$F$2283,Table1[[#This Row],[ID]],0),MATCH(1,(B204=OFFSET(Priorities!$B$3:$B$2283,Table1[[#This Row],[ID]],0))*("26W"=OFFSET(Priorities!$E$3:$E$2283,Table1[[#This Row],[ID]],0)),0))),"")</f>
        <v/>
      </c>
      <c r="M204" s="292" t="str" cm="1">
        <f t="array" aca="1" ref="M204" ca="1">_xlfn.IFNA(TODAY()-(INDEX(OFFSET(Priorities!$F$3:$F$2283,Table1[[#This Row],[ID]],0),MATCH(1,(B204=OFFSET(Priorities!$B$3:$B$2283,Table1[[#This Row],[ID]],0))*("52W"=OFFSET(Priorities!$E$3:$E$2283,Table1[[#This Row],[ID]],0)),0))),"")</f>
        <v/>
      </c>
      <c r="N204" s="292" t="str" cm="1">
        <f t="array" aca="1" ref="N204" ca="1">_xlfn.IFNA(TODAY()-(INDEX(OFFSET(Priorities!$F$3:$F$2283,Table1[[#This Row],[ID]],0),MATCH(1,(B204=OFFSET(Priorities!$B$3:$B$2283,Table1[[#This Row],[ID]],0))*("104W"=OFFSET(Priorities!$E$3:$E$2283,Table1[[#This Row],[ID]],0)),0))),"")</f>
        <v/>
      </c>
      <c r="O204" s="292" t="str" cm="1">
        <f t="array" aca="1" ref="O204" ca="1">_xlfn.IFNA(TODAY()-(INDEX(OFFSET(Priorities!$F$3:$F$2283,Table1[[#This Row],[ID]],0),MATCH(1,(B204=OFFSET(Priorities!$B$3:$B$2283,Table1[[#This Row],[ID]],0))*("2L"=OFFSET(Priorities!$E$3:$E$2283,Table1[[#This Row],[ID]],0)),0))),"")</f>
        <v/>
      </c>
      <c r="P204" s="292" t="str" cm="1">
        <f t="array" aca="1" ref="P204" ca="1">_xlfn.IFNA(TODAY()-(INDEX(OFFSET(Priorities!$F$3:$F$2283,Table1[[#This Row],[ID]],0),MATCH(1,(B204=OFFSET(Priorities!$B$3:$B$2283,Table1[[#This Row],[ID]],0))*("156W"=OFFSET(Priorities!$E$3:$E$2283,Table1[[#This Row],[ID]],0)),0))),"")</f>
        <v/>
      </c>
      <c r="Q204" s="287" t="str" cm="1">
        <f t="array" aca="1" ref="Q204" ca="1">_xlfn.IFNA(TODAY()-(INDEX(OFFSET(Priorities!$F$3:$F$2283,Table1[[#This Row],[ID]],0),MATCH(1,(B204=OFFSET(Priorities!$B$3:$B$2283,Table1[[#This Row],[ID]],0))*("3L"=OFFSET(Priorities!$E$3:$E$2283,Table1[[#This Row],[ID]],0)),0))),"")</f>
        <v/>
      </c>
    </row>
    <row r="205" spans="1:17" hidden="1" x14ac:dyDescent="0.3">
      <c r="A205" s="288">
        <v>204</v>
      </c>
      <c r="B205" s="289" t="str">
        <f ca="1">IF(COUNTIF(Priorities!$B$4:OFFSET(Priorities!$B$3,Table1[[#This Row],[ID]],0),OFFSET(Priorities!$B$3,Table1[[#This Row],[ID]],0))=1,OFFSET(Priorities!$B$3,Table1[[#This Row],[ID]],0),"")</f>
        <v/>
      </c>
      <c r="C205" s="290" t="str">
        <f ca="1">IF(COUNTIF(Priorities!$B$4:OFFSET(Priorities!$B$3,Table1[[#This Row],[ID]],0),OFFSET(Priorities!$B$3,Table1[[#This Row],[ID]],0))=1,OFFSET(Priorities!$C$3,Table1[[#This Row],[ID]],0),"")</f>
        <v/>
      </c>
      <c r="D205" s="289" t="str">
        <f ca="1">IFERROR(IF(VLOOKUP(E205,'Leader-Assistant'!$B$1:$B$25,1,FALSE)&lt;&gt;"",'Leader-Assistant'!$B$1,""),"") &amp; IFERROR(IF(VLOOKUP(E205,'Leader-Assistant'!$C$1:$C$25,1,FALSE)&lt;&gt;"",'Leader-Assistant'!$C$1,""),"")  &amp; IFERROR(IF(VLOOKUP(E205,'Leader-Assistant'!$D$1:$D$25,1,FALSE)&lt;&gt;"",'Leader-Assistant'!$D$1,""),"") &amp; IFERROR(IF(VLOOKUP(E205,'Leader-Assistant'!$E$1:$E$25,1,FALSE)&lt;&gt;"",'Leader-Assistant'!$E$1,""),"") &amp; IFERROR(IF(VLOOKUP(E205,'Leader-Assistant'!$F$1:$F$25,1,FALSE)&lt;&gt;"",'Leader-Assistant'!$F$1,""),"") &amp; IFERROR(IF(VLOOKUP(E205,'Leader-Assistant'!$G$1:$G$25,1,FALSE)&lt;&gt;"",'Leader-Assistant'!$G$1,""),"") &amp; IFERROR(IF(VLOOKUP(E205,'Leader-Assistant'!$H$1:$H$25,1,FALSE)&lt;&gt;"",'Leader-Assistant'!$H$1,""),"") &amp; IFERROR(IF(VLOOKUP(E205,'Leader-Assistant'!$I$1:$I$25,1,FALSE)&lt;&gt;"",'Leader-Assistant'!$I$1,""),"")</f>
        <v/>
      </c>
      <c r="E205" s="289" t="str">
        <f ca="1">IF(COUNTIF(Priorities!$B$4:OFFSET(Priorities!$B$3,Table1[[#This Row],[ID]],0),OFFSET(Priorities!$B$3,Table1[[#This Row],[ID]],0))=1,OFFSET(Priorities!$D$3,Table1[[#This Row],[ID]],0),"")</f>
        <v/>
      </c>
      <c r="F205" s="291" t="str" cm="1">
        <f t="array" aca="1" ref="F205" ca="1">_xlfn.IFNA(INDEX(OFFSET(Priorities!$F$3:$F$2283,Table1[[#This Row],[ID]],0),MATCH(1,(B205=OFFSET(Priorities!$B$3:$B$2283,Table1[[#This Row],[ID]],0))*("Initial"=OFFSET(Priorities!$E$3:$E$2283,Table1[[#This Row],[ID]],0)),0)),"")</f>
        <v/>
      </c>
      <c r="G205" s="292" t="str" cm="1">
        <f t="array" aca="1" ref="G205" ca="1">_xlfn.IFNA(TODAY()-(INDEX(OFFSET(Priorities!$F$3:$F$2283,Table1[[#This Row],[ID]],0),MATCH(1,(B205=OFFSET(Priorities!$B$3:$B$2283,Table1[[#This Row],[ID]],0))*("1W"=OFFSET(Priorities!$E$3:$E$2283,Table1[[#This Row],[ID]],0)),0))),"")</f>
        <v/>
      </c>
      <c r="H205" s="292" t="str" cm="1">
        <f t="array" aca="1" ref="H205" ca="1">_xlfn.IFNA(TODAY()-(INDEX(OFFSET(Priorities!$F$3:$F$2283,Table1[[#This Row],[ID]],0),MATCH(1,(B205=OFFSET(Priorities!$B$3:$B$2283,Table1[[#This Row],[ID]],0))*("3W"=OFFSET(Priorities!$E$3:$E$2283,Table1[[#This Row],[ID]],0)),0))),"")</f>
        <v/>
      </c>
      <c r="I205" s="292" t="str" cm="1">
        <f t="array" aca="1" ref="I205" ca="1">_xlfn.IFNA(TODAY()-(INDEX(OFFSET(Priorities!$F$3:$F$2283,Table1[[#This Row],[ID]],0),MATCH(1,(B205=OFFSET(Priorities!$B$3:$B$2283,Table1[[#This Row],[ID]],0))*("6W"=OFFSET(Priorities!$E$3:$E$2283,Table1[[#This Row],[ID]],0)),0))),"")</f>
        <v/>
      </c>
      <c r="J205" s="292" t="str" cm="1">
        <f t="array" aca="1" ref="J205" ca="1">_xlfn.IFNA(TODAY()-(INDEX(OFFSET(Priorities!$F$3:$F$2283,Table1[[#This Row],[ID]],0),MATCH(1,(B205=OFFSET(Priorities!$B$3:$B$2283,Table1[[#This Row],[ID]],0))*("12W"=OFFSET(Priorities!$E$3:$E$2283,Table1[[#This Row],[ID]],0)),0))),"")</f>
        <v/>
      </c>
      <c r="K205" s="292" t="str" cm="1">
        <f t="array" aca="1" ref="K205" ca="1">_xlfn.IFNA(TODAY()-(INDEX(OFFSET(Priorities!$F$3:$F$2283,Table1[[#This Row],[ID]],0),MATCH(1,(B205=OFFSET(Priorities!$B$3:$B$2283,Table1[[#This Row],[ID]],0))*("18W"=OFFSET(Priorities!$E$3:$E$2283,Table1[[#This Row],[ID]],0)),0))),"")</f>
        <v/>
      </c>
      <c r="L205" s="292" t="str" cm="1">
        <f t="array" aca="1" ref="L205" ca="1">_xlfn.IFNA(TODAY()-(INDEX(OFFSET(Priorities!$F$3:$F$2283,Table1[[#This Row],[ID]],0),MATCH(1,(B205=OFFSET(Priorities!$B$3:$B$2283,Table1[[#This Row],[ID]],0))*("26W"=OFFSET(Priorities!$E$3:$E$2283,Table1[[#This Row],[ID]],0)),0))),"")</f>
        <v/>
      </c>
      <c r="M205" s="292" t="str" cm="1">
        <f t="array" aca="1" ref="M205" ca="1">_xlfn.IFNA(TODAY()-(INDEX(OFFSET(Priorities!$F$3:$F$2283,Table1[[#This Row],[ID]],0),MATCH(1,(B205=OFFSET(Priorities!$B$3:$B$2283,Table1[[#This Row],[ID]],0))*("52W"=OFFSET(Priorities!$E$3:$E$2283,Table1[[#This Row],[ID]],0)),0))),"")</f>
        <v/>
      </c>
      <c r="N205" s="292" t="str" cm="1">
        <f t="array" aca="1" ref="N205" ca="1">_xlfn.IFNA(TODAY()-(INDEX(OFFSET(Priorities!$F$3:$F$2283,Table1[[#This Row],[ID]],0),MATCH(1,(B205=OFFSET(Priorities!$B$3:$B$2283,Table1[[#This Row],[ID]],0))*("104W"=OFFSET(Priorities!$E$3:$E$2283,Table1[[#This Row],[ID]],0)),0))),"")</f>
        <v/>
      </c>
      <c r="O205" s="292" t="str" cm="1">
        <f t="array" aca="1" ref="O205" ca="1">_xlfn.IFNA(TODAY()-(INDEX(OFFSET(Priorities!$F$3:$F$2283,Table1[[#This Row],[ID]],0),MATCH(1,(B205=OFFSET(Priorities!$B$3:$B$2283,Table1[[#This Row],[ID]],0))*("2L"=OFFSET(Priorities!$E$3:$E$2283,Table1[[#This Row],[ID]],0)),0))),"")</f>
        <v/>
      </c>
      <c r="P205" s="292" t="str" cm="1">
        <f t="array" aca="1" ref="P205" ca="1">_xlfn.IFNA(TODAY()-(INDEX(OFFSET(Priorities!$F$3:$F$2283,Table1[[#This Row],[ID]],0),MATCH(1,(B205=OFFSET(Priorities!$B$3:$B$2283,Table1[[#This Row],[ID]],0))*("156W"=OFFSET(Priorities!$E$3:$E$2283,Table1[[#This Row],[ID]],0)),0))),"")</f>
        <v/>
      </c>
      <c r="Q205" s="287" t="str" cm="1">
        <f t="array" aca="1" ref="Q205" ca="1">_xlfn.IFNA(TODAY()-(INDEX(OFFSET(Priorities!$F$3:$F$2283,Table1[[#This Row],[ID]],0),MATCH(1,(B205=OFFSET(Priorities!$B$3:$B$2283,Table1[[#This Row],[ID]],0))*("3L"=OFFSET(Priorities!$E$3:$E$2283,Table1[[#This Row],[ID]],0)),0))),"")</f>
        <v/>
      </c>
    </row>
    <row r="206" spans="1:17" hidden="1" x14ac:dyDescent="0.3">
      <c r="A206" s="288">
        <v>205</v>
      </c>
      <c r="B206" s="289" t="str">
        <f ca="1">IF(COUNTIF(Priorities!$B$4:OFFSET(Priorities!$B$3,Table1[[#This Row],[ID]],0),OFFSET(Priorities!$B$3,Table1[[#This Row],[ID]],0))=1,OFFSET(Priorities!$B$3,Table1[[#This Row],[ID]],0),"")</f>
        <v/>
      </c>
      <c r="C206" s="290" t="str">
        <f ca="1">IF(COUNTIF(Priorities!$B$4:OFFSET(Priorities!$B$3,Table1[[#This Row],[ID]],0),OFFSET(Priorities!$B$3,Table1[[#This Row],[ID]],0))=1,OFFSET(Priorities!$C$3,Table1[[#This Row],[ID]],0),"")</f>
        <v/>
      </c>
      <c r="D206" s="289" t="str">
        <f ca="1">IFERROR(IF(VLOOKUP(E206,'Leader-Assistant'!$B$1:$B$25,1,FALSE)&lt;&gt;"",'Leader-Assistant'!$B$1,""),"") &amp; IFERROR(IF(VLOOKUP(E206,'Leader-Assistant'!$C$1:$C$25,1,FALSE)&lt;&gt;"",'Leader-Assistant'!$C$1,""),"")  &amp; IFERROR(IF(VLOOKUP(E206,'Leader-Assistant'!$D$1:$D$25,1,FALSE)&lt;&gt;"",'Leader-Assistant'!$D$1,""),"") &amp; IFERROR(IF(VLOOKUP(E206,'Leader-Assistant'!$E$1:$E$25,1,FALSE)&lt;&gt;"",'Leader-Assistant'!$E$1,""),"") &amp; IFERROR(IF(VLOOKUP(E206,'Leader-Assistant'!$F$1:$F$25,1,FALSE)&lt;&gt;"",'Leader-Assistant'!$F$1,""),"") &amp; IFERROR(IF(VLOOKUP(E206,'Leader-Assistant'!$G$1:$G$25,1,FALSE)&lt;&gt;"",'Leader-Assistant'!$G$1,""),"") &amp; IFERROR(IF(VLOOKUP(E206,'Leader-Assistant'!$H$1:$H$25,1,FALSE)&lt;&gt;"",'Leader-Assistant'!$H$1,""),"") &amp; IFERROR(IF(VLOOKUP(E206,'Leader-Assistant'!$I$1:$I$25,1,FALSE)&lt;&gt;"",'Leader-Assistant'!$I$1,""),"")</f>
        <v/>
      </c>
      <c r="E206" s="289" t="str">
        <f ca="1">IF(COUNTIF(Priorities!$B$4:OFFSET(Priorities!$B$3,Table1[[#This Row],[ID]],0),OFFSET(Priorities!$B$3,Table1[[#This Row],[ID]],0))=1,OFFSET(Priorities!$D$3,Table1[[#This Row],[ID]],0),"")</f>
        <v/>
      </c>
      <c r="F206" s="291" t="str" cm="1">
        <f t="array" aca="1" ref="F206" ca="1">_xlfn.IFNA(INDEX(OFFSET(Priorities!$F$3:$F$2283,Table1[[#This Row],[ID]],0),MATCH(1,(B206=OFFSET(Priorities!$B$3:$B$2283,Table1[[#This Row],[ID]],0))*("Initial"=OFFSET(Priorities!$E$3:$E$2283,Table1[[#This Row],[ID]],0)),0)),"")</f>
        <v/>
      </c>
      <c r="G206" s="292" t="str" cm="1">
        <f t="array" aca="1" ref="G206" ca="1">_xlfn.IFNA(TODAY()-(INDEX(OFFSET(Priorities!$F$3:$F$2283,Table1[[#This Row],[ID]],0),MATCH(1,(B206=OFFSET(Priorities!$B$3:$B$2283,Table1[[#This Row],[ID]],0))*("1W"=OFFSET(Priorities!$E$3:$E$2283,Table1[[#This Row],[ID]],0)),0))),"")</f>
        <v/>
      </c>
      <c r="H206" s="292" t="str" cm="1">
        <f t="array" aca="1" ref="H206" ca="1">_xlfn.IFNA(TODAY()-(INDEX(OFFSET(Priorities!$F$3:$F$2283,Table1[[#This Row],[ID]],0),MATCH(1,(B206=OFFSET(Priorities!$B$3:$B$2283,Table1[[#This Row],[ID]],0))*("3W"=OFFSET(Priorities!$E$3:$E$2283,Table1[[#This Row],[ID]],0)),0))),"")</f>
        <v/>
      </c>
      <c r="I206" s="292" t="str" cm="1">
        <f t="array" aca="1" ref="I206" ca="1">_xlfn.IFNA(TODAY()-(INDEX(OFFSET(Priorities!$F$3:$F$2283,Table1[[#This Row],[ID]],0),MATCH(1,(B206=OFFSET(Priorities!$B$3:$B$2283,Table1[[#This Row],[ID]],0))*("6W"=OFFSET(Priorities!$E$3:$E$2283,Table1[[#This Row],[ID]],0)),0))),"")</f>
        <v/>
      </c>
      <c r="J206" s="292" t="str" cm="1">
        <f t="array" aca="1" ref="J206" ca="1">_xlfn.IFNA(TODAY()-(INDEX(OFFSET(Priorities!$F$3:$F$2283,Table1[[#This Row],[ID]],0),MATCH(1,(B206=OFFSET(Priorities!$B$3:$B$2283,Table1[[#This Row],[ID]],0))*("12W"=OFFSET(Priorities!$E$3:$E$2283,Table1[[#This Row],[ID]],0)),0))),"")</f>
        <v/>
      </c>
      <c r="K206" s="292" t="str" cm="1">
        <f t="array" aca="1" ref="K206" ca="1">_xlfn.IFNA(TODAY()-(INDEX(OFFSET(Priorities!$F$3:$F$2283,Table1[[#This Row],[ID]],0),MATCH(1,(B206=OFFSET(Priorities!$B$3:$B$2283,Table1[[#This Row],[ID]],0))*("18W"=OFFSET(Priorities!$E$3:$E$2283,Table1[[#This Row],[ID]],0)),0))),"")</f>
        <v/>
      </c>
      <c r="L206" s="292" t="str" cm="1">
        <f t="array" aca="1" ref="L206" ca="1">_xlfn.IFNA(TODAY()-(INDEX(OFFSET(Priorities!$F$3:$F$2283,Table1[[#This Row],[ID]],0),MATCH(1,(B206=OFFSET(Priorities!$B$3:$B$2283,Table1[[#This Row],[ID]],0))*("26W"=OFFSET(Priorities!$E$3:$E$2283,Table1[[#This Row],[ID]],0)),0))),"")</f>
        <v/>
      </c>
      <c r="M206" s="292" t="str" cm="1">
        <f t="array" aca="1" ref="M206" ca="1">_xlfn.IFNA(TODAY()-(INDEX(OFFSET(Priorities!$F$3:$F$2283,Table1[[#This Row],[ID]],0),MATCH(1,(B206=OFFSET(Priorities!$B$3:$B$2283,Table1[[#This Row],[ID]],0))*("52W"=OFFSET(Priorities!$E$3:$E$2283,Table1[[#This Row],[ID]],0)),0))),"")</f>
        <v/>
      </c>
      <c r="N206" s="292" t="str" cm="1">
        <f t="array" aca="1" ref="N206" ca="1">_xlfn.IFNA(TODAY()-(INDEX(OFFSET(Priorities!$F$3:$F$2283,Table1[[#This Row],[ID]],0),MATCH(1,(B206=OFFSET(Priorities!$B$3:$B$2283,Table1[[#This Row],[ID]],0))*("104W"=OFFSET(Priorities!$E$3:$E$2283,Table1[[#This Row],[ID]],0)),0))),"")</f>
        <v/>
      </c>
      <c r="O206" s="292" t="str" cm="1">
        <f t="array" aca="1" ref="O206" ca="1">_xlfn.IFNA(TODAY()-(INDEX(OFFSET(Priorities!$F$3:$F$2283,Table1[[#This Row],[ID]],0),MATCH(1,(B206=OFFSET(Priorities!$B$3:$B$2283,Table1[[#This Row],[ID]],0))*("2L"=OFFSET(Priorities!$E$3:$E$2283,Table1[[#This Row],[ID]],0)),0))),"")</f>
        <v/>
      </c>
      <c r="P206" s="292" t="str" cm="1">
        <f t="array" aca="1" ref="P206" ca="1">_xlfn.IFNA(TODAY()-(INDEX(OFFSET(Priorities!$F$3:$F$2283,Table1[[#This Row],[ID]],0),MATCH(1,(B206=OFFSET(Priorities!$B$3:$B$2283,Table1[[#This Row],[ID]],0))*("156W"=OFFSET(Priorities!$E$3:$E$2283,Table1[[#This Row],[ID]],0)),0))),"")</f>
        <v/>
      </c>
      <c r="Q206" s="287" t="str" cm="1">
        <f t="array" aca="1" ref="Q206" ca="1">_xlfn.IFNA(TODAY()-(INDEX(OFFSET(Priorities!$F$3:$F$2283,Table1[[#This Row],[ID]],0),MATCH(1,(B206=OFFSET(Priorities!$B$3:$B$2283,Table1[[#This Row],[ID]],0))*("3L"=OFFSET(Priorities!$E$3:$E$2283,Table1[[#This Row],[ID]],0)),0))),"")</f>
        <v/>
      </c>
    </row>
    <row r="207" spans="1:17" ht="28.8" x14ac:dyDescent="0.3">
      <c r="A207" s="288">
        <v>206</v>
      </c>
      <c r="B207" s="289" t="str">
        <f ca="1">IF(COUNTIF(Priorities!$B$4:OFFSET(Priorities!$B$3,Table1[[#This Row],[ID]],0),OFFSET(Priorities!$B$3,Table1[[#This Row],[ID]],0))=1,OFFSET(Priorities!$B$3,Table1[[#This Row],[ID]],0),"")</f>
        <v>ST 172/2020</v>
      </c>
      <c r="C207" s="290" t="str">
        <f ca="1">IF(COUNTIF(Priorities!$B$4:OFFSET(Priorities!$B$3,Table1[[#This Row],[ID]],0),OFFSET(Priorities!$B$3,Table1[[#This Row],[ID]],0))=1,OFFSET(Priorities!$C$3,Table1[[#This Row],[ID]],0),"")</f>
        <v>Green Lantern with Acaol 445NG from The Dow Chemical Company</v>
      </c>
      <c r="D207" s="289" t="str">
        <f ca="1">IFERROR(IF(VLOOKUP(E207,'Leader-Assistant'!$B$1:$B$25,1,FALSE)&lt;&gt;"",'Leader-Assistant'!$B$1,""),"") &amp; IFERROR(IF(VLOOKUP(E207,'Leader-Assistant'!$C$1:$C$25,1,FALSE)&lt;&gt;"",'Leader-Assistant'!$C$1,""),"")  &amp; IFERROR(IF(VLOOKUP(E207,'Leader-Assistant'!$D$1:$D$25,1,FALSE)&lt;&gt;"",'Leader-Assistant'!$D$1,""),"") &amp; IFERROR(IF(VLOOKUP(E207,'Leader-Assistant'!$E$1:$E$25,1,FALSE)&lt;&gt;"",'Leader-Assistant'!$E$1,""),"") &amp; IFERROR(IF(VLOOKUP(E207,'Leader-Assistant'!$F$1:$F$25,1,FALSE)&lt;&gt;"",'Leader-Assistant'!$F$1,""),"") &amp; IFERROR(IF(VLOOKUP(E207,'Leader-Assistant'!$G$1:$G$25,1,FALSE)&lt;&gt;"",'Leader-Assistant'!$G$1,""),"") &amp; IFERROR(IF(VLOOKUP(E207,'Leader-Assistant'!$H$1:$H$25,1,FALSE)&lt;&gt;"",'Leader-Assistant'!$H$1,""),"") &amp; IFERROR(IF(VLOOKUP(E207,'Leader-Assistant'!$I$1:$I$25,1,FALSE)&lt;&gt;"",'Leader-Assistant'!$I$1,""),"")</f>
        <v/>
      </c>
      <c r="E207" s="289" t="str">
        <f ca="1">IF(COUNTIF(Priorities!$B$4:OFFSET(Priorities!$B$3,Table1[[#This Row],[ID]],0),OFFSET(Priorities!$B$3,Table1[[#This Row],[ID]],0))=1,OFFSET(Priorities!$D$3,Table1[[#This Row],[ID]],0),"")</f>
        <v>NPE</v>
      </c>
      <c r="F207" s="291" cm="1">
        <f t="array" aca="1" ref="F207" ca="1">_xlfn.IFNA(INDEX(OFFSET(Priorities!$F$3:$F$2283,Table1[[#This Row],[ID]],0),MATCH(1,(B207=OFFSET(Priorities!$B$3:$B$2283,Table1[[#This Row],[ID]],0))*("Initial"=OFFSET(Priorities!$E$3:$E$2283,Table1[[#This Row],[ID]],0)),0)),"")</f>
        <v>43963</v>
      </c>
      <c r="G207" s="292" cm="1">
        <f t="array" aca="1" ref="G207" ca="1">_xlfn.IFNA(TODAY()-(INDEX(OFFSET(Priorities!$F$3:$F$2283,Table1[[#This Row],[ID]],0),MATCH(1,(B207=OFFSET(Priorities!$B$3:$B$2283,Table1[[#This Row],[ID]],0))*("1W"=OFFSET(Priorities!$E$3:$E$2283,Table1[[#This Row],[ID]],0)),0))),"")</f>
        <v>875</v>
      </c>
      <c r="H207" s="292" cm="1">
        <f t="array" aca="1" ref="H207" ca="1">_xlfn.IFNA(TODAY()-(INDEX(OFFSET(Priorities!$F$3:$F$2283,Table1[[#This Row],[ID]],0),MATCH(1,(B207=OFFSET(Priorities!$B$3:$B$2283,Table1[[#This Row],[ID]],0))*("3W"=OFFSET(Priorities!$E$3:$E$2283,Table1[[#This Row],[ID]],0)),0))),"")</f>
        <v>861</v>
      </c>
      <c r="I207" s="292" cm="1">
        <f t="array" aca="1" ref="I207" ca="1">_xlfn.IFNA(TODAY()-(INDEX(OFFSET(Priorities!$F$3:$F$2283,Table1[[#This Row],[ID]],0),MATCH(1,(B207=OFFSET(Priorities!$B$3:$B$2283,Table1[[#This Row],[ID]],0))*("6W"=OFFSET(Priorities!$E$3:$E$2283,Table1[[#This Row],[ID]],0)),0))),"")</f>
        <v>840</v>
      </c>
      <c r="J207" s="292" cm="1">
        <f t="array" aca="1" ref="J207" ca="1">_xlfn.IFNA(TODAY()-(INDEX(OFFSET(Priorities!$F$3:$F$2283,Table1[[#This Row],[ID]],0),MATCH(1,(B207=OFFSET(Priorities!$B$3:$B$2283,Table1[[#This Row],[ID]],0))*("12W"=OFFSET(Priorities!$E$3:$E$2283,Table1[[#This Row],[ID]],0)),0))),"")</f>
        <v>798</v>
      </c>
      <c r="K207" s="292" t="str" cm="1">
        <f t="array" aca="1" ref="K207" ca="1">_xlfn.IFNA(TODAY()-(INDEX(OFFSET(Priorities!$F$3:$F$2283,Table1[[#This Row],[ID]],0),MATCH(1,(B207=OFFSET(Priorities!$B$3:$B$2283,Table1[[#This Row],[ID]],0))*("18W"=OFFSET(Priorities!$E$3:$E$2283,Table1[[#This Row],[ID]],0)),0))),"")</f>
        <v/>
      </c>
      <c r="L207" s="292" t="str" cm="1">
        <f t="array" aca="1" ref="L207" ca="1">_xlfn.IFNA(TODAY()-(INDEX(OFFSET(Priorities!$F$3:$F$2283,Table1[[#This Row],[ID]],0),MATCH(1,(B207=OFFSET(Priorities!$B$3:$B$2283,Table1[[#This Row],[ID]],0))*("26W"=OFFSET(Priorities!$E$3:$E$2283,Table1[[#This Row],[ID]],0)),0))),"")</f>
        <v/>
      </c>
      <c r="M207" s="292" t="str" cm="1">
        <f t="array" aca="1" ref="M207" ca="1">_xlfn.IFNA(TODAY()-(INDEX(OFFSET(Priorities!$F$3:$F$2283,Table1[[#This Row],[ID]],0),MATCH(1,(B207=OFFSET(Priorities!$B$3:$B$2283,Table1[[#This Row],[ID]],0))*("52W"=OFFSET(Priorities!$E$3:$E$2283,Table1[[#This Row],[ID]],0)),0))),"")</f>
        <v/>
      </c>
      <c r="N207" s="292" t="str" cm="1">
        <f t="array" aca="1" ref="N207" ca="1">_xlfn.IFNA(TODAY()-(INDEX(OFFSET(Priorities!$F$3:$F$2283,Table1[[#This Row],[ID]],0),MATCH(1,(B207=OFFSET(Priorities!$B$3:$B$2283,Table1[[#This Row],[ID]],0))*("104W"=OFFSET(Priorities!$E$3:$E$2283,Table1[[#This Row],[ID]],0)),0))),"")</f>
        <v/>
      </c>
      <c r="O207" s="292" cm="1">
        <f t="array" aca="1" ref="O207" ca="1">_xlfn.IFNA(TODAY()-(INDEX(OFFSET(Priorities!$F$3:$F$2283,Table1[[#This Row],[ID]],0),MATCH(1,(B207=OFFSET(Priorities!$B$3:$B$2283,Table1[[#This Row],[ID]],0))*("2L"=OFFSET(Priorities!$E$3:$E$2283,Table1[[#This Row],[ID]],0)),0))),"")</f>
        <v>154</v>
      </c>
      <c r="P207" s="292" t="str" cm="1">
        <f t="array" aca="1" ref="P207" ca="1">_xlfn.IFNA(TODAY()-(INDEX(OFFSET(Priorities!$F$3:$F$2283,Table1[[#This Row],[ID]],0),MATCH(1,(B207=OFFSET(Priorities!$B$3:$B$2283,Table1[[#This Row],[ID]],0))*("156W"=OFFSET(Priorities!$E$3:$E$2283,Table1[[#This Row],[ID]],0)),0))),"")</f>
        <v/>
      </c>
      <c r="Q207" s="287" t="str" cm="1">
        <f t="array" aca="1" ref="Q207" ca="1">_xlfn.IFNA(TODAY()-(INDEX(OFFSET(Priorities!$F$3:$F$2283,Table1[[#This Row],[ID]],0),MATCH(1,(B207=OFFSET(Priorities!$B$3:$B$2283,Table1[[#This Row],[ID]],0))*("3L"=OFFSET(Priorities!$E$3:$E$2283,Table1[[#This Row],[ID]],0)),0))),"")</f>
        <v/>
      </c>
    </row>
    <row r="208" spans="1:17" ht="28.8" x14ac:dyDescent="0.3">
      <c r="A208" s="288">
        <v>207</v>
      </c>
      <c r="B208" s="289" t="str">
        <f ca="1">IF(COUNTIF(Priorities!$B$4:OFFSET(Priorities!$B$3,Table1[[#This Row],[ID]],0),OFFSET(Priorities!$B$3,Table1[[#This Row],[ID]],0))=1,OFFSET(Priorities!$B$3,Table1[[#This Row],[ID]],0),"")</f>
        <v>ST 171/2020</v>
      </c>
      <c r="C208" s="290" t="str">
        <f ca="1">IF(COUNTIF(Priorities!$B$4:OFFSET(Priorities!$B$3,Table1[[#This Row],[ID]],0),OFFSET(Priorities!$B$3,Table1[[#This Row],[ID]],0))=1,OFFSET(Priorities!$C$3,Table1[[#This Row],[ID]],0),"")</f>
        <v>Titan Bruno with reduced MnOx/TEAD</v>
      </c>
      <c r="D208" s="289" t="str">
        <f ca="1">IFERROR(IF(VLOOKUP(E208,'Leader-Assistant'!$B$1:$B$25,1,FALSE)&lt;&gt;"",'Leader-Assistant'!$B$1,""),"") &amp; IFERROR(IF(VLOOKUP(E208,'Leader-Assistant'!$C$1:$C$25,1,FALSE)&lt;&gt;"",'Leader-Assistant'!$C$1,""),"")  &amp; IFERROR(IF(VLOOKUP(E208,'Leader-Assistant'!$D$1:$D$25,1,FALSE)&lt;&gt;"",'Leader-Assistant'!$D$1,""),"") &amp; IFERROR(IF(VLOOKUP(E208,'Leader-Assistant'!$E$1:$E$25,1,FALSE)&lt;&gt;"",'Leader-Assistant'!$E$1,""),"") &amp; IFERROR(IF(VLOOKUP(E208,'Leader-Assistant'!$F$1:$F$25,1,FALSE)&lt;&gt;"",'Leader-Assistant'!$F$1,""),"") &amp; IFERROR(IF(VLOOKUP(E208,'Leader-Assistant'!$G$1:$G$25,1,FALSE)&lt;&gt;"",'Leader-Assistant'!$G$1,""),"") &amp; IFERROR(IF(VLOOKUP(E208,'Leader-Assistant'!$H$1:$H$25,1,FALSE)&lt;&gt;"",'Leader-Assistant'!$H$1,""),"") &amp; IFERROR(IF(VLOOKUP(E208,'Leader-Assistant'!$I$1:$I$25,1,FALSE)&lt;&gt;"",'Leader-Assistant'!$I$1,""),"")</f>
        <v/>
      </c>
      <c r="E208" s="289" t="str">
        <f ca="1">IF(COUNTIF(Priorities!$B$4:OFFSET(Priorities!$B$3,Table1[[#This Row],[ID]],0),OFFSET(Priorities!$B$3,Table1[[#This Row],[ID]],0))=1,OFFSET(Priorities!$D$3,Table1[[#This Row],[ID]],0),"")</f>
        <v>NPE</v>
      </c>
      <c r="F208" s="291" cm="1">
        <f t="array" aca="1" ref="F208" ca="1">_xlfn.IFNA(INDEX(OFFSET(Priorities!$F$3:$F$2283,Table1[[#This Row],[ID]],0),MATCH(1,(B208=OFFSET(Priorities!$B$3:$B$2283,Table1[[#This Row],[ID]],0))*("Initial"=OFFSET(Priorities!$E$3:$E$2283,Table1[[#This Row],[ID]],0)),0)),"")</f>
        <v>43963</v>
      </c>
      <c r="G208" s="292" cm="1">
        <f t="array" aca="1" ref="G208" ca="1">_xlfn.IFNA(TODAY()-(INDEX(OFFSET(Priorities!$F$3:$F$2283,Table1[[#This Row],[ID]],0),MATCH(1,(B208=OFFSET(Priorities!$B$3:$B$2283,Table1[[#This Row],[ID]],0))*("1W"=OFFSET(Priorities!$E$3:$E$2283,Table1[[#This Row],[ID]],0)),0))),"")</f>
        <v>875</v>
      </c>
      <c r="H208" s="292" cm="1">
        <f t="array" aca="1" ref="H208" ca="1">_xlfn.IFNA(TODAY()-(INDEX(OFFSET(Priorities!$F$3:$F$2283,Table1[[#This Row],[ID]],0),MATCH(1,(B208=OFFSET(Priorities!$B$3:$B$2283,Table1[[#This Row],[ID]],0))*("3W"=OFFSET(Priorities!$E$3:$E$2283,Table1[[#This Row],[ID]],0)),0))),"")</f>
        <v>861</v>
      </c>
      <c r="I208" s="292" cm="1">
        <f t="array" aca="1" ref="I208" ca="1">_xlfn.IFNA(TODAY()-(INDEX(OFFSET(Priorities!$F$3:$F$2283,Table1[[#This Row],[ID]],0),MATCH(1,(B208=OFFSET(Priorities!$B$3:$B$2283,Table1[[#This Row],[ID]],0))*("6W"=OFFSET(Priorities!$E$3:$E$2283,Table1[[#This Row],[ID]],0)),0))),"")</f>
        <v>840</v>
      </c>
      <c r="J208" s="292" cm="1">
        <f t="array" aca="1" ref="J208" ca="1">_xlfn.IFNA(TODAY()-(INDEX(OFFSET(Priorities!$F$3:$F$2283,Table1[[#This Row],[ID]],0),MATCH(1,(B208=OFFSET(Priorities!$B$3:$B$2283,Table1[[#This Row],[ID]],0))*("12W"=OFFSET(Priorities!$E$3:$E$2283,Table1[[#This Row],[ID]],0)),0))),"")</f>
        <v>798</v>
      </c>
      <c r="K208" s="292" t="str" cm="1">
        <f t="array" aca="1" ref="K208" ca="1">_xlfn.IFNA(TODAY()-(INDEX(OFFSET(Priorities!$F$3:$F$2283,Table1[[#This Row],[ID]],0),MATCH(1,(B208=OFFSET(Priorities!$B$3:$B$2283,Table1[[#This Row],[ID]],0))*("18W"=OFFSET(Priorities!$E$3:$E$2283,Table1[[#This Row],[ID]],0)),0))),"")</f>
        <v/>
      </c>
      <c r="L208" s="292" t="str" cm="1">
        <f t="array" aca="1" ref="L208" ca="1">_xlfn.IFNA(TODAY()-(INDEX(OFFSET(Priorities!$F$3:$F$2283,Table1[[#This Row],[ID]],0),MATCH(1,(B208=OFFSET(Priorities!$B$3:$B$2283,Table1[[#This Row],[ID]],0))*("26W"=OFFSET(Priorities!$E$3:$E$2283,Table1[[#This Row],[ID]],0)),0))),"")</f>
        <v/>
      </c>
      <c r="M208" s="292" t="str" cm="1">
        <f t="array" aca="1" ref="M208" ca="1">_xlfn.IFNA(TODAY()-(INDEX(OFFSET(Priorities!$F$3:$F$2283,Table1[[#This Row],[ID]],0),MATCH(1,(B208=OFFSET(Priorities!$B$3:$B$2283,Table1[[#This Row],[ID]],0))*("52W"=OFFSET(Priorities!$E$3:$E$2283,Table1[[#This Row],[ID]],0)),0))),"")</f>
        <v/>
      </c>
      <c r="N208" s="292" t="str" cm="1">
        <f t="array" aca="1" ref="N208" ca="1">_xlfn.IFNA(TODAY()-(INDEX(OFFSET(Priorities!$F$3:$F$2283,Table1[[#This Row],[ID]],0),MATCH(1,(B208=OFFSET(Priorities!$B$3:$B$2283,Table1[[#This Row],[ID]],0))*("104W"=OFFSET(Priorities!$E$3:$E$2283,Table1[[#This Row],[ID]],0)),0))),"")</f>
        <v/>
      </c>
      <c r="O208" s="292" cm="1">
        <f t="array" aca="1" ref="O208" ca="1">_xlfn.IFNA(TODAY()-(INDEX(OFFSET(Priorities!$F$3:$F$2283,Table1[[#This Row],[ID]],0),MATCH(1,(B208=OFFSET(Priorities!$B$3:$B$2283,Table1[[#This Row],[ID]],0))*("2L"=OFFSET(Priorities!$E$3:$E$2283,Table1[[#This Row],[ID]],0)),0))),"")</f>
        <v>154</v>
      </c>
      <c r="P208" s="292" t="str" cm="1">
        <f t="array" aca="1" ref="P208" ca="1">_xlfn.IFNA(TODAY()-(INDEX(OFFSET(Priorities!$F$3:$F$2283,Table1[[#This Row],[ID]],0),MATCH(1,(B208=OFFSET(Priorities!$B$3:$B$2283,Table1[[#This Row],[ID]],0))*("156W"=OFFSET(Priorities!$E$3:$E$2283,Table1[[#This Row],[ID]],0)),0))),"")</f>
        <v/>
      </c>
      <c r="Q208" s="287" t="str" cm="1">
        <f t="array" aca="1" ref="Q208" ca="1">_xlfn.IFNA(TODAY()-(INDEX(OFFSET(Priorities!$F$3:$F$2283,Table1[[#This Row],[ID]],0),MATCH(1,(B208=OFFSET(Priorities!$B$3:$B$2283,Table1[[#This Row],[ID]],0))*("3L"=OFFSET(Priorities!$E$3:$E$2283,Table1[[#This Row],[ID]],0)),0))),"")</f>
        <v/>
      </c>
    </row>
    <row r="209" spans="1:17" hidden="1" x14ac:dyDescent="0.3">
      <c r="A209" s="288">
        <v>208</v>
      </c>
      <c r="B209" s="289" t="str">
        <f ca="1">IF(COUNTIF(Priorities!$B$4:OFFSET(Priorities!$B$3,Table1[[#This Row],[ID]],0),OFFSET(Priorities!$B$3,Table1[[#This Row],[ID]],0))=1,OFFSET(Priorities!$B$3,Table1[[#This Row],[ID]],0),"")</f>
        <v/>
      </c>
      <c r="C209" s="290" t="str">
        <f ca="1">IF(COUNTIF(Priorities!$B$4:OFFSET(Priorities!$B$3,Table1[[#This Row],[ID]],0),OFFSET(Priorities!$B$3,Table1[[#This Row],[ID]],0))=1,OFFSET(Priorities!$C$3,Table1[[#This Row],[ID]],0),"")</f>
        <v/>
      </c>
      <c r="D209" s="289" t="str">
        <f ca="1">IFERROR(IF(VLOOKUP(E209,'Leader-Assistant'!$B$1:$B$25,1,FALSE)&lt;&gt;"",'Leader-Assistant'!$B$1,""),"") &amp; IFERROR(IF(VLOOKUP(E209,'Leader-Assistant'!$C$1:$C$25,1,FALSE)&lt;&gt;"",'Leader-Assistant'!$C$1,""),"")  &amp; IFERROR(IF(VLOOKUP(E209,'Leader-Assistant'!$D$1:$D$25,1,FALSE)&lt;&gt;"",'Leader-Assistant'!$D$1,""),"") &amp; IFERROR(IF(VLOOKUP(E209,'Leader-Assistant'!$E$1:$E$25,1,FALSE)&lt;&gt;"",'Leader-Assistant'!$E$1,""),"") &amp; IFERROR(IF(VLOOKUP(E209,'Leader-Assistant'!$F$1:$F$25,1,FALSE)&lt;&gt;"",'Leader-Assistant'!$F$1,""),"") &amp; IFERROR(IF(VLOOKUP(E209,'Leader-Assistant'!$G$1:$G$25,1,FALSE)&lt;&gt;"",'Leader-Assistant'!$G$1,""),"") &amp; IFERROR(IF(VLOOKUP(E209,'Leader-Assistant'!$H$1:$H$25,1,FALSE)&lt;&gt;"",'Leader-Assistant'!$H$1,""),"") &amp; IFERROR(IF(VLOOKUP(E209,'Leader-Assistant'!$I$1:$I$25,1,FALSE)&lt;&gt;"",'Leader-Assistant'!$I$1,""),"")</f>
        <v/>
      </c>
      <c r="E209" s="289" t="str">
        <f ca="1">IF(COUNTIF(Priorities!$B$4:OFFSET(Priorities!$B$3,Table1[[#This Row],[ID]],0),OFFSET(Priorities!$B$3,Table1[[#This Row],[ID]],0))=1,OFFSET(Priorities!$D$3,Table1[[#This Row],[ID]],0),"")</f>
        <v/>
      </c>
      <c r="F209" s="291" t="str" cm="1">
        <f t="array" aca="1" ref="F209" ca="1">_xlfn.IFNA(INDEX(OFFSET(Priorities!$F$3:$F$2283,Table1[[#This Row],[ID]],0),MATCH(1,(B209=OFFSET(Priorities!$B$3:$B$2283,Table1[[#This Row],[ID]],0))*("Initial"=OFFSET(Priorities!$E$3:$E$2283,Table1[[#This Row],[ID]],0)),0)),"")</f>
        <v/>
      </c>
      <c r="G209" s="292" t="str" cm="1">
        <f t="array" aca="1" ref="G209" ca="1">_xlfn.IFNA(TODAY()-(INDEX(OFFSET(Priorities!$F$3:$F$2283,Table1[[#This Row],[ID]],0),MATCH(1,(B209=OFFSET(Priorities!$B$3:$B$2283,Table1[[#This Row],[ID]],0))*("1W"=OFFSET(Priorities!$E$3:$E$2283,Table1[[#This Row],[ID]],0)),0))),"")</f>
        <v/>
      </c>
      <c r="H209" s="292" t="str" cm="1">
        <f t="array" aca="1" ref="H209" ca="1">_xlfn.IFNA(TODAY()-(INDEX(OFFSET(Priorities!$F$3:$F$2283,Table1[[#This Row],[ID]],0),MATCH(1,(B209=OFFSET(Priorities!$B$3:$B$2283,Table1[[#This Row],[ID]],0))*("3W"=OFFSET(Priorities!$E$3:$E$2283,Table1[[#This Row],[ID]],0)),0))),"")</f>
        <v/>
      </c>
      <c r="I209" s="292" t="str" cm="1">
        <f t="array" aca="1" ref="I209" ca="1">_xlfn.IFNA(TODAY()-(INDEX(OFFSET(Priorities!$F$3:$F$2283,Table1[[#This Row],[ID]],0),MATCH(1,(B209=OFFSET(Priorities!$B$3:$B$2283,Table1[[#This Row],[ID]],0))*("6W"=OFFSET(Priorities!$E$3:$E$2283,Table1[[#This Row],[ID]],0)),0))),"")</f>
        <v/>
      </c>
      <c r="J209" s="292" t="str" cm="1">
        <f t="array" aca="1" ref="J209" ca="1">_xlfn.IFNA(TODAY()-(INDEX(OFFSET(Priorities!$F$3:$F$2283,Table1[[#This Row],[ID]],0),MATCH(1,(B209=OFFSET(Priorities!$B$3:$B$2283,Table1[[#This Row],[ID]],0))*("12W"=OFFSET(Priorities!$E$3:$E$2283,Table1[[#This Row],[ID]],0)),0))),"")</f>
        <v/>
      </c>
      <c r="K209" s="292" t="str" cm="1">
        <f t="array" aca="1" ref="K209" ca="1">_xlfn.IFNA(TODAY()-(INDEX(OFFSET(Priorities!$F$3:$F$2283,Table1[[#This Row],[ID]],0),MATCH(1,(B209=OFFSET(Priorities!$B$3:$B$2283,Table1[[#This Row],[ID]],0))*("18W"=OFFSET(Priorities!$E$3:$E$2283,Table1[[#This Row],[ID]],0)),0))),"")</f>
        <v/>
      </c>
      <c r="L209" s="292" t="str" cm="1">
        <f t="array" aca="1" ref="L209" ca="1">_xlfn.IFNA(TODAY()-(INDEX(OFFSET(Priorities!$F$3:$F$2283,Table1[[#This Row],[ID]],0),MATCH(1,(B209=OFFSET(Priorities!$B$3:$B$2283,Table1[[#This Row],[ID]],0))*("26W"=OFFSET(Priorities!$E$3:$E$2283,Table1[[#This Row],[ID]],0)),0))),"")</f>
        <v/>
      </c>
      <c r="M209" s="292" t="str" cm="1">
        <f t="array" aca="1" ref="M209" ca="1">_xlfn.IFNA(TODAY()-(INDEX(OFFSET(Priorities!$F$3:$F$2283,Table1[[#This Row],[ID]],0),MATCH(1,(B209=OFFSET(Priorities!$B$3:$B$2283,Table1[[#This Row],[ID]],0))*("52W"=OFFSET(Priorities!$E$3:$E$2283,Table1[[#This Row],[ID]],0)),0))),"")</f>
        <v/>
      </c>
      <c r="N209" s="292" t="str" cm="1">
        <f t="array" aca="1" ref="N209" ca="1">_xlfn.IFNA(TODAY()-(INDEX(OFFSET(Priorities!$F$3:$F$2283,Table1[[#This Row],[ID]],0),MATCH(1,(B209=OFFSET(Priorities!$B$3:$B$2283,Table1[[#This Row],[ID]],0))*("104W"=OFFSET(Priorities!$E$3:$E$2283,Table1[[#This Row],[ID]],0)),0))),"")</f>
        <v/>
      </c>
      <c r="O209" s="292" t="str" cm="1">
        <f t="array" aca="1" ref="O209" ca="1">_xlfn.IFNA(TODAY()-(INDEX(OFFSET(Priorities!$F$3:$F$2283,Table1[[#This Row],[ID]],0),MATCH(1,(B209=OFFSET(Priorities!$B$3:$B$2283,Table1[[#This Row],[ID]],0))*("2L"=OFFSET(Priorities!$E$3:$E$2283,Table1[[#This Row],[ID]],0)),0))),"")</f>
        <v/>
      </c>
      <c r="P209" s="292" t="str" cm="1">
        <f t="array" aca="1" ref="P209" ca="1">_xlfn.IFNA(TODAY()-(INDEX(OFFSET(Priorities!$F$3:$F$2283,Table1[[#This Row],[ID]],0),MATCH(1,(B209=OFFSET(Priorities!$B$3:$B$2283,Table1[[#This Row],[ID]],0))*("156W"=OFFSET(Priorities!$E$3:$E$2283,Table1[[#This Row],[ID]],0)),0))),"")</f>
        <v/>
      </c>
      <c r="Q209" s="287" t="str" cm="1">
        <f t="array" aca="1" ref="Q209" ca="1">_xlfn.IFNA(TODAY()-(INDEX(OFFSET(Priorities!$F$3:$F$2283,Table1[[#This Row],[ID]],0),MATCH(1,(B209=OFFSET(Priorities!$B$3:$B$2283,Table1[[#This Row],[ID]],0))*("3L"=OFFSET(Priorities!$E$3:$E$2283,Table1[[#This Row],[ID]],0)),0))),"")</f>
        <v/>
      </c>
    </row>
    <row r="210" spans="1:17" hidden="1" x14ac:dyDescent="0.3">
      <c r="A210" s="288">
        <v>209</v>
      </c>
      <c r="B210" s="289" t="str">
        <f ca="1">IF(COUNTIF(Priorities!$B$4:OFFSET(Priorities!$B$3,Table1[[#This Row],[ID]],0),OFFSET(Priorities!$B$3,Table1[[#This Row],[ID]],0))=1,OFFSET(Priorities!$B$3,Table1[[#This Row],[ID]],0),"")</f>
        <v/>
      </c>
      <c r="C210" s="290" t="str">
        <f ca="1">IF(COUNTIF(Priorities!$B$4:OFFSET(Priorities!$B$3,Table1[[#This Row],[ID]],0),OFFSET(Priorities!$B$3,Table1[[#This Row],[ID]],0))=1,OFFSET(Priorities!$C$3,Table1[[#This Row],[ID]],0),"")</f>
        <v/>
      </c>
      <c r="D210" s="289" t="str">
        <f ca="1">IFERROR(IF(VLOOKUP(E210,'Leader-Assistant'!$B$1:$B$25,1,FALSE)&lt;&gt;"",'Leader-Assistant'!$B$1,""),"") &amp; IFERROR(IF(VLOOKUP(E210,'Leader-Assistant'!$C$1:$C$25,1,FALSE)&lt;&gt;"",'Leader-Assistant'!$C$1,""),"")  &amp; IFERROR(IF(VLOOKUP(E210,'Leader-Assistant'!$D$1:$D$25,1,FALSE)&lt;&gt;"",'Leader-Assistant'!$D$1,""),"") &amp; IFERROR(IF(VLOOKUP(E210,'Leader-Assistant'!$E$1:$E$25,1,FALSE)&lt;&gt;"",'Leader-Assistant'!$E$1,""),"") &amp; IFERROR(IF(VLOOKUP(E210,'Leader-Assistant'!$F$1:$F$25,1,FALSE)&lt;&gt;"",'Leader-Assistant'!$F$1,""),"") &amp; IFERROR(IF(VLOOKUP(E210,'Leader-Assistant'!$G$1:$G$25,1,FALSE)&lt;&gt;"",'Leader-Assistant'!$G$1,""),"") &amp; IFERROR(IF(VLOOKUP(E210,'Leader-Assistant'!$H$1:$H$25,1,FALSE)&lt;&gt;"",'Leader-Assistant'!$H$1,""),"") &amp; IFERROR(IF(VLOOKUP(E210,'Leader-Assistant'!$I$1:$I$25,1,FALSE)&lt;&gt;"",'Leader-Assistant'!$I$1,""),"")</f>
        <v/>
      </c>
      <c r="E210" s="289" t="str">
        <f ca="1">IF(COUNTIF(Priorities!$B$4:OFFSET(Priorities!$B$3,Table1[[#This Row],[ID]],0),OFFSET(Priorities!$B$3,Table1[[#This Row],[ID]],0))=1,OFFSET(Priorities!$D$3,Table1[[#This Row],[ID]],0),"")</f>
        <v/>
      </c>
      <c r="F210" s="291" t="str" cm="1">
        <f t="array" aca="1" ref="F210" ca="1">_xlfn.IFNA(INDEX(OFFSET(Priorities!$F$3:$F$2283,Table1[[#This Row],[ID]],0),MATCH(1,(B210=OFFSET(Priorities!$B$3:$B$2283,Table1[[#This Row],[ID]],0))*("Initial"=OFFSET(Priorities!$E$3:$E$2283,Table1[[#This Row],[ID]],0)),0)),"")</f>
        <v/>
      </c>
      <c r="G210" s="292" t="str" cm="1">
        <f t="array" aca="1" ref="G210" ca="1">_xlfn.IFNA(TODAY()-(INDEX(OFFSET(Priorities!$F$3:$F$2283,Table1[[#This Row],[ID]],0),MATCH(1,(B210=OFFSET(Priorities!$B$3:$B$2283,Table1[[#This Row],[ID]],0))*("1W"=OFFSET(Priorities!$E$3:$E$2283,Table1[[#This Row],[ID]],0)),0))),"")</f>
        <v/>
      </c>
      <c r="H210" s="292" t="str" cm="1">
        <f t="array" aca="1" ref="H210" ca="1">_xlfn.IFNA(TODAY()-(INDEX(OFFSET(Priorities!$F$3:$F$2283,Table1[[#This Row],[ID]],0),MATCH(1,(B210=OFFSET(Priorities!$B$3:$B$2283,Table1[[#This Row],[ID]],0))*("3W"=OFFSET(Priorities!$E$3:$E$2283,Table1[[#This Row],[ID]],0)),0))),"")</f>
        <v/>
      </c>
      <c r="I210" s="292" t="str" cm="1">
        <f t="array" aca="1" ref="I210" ca="1">_xlfn.IFNA(TODAY()-(INDEX(OFFSET(Priorities!$F$3:$F$2283,Table1[[#This Row],[ID]],0),MATCH(1,(B210=OFFSET(Priorities!$B$3:$B$2283,Table1[[#This Row],[ID]],0))*("6W"=OFFSET(Priorities!$E$3:$E$2283,Table1[[#This Row],[ID]],0)),0))),"")</f>
        <v/>
      </c>
      <c r="J210" s="292" t="str" cm="1">
        <f t="array" aca="1" ref="J210" ca="1">_xlfn.IFNA(TODAY()-(INDEX(OFFSET(Priorities!$F$3:$F$2283,Table1[[#This Row],[ID]],0),MATCH(1,(B210=OFFSET(Priorities!$B$3:$B$2283,Table1[[#This Row],[ID]],0))*("12W"=OFFSET(Priorities!$E$3:$E$2283,Table1[[#This Row],[ID]],0)),0))),"")</f>
        <v/>
      </c>
      <c r="K210" s="292" t="str" cm="1">
        <f t="array" aca="1" ref="K210" ca="1">_xlfn.IFNA(TODAY()-(INDEX(OFFSET(Priorities!$F$3:$F$2283,Table1[[#This Row],[ID]],0),MATCH(1,(B210=OFFSET(Priorities!$B$3:$B$2283,Table1[[#This Row],[ID]],0))*("18W"=OFFSET(Priorities!$E$3:$E$2283,Table1[[#This Row],[ID]],0)),0))),"")</f>
        <v/>
      </c>
      <c r="L210" s="292" t="str" cm="1">
        <f t="array" aca="1" ref="L210" ca="1">_xlfn.IFNA(TODAY()-(INDEX(OFFSET(Priorities!$F$3:$F$2283,Table1[[#This Row],[ID]],0),MATCH(1,(B210=OFFSET(Priorities!$B$3:$B$2283,Table1[[#This Row],[ID]],0))*("26W"=OFFSET(Priorities!$E$3:$E$2283,Table1[[#This Row],[ID]],0)),0))),"")</f>
        <v/>
      </c>
      <c r="M210" s="292" t="str" cm="1">
        <f t="array" aca="1" ref="M210" ca="1">_xlfn.IFNA(TODAY()-(INDEX(OFFSET(Priorities!$F$3:$F$2283,Table1[[#This Row],[ID]],0),MATCH(1,(B210=OFFSET(Priorities!$B$3:$B$2283,Table1[[#This Row],[ID]],0))*("52W"=OFFSET(Priorities!$E$3:$E$2283,Table1[[#This Row],[ID]],0)),0))),"")</f>
        <v/>
      </c>
      <c r="N210" s="292" t="str" cm="1">
        <f t="array" aca="1" ref="N210" ca="1">_xlfn.IFNA(TODAY()-(INDEX(OFFSET(Priorities!$F$3:$F$2283,Table1[[#This Row],[ID]],0),MATCH(1,(B210=OFFSET(Priorities!$B$3:$B$2283,Table1[[#This Row],[ID]],0))*("104W"=OFFSET(Priorities!$E$3:$E$2283,Table1[[#This Row],[ID]],0)),0))),"")</f>
        <v/>
      </c>
      <c r="O210" s="292" t="str" cm="1">
        <f t="array" aca="1" ref="O210" ca="1">_xlfn.IFNA(TODAY()-(INDEX(OFFSET(Priorities!$F$3:$F$2283,Table1[[#This Row],[ID]],0),MATCH(1,(B210=OFFSET(Priorities!$B$3:$B$2283,Table1[[#This Row],[ID]],0))*("2L"=OFFSET(Priorities!$E$3:$E$2283,Table1[[#This Row],[ID]],0)),0))),"")</f>
        <v/>
      </c>
      <c r="P210" s="292" t="str" cm="1">
        <f t="array" aca="1" ref="P210" ca="1">_xlfn.IFNA(TODAY()-(INDEX(OFFSET(Priorities!$F$3:$F$2283,Table1[[#This Row],[ID]],0),MATCH(1,(B210=OFFSET(Priorities!$B$3:$B$2283,Table1[[#This Row],[ID]],0))*("156W"=OFFSET(Priorities!$E$3:$E$2283,Table1[[#This Row],[ID]],0)),0))),"")</f>
        <v/>
      </c>
      <c r="Q210" s="287" t="str" cm="1">
        <f t="array" aca="1" ref="Q210" ca="1">_xlfn.IFNA(TODAY()-(INDEX(OFFSET(Priorities!$F$3:$F$2283,Table1[[#This Row],[ID]],0),MATCH(1,(B210=OFFSET(Priorities!$B$3:$B$2283,Table1[[#This Row],[ID]],0))*("3L"=OFFSET(Priorities!$E$3:$E$2283,Table1[[#This Row],[ID]],0)),0))),"")</f>
        <v/>
      </c>
    </row>
    <row r="211" spans="1:17" hidden="1" x14ac:dyDescent="0.3">
      <c r="A211" s="288">
        <v>210</v>
      </c>
      <c r="B211" s="289" t="str">
        <f ca="1">IF(COUNTIF(Priorities!$B$4:OFFSET(Priorities!$B$3,Table1[[#This Row],[ID]],0),OFFSET(Priorities!$B$3,Table1[[#This Row],[ID]],0))=1,OFFSET(Priorities!$B$3,Table1[[#This Row],[ID]],0),"")</f>
        <v/>
      </c>
      <c r="C211" s="290" t="str">
        <f ca="1">IF(COUNTIF(Priorities!$B$4:OFFSET(Priorities!$B$3,Table1[[#This Row],[ID]],0),OFFSET(Priorities!$B$3,Table1[[#This Row],[ID]],0))=1,OFFSET(Priorities!$C$3,Table1[[#This Row],[ID]],0),"")</f>
        <v/>
      </c>
      <c r="D211" s="289" t="str">
        <f ca="1">IFERROR(IF(VLOOKUP(E211,'Leader-Assistant'!$B$1:$B$25,1,FALSE)&lt;&gt;"",'Leader-Assistant'!$B$1,""),"") &amp; IFERROR(IF(VLOOKUP(E211,'Leader-Assistant'!$C$1:$C$25,1,FALSE)&lt;&gt;"",'Leader-Assistant'!$C$1,""),"")  &amp; IFERROR(IF(VLOOKUP(E211,'Leader-Assistant'!$D$1:$D$25,1,FALSE)&lt;&gt;"",'Leader-Assistant'!$D$1,""),"") &amp; IFERROR(IF(VLOOKUP(E211,'Leader-Assistant'!$E$1:$E$25,1,FALSE)&lt;&gt;"",'Leader-Assistant'!$E$1,""),"") &amp; IFERROR(IF(VLOOKUP(E211,'Leader-Assistant'!$F$1:$F$25,1,FALSE)&lt;&gt;"",'Leader-Assistant'!$F$1,""),"") &amp; IFERROR(IF(VLOOKUP(E211,'Leader-Assistant'!$G$1:$G$25,1,FALSE)&lt;&gt;"",'Leader-Assistant'!$G$1,""),"") &amp; IFERROR(IF(VLOOKUP(E211,'Leader-Assistant'!$H$1:$H$25,1,FALSE)&lt;&gt;"",'Leader-Assistant'!$H$1,""),"") &amp; IFERROR(IF(VLOOKUP(E211,'Leader-Assistant'!$I$1:$I$25,1,FALSE)&lt;&gt;"",'Leader-Assistant'!$I$1,""),"")</f>
        <v/>
      </c>
      <c r="E211" s="289" t="str">
        <f ca="1">IF(COUNTIF(Priorities!$B$4:OFFSET(Priorities!$B$3,Table1[[#This Row],[ID]],0),OFFSET(Priorities!$B$3,Table1[[#This Row],[ID]],0))=1,OFFSET(Priorities!$D$3,Table1[[#This Row],[ID]],0),"")</f>
        <v/>
      </c>
      <c r="F211" s="291" t="str" cm="1">
        <f t="array" aca="1" ref="F211" ca="1">_xlfn.IFNA(INDEX(OFFSET(Priorities!$F$3:$F$2283,Table1[[#This Row],[ID]],0),MATCH(1,(B211=OFFSET(Priorities!$B$3:$B$2283,Table1[[#This Row],[ID]],0))*("Initial"=OFFSET(Priorities!$E$3:$E$2283,Table1[[#This Row],[ID]],0)),0)),"")</f>
        <v/>
      </c>
      <c r="G211" s="292" t="str" cm="1">
        <f t="array" aca="1" ref="G211" ca="1">_xlfn.IFNA(TODAY()-(INDEX(OFFSET(Priorities!$F$3:$F$2283,Table1[[#This Row],[ID]],0),MATCH(1,(B211=OFFSET(Priorities!$B$3:$B$2283,Table1[[#This Row],[ID]],0))*("1W"=OFFSET(Priorities!$E$3:$E$2283,Table1[[#This Row],[ID]],0)),0))),"")</f>
        <v/>
      </c>
      <c r="H211" s="292" t="str" cm="1">
        <f t="array" aca="1" ref="H211" ca="1">_xlfn.IFNA(TODAY()-(INDEX(OFFSET(Priorities!$F$3:$F$2283,Table1[[#This Row],[ID]],0),MATCH(1,(B211=OFFSET(Priorities!$B$3:$B$2283,Table1[[#This Row],[ID]],0))*("3W"=OFFSET(Priorities!$E$3:$E$2283,Table1[[#This Row],[ID]],0)),0))),"")</f>
        <v/>
      </c>
      <c r="I211" s="292" t="str" cm="1">
        <f t="array" aca="1" ref="I211" ca="1">_xlfn.IFNA(TODAY()-(INDEX(OFFSET(Priorities!$F$3:$F$2283,Table1[[#This Row],[ID]],0),MATCH(1,(B211=OFFSET(Priorities!$B$3:$B$2283,Table1[[#This Row],[ID]],0))*("6W"=OFFSET(Priorities!$E$3:$E$2283,Table1[[#This Row],[ID]],0)),0))),"")</f>
        <v/>
      </c>
      <c r="J211" s="292" t="str" cm="1">
        <f t="array" aca="1" ref="J211" ca="1">_xlfn.IFNA(TODAY()-(INDEX(OFFSET(Priorities!$F$3:$F$2283,Table1[[#This Row],[ID]],0),MATCH(1,(B211=OFFSET(Priorities!$B$3:$B$2283,Table1[[#This Row],[ID]],0))*("12W"=OFFSET(Priorities!$E$3:$E$2283,Table1[[#This Row],[ID]],0)),0))),"")</f>
        <v/>
      </c>
      <c r="K211" s="292" t="str" cm="1">
        <f t="array" aca="1" ref="K211" ca="1">_xlfn.IFNA(TODAY()-(INDEX(OFFSET(Priorities!$F$3:$F$2283,Table1[[#This Row],[ID]],0),MATCH(1,(B211=OFFSET(Priorities!$B$3:$B$2283,Table1[[#This Row],[ID]],0))*("18W"=OFFSET(Priorities!$E$3:$E$2283,Table1[[#This Row],[ID]],0)),0))),"")</f>
        <v/>
      </c>
      <c r="L211" s="292" t="str" cm="1">
        <f t="array" aca="1" ref="L211" ca="1">_xlfn.IFNA(TODAY()-(INDEX(OFFSET(Priorities!$F$3:$F$2283,Table1[[#This Row],[ID]],0),MATCH(1,(B211=OFFSET(Priorities!$B$3:$B$2283,Table1[[#This Row],[ID]],0))*("26W"=OFFSET(Priorities!$E$3:$E$2283,Table1[[#This Row],[ID]],0)),0))),"")</f>
        <v/>
      </c>
      <c r="M211" s="292" t="str" cm="1">
        <f t="array" aca="1" ref="M211" ca="1">_xlfn.IFNA(TODAY()-(INDEX(OFFSET(Priorities!$F$3:$F$2283,Table1[[#This Row],[ID]],0),MATCH(1,(B211=OFFSET(Priorities!$B$3:$B$2283,Table1[[#This Row],[ID]],0))*("52W"=OFFSET(Priorities!$E$3:$E$2283,Table1[[#This Row],[ID]],0)),0))),"")</f>
        <v/>
      </c>
      <c r="N211" s="292" t="str" cm="1">
        <f t="array" aca="1" ref="N211" ca="1">_xlfn.IFNA(TODAY()-(INDEX(OFFSET(Priorities!$F$3:$F$2283,Table1[[#This Row],[ID]],0),MATCH(1,(B211=OFFSET(Priorities!$B$3:$B$2283,Table1[[#This Row],[ID]],0))*("104W"=OFFSET(Priorities!$E$3:$E$2283,Table1[[#This Row],[ID]],0)),0))),"")</f>
        <v/>
      </c>
      <c r="O211" s="292" t="str" cm="1">
        <f t="array" aca="1" ref="O211" ca="1">_xlfn.IFNA(TODAY()-(INDEX(OFFSET(Priorities!$F$3:$F$2283,Table1[[#This Row],[ID]],0),MATCH(1,(B211=OFFSET(Priorities!$B$3:$B$2283,Table1[[#This Row],[ID]],0))*("2L"=OFFSET(Priorities!$E$3:$E$2283,Table1[[#This Row],[ID]],0)),0))),"")</f>
        <v/>
      </c>
      <c r="P211" s="292" t="str" cm="1">
        <f t="array" aca="1" ref="P211" ca="1">_xlfn.IFNA(TODAY()-(INDEX(OFFSET(Priorities!$F$3:$F$2283,Table1[[#This Row],[ID]],0),MATCH(1,(B211=OFFSET(Priorities!$B$3:$B$2283,Table1[[#This Row],[ID]],0))*("156W"=OFFSET(Priorities!$E$3:$E$2283,Table1[[#This Row],[ID]],0)),0))),"")</f>
        <v/>
      </c>
      <c r="Q211" s="287" t="str" cm="1">
        <f t="array" aca="1" ref="Q211" ca="1">_xlfn.IFNA(TODAY()-(INDEX(OFFSET(Priorities!$F$3:$F$2283,Table1[[#This Row],[ID]],0),MATCH(1,(B211=OFFSET(Priorities!$B$3:$B$2283,Table1[[#This Row],[ID]],0))*("3L"=OFFSET(Priorities!$E$3:$E$2283,Table1[[#This Row],[ID]],0)),0))),"")</f>
        <v/>
      </c>
    </row>
    <row r="212" spans="1:17" hidden="1" x14ac:dyDescent="0.3">
      <c r="A212" s="288">
        <v>211</v>
      </c>
      <c r="B212" s="289" t="str">
        <f ca="1">IF(COUNTIF(Priorities!$B$4:OFFSET(Priorities!$B$3,Table1[[#This Row],[ID]],0),OFFSET(Priorities!$B$3,Table1[[#This Row],[ID]],0))=1,OFFSET(Priorities!$B$3,Table1[[#This Row],[ID]],0),"")</f>
        <v/>
      </c>
      <c r="C212" s="290" t="str">
        <f ca="1">IF(COUNTIF(Priorities!$B$4:OFFSET(Priorities!$B$3,Table1[[#This Row],[ID]],0),OFFSET(Priorities!$B$3,Table1[[#This Row],[ID]],0))=1,OFFSET(Priorities!$C$3,Table1[[#This Row],[ID]],0),"")</f>
        <v/>
      </c>
      <c r="D212" s="289" t="str">
        <f ca="1">IFERROR(IF(VLOOKUP(E212,'Leader-Assistant'!$B$1:$B$25,1,FALSE)&lt;&gt;"",'Leader-Assistant'!$B$1,""),"") &amp; IFERROR(IF(VLOOKUP(E212,'Leader-Assistant'!$C$1:$C$25,1,FALSE)&lt;&gt;"",'Leader-Assistant'!$C$1,""),"")  &amp; IFERROR(IF(VLOOKUP(E212,'Leader-Assistant'!$D$1:$D$25,1,FALSE)&lt;&gt;"",'Leader-Assistant'!$D$1,""),"") &amp; IFERROR(IF(VLOOKUP(E212,'Leader-Assistant'!$E$1:$E$25,1,FALSE)&lt;&gt;"",'Leader-Assistant'!$E$1,""),"") &amp; IFERROR(IF(VLOOKUP(E212,'Leader-Assistant'!$F$1:$F$25,1,FALSE)&lt;&gt;"",'Leader-Assistant'!$F$1,""),"") &amp; IFERROR(IF(VLOOKUP(E212,'Leader-Assistant'!$G$1:$G$25,1,FALSE)&lt;&gt;"",'Leader-Assistant'!$G$1,""),"") &amp; IFERROR(IF(VLOOKUP(E212,'Leader-Assistant'!$H$1:$H$25,1,FALSE)&lt;&gt;"",'Leader-Assistant'!$H$1,""),"") &amp; IFERROR(IF(VLOOKUP(E212,'Leader-Assistant'!$I$1:$I$25,1,FALSE)&lt;&gt;"",'Leader-Assistant'!$I$1,""),"")</f>
        <v/>
      </c>
      <c r="E212" s="289" t="str">
        <f ca="1">IF(COUNTIF(Priorities!$B$4:OFFSET(Priorities!$B$3,Table1[[#This Row],[ID]],0),OFFSET(Priorities!$B$3,Table1[[#This Row],[ID]],0))=1,OFFSET(Priorities!$D$3,Table1[[#This Row],[ID]],0),"")</f>
        <v/>
      </c>
      <c r="F212" s="291" t="str" cm="1">
        <f t="array" aca="1" ref="F212" ca="1">_xlfn.IFNA(INDEX(OFFSET(Priorities!$F$3:$F$2283,Table1[[#This Row],[ID]],0),MATCH(1,(B212=OFFSET(Priorities!$B$3:$B$2283,Table1[[#This Row],[ID]],0))*("Initial"=OFFSET(Priorities!$E$3:$E$2283,Table1[[#This Row],[ID]],0)),0)),"")</f>
        <v/>
      </c>
      <c r="G212" s="292" t="str" cm="1">
        <f t="array" aca="1" ref="G212" ca="1">_xlfn.IFNA(TODAY()-(INDEX(OFFSET(Priorities!$F$3:$F$2283,Table1[[#This Row],[ID]],0),MATCH(1,(B212=OFFSET(Priorities!$B$3:$B$2283,Table1[[#This Row],[ID]],0))*("1W"=OFFSET(Priorities!$E$3:$E$2283,Table1[[#This Row],[ID]],0)),0))),"")</f>
        <v/>
      </c>
      <c r="H212" s="292" t="str" cm="1">
        <f t="array" aca="1" ref="H212" ca="1">_xlfn.IFNA(TODAY()-(INDEX(OFFSET(Priorities!$F$3:$F$2283,Table1[[#This Row],[ID]],0),MATCH(1,(B212=OFFSET(Priorities!$B$3:$B$2283,Table1[[#This Row],[ID]],0))*("3W"=OFFSET(Priorities!$E$3:$E$2283,Table1[[#This Row],[ID]],0)),0))),"")</f>
        <v/>
      </c>
      <c r="I212" s="292" t="str" cm="1">
        <f t="array" aca="1" ref="I212" ca="1">_xlfn.IFNA(TODAY()-(INDEX(OFFSET(Priorities!$F$3:$F$2283,Table1[[#This Row],[ID]],0),MATCH(1,(B212=OFFSET(Priorities!$B$3:$B$2283,Table1[[#This Row],[ID]],0))*("6W"=OFFSET(Priorities!$E$3:$E$2283,Table1[[#This Row],[ID]],0)),0))),"")</f>
        <v/>
      </c>
      <c r="J212" s="292" t="str" cm="1">
        <f t="array" aca="1" ref="J212" ca="1">_xlfn.IFNA(TODAY()-(INDEX(OFFSET(Priorities!$F$3:$F$2283,Table1[[#This Row],[ID]],0),MATCH(1,(B212=OFFSET(Priorities!$B$3:$B$2283,Table1[[#This Row],[ID]],0))*("12W"=OFFSET(Priorities!$E$3:$E$2283,Table1[[#This Row],[ID]],0)),0))),"")</f>
        <v/>
      </c>
      <c r="K212" s="292" t="str" cm="1">
        <f t="array" aca="1" ref="K212" ca="1">_xlfn.IFNA(TODAY()-(INDEX(OFFSET(Priorities!$F$3:$F$2283,Table1[[#This Row],[ID]],0),MATCH(1,(B212=OFFSET(Priorities!$B$3:$B$2283,Table1[[#This Row],[ID]],0))*("18W"=OFFSET(Priorities!$E$3:$E$2283,Table1[[#This Row],[ID]],0)),0))),"")</f>
        <v/>
      </c>
      <c r="L212" s="292" t="str" cm="1">
        <f t="array" aca="1" ref="L212" ca="1">_xlfn.IFNA(TODAY()-(INDEX(OFFSET(Priorities!$F$3:$F$2283,Table1[[#This Row],[ID]],0),MATCH(1,(B212=OFFSET(Priorities!$B$3:$B$2283,Table1[[#This Row],[ID]],0))*("26W"=OFFSET(Priorities!$E$3:$E$2283,Table1[[#This Row],[ID]],0)),0))),"")</f>
        <v/>
      </c>
      <c r="M212" s="292" t="str" cm="1">
        <f t="array" aca="1" ref="M212" ca="1">_xlfn.IFNA(TODAY()-(INDEX(OFFSET(Priorities!$F$3:$F$2283,Table1[[#This Row],[ID]],0),MATCH(1,(B212=OFFSET(Priorities!$B$3:$B$2283,Table1[[#This Row],[ID]],0))*("52W"=OFFSET(Priorities!$E$3:$E$2283,Table1[[#This Row],[ID]],0)),0))),"")</f>
        <v/>
      </c>
      <c r="N212" s="292" t="str" cm="1">
        <f t="array" aca="1" ref="N212" ca="1">_xlfn.IFNA(TODAY()-(INDEX(OFFSET(Priorities!$F$3:$F$2283,Table1[[#This Row],[ID]],0),MATCH(1,(B212=OFFSET(Priorities!$B$3:$B$2283,Table1[[#This Row],[ID]],0))*("104W"=OFFSET(Priorities!$E$3:$E$2283,Table1[[#This Row],[ID]],0)),0))),"")</f>
        <v/>
      </c>
      <c r="O212" s="292" t="str" cm="1">
        <f t="array" aca="1" ref="O212" ca="1">_xlfn.IFNA(TODAY()-(INDEX(OFFSET(Priorities!$F$3:$F$2283,Table1[[#This Row],[ID]],0),MATCH(1,(B212=OFFSET(Priorities!$B$3:$B$2283,Table1[[#This Row],[ID]],0))*("2L"=OFFSET(Priorities!$E$3:$E$2283,Table1[[#This Row],[ID]],0)),0))),"")</f>
        <v/>
      </c>
      <c r="P212" s="292" t="str" cm="1">
        <f t="array" aca="1" ref="P212" ca="1">_xlfn.IFNA(TODAY()-(INDEX(OFFSET(Priorities!$F$3:$F$2283,Table1[[#This Row],[ID]],0),MATCH(1,(B212=OFFSET(Priorities!$B$3:$B$2283,Table1[[#This Row],[ID]],0))*("156W"=OFFSET(Priorities!$E$3:$E$2283,Table1[[#This Row],[ID]],0)),0))),"")</f>
        <v/>
      </c>
      <c r="Q212" s="287" t="str" cm="1">
        <f t="array" aca="1" ref="Q212" ca="1">_xlfn.IFNA(TODAY()-(INDEX(OFFSET(Priorities!$F$3:$F$2283,Table1[[#This Row],[ID]],0),MATCH(1,(B212=OFFSET(Priorities!$B$3:$B$2283,Table1[[#This Row],[ID]],0))*("3L"=OFFSET(Priorities!$E$3:$E$2283,Table1[[#This Row],[ID]],0)),0))),"")</f>
        <v/>
      </c>
    </row>
    <row r="213" spans="1:17" hidden="1" x14ac:dyDescent="0.3">
      <c r="A213" s="288">
        <v>212</v>
      </c>
      <c r="B213" s="289" t="str">
        <f ca="1">IF(COUNTIF(Priorities!$B$4:OFFSET(Priorities!$B$3,Table1[[#This Row],[ID]],0),OFFSET(Priorities!$B$3,Table1[[#This Row],[ID]],0))=1,OFFSET(Priorities!$B$3,Table1[[#This Row],[ID]],0),"")</f>
        <v/>
      </c>
      <c r="C213" s="290" t="str">
        <f ca="1">IF(COUNTIF(Priorities!$B$4:OFFSET(Priorities!$B$3,Table1[[#This Row],[ID]],0),OFFSET(Priorities!$B$3,Table1[[#This Row],[ID]],0))=1,OFFSET(Priorities!$C$3,Table1[[#This Row],[ID]],0),"")</f>
        <v/>
      </c>
      <c r="D213" s="289" t="str">
        <f ca="1">IFERROR(IF(VLOOKUP(E213,'Leader-Assistant'!$B$1:$B$25,1,FALSE)&lt;&gt;"",'Leader-Assistant'!$B$1,""),"") &amp; IFERROR(IF(VLOOKUP(E213,'Leader-Assistant'!$C$1:$C$25,1,FALSE)&lt;&gt;"",'Leader-Assistant'!$C$1,""),"")  &amp; IFERROR(IF(VLOOKUP(E213,'Leader-Assistant'!$D$1:$D$25,1,FALSE)&lt;&gt;"",'Leader-Assistant'!$D$1,""),"") &amp; IFERROR(IF(VLOOKUP(E213,'Leader-Assistant'!$E$1:$E$25,1,FALSE)&lt;&gt;"",'Leader-Assistant'!$E$1,""),"") &amp; IFERROR(IF(VLOOKUP(E213,'Leader-Assistant'!$F$1:$F$25,1,FALSE)&lt;&gt;"",'Leader-Assistant'!$F$1,""),"") &amp; IFERROR(IF(VLOOKUP(E213,'Leader-Assistant'!$G$1:$G$25,1,FALSE)&lt;&gt;"",'Leader-Assistant'!$G$1,""),"") &amp; IFERROR(IF(VLOOKUP(E213,'Leader-Assistant'!$H$1:$H$25,1,FALSE)&lt;&gt;"",'Leader-Assistant'!$H$1,""),"") &amp; IFERROR(IF(VLOOKUP(E213,'Leader-Assistant'!$I$1:$I$25,1,FALSE)&lt;&gt;"",'Leader-Assistant'!$I$1,""),"")</f>
        <v/>
      </c>
      <c r="E213" s="289" t="str">
        <f ca="1">IF(COUNTIF(Priorities!$B$4:OFFSET(Priorities!$B$3,Table1[[#This Row],[ID]],0),OFFSET(Priorities!$B$3,Table1[[#This Row],[ID]],0))=1,OFFSET(Priorities!$D$3,Table1[[#This Row],[ID]],0),"")</f>
        <v/>
      </c>
      <c r="F213" s="291" t="str" cm="1">
        <f t="array" aca="1" ref="F213" ca="1">_xlfn.IFNA(INDEX(OFFSET(Priorities!$F$3:$F$2283,Table1[[#This Row],[ID]],0),MATCH(1,(B213=OFFSET(Priorities!$B$3:$B$2283,Table1[[#This Row],[ID]],0))*("Initial"=OFFSET(Priorities!$E$3:$E$2283,Table1[[#This Row],[ID]],0)),0)),"")</f>
        <v/>
      </c>
      <c r="G213" s="292" t="str" cm="1">
        <f t="array" aca="1" ref="G213" ca="1">_xlfn.IFNA(TODAY()-(INDEX(OFFSET(Priorities!$F$3:$F$2283,Table1[[#This Row],[ID]],0),MATCH(1,(B213=OFFSET(Priorities!$B$3:$B$2283,Table1[[#This Row],[ID]],0))*("1W"=OFFSET(Priorities!$E$3:$E$2283,Table1[[#This Row],[ID]],0)),0))),"")</f>
        <v/>
      </c>
      <c r="H213" s="292" t="str" cm="1">
        <f t="array" aca="1" ref="H213" ca="1">_xlfn.IFNA(TODAY()-(INDEX(OFFSET(Priorities!$F$3:$F$2283,Table1[[#This Row],[ID]],0),MATCH(1,(B213=OFFSET(Priorities!$B$3:$B$2283,Table1[[#This Row],[ID]],0))*("3W"=OFFSET(Priorities!$E$3:$E$2283,Table1[[#This Row],[ID]],0)),0))),"")</f>
        <v/>
      </c>
      <c r="I213" s="292" t="str" cm="1">
        <f t="array" aca="1" ref="I213" ca="1">_xlfn.IFNA(TODAY()-(INDEX(OFFSET(Priorities!$F$3:$F$2283,Table1[[#This Row],[ID]],0),MATCH(1,(B213=OFFSET(Priorities!$B$3:$B$2283,Table1[[#This Row],[ID]],0))*("6W"=OFFSET(Priorities!$E$3:$E$2283,Table1[[#This Row],[ID]],0)),0))),"")</f>
        <v/>
      </c>
      <c r="J213" s="292" t="str" cm="1">
        <f t="array" aca="1" ref="J213" ca="1">_xlfn.IFNA(TODAY()-(INDEX(OFFSET(Priorities!$F$3:$F$2283,Table1[[#This Row],[ID]],0),MATCH(1,(B213=OFFSET(Priorities!$B$3:$B$2283,Table1[[#This Row],[ID]],0))*("12W"=OFFSET(Priorities!$E$3:$E$2283,Table1[[#This Row],[ID]],0)),0))),"")</f>
        <v/>
      </c>
      <c r="K213" s="292" t="str" cm="1">
        <f t="array" aca="1" ref="K213" ca="1">_xlfn.IFNA(TODAY()-(INDEX(OFFSET(Priorities!$F$3:$F$2283,Table1[[#This Row],[ID]],0),MATCH(1,(B213=OFFSET(Priorities!$B$3:$B$2283,Table1[[#This Row],[ID]],0))*("18W"=OFFSET(Priorities!$E$3:$E$2283,Table1[[#This Row],[ID]],0)),0))),"")</f>
        <v/>
      </c>
      <c r="L213" s="292" t="str" cm="1">
        <f t="array" aca="1" ref="L213" ca="1">_xlfn.IFNA(TODAY()-(INDEX(OFFSET(Priorities!$F$3:$F$2283,Table1[[#This Row],[ID]],0),MATCH(1,(B213=OFFSET(Priorities!$B$3:$B$2283,Table1[[#This Row],[ID]],0))*("26W"=OFFSET(Priorities!$E$3:$E$2283,Table1[[#This Row],[ID]],0)),0))),"")</f>
        <v/>
      </c>
      <c r="M213" s="292" t="str" cm="1">
        <f t="array" aca="1" ref="M213" ca="1">_xlfn.IFNA(TODAY()-(INDEX(OFFSET(Priorities!$F$3:$F$2283,Table1[[#This Row],[ID]],0),MATCH(1,(B213=OFFSET(Priorities!$B$3:$B$2283,Table1[[#This Row],[ID]],0))*("52W"=OFFSET(Priorities!$E$3:$E$2283,Table1[[#This Row],[ID]],0)),0))),"")</f>
        <v/>
      </c>
      <c r="N213" s="292" t="str" cm="1">
        <f t="array" aca="1" ref="N213" ca="1">_xlfn.IFNA(TODAY()-(INDEX(OFFSET(Priorities!$F$3:$F$2283,Table1[[#This Row],[ID]],0),MATCH(1,(B213=OFFSET(Priorities!$B$3:$B$2283,Table1[[#This Row],[ID]],0))*("104W"=OFFSET(Priorities!$E$3:$E$2283,Table1[[#This Row],[ID]],0)),0))),"")</f>
        <v/>
      </c>
      <c r="O213" s="292" t="str" cm="1">
        <f t="array" aca="1" ref="O213" ca="1">_xlfn.IFNA(TODAY()-(INDEX(OFFSET(Priorities!$F$3:$F$2283,Table1[[#This Row],[ID]],0),MATCH(1,(B213=OFFSET(Priorities!$B$3:$B$2283,Table1[[#This Row],[ID]],0))*("2L"=OFFSET(Priorities!$E$3:$E$2283,Table1[[#This Row],[ID]],0)),0))),"")</f>
        <v/>
      </c>
      <c r="P213" s="292" t="str" cm="1">
        <f t="array" aca="1" ref="P213" ca="1">_xlfn.IFNA(TODAY()-(INDEX(OFFSET(Priorities!$F$3:$F$2283,Table1[[#This Row],[ID]],0),MATCH(1,(B213=OFFSET(Priorities!$B$3:$B$2283,Table1[[#This Row],[ID]],0))*("156W"=OFFSET(Priorities!$E$3:$E$2283,Table1[[#This Row],[ID]],0)),0))),"")</f>
        <v/>
      </c>
      <c r="Q213" s="287" t="str" cm="1">
        <f t="array" aca="1" ref="Q213" ca="1">_xlfn.IFNA(TODAY()-(INDEX(OFFSET(Priorities!$F$3:$F$2283,Table1[[#This Row],[ID]],0),MATCH(1,(B213=OFFSET(Priorities!$B$3:$B$2283,Table1[[#This Row],[ID]],0))*("3L"=OFFSET(Priorities!$E$3:$E$2283,Table1[[#This Row],[ID]],0)),0))),"")</f>
        <v/>
      </c>
    </row>
    <row r="214" spans="1:17" hidden="1" x14ac:dyDescent="0.3">
      <c r="A214" s="288">
        <v>213</v>
      </c>
      <c r="B214" s="289" t="str">
        <f ca="1">IF(COUNTIF(Priorities!$B$4:OFFSET(Priorities!$B$3,Table1[[#This Row],[ID]],0),OFFSET(Priorities!$B$3,Table1[[#This Row],[ID]],0))=1,OFFSET(Priorities!$B$3,Table1[[#This Row],[ID]],0),"")</f>
        <v/>
      </c>
      <c r="C214" s="290" t="str">
        <f ca="1">IF(COUNTIF(Priorities!$B$4:OFFSET(Priorities!$B$3,Table1[[#This Row],[ID]],0),OFFSET(Priorities!$B$3,Table1[[#This Row],[ID]],0))=1,OFFSET(Priorities!$C$3,Table1[[#This Row],[ID]],0),"")</f>
        <v/>
      </c>
      <c r="D214" s="289" t="str">
        <f ca="1">IFERROR(IF(VLOOKUP(E214,'Leader-Assistant'!$B$1:$B$25,1,FALSE)&lt;&gt;"",'Leader-Assistant'!$B$1,""),"") &amp; IFERROR(IF(VLOOKUP(E214,'Leader-Assistant'!$C$1:$C$25,1,FALSE)&lt;&gt;"",'Leader-Assistant'!$C$1,""),"")  &amp; IFERROR(IF(VLOOKUP(E214,'Leader-Assistant'!$D$1:$D$25,1,FALSE)&lt;&gt;"",'Leader-Assistant'!$D$1,""),"") &amp; IFERROR(IF(VLOOKUP(E214,'Leader-Assistant'!$E$1:$E$25,1,FALSE)&lt;&gt;"",'Leader-Assistant'!$E$1,""),"") &amp; IFERROR(IF(VLOOKUP(E214,'Leader-Assistant'!$F$1:$F$25,1,FALSE)&lt;&gt;"",'Leader-Assistant'!$F$1,""),"") &amp; IFERROR(IF(VLOOKUP(E214,'Leader-Assistant'!$G$1:$G$25,1,FALSE)&lt;&gt;"",'Leader-Assistant'!$G$1,""),"") &amp; IFERROR(IF(VLOOKUP(E214,'Leader-Assistant'!$H$1:$H$25,1,FALSE)&lt;&gt;"",'Leader-Assistant'!$H$1,""),"") &amp; IFERROR(IF(VLOOKUP(E214,'Leader-Assistant'!$I$1:$I$25,1,FALSE)&lt;&gt;"",'Leader-Assistant'!$I$1,""),"")</f>
        <v/>
      </c>
      <c r="E214" s="289" t="str">
        <f ca="1">IF(COUNTIF(Priorities!$B$4:OFFSET(Priorities!$B$3,Table1[[#This Row],[ID]],0),OFFSET(Priorities!$B$3,Table1[[#This Row],[ID]],0))=1,OFFSET(Priorities!$D$3,Table1[[#This Row],[ID]],0),"")</f>
        <v/>
      </c>
      <c r="F214" s="291" t="str" cm="1">
        <f t="array" aca="1" ref="F214" ca="1">_xlfn.IFNA(INDEX(OFFSET(Priorities!$F$3:$F$2283,Table1[[#This Row],[ID]],0),MATCH(1,(B214=OFFSET(Priorities!$B$3:$B$2283,Table1[[#This Row],[ID]],0))*("Initial"=OFFSET(Priorities!$E$3:$E$2283,Table1[[#This Row],[ID]],0)),0)),"")</f>
        <v/>
      </c>
      <c r="G214" s="292" t="str" cm="1">
        <f t="array" aca="1" ref="G214" ca="1">_xlfn.IFNA(TODAY()-(INDEX(OFFSET(Priorities!$F$3:$F$2283,Table1[[#This Row],[ID]],0),MATCH(1,(B214=OFFSET(Priorities!$B$3:$B$2283,Table1[[#This Row],[ID]],0))*("1W"=OFFSET(Priorities!$E$3:$E$2283,Table1[[#This Row],[ID]],0)),0))),"")</f>
        <v/>
      </c>
      <c r="H214" s="292" t="str" cm="1">
        <f t="array" aca="1" ref="H214" ca="1">_xlfn.IFNA(TODAY()-(INDEX(OFFSET(Priorities!$F$3:$F$2283,Table1[[#This Row],[ID]],0),MATCH(1,(B214=OFFSET(Priorities!$B$3:$B$2283,Table1[[#This Row],[ID]],0))*("3W"=OFFSET(Priorities!$E$3:$E$2283,Table1[[#This Row],[ID]],0)),0))),"")</f>
        <v/>
      </c>
      <c r="I214" s="292" t="str" cm="1">
        <f t="array" aca="1" ref="I214" ca="1">_xlfn.IFNA(TODAY()-(INDEX(OFFSET(Priorities!$F$3:$F$2283,Table1[[#This Row],[ID]],0),MATCH(1,(B214=OFFSET(Priorities!$B$3:$B$2283,Table1[[#This Row],[ID]],0))*("6W"=OFFSET(Priorities!$E$3:$E$2283,Table1[[#This Row],[ID]],0)),0))),"")</f>
        <v/>
      </c>
      <c r="J214" s="292" t="str" cm="1">
        <f t="array" aca="1" ref="J214" ca="1">_xlfn.IFNA(TODAY()-(INDEX(OFFSET(Priorities!$F$3:$F$2283,Table1[[#This Row],[ID]],0),MATCH(1,(B214=OFFSET(Priorities!$B$3:$B$2283,Table1[[#This Row],[ID]],0))*("12W"=OFFSET(Priorities!$E$3:$E$2283,Table1[[#This Row],[ID]],0)),0))),"")</f>
        <v/>
      </c>
      <c r="K214" s="292" t="str" cm="1">
        <f t="array" aca="1" ref="K214" ca="1">_xlfn.IFNA(TODAY()-(INDEX(OFFSET(Priorities!$F$3:$F$2283,Table1[[#This Row],[ID]],0),MATCH(1,(B214=OFFSET(Priorities!$B$3:$B$2283,Table1[[#This Row],[ID]],0))*("18W"=OFFSET(Priorities!$E$3:$E$2283,Table1[[#This Row],[ID]],0)),0))),"")</f>
        <v/>
      </c>
      <c r="L214" s="292" t="str" cm="1">
        <f t="array" aca="1" ref="L214" ca="1">_xlfn.IFNA(TODAY()-(INDEX(OFFSET(Priorities!$F$3:$F$2283,Table1[[#This Row],[ID]],0),MATCH(1,(B214=OFFSET(Priorities!$B$3:$B$2283,Table1[[#This Row],[ID]],0))*("26W"=OFFSET(Priorities!$E$3:$E$2283,Table1[[#This Row],[ID]],0)),0))),"")</f>
        <v/>
      </c>
      <c r="M214" s="292" t="str" cm="1">
        <f t="array" aca="1" ref="M214" ca="1">_xlfn.IFNA(TODAY()-(INDEX(OFFSET(Priorities!$F$3:$F$2283,Table1[[#This Row],[ID]],0),MATCH(1,(B214=OFFSET(Priorities!$B$3:$B$2283,Table1[[#This Row],[ID]],0))*("52W"=OFFSET(Priorities!$E$3:$E$2283,Table1[[#This Row],[ID]],0)),0))),"")</f>
        <v/>
      </c>
      <c r="N214" s="292" t="str" cm="1">
        <f t="array" aca="1" ref="N214" ca="1">_xlfn.IFNA(TODAY()-(INDEX(OFFSET(Priorities!$F$3:$F$2283,Table1[[#This Row],[ID]],0),MATCH(1,(B214=OFFSET(Priorities!$B$3:$B$2283,Table1[[#This Row],[ID]],0))*("104W"=OFFSET(Priorities!$E$3:$E$2283,Table1[[#This Row],[ID]],0)),0))),"")</f>
        <v/>
      </c>
      <c r="O214" s="292" t="str" cm="1">
        <f t="array" aca="1" ref="O214" ca="1">_xlfn.IFNA(TODAY()-(INDEX(OFFSET(Priorities!$F$3:$F$2283,Table1[[#This Row],[ID]],0),MATCH(1,(B214=OFFSET(Priorities!$B$3:$B$2283,Table1[[#This Row],[ID]],0))*("2L"=OFFSET(Priorities!$E$3:$E$2283,Table1[[#This Row],[ID]],0)),0))),"")</f>
        <v/>
      </c>
      <c r="P214" s="292" t="str" cm="1">
        <f t="array" aca="1" ref="P214" ca="1">_xlfn.IFNA(TODAY()-(INDEX(OFFSET(Priorities!$F$3:$F$2283,Table1[[#This Row],[ID]],0),MATCH(1,(B214=OFFSET(Priorities!$B$3:$B$2283,Table1[[#This Row],[ID]],0))*("156W"=OFFSET(Priorities!$E$3:$E$2283,Table1[[#This Row],[ID]],0)),0))),"")</f>
        <v/>
      </c>
      <c r="Q214" s="287" t="str" cm="1">
        <f t="array" aca="1" ref="Q214" ca="1">_xlfn.IFNA(TODAY()-(INDEX(OFFSET(Priorities!$F$3:$F$2283,Table1[[#This Row],[ID]],0),MATCH(1,(B214=OFFSET(Priorities!$B$3:$B$2283,Table1[[#This Row],[ID]],0))*("3L"=OFFSET(Priorities!$E$3:$E$2283,Table1[[#This Row],[ID]],0)),0))),"")</f>
        <v/>
      </c>
    </row>
    <row r="215" spans="1:17" hidden="1" x14ac:dyDescent="0.3">
      <c r="A215" s="288">
        <v>214</v>
      </c>
      <c r="B215" s="289" t="str">
        <f ca="1">IF(COUNTIF(Priorities!$B$4:OFFSET(Priorities!$B$3,Table1[[#This Row],[ID]],0),OFFSET(Priorities!$B$3,Table1[[#This Row],[ID]],0))=1,OFFSET(Priorities!$B$3,Table1[[#This Row],[ID]],0),"")</f>
        <v/>
      </c>
      <c r="C215" s="290" t="str">
        <f ca="1">IF(COUNTIF(Priorities!$B$4:OFFSET(Priorities!$B$3,Table1[[#This Row],[ID]],0),OFFSET(Priorities!$B$3,Table1[[#This Row],[ID]],0))=1,OFFSET(Priorities!$C$3,Table1[[#This Row],[ID]],0),"")</f>
        <v/>
      </c>
      <c r="D215" s="289" t="str">
        <f ca="1">IFERROR(IF(VLOOKUP(E215,'Leader-Assistant'!$B$1:$B$25,1,FALSE)&lt;&gt;"",'Leader-Assistant'!$B$1,""),"") &amp; IFERROR(IF(VLOOKUP(E215,'Leader-Assistant'!$C$1:$C$25,1,FALSE)&lt;&gt;"",'Leader-Assistant'!$C$1,""),"")  &amp; IFERROR(IF(VLOOKUP(E215,'Leader-Assistant'!$D$1:$D$25,1,FALSE)&lt;&gt;"",'Leader-Assistant'!$D$1,""),"") &amp; IFERROR(IF(VLOOKUP(E215,'Leader-Assistant'!$E$1:$E$25,1,FALSE)&lt;&gt;"",'Leader-Assistant'!$E$1,""),"") &amp; IFERROR(IF(VLOOKUP(E215,'Leader-Assistant'!$F$1:$F$25,1,FALSE)&lt;&gt;"",'Leader-Assistant'!$F$1,""),"") &amp; IFERROR(IF(VLOOKUP(E215,'Leader-Assistant'!$G$1:$G$25,1,FALSE)&lt;&gt;"",'Leader-Assistant'!$G$1,""),"") &amp; IFERROR(IF(VLOOKUP(E215,'Leader-Assistant'!$H$1:$H$25,1,FALSE)&lt;&gt;"",'Leader-Assistant'!$H$1,""),"") &amp; IFERROR(IF(VLOOKUP(E215,'Leader-Assistant'!$I$1:$I$25,1,FALSE)&lt;&gt;"",'Leader-Assistant'!$I$1,""),"")</f>
        <v/>
      </c>
      <c r="E215" s="289" t="str">
        <f ca="1">IF(COUNTIF(Priorities!$B$4:OFFSET(Priorities!$B$3,Table1[[#This Row],[ID]],0),OFFSET(Priorities!$B$3,Table1[[#This Row],[ID]],0))=1,OFFSET(Priorities!$D$3,Table1[[#This Row],[ID]],0),"")</f>
        <v/>
      </c>
      <c r="F215" s="291" t="str" cm="1">
        <f t="array" aca="1" ref="F215" ca="1">_xlfn.IFNA(INDEX(OFFSET(Priorities!$F$3:$F$2283,Table1[[#This Row],[ID]],0),MATCH(1,(B215=OFFSET(Priorities!$B$3:$B$2283,Table1[[#This Row],[ID]],0))*("Initial"=OFFSET(Priorities!$E$3:$E$2283,Table1[[#This Row],[ID]],0)),0)),"")</f>
        <v/>
      </c>
      <c r="G215" s="292" t="str" cm="1">
        <f t="array" aca="1" ref="G215" ca="1">_xlfn.IFNA(TODAY()-(INDEX(OFFSET(Priorities!$F$3:$F$2283,Table1[[#This Row],[ID]],0),MATCH(1,(B215=OFFSET(Priorities!$B$3:$B$2283,Table1[[#This Row],[ID]],0))*("1W"=OFFSET(Priorities!$E$3:$E$2283,Table1[[#This Row],[ID]],0)),0))),"")</f>
        <v/>
      </c>
      <c r="H215" s="292" t="str" cm="1">
        <f t="array" aca="1" ref="H215" ca="1">_xlfn.IFNA(TODAY()-(INDEX(OFFSET(Priorities!$F$3:$F$2283,Table1[[#This Row],[ID]],0),MATCH(1,(B215=OFFSET(Priorities!$B$3:$B$2283,Table1[[#This Row],[ID]],0))*("3W"=OFFSET(Priorities!$E$3:$E$2283,Table1[[#This Row],[ID]],0)),0))),"")</f>
        <v/>
      </c>
      <c r="I215" s="292" t="str" cm="1">
        <f t="array" aca="1" ref="I215" ca="1">_xlfn.IFNA(TODAY()-(INDEX(OFFSET(Priorities!$F$3:$F$2283,Table1[[#This Row],[ID]],0),MATCH(1,(B215=OFFSET(Priorities!$B$3:$B$2283,Table1[[#This Row],[ID]],0))*("6W"=OFFSET(Priorities!$E$3:$E$2283,Table1[[#This Row],[ID]],0)),0))),"")</f>
        <v/>
      </c>
      <c r="J215" s="292" t="str" cm="1">
        <f t="array" aca="1" ref="J215" ca="1">_xlfn.IFNA(TODAY()-(INDEX(OFFSET(Priorities!$F$3:$F$2283,Table1[[#This Row],[ID]],0),MATCH(1,(B215=OFFSET(Priorities!$B$3:$B$2283,Table1[[#This Row],[ID]],0))*("12W"=OFFSET(Priorities!$E$3:$E$2283,Table1[[#This Row],[ID]],0)),0))),"")</f>
        <v/>
      </c>
      <c r="K215" s="292" t="str" cm="1">
        <f t="array" aca="1" ref="K215" ca="1">_xlfn.IFNA(TODAY()-(INDEX(OFFSET(Priorities!$F$3:$F$2283,Table1[[#This Row],[ID]],0),MATCH(1,(B215=OFFSET(Priorities!$B$3:$B$2283,Table1[[#This Row],[ID]],0))*("18W"=OFFSET(Priorities!$E$3:$E$2283,Table1[[#This Row],[ID]],0)),0))),"")</f>
        <v/>
      </c>
      <c r="L215" s="292" t="str" cm="1">
        <f t="array" aca="1" ref="L215" ca="1">_xlfn.IFNA(TODAY()-(INDEX(OFFSET(Priorities!$F$3:$F$2283,Table1[[#This Row],[ID]],0),MATCH(1,(B215=OFFSET(Priorities!$B$3:$B$2283,Table1[[#This Row],[ID]],0))*("26W"=OFFSET(Priorities!$E$3:$E$2283,Table1[[#This Row],[ID]],0)),0))),"")</f>
        <v/>
      </c>
      <c r="M215" s="292" t="str" cm="1">
        <f t="array" aca="1" ref="M215" ca="1">_xlfn.IFNA(TODAY()-(INDEX(OFFSET(Priorities!$F$3:$F$2283,Table1[[#This Row],[ID]],0),MATCH(1,(B215=OFFSET(Priorities!$B$3:$B$2283,Table1[[#This Row],[ID]],0))*("52W"=OFFSET(Priorities!$E$3:$E$2283,Table1[[#This Row],[ID]],0)),0))),"")</f>
        <v/>
      </c>
      <c r="N215" s="292" t="str" cm="1">
        <f t="array" aca="1" ref="N215" ca="1">_xlfn.IFNA(TODAY()-(INDEX(OFFSET(Priorities!$F$3:$F$2283,Table1[[#This Row],[ID]],0),MATCH(1,(B215=OFFSET(Priorities!$B$3:$B$2283,Table1[[#This Row],[ID]],0))*("104W"=OFFSET(Priorities!$E$3:$E$2283,Table1[[#This Row],[ID]],0)),0))),"")</f>
        <v/>
      </c>
      <c r="O215" s="292" t="str" cm="1">
        <f t="array" aca="1" ref="O215" ca="1">_xlfn.IFNA(TODAY()-(INDEX(OFFSET(Priorities!$F$3:$F$2283,Table1[[#This Row],[ID]],0),MATCH(1,(B215=OFFSET(Priorities!$B$3:$B$2283,Table1[[#This Row],[ID]],0))*("2L"=OFFSET(Priorities!$E$3:$E$2283,Table1[[#This Row],[ID]],0)),0))),"")</f>
        <v/>
      </c>
      <c r="P215" s="292" t="str" cm="1">
        <f t="array" aca="1" ref="P215" ca="1">_xlfn.IFNA(TODAY()-(INDEX(OFFSET(Priorities!$F$3:$F$2283,Table1[[#This Row],[ID]],0),MATCH(1,(B215=OFFSET(Priorities!$B$3:$B$2283,Table1[[#This Row],[ID]],0))*("156W"=OFFSET(Priorities!$E$3:$E$2283,Table1[[#This Row],[ID]],0)),0))),"")</f>
        <v/>
      </c>
      <c r="Q215" s="287" t="str" cm="1">
        <f t="array" aca="1" ref="Q215" ca="1">_xlfn.IFNA(TODAY()-(INDEX(OFFSET(Priorities!$F$3:$F$2283,Table1[[#This Row],[ID]],0),MATCH(1,(B215=OFFSET(Priorities!$B$3:$B$2283,Table1[[#This Row],[ID]],0))*("3L"=OFFSET(Priorities!$E$3:$E$2283,Table1[[#This Row],[ID]],0)),0))),"")</f>
        <v/>
      </c>
    </row>
    <row r="216" spans="1:17" hidden="1" x14ac:dyDescent="0.3">
      <c r="A216" s="288">
        <v>215</v>
      </c>
      <c r="B216" s="289" t="str">
        <f ca="1">IF(COUNTIF(Priorities!$B$4:OFFSET(Priorities!$B$3,Table1[[#This Row],[ID]],0),OFFSET(Priorities!$B$3,Table1[[#This Row],[ID]],0))=1,OFFSET(Priorities!$B$3,Table1[[#This Row],[ID]],0),"")</f>
        <v/>
      </c>
      <c r="C216" s="290" t="str">
        <f ca="1">IF(COUNTIF(Priorities!$B$4:OFFSET(Priorities!$B$3,Table1[[#This Row],[ID]],0),OFFSET(Priorities!$B$3,Table1[[#This Row],[ID]],0))=1,OFFSET(Priorities!$C$3,Table1[[#This Row],[ID]],0),"")</f>
        <v/>
      </c>
      <c r="D216" s="289" t="str">
        <f ca="1">IFERROR(IF(VLOOKUP(E216,'Leader-Assistant'!$B$1:$B$25,1,FALSE)&lt;&gt;"",'Leader-Assistant'!$B$1,""),"") &amp; IFERROR(IF(VLOOKUP(E216,'Leader-Assistant'!$C$1:$C$25,1,FALSE)&lt;&gt;"",'Leader-Assistant'!$C$1,""),"")  &amp; IFERROR(IF(VLOOKUP(E216,'Leader-Assistant'!$D$1:$D$25,1,FALSE)&lt;&gt;"",'Leader-Assistant'!$D$1,""),"") &amp; IFERROR(IF(VLOOKUP(E216,'Leader-Assistant'!$E$1:$E$25,1,FALSE)&lt;&gt;"",'Leader-Assistant'!$E$1,""),"") &amp; IFERROR(IF(VLOOKUP(E216,'Leader-Assistant'!$F$1:$F$25,1,FALSE)&lt;&gt;"",'Leader-Assistant'!$F$1,""),"") &amp; IFERROR(IF(VLOOKUP(E216,'Leader-Assistant'!$G$1:$G$25,1,FALSE)&lt;&gt;"",'Leader-Assistant'!$G$1,""),"") &amp; IFERROR(IF(VLOOKUP(E216,'Leader-Assistant'!$H$1:$H$25,1,FALSE)&lt;&gt;"",'Leader-Assistant'!$H$1,""),"") &amp; IFERROR(IF(VLOOKUP(E216,'Leader-Assistant'!$I$1:$I$25,1,FALSE)&lt;&gt;"",'Leader-Assistant'!$I$1,""),"")</f>
        <v/>
      </c>
      <c r="E216" s="289" t="str">
        <f ca="1">IF(COUNTIF(Priorities!$B$4:OFFSET(Priorities!$B$3,Table1[[#This Row],[ID]],0),OFFSET(Priorities!$B$3,Table1[[#This Row],[ID]],0))=1,OFFSET(Priorities!$D$3,Table1[[#This Row],[ID]],0),"")</f>
        <v/>
      </c>
      <c r="F216" s="291" t="str" cm="1">
        <f t="array" aca="1" ref="F216" ca="1">_xlfn.IFNA(INDEX(OFFSET(Priorities!$F$3:$F$2283,Table1[[#This Row],[ID]],0),MATCH(1,(B216=OFFSET(Priorities!$B$3:$B$2283,Table1[[#This Row],[ID]],0))*("Initial"=OFFSET(Priorities!$E$3:$E$2283,Table1[[#This Row],[ID]],0)),0)),"")</f>
        <v/>
      </c>
      <c r="G216" s="292" t="str" cm="1">
        <f t="array" aca="1" ref="G216" ca="1">_xlfn.IFNA(TODAY()-(INDEX(OFFSET(Priorities!$F$3:$F$2283,Table1[[#This Row],[ID]],0),MATCH(1,(B216=OFFSET(Priorities!$B$3:$B$2283,Table1[[#This Row],[ID]],0))*("1W"=OFFSET(Priorities!$E$3:$E$2283,Table1[[#This Row],[ID]],0)),0))),"")</f>
        <v/>
      </c>
      <c r="H216" s="292" t="str" cm="1">
        <f t="array" aca="1" ref="H216" ca="1">_xlfn.IFNA(TODAY()-(INDEX(OFFSET(Priorities!$F$3:$F$2283,Table1[[#This Row],[ID]],0),MATCH(1,(B216=OFFSET(Priorities!$B$3:$B$2283,Table1[[#This Row],[ID]],0))*("3W"=OFFSET(Priorities!$E$3:$E$2283,Table1[[#This Row],[ID]],0)),0))),"")</f>
        <v/>
      </c>
      <c r="I216" s="292" t="str" cm="1">
        <f t="array" aca="1" ref="I216" ca="1">_xlfn.IFNA(TODAY()-(INDEX(OFFSET(Priorities!$F$3:$F$2283,Table1[[#This Row],[ID]],0),MATCH(1,(B216=OFFSET(Priorities!$B$3:$B$2283,Table1[[#This Row],[ID]],0))*("6W"=OFFSET(Priorities!$E$3:$E$2283,Table1[[#This Row],[ID]],0)),0))),"")</f>
        <v/>
      </c>
      <c r="J216" s="292" t="str" cm="1">
        <f t="array" aca="1" ref="J216" ca="1">_xlfn.IFNA(TODAY()-(INDEX(OFFSET(Priorities!$F$3:$F$2283,Table1[[#This Row],[ID]],0),MATCH(1,(B216=OFFSET(Priorities!$B$3:$B$2283,Table1[[#This Row],[ID]],0))*("12W"=OFFSET(Priorities!$E$3:$E$2283,Table1[[#This Row],[ID]],0)),0))),"")</f>
        <v/>
      </c>
      <c r="K216" s="292" t="str" cm="1">
        <f t="array" aca="1" ref="K216" ca="1">_xlfn.IFNA(TODAY()-(INDEX(OFFSET(Priorities!$F$3:$F$2283,Table1[[#This Row],[ID]],0),MATCH(1,(B216=OFFSET(Priorities!$B$3:$B$2283,Table1[[#This Row],[ID]],0))*("18W"=OFFSET(Priorities!$E$3:$E$2283,Table1[[#This Row],[ID]],0)),0))),"")</f>
        <v/>
      </c>
      <c r="L216" s="292" t="str" cm="1">
        <f t="array" aca="1" ref="L216" ca="1">_xlfn.IFNA(TODAY()-(INDEX(OFFSET(Priorities!$F$3:$F$2283,Table1[[#This Row],[ID]],0),MATCH(1,(B216=OFFSET(Priorities!$B$3:$B$2283,Table1[[#This Row],[ID]],0))*("26W"=OFFSET(Priorities!$E$3:$E$2283,Table1[[#This Row],[ID]],0)),0))),"")</f>
        <v/>
      </c>
      <c r="M216" s="292" t="str" cm="1">
        <f t="array" aca="1" ref="M216" ca="1">_xlfn.IFNA(TODAY()-(INDEX(OFFSET(Priorities!$F$3:$F$2283,Table1[[#This Row],[ID]],0),MATCH(1,(B216=OFFSET(Priorities!$B$3:$B$2283,Table1[[#This Row],[ID]],0))*("52W"=OFFSET(Priorities!$E$3:$E$2283,Table1[[#This Row],[ID]],0)),0))),"")</f>
        <v/>
      </c>
      <c r="N216" s="292" t="str" cm="1">
        <f t="array" aca="1" ref="N216" ca="1">_xlfn.IFNA(TODAY()-(INDEX(OFFSET(Priorities!$F$3:$F$2283,Table1[[#This Row],[ID]],0),MATCH(1,(B216=OFFSET(Priorities!$B$3:$B$2283,Table1[[#This Row],[ID]],0))*("104W"=OFFSET(Priorities!$E$3:$E$2283,Table1[[#This Row],[ID]],0)),0))),"")</f>
        <v/>
      </c>
      <c r="O216" s="292" t="str" cm="1">
        <f t="array" aca="1" ref="O216" ca="1">_xlfn.IFNA(TODAY()-(INDEX(OFFSET(Priorities!$F$3:$F$2283,Table1[[#This Row],[ID]],0),MATCH(1,(B216=OFFSET(Priorities!$B$3:$B$2283,Table1[[#This Row],[ID]],0))*("2L"=OFFSET(Priorities!$E$3:$E$2283,Table1[[#This Row],[ID]],0)),0))),"")</f>
        <v/>
      </c>
      <c r="P216" s="292" t="str" cm="1">
        <f t="array" aca="1" ref="P216" ca="1">_xlfn.IFNA(TODAY()-(INDEX(OFFSET(Priorities!$F$3:$F$2283,Table1[[#This Row],[ID]],0),MATCH(1,(B216=OFFSET(Priorities!$B$3:$B$2283,Table1[[#This Row],[ID]],0))*("156W"=OFFSET(Priorities!$E$3:$E$2283,Table1[[#This Row],[ID]],0)),0))),"")</f>
        <v/>
      </c>
      <c r="Q216" s="287" t="str" cm="1">
        <f t="array" aca="1" ref="Q216" ca="1">_xlfn.IFNA(TODAY()-(INDEX(OFFSET(Priorities!$F$3:$F$2283,Table1[[#This Row],[ID]],0),MATCH(1,(B216=OFFSET(Priorities!$B$3:$B$2283,Table1[[#This Row],[ID]],0))*("3L"=OFFSET(Priorities!$E$3:$E$2283,Table1[[#This Row],[ID]],0)),0))),"")</f>
        <v/>
      </c>
    </row>
    <row r="217" spans="1:17" hidden="1" x14ac:dyDescent="0.3">
      <c r="A217" s="288">
        <v>216</v>
      </c>
      <c r="B217" s="289" t="str">
        <f ca="1">IF(COUNTIF(Priorities!$B$4:OFFSET(Priorities!$B$3,Table1[[#This Row],[ID]],0),OFFSET(Priorities!$B$3,Table1[[#This Row],[ID]],0))=1,OFFSET(Priorities!$B$3,Table1[[#This Row],[ID]],0),"")</f>
        <v/>
      </c>
      <c r="C217" s="290" t="str">
        <f ca="1">IF(COUNTIF(Priorities!$B$4:OFFSET(Priorities!$B$3,Table1[[#This Row],[ID]],0),OFFSET(Priorities!$B$3,Table1[[#This Row],[ID]],0))=1,OFFSET(Priorities!$C$3,Table1[[#This Row],[ID]],0),"")</f>
        <v/>
      </c>
      <c r="D217" s="289" t="str">
        <f ca="1">IFERROR(IF(VLOOKUP(E217,'Leader-Assistant'!$B$1:$B$25,1,FALSE)&lt;&gt;"",'Leader-Assistant'!$B$1,""),"") &amp; IFERROR(IF(VLOOKUP(E217,'Leader-Assistant'!$C$1:$C$25,1,FALSE)&lt;&gt;"",'Leader-Assistant'!$C$1,""),"")  &amp; IFERROR(IF(VLOOKUP(E217,'Leader-Assistant'!$D$1:$D$25,1,FALSE)&lt;&gt;"",'Leader-Assistant'!$D$1,""),"") &amp; IFERROR(IF(VLOOKUP(E217,'Leader-Assistant'!$E$1:$E$25,1,FALSE)&lt;&gt;"",'Leader-Assistant'!$E$1,""),"") &amp; IFERROR(IF(VLOOKUP(E217,'Leader-Assistant'!$F$1:$F$25,1,FALSE)&lt;&gt;"",'Leader-Assistant'!$F$1,""),"") &amp; IFERROR(IF(VLOOKUP(E217,'Leader-Assistant'!$G$1:$G$25,1,FALSE)&lt;&gt;"",'Leader-Assistant'!$G$1,""),"") &amp; IFERROR(IF(VLOOKUP(E217,'Leader-Assistant'!$H$1:$H$25,1,FALSE)&lt;&gt;"",'Leader-Assistant'!$H$1,""),"") &amp; IFERROR(IF(VLOOKUP(E217,'Leader-Assistant'!$I$1:$I$25,1,FALSE)&lt;&gt;"",'Leader-Assistant'!$I$1,""),"")</f>
        <v/>
      </c>
      <c r="E217" s="289" t="str">
        <f ca="1">IF(COUNTIF(Priorities!$B$4:OFFSET(Priorities!$B$3,Table1[[#This Row],[ID]],0),OFFSET(Priorities!$B$3,Table1[[#This Row],[ID]],0))=1,OFFSET(Priorities!$D$3,Table1[[#This Row],[ID]],0),"")</f>
        <v/>
      </c>
      <c r="F217" s="291" t="str" cm="1">
        <f t="array" aca="1" ref="F217" ca="1">_xlfn.IFNA(INDEX(OFFSET(Priorities!$F$3:$F$2283,Table1[[#This Row],[ID]],0),MATCH(1,(B217=OFFSET(Priorities!$B$3:$B$2283,Table1[[#This Row],[ID]],0))*("Initial"=OFFSET(Priorities!$E$3:$E$2283,Table1[[#This Row],[ID]],0)),0)),"")</f>
        <v/>
      </c>
      <c r="G217" s="292" t="str" cm="1">
        <f t="array" aca="1" ref="G217" ca="1">_xlfn.IFNA(TODAY()-(INDEX(OFFSET(Priorities!$F$3:$F$2283,Table1[[#This Row],[ID]],0),MATCH(1,(B217=OFFSET(Priorities!$B$3:$B$2283,Table1[[#This Row],[ID]],0))*("1W"=OFFSET(Priorities!$E$3:$E$2283,Table1[[#This Row],[ID]],0)),0))),"")</f>
        <v/>
      </c>
      <c r="H217" s="292" t="str" cm="1">
        <f t="array" aca="1" ref="H217" ca="1">_xlfn.IFNA(TODAY()-(INDEX(OFFSET(Priorities!$F$3:$F$2283,Table1[[#This Row],[ID]],0),MATCH(1,(B217=OFFSET(Priorities!$B$3:$B$2283,Table1[[#This Row],[ID]],0))*("3W"=OFFSET(Priorities!$E$3:$E$2283,Table1[[#This Row],[ID]],0)),0))),"")</f>
        <v/>
      </c>
      <c r="I217" s="292" t="str" cm="1">
        <f t="array" aca="1" ref="I217" ca="1">_xlfn.IFNA(TODAY()-(INDEX(OFFSET(Priorities!$F$3:$F$2283,Table1[[#This Row],[ID]],0),MATCH(1,(B217=OFFSET(Priorities!$B$3:$B$2283,Table1[[#This Row],[ID]],0))*("6W"=OFFSET(Priorities!$E$3:$E$2283,Table1[[#This Row],[ID]],0)),0))),"")</f>
        <v/>
      </c>
      <c r="J217" s="292" t="str" cm="1">
        <f t="array" aca="1" ref="J217" ca="1">_xlfn.IFNA(TODAY()-(INDEX(OFFSET(Priorities!$F$3:$F$2283,Table1[[#This Row],[ID]],0),MATCH(1,(B217=OFFSET(Priorities!$B$3:$B$2283,Table1[[#This Row],[ID]],0))*("12W"=OFFSET(Priorities!$E$3:$E$2283,Table1[[#This Row],[ID]],0)),0))),"")</f>
        <v/>
      </c>
      <c r="K217" s="292" t="str" cm="1">
        <f t="array" aca="1" ref="K217" ca="1">_xlfn.IFNA(TODAY()-(INDEX(OFFSET(Priorities!$F$3:$F$2283,Table1[[#This Row],[ID]],0),MATCH(1,(B217=OFFSET(Priorities!$B$3:$B$2283,Table1[[#This Row],[ID]],0))*("18W"=OFFSET(Priorities!$E$3:$E$2283,Table1[[#This Row],[ID]],0)),0))),"")</f>
        <v/>
      </c>
      <c r="L217" s="292" t="str" cm="1">
        <f t="array" aca="1" ref="L217" ca="1">_xlfn.IFNA(TODAY()-(INDEX(OFFSET(Priorities!$F$3:$F$2283,Table1[[#This Row],[ID]],0),MATCH(1,(B217=OFFSET(Priorities!$B$3:$B$2283,Table1[[#This Row],[ID]],0))*("26W"=OFFSET(Priorities!$E$3:$E$2283,Table1[[#This Row],[ID]],0)),0))),"")</f>
        <v/>
      </c>
      <c r="M217" s="292" t="str" cm="1">
        <f t="array" aca="1" ref="M217" ca="1">_xlfn.IFNA(TODAY()-(INDEX(OFFSET(Priorities!$F$3:$F$2283,Table1[[#This Row],[ID]],0),MATCH(1,(B217=OFFSET(Priorities!$B$3:$B$2283,Table1[[#This Row],[ID]],0))*("52W"=OFFSET(Priorities!$E$3:$E$2283,Table1[[#This Row],[ID]],0)),0))),"")</f>
        <v/>
      </c>
      <c r="N217" s="292" t="str" cm="1">
        <f t="array" aca="1" ref="N217" ca="1">_xlfn.IFNA(TODAY()-(INDEX(OFFSET(Priorities!$F$3:$F$2283,Table1[[#This Row],[ID]],0),MATCH(1,(B217=OFFSET(Priorities!$B$3:$B$2283,Table1[[#This Row],[ID]],0))*("104W"=OFFSET(Priorities!$E$3:$E$2283,Table1[[#This Row],[ID]],0)),0))),"")</f>
        <v/>
      </c>
      <c r="O217" s="292" t="str" cm="1">
        <f t="array" aca="1" ref="O217" ca="1">_xlfn.IFNA(TODAY()-(INDEX(OFFSET(Priorities!$F$3:$F$2283,Table1[[#This Row],[ID]],0),MATCH(1,(B217=OFFSET(Priorities!$B$3:$B$2283,Table1[[#This Row],[ID]],0))*("2L"=OFFSET(Priorities!$E$3:$E$2283,Table1[[#This Row],[ID]],0)),0))),"")</f>
        <v/>
      </c>
      <c r="P217" s="292" t="str" cm="1">
        <f t="array" aca="1" ref="P217" ca="1">_xlfn.IFNA(TODAY()-(INDEX(OFFSET(Priorities!$F$3:$F$2283,Table1[[#This Row],[ID]],0),MATCH(1,(B217=OFFSET(Priorities!$B$3:$B$2283,Table1[[#This Row],[ID]],0))*("156W"=OFFSET(Priorities!$E$3:$E$2283,Table1[[#This Row],[ID]],0)),0))),"")</f>
        <v/>
      </c>
      <c r="Q217" s="287" t="str" cm="1">
        <f t="array" aca="1" ref="Q217" ca="1">_xlfn.IFNA(TODAY()-(INDEX(OFFSET(Priorities!$F$3:$F$2283,Table1[[#This Row],[ID]],0),MATCH(1,(B217=OFFSET(Priorities!$B$3:$B$2283,Table1[[#This Row],[ID]],0))*("3L"=OFFSET(Priorities!$E$3:$E$2283,Table1[[#This Row],[ID]],0)),0))),"")</f>
        <v/>
      </c>
    </row>
    <row r="218" spans="1:17" hidden="1" x14ac:dyDescent="0.3">
      <c r="A218" s="288">
        <v>217</v>
      </c>
      <c r="B218" s="289" t="str">
        <f ca="1">IF(COUNTIF(Priorities!$B$4:OFFSET(Priorities!$B$3,Table1[[#This Row],[ID]],0),OFFSET(Priorities!$B$3,Table1[[#This Row],[ID]],0))=1,OFFSET(Priorities!$B$3,Table1[[#This Row],[ID]],0),"")</f>
        <v/>
      </c>
      <c r="C218" s="290" t="str">
        <f ca="1">IF(COUNTIF(Priorities!$B$4:OFFSET(Priorities!$B$3,Table1[[#This Row],[ID]],0),OFFSET(Priorities!$B$3,Table1[[#This Row],[ID]],0))=1,OFFSET(Priorities!$C$3,Table1[[#This Row],[ID]],0),"")</f>
        <v/>
      </c>
      <c r="D218" s="289" t="str">
        <f ca="1">IFERROR(IF(VLOOKUP(E218,'Leader-Assistant'!$B$1:$B$25,1,FALSE)&lt;&gt;"",'Leader-Assistant'!$B$1,""),"") &amp; IFERROR(IF(VLOOKUP(E218,'Leader-Assistant'!$C$1:$C$25,1,FALSE)&lt;&gt;"",'Leader-Assistant'!$C$1,""),"")  &amp; IFERROR(IF(VLOOKUP(E218,'Leader-Assistant'!$D$1:$D$25,1,FALSE)&lt;&gt;"",'Leader-Assistant'!$D$1,""),"") &amp; IFERROR(IF(VLOOKUP(E218,'Leader-Assistant'!$E$1:$E$25,1,FALSE)&lt;&gt;"",'Leader-Assistant'!$E$1,""),"") &amp; IFERROR(IF(VLOOKUP(E218,'Leader-Assistant'!$F$1:$F$25,1,FALSE)&lt;&gt;"",'Leader-Assistant'!$F$1,""),"") &amp; IFERROR(IF(VLOOKUP(E218,'Leader-Assistant'!$G$1:$G$25,1,FALSE)&lt;&gt;"",'Leader-Assistant'!$G$1,""),"") &amp; IFERROR(IF(VLOOKUP(E218,'Leader-Assistant'!$H$1:$H$25,1,FALSE)&lt;&gt;"",'Leader-Assistant'!$H$1,""),"") &amp; IFERROR(IF(VLOOKUP(E218,'Leader-Assistant'!$I$1:$I$25,1,FALSE)&lt;&gt;"",'Leader-Assistant'!$I$1,""),"")</f>
        <v/>
      </c>
      <c r="E218" s="289" t="str">
        <f ca="1">IF(COUNTIF(Priorities!$B$4:OFFSET(Priorities!$B$3,Table1[[#This Row],[ID]],0),OFFSET(Priorities!$B$3,Table1[[#This Row],[ID]],0))=1,OFFSET(Priorities!$D$3,Table1[[#This Row],[ID]],0),"")</f>
        <v/>
      </c>
      <c r="F218" s="291" t="str" cm="1">
        <f t="array" aca="1" ref="F218" ca="1">_xlfn.IFNA(INDEX(OFFSET(Priorities!$F$3:$F$2283,Table1[[#This Row],[ID]],0),MATCH(1,(B218=OFFSET(Priorities!$B$3:$B$2283,Table1[[#This Row],[ID]],0))*("Initial"=OFFSET(Priorities!$E$3:$E$2283,Table1[[#This Row],[ID]],0)),0)),"")</f>
        <v/>
      </c>
      <c r="G218" s="292" t="str" cm="1">
        <f t="array" aca="1" ref="G218" ca="1">_xlfn.IFNA(TODAY()-(INDEX(OFFSET(Priorities!$F$3:$F$2283,Table1[[#This Row],[ID]],0),MATCH(1,(B218=OFFSET(Priorities!$B$3:$B$2283,Table1[[#This Row],[ID]],0))*("1W"=OFFSET(Priorities!$E$3:$E$2283,Table1[[#This Row],[ID]],0)),0))),"")</f>
        <v/>
      </c>
      <c r="H218" s="292" t="str" cm="1">
        <f t="array" aca="1" ref="H218" ca="1">_xlfn.IFNA(TODAY()-(INDEX(OFFSET(Priorities!$F$3:$F$2283,Table1[[#This Row],[ID]],0),MATCH(1,(B218=OFFSET(Priorities!$B$3:$B$2283,Table1[[#This Row],[ID]],0))*("3W"=OFFSET(Priorities!$E$3:$E$2283,Table1[[#This Row],[ID]],0)),0))),"")</f>
        <v/>
      </c>
      <c r="I218" s="292" t="str" cm="1">
        <f t="array" aca="1" ref="I218" ca="1">_xlfn.IFNA(TODAY()-(INDEX(OFFSET(Priorities!$F$3:$F$2283,Table1[[#This Row],[ID]],0),MATCH(1,(B218=OFFSET(Priorities!$B$3:$B$2283,Table1[[#This Row],[ID]],0))*("6W"=OFFSET(Priorities!$E$3:$E$2283,Table1[[#This Row],[ID]],0)),0))),"")</f>
        <v/>
      </c>
      <c r="J218" s="292" t="str" cm="1">
        <f t="array" aca="1" ref="J218" ca="1">_xlfn.IFNA(TODAY()-(INDEX(OFFSET(Priorities!$F$3:$F$2283,Table1[[#This Row],[ID]],0),MATCH(1,(B218=OFFSET(Priorities!$B$3:$B$2283,Table1[[#This Row],[ID]],0))*("12W"=OFFSET(Priorities!$E$3:$E$2283,Table1[[#This Row],[ID]],0)),0))),"")</f>
        <v/>
      </c>
      <c r="K218" s="292" t="str" cm="1">
        <f t="array" aca="1" ref="K218" ca="1">_xlfn.IFNA(TODAY()-(INDEX(OFFSET(Priorities!$F$3:$F$2283,Table1[[#This Row],[ID]],0),MATCH(1,(B218=OFFSET(Priorities!$B$3:$B$2283,Table1[[#This Row],[ID]],0))*("18W"=OFFSET(Priorities!$E$3:$E$2283,Table1[[#This Row],[ID]],0)),0))),"")</f>
        <v/>
      </c>
      <c r="L218" s="292" t="str" cm="1">
        <f t="array" aca="1" ref="L218" ca="1">_xlfn.IFNA(TODAY()-(INDEX(OFFSET(Priorities!$F$3:$F$2283,Table1[[#This Row],[ID]],0),MATCH(1,(B218=OFFSET(Priorities!$B$3:$B$2283,Table1[[#This Row],[ID]],0))*("26W"=OFFSET(Priorities!$E$3:$E$2283,Table1[[#This Row],[ID]],0)),0))),"")</f>
        <v/>
      </c>
      <c r="M218" s="292" t="str" cm="1">
        <f t="array" aca="1" ref="M218" ca="1">_xlfn.IFNA(TODAY()-(INDEX(OFFSET(Priorities!$F$3:$F$2283,Table1[[#This Row],[ID]],0),MATCH(1,(B218=OFFSET(Priorities!$B$3:$B$2283,Table1[[#This Row],[ID]],0))*("52W"=OFFSET(Priorities!$E$3:$E$2283,Table1[[#This Row],[ID]],0)),0))),"")</f>
        <v/>
      </c>
      <c r="N218" s="292" t="str" cm="1">
        <f t="array" aca="1" ref="N218" ca="1">_xlfn.IFNA(TODAY()-(INDEX(OFFSET(Priorities!$F$3:$F$2283,Table1[[#This Row],[ID]],0),MATCH(1,(B218=OFFSET(Priorities!$B$3:$B$2283,Table1[[#This Row],[ID]],0))*("104W"=OFFSET(Priorities!$E$3:$E$2283,Table1[[#This Row],[ID]],0)),0))),"")</f>
        <v/>
      </c>
      <c r="O218" s="292" t="str" cm="1">
        <f t="array" aca="1" ref="O218" ca="1">_xlfn.IFNA(TODAY()-(INDEX(OFFSET(Priorities!$F$3:$F$2283,Table1[[#This Row],[ID]],0),MATCH(1,(B218=OFFSET(Priorities!$B$3:$B$2283,Table1[[#This Row],[ID]],0))*("2L"=OFFSET(Priorities!$E$3:$E$2283,Table1[[#This Row],[ID]],0)),0))),"")</f>
        <v/>
      </c>
      <c r="P218" s="292" t="str" cm="1">
        <f t="array" aca="1" ref="P218" ca="1">_xlfn.IFNA(TODAY()-(INDEX(OFFSET(Priorities!$F$3:$F$2283,Table1[[#This Row],[ID]],0),MATCH(1,(B218=OFFSET(Priorities!$B$3:$B$2283,Table1[[#This Row],[ID]],0))*("156W"=OFFSET(Priorities!$E$3:$E$2283,Table1[[#This Row],[ID]],0)),0))),"")</f>
        <v/>
      </c>
      <c r="Q218" s="287" t="str" cm="1">
        <f t="array" aca="1" ref="Q218" ca="1">_xlfn.IFNA(TODAY()-(INDEX(OFFSET(Priorities!$F$3:$F$2283,Table1[[#This Row],[ID]],0),MATCH(1,(B218=OFFSET(Priorities!$B$3:$B$2283,Table1[[#This Row],[ID]],0))*("3L"=OFFSET(Priorities!$E$3:$E$2283,Table1[[#This Row],[ID]],0)),0))),"")</f>
        <v/>
      </c>
    </row>
    <row r="219" spans="1:17" hidden="1" x14ac:dyDescent="0.3">
      <c r="A219" s="288">
        <v>218</v>
      </c>
      <c r="B219" s="289" t="str">
        <f ca="1">IF(COUNTIF(Priorities!$B$4:OFFSET(Priorities!$B$3,Table1[[#This Row],[ID]],0),OFFSET(Priorities!$B$3,Table1[[#This Row],[ID]],0))=1,OFFSET(Priorities!$B$3,Table1[[#This Row],[ID]],0),"")</f>
        <v/>
      </c>
      <c r="C219" s="290" t="str">
        <f ca="1">IF(COUNTIF(Priorities!$B$4:OFFSET(Priorities!$B$3,Table1[[#This Row],[ID]],0),OFFSET(Priorities!$B$3,Table1[[#This Row],[ID]],0))=1,OFFSET(Priorities!$C$3,Table1[[#This Row],[ID]],0),"")</f>
        <v/>
      </c>
      <c r="D219" s="289" t="str">
        <f ca="1">IFERROR(IF(VLOOKUP(E219,'Leader-Assistant'!$B$1:$B$25,1,FALSE)&lt;&gt;"",'Leader-Assistant'!$B$1,""),"") &amp; IFERROR(IF(VLOOKUP(E219,'Leader-Assistant'!$C$1:$C$25,1,FALSE)&lt;&gt;"",'Leader-Assistant'!$C$1,""),"")  &amp; IFERROR(IF(VLOOKUP(E219,'Leader-Assistant'!$D$1:$D$25,1,FALSE)&lt;&gt;"",'Leader-Assistant'!$D$1,""),"") &amp; IFERROR(IF(VLOOKUP(E219,'Leader-Assistant'!$E$1:$E$25,1,FALSE)&lt;&gt;"",'Leader-Assistant'!$E$1,""),"") &amp; IFERROR(IF(VLOOKUP(E219,'Leader-Assistant'!$F$1:$F$25,1,FALSE)&lt;&gt;"",'Leader-Assistant'!$F$1,""),"") &amp; IFERROR(IF(VLOOKUP(E219,'Leader-Assistant'!$G$1:$G$25,1,FALSE)&lt;&gt;"",'Leader-Assistant'!$G$1,""),"") &amp; IFERROR(IF(VLOOKUP(E219,'Leader-Assistant'!$H$1:$H$25,1,FALSE)&lt;&gt;"",'Leader-Assistant'!$H$1,""),"") &amp; IFERROR(IF(VLOOKUP(E219,'Leader-Assistant'!$I$1:$I$25,1,FALSE)&lt;&gt;"",'Leader-Assistant'!$I$1,""),"")</f>
        <v/>
      </c>
      <c r="E219" s="289" t="str">
        <f ca="1">IF(COUNTIF(Priorities!$B$4:OFFSET(Priorities!$B$3,Table1[[#This Row],[ID]],0),OFFSET(Priorities!$B$3,Table1[[#This Row],[ID]],0))=1,OFFSET(Priorities!$D$3,Table1[[#This Row],[ID]],0),"")</f>
        <v/>
      </c>
      <c r="F219" s="291" t="str" cm="1">
        <f t="array" aca="1" ref="F219" ca="1">_xlfn.IFNA(INDEX(OFFSET(Priorities!$F$3:$F$2283,Table1[[#This Row],[ID]],0),MATCH(1,(B219=OFFSET(Priorities!$B$3:$B$2283,Table1[[#This Row],[ID]],0))*("Initial"=OFFSET(Priorities!$E$3:$E$2283,Table1[[#This Row],[ID]],0)),0)),"")</f>
        <v/>
      </c>
      <c r="G219" s="292" t="str" cm="1">
        <f t="array" aca="1" ref="G219" ca="1">_xlfn.IFNA(TODAY()-(INDEX(OFFSET(Priorities!$F$3:$F$2283,Table1[[#This Row],[ID]],0),MATCH(1,(B219=OFFSET(Priorities!$B$3:$B$2283,Table1[[#This Row],[ID]],0))*("1W"=OFFSET(Priorities!$E$3:$E$2283,Table1[[#This Row],[ID]],0)),0))),"")</f>
        <v/>
      </c>
      <c r="H219" s="292" t="str" cm="1">
        <f t="array" aca="1" ref="H219" ca="1">_xlfn.IFNA(TODAY()-(INDEX(OFFSET(Priorities!$F$3:$F$2283,Table1[[#This Row],[ID]],0),MATCH(1,(B219=OFFSET(Priorities!$B$3:$B$2283,Table1[[#This Row],[ID]],0))*("3W"=OFFSET(Priorities!$E$3:$E$2283,Table1[[#This Row],[ID]],0)),0))),"")</f>
        <v/>
      </c>
      <c r="I219" s="292" t="str" cm="1">
        <f t="array" aca="1" ref="I219" ca="1">_xlfn.IFNA(TODAY()-(INDEX(OFFSET(Priorities!$F$3:$F$2283,Table1[[#This Row],[ID]],0),MATCH(1,(B219=OFFSET(Priorities!$B$3:$B$2283,Table1[[#This Row],[ID]],0))*("6W"=OFFSET(Priorities!$E$3:$E$2283,Table1[[#This Row],[ID]],0)),0))),"")</f>
        <v/>
      </c>
      <c r="J219" s="292" t="str" cm="1">
        <f t="array" aca="1" ref="J219" ca="1">_xlfn.IFNA(TODAY()-(INDEX(OFFSET(Priorities!$F$3:$F$2283,Table1[[#This Row],[ID]],0),MATCH(1,(B219=OFFSET(Priorities!$B$3:$B$2283,Table1[[#This Row],[ID]],0))*("12W"=OFFSET(Priorities!$E$3:$E$2283,Table1[[#This Row],[ID]],0)),0))),"")</f>
        <v/>
      </c>
      <c r="K219" s="292" t="str" cm="1">
        <f t="array" aca="1" ref="K219" ca="1">_xlfn.IFNA(TODAY()-(INDEX(OFFSET(Priorities!$F$3:$F$2283,Table1[[#This Row],[ID]],0),MATCH(1,(B219=OFFSET(Priorities!$B$3:$B$2283,Table1[[#This Row],[ID]],0))*("18W"=OFFSET(Priorities!$E$3:$E$2283,Table1[[#This Row],[ID]],0)),0))),"")</f>
        <v/>
      </c>
      <c r="L219" s="292" t="str" cm="1">
        <f t="array" aca="1" ref="L219" ca="1">_xlfn.IFNA(TODAY()-(INDEX(OFFSET(Priorities!$F$3:$F$2283,Table1[[#This Row],[ID]],0),MATCH(1,(B219=OFFSET(Priorities!$B$3:$B$2283,Table1[[#This Row],[ID]],0))*("26W"=OFFSET(Priorities!$E$3:$E$2283,Table1[[#This Row],[ID]],0)),0))),"")</f>
        <v/>
      </c>
      <c r="M219" s="292" t="str" cm="1">
        <f t="array" aca="1" ref="M219" ca="1">_xlfn.IFNA(TODAY()-(INDEX(OFFSET(Priorities!$F$3:$F$2283,Table1[[#This Row],[ID]],0),MATCH(1,(B219=OFFSET(Priorities!$B$3:$B$2283,Table1[[#This Row],[ID]],0))*("52W"=OFFSET(Priorities!$E$3:$E$2283,Table1[[#This Row],[ID]],0)),0))),"")</f>
        <v/>
      </c>
      <c r="N219" s="292" t="str" cm="1">
        <f t="array" aca="1" ref="N219" ca="1">_xlfn.IFNA(TODAY()-(INDEX(OFFSET(Priorities!$F$3:$F$2283,Table1[[#This Row],[ID]],0),MATCH(1,(B219=OFFSET(Priorities!$B$3:$B$2283,Table1[[#This Row],[ID]],0))*("104W"=OFFSET(Priorities!$E$3:$E$2283,Table1[[#This Row],[ID]],0)),0))),"")</f>
        <v/>
      </c>
      <c r="O219" s="292" t="str" cm="1">
        <f t="array" aca="1" ref="O219" ca="1">_xlfn.IFNA(TODAY()-(INDEX(OFFSET(Priorities!$F$3:$F$2283,Table1[[#This Row],[ID]],0),MATCH(1,(B219=OFFSET(Priorities!$B$3:$B$2283,Table1[[#This Row],[ID]],0))*("2L"=OFFSET(Priorities!$E$3:$E$2283,Table1[[#This Row],[ID]],0)),0))),"")</f>
        <v/>
      </c>
      <c r="P219" s="292" t="str" cm="1">
        <f t="array" aca="1" ref="P219" ca="1">_xlfn.IFNA(TODAY()-(INDEX(OFFSET(Priorities!$F$3:$F$2283,Table1[[#This Row],[ID]],0),MATCH(1,(B219=OFFSET(Priorities!$B$3:$B$2283,Table1[[#This Row],[ID]],0))*("156W"=OFFSET(Priorities!$E$3:$E$2283,Table1[[#This Row],[ID]],0)),0))),"")</f>
        <v/>
      </c>
      <c r="Q219" s="287" t="str" cm="1">
        <f t="array" aca="1" ref="Q219" ca="1">_xlfn.IFNA(TODAY()-(INDEX(OFFSET(Priorities!$F$3:$F$2283,Table1[[#This Row],[ID]],0),MATCH(1,(B219=OFFSET(Priorities!$B$3:$B$2283,Table1[[#This Row],[ID]],0))*("3L"=OFFSET(Priorities!$E$3:$E$2283,Table1[[#This Row],[ID]],0)),0))),"")</f>
        <v/>
      </c>
    </row>
    <row r="220" spans="1:17" hidden="1" x14ac:dyDescent="0.3">
      <c r="A220" s="288">
        <v>219</v>
      </c>
      <c r="B220" s="289" t="str">
        <f ca="1">IF(COUNTIF(Priorities!$B$4:OFFSET(Priorities!$B$3,Table1[[#This Row],[ID]],0),OFFSET(Priorities!$B$3,Table1[[#This Row],[ID]],0))=1,OFFSET(Priorities!$B$3,Table1[[#This Row],[ID]],0),"")</f>
        <v/>
      </c>
      <c r="C220" s="290" t="str">
        <f ca="1">IF(COUNTIF(Priorities!$B$4:OFFSET(Priorities!$B$3,Table1[[#This Row],[ID]],0),OFFSET(Priorities!$B$3,Table1[[#This Row],[ID]],0))=1,OFFSET(Priorities!$C$3,Table1[[#This Row],[ID]],0),"")</f>
        <v/>
      </c>
      <c r="D220" s="289" t="str">
        <f ca="1">IFERROR(IF(VLOOKUP(E220,'Leader-Assistant'!$B$1:$B$25,1,FALSE)&lt;&gt;"",'Leader-Assistant'!$B$1,""),"") &amp; IFERROR(IF(VLOOKUP(E220,'Leader-Assistant'!$C$1:$C$25,1,FALSE)&lt;&gt;"",'Leader-Assistant'!$C$1,""),"")  &amp; IFERROR(IF(VLOOKUP(E220,'Leader-Assistant'!$D$1:$D$25,1,FALSE)&lt;&gt;"",'Leader-Assistant'!$D$1,""),"") &amp; IFERROR(IF(VLOOKUP(E220,'Leader-Assistant'!$E$1:$E$25,1,FALSE)&lt;&gt;"",'Leader-Assistant'!$E$1,""),"") &amp; IFERROR(IF(VLOOKUP(E220,'Leader-Assistant'!$F$1:$F$25,1,FALSE)&lt;&gt;"",'Leader-Assistant'!$F$1,""),"") &amp; IFERROR(IF(VLOOKUP(E220,'Leader-Assistant'!$G$1:$G$25,1,FALSE)&lt;&gt;"",'Leader-Assistant'!$G$1,""),"") &amp; IFERROR(IF(VLOOKUP(E220,'Leader-Assistant'!$H$1:$H$25,1,FALSE)&lt;&gt;"",'Leader-Assistant'!$H$1,""),"") &amp; IFERROR(IF(VLOOKUP(E220,'Leader-Assistant'!$I$1:$I$25,1,FALSE)&lt;&gt;"",'Leader-Assistant'!$I$1,""),"")</f>
        <v/>
      </c>
      <c r="E220" s="289" t="str">
        <f ca="1">IF(COUNTIF(Priorities!$B$4:OFFSET(Priorities!$B$3,Table1[[#This Row],[ID]],0),OFFSET(Priorities!$B$3,Table1[[#This Row],[ID]],0))=1,OFFSET(Priorities!$D$3,Table1[[#This Row],[ID]],0),"")</f>
        <v/>
      </c>
      <c r="F220" s="291" t="str" cm="1">
        <f t="array" aca="1" ref="F220" ca="1">_xlfn.IFNA(INDEX(OFFSET(Priorities!$F$3:$F$2283,Table1[[#This Row],[ID]],0),MATCH(1,(B220=OFFSET(Priorities!$B$3:$B$2283,Table1[[#This Row],[ID]],0))*("Initial"=OFFSET(Priorities!$E$3:$E$2283,Table1[[#This Row],[ID]],0)),0)),"")</f>
        <v/>
      </c>
      <c r="G220" s="292" t="str" cm="1">
        <f t="array" aca="1" ref="G220" ca="1">_xlfn.IFNA(TODAY()-(INDEX(OFFSET(Priorities!$F$3:$F$2283,Table1[[#This Row],[ID]],0),MATCH(1,(B220=OFFSET(Priorities!$B$3:$B$2283,Table1[[#This Row],[ID]],0))*("1W"=OFFSET(Priorities!$E$3:$E$2283,Table1[[#This Row],[ID]],0)),0))),"")</f>
        <v/>
      </c>
      <c r="H220" s="292" t="str" cm="1">
        <f t="array" aca="1" ref="H220" ca="1">_xlfn.IFNA(TODAY()-(INDEX(OFFSET(Priorities!$F$3:$F$2283,Table1[[#This Row],[ID]],0),MATCH(1,(B220=OFFSET(Priorities!$B$3:$B$2283,Table1[[#This Row],[ID]],0))*("3W"=OFFSET(Priorities!$E$3:$E$2283,Table1[[#This Row],[ID]],0)),0))),"")</f>
        <v/>
      </c>
      <c r="I220" s="292" t="str" cm="1">
        <f t="array" aca="1" ref="I220" ca="1">_xlfn.IFNA(TODAY()-(INDEX(OFFSET(Priorities!$F$3:$F$2283,Table1[[#This Row],[ID]],0),MATCH(1,(B220=OFFSET(Priorities!$B$3:$B$2283,Table1[[#This Row],[ID]],0))*("6W"=OFFSET(Priorities!$E$3:$E$2283,Table1[[#This Row],[ID]],0)),0))),"")</f>
        <v/>
      </c>
      <c r="J220" s="292" t="str" cm="1">
        <f t="array" aca="1" ref="J220" ca="1">_xlfn.IFNA(TODAY()-(INDEX(OFFSET(Priorities!$F$3:$F$2283,Table1[[#This Row],[ID]],0),MATCH(1,(B220=OFFSET(Priorities!$B$3:$B$2283,Table1[[#This Row],[ID]],0))*("12W"=OFFSET(Priorities!$E$3:$E$2283,Table1[[#This Row],[ID]],0)),0))),"")</f>
        <v/>
      </c>
      <c r="K220" s="292" t="str" cm="1">
        <f t="array" aca="1" ref="K220" ca="1">_xlfn.IFNA(TODAY()-(INDEX(OFFSET(Priorities!$F$3:$F$2283,Table1[[#This Row],[ID]],0),MATCH(1,(B220=OFFSET(Priorities!$B$3:$B$2283,Table1[[#This Row],[ID]],0))*("18W"=OFFSET(Priorities!$E$3:$E$2283,Table1[[#This Row],[ID]],0)),0))),"")</f>
        <v/>
      </c>
      <c r="L220" s="292" t="str" cm="1">
        <f t="array" aca="1" ref="L220" ca="1">_xlfn.IFNA(TODAY()-(INDEX(OFFSET(Priorities!$F$3:$F$2283,Table1[[#This Row],[ID]],0),MATCH(1,(B220=OFFSET(Priorities!$B$3:$B$2283,Table1[[#This Row],[ID]],0))*("26W"=OFFSET(Priorities!$E$3:$E$2283,Table1[[#This Row],[ID]],0)),0))),"")</f>
        <v/>
      </c>
      <c r="M220" s="292" t="str" cm="1">
        <f t="array" aca="1" ref="M220" ca="1">_xlfn.IFNA(TODAY()-(INDEX(OFFSET(Priorities!$F$3:$F$2283,Table1[[#This Row],[ID]],0),MATCH(1,(B220=OFFSET(Priorities!$B$3:$B$2283,Table1[[#This Row],[ID]],0))*("52W"=OFFSET(Priorities!$E$3:$E$2283,Table1[[#This Row],[ID]],0)),0))),"")</f>
        <v/>
      </c>
      <c r="N220" s="292" t="str" cm="1">
        <f t="array" aca="1" ref="N220" ca="1">_xlfn.IFNA(TODAY()-(INDEX(OFFSET(Priorities!$F$3:$F$2283,Table1[[#This Row],[ID]],0),MATCH(1,(B220=OFFSET(Priorities!$B$3:$B$2283,Table1[[#This Row],[ID]],0))*("104W"=OFFSET(Priorities!$E$3:$E$2283,Table1[[#This Row],[ID]],0)),0))),"")</f>
        <v/>
      </c>
      <c r="O220" s="292" t="str" cm="1">
        <f t="array" aca="1" ref="O220" ca="1">_xlfn.IFNA(TODAY()-(INDEX(OFFSET(Priorities!$F$3:$F$2283,Table1[[#This Row],[ID]],0),MATCH(1,(B220=OFFSET(Priorities!$B$3:$B$2283,Table1[[#This Row],[ID]],0))*("2L"=OFFSET(Priorities!$E$3:$E$2283,Table1[[#This Row],[ID]],0)),0))),"")</f>
        <v/>
      </c>
      <c r="P220" s="292" t="str" cm="1">
        <f t="array" aca="1" ref="P220" ca="1">_xlfn.IFNA(TODAY()-(INDEX(OFFSET(Priorities!$F$3:$F$2283,Table1[[#This Row],[ID]],0),MATCH(1,(B220=OFFSET(Priorities!$B$3:$B$2283,Table1[[#This Row],[ID]],0))*("156W"=OFFSET(Priorities!$E$3:$E$2283,Table1[[#This Row],[ID]],0)),0))),"")</f>
        <v/>
      </c>
      <c r="Q220" s="287" t="str" cm="1">
        <f t="array" aca="1" ref="Q220" ca="1">_xlfn.IFNA(TODAY()-(INDEX(OFFSET(Priorities!$F$3:$F$2283,Table1[[#This Row],[ID]],0),MATCH(1,(B220=OFFSET(Priorities!$B$3:$B$2283,Table1[[#This Row],[ID]],0))*("3L"=OFFSET(Priorities!$E$3:$E$2283,Table1[[#This Row],[ID]],0)),0))),"")</f>
        <v/>
      </c>
    </row>
    <row r="221" spans="1:17" hidden="1" x14ac:dyDescent="0.3">
      <c r="A221" s="288">
        <v>220</v>
      </c>
      <c r="B221" s="289" t="str">
        <f ca="1">IF(COUNTIF(Priorities!$B$4:OFFSET(Priorities!$B$3,Table1[[#This Row],[ID]],0),OFFSET(Priorities!$B$3,Table1[[#This Row],[ID]],0))=1,OFFSET(Priorities!$B$3,Table1[[#This Row],[ID]],0),"")</f>
        <v/>
      </c>
      <c r="C221" s="290" t="str">
        <f ca="1">IF(COUNTIF(Priorities!$B$4:OFFSET(Priorities!$B$3,Table1[[#This Row],[ID]],0),OFFSET(Priorities!$B$3,Table1[[#This Row],[ID]],0))=1,OFFSET(Priorities!$C$3,Table1[[#This Row],[ID]],0),"")</f>
        <v/>
      </c>
      <c r="D221" s="289" t="str">
        <f ca="1">IFERROR(IF(VLOOKUP(E221,'Leader-Assistant'!$B$1:$B$25,1,FALSE)&lt;&gt;"",'Leader-Assistant'!$B$1,""),"") &amp; IFERROR(IF(VLOOKUP(E221,'Leader-Assistant'!$C$1:$C$25,1,FALSE)&lt;&gt;"",'Leader-Assistant'!$C$1,""),"")  &amp; IFERROR(IF(VLOOKUP(E221,'Leader-Assistant'!$D$1:$D$25,1,FALSE)&lt;&gt;"",'Leader-Assistant'!$D$1,""),"") &amp; IFERROR(IF(VLOOKUP(E221,'Leader-Assistant'!$E$1:$E$25,1,FALSE)&lt;&gt;"",'Leader-Assistant'!$E$1,""),"") &amp; IFERROR(IF(VLOOKUP(E221,'Leader-Assistant'!$F$1:$F$25,1,FALSE)&lt;&gt;"",'Leader-Assistant'!$F$1,""),"") &amp; IFERROR(IF(VLOOKUP(E221,'Leader-Assistant'!$G$1:$G$25,1,FALSE)&lt;&gt;"",'Leader-Assistant'!$G$1,""),"") &amp; IFERROR(IF(VLOOKUP(E221,'Leader-Assistant'!$H$1:$H$25,1,FALSE)&lt;&gt;"",'Leader-Assistant'!$H$1,""),"") &amp; IFERROR(IF(VLOOKUP(E221,'Leader-Assistant'!$I$1:$I$25,1,FALSE)&lt;&gt;"",'Leader-Assistant'!$I$1,""),"")</f>
        <v/>
      </c>
      <c r="E221" s="289" t="str">
        <f ca="1">IF(COUNTIF(Priorities!$B$4:OFFSET(Priorities!$B$3,Table1[[#This Row],[ID]],0),OFFSET(Priorities!$B$3,Table1[[#This Row],[ID]],0))=1,OFFSET(Priorities!$D$3,Table1[[#This Row],[ID]],0),"")</f>
        <v/>
      </c>
      <c r="F221" s="291" t="str" cm="1">
        <f t="array" aca="1" ref="F221" ca="1">_xlfn.IFNA(INDEX(OFFSET(Priorities!$F$3:$F$2283,Table1[[#This Row],[ID]],0),MATCH(1,(B221=OFFSET(Priorities!$B$3:$B$2283,Table1[[#This Row],[ID]],0))*("Initial"=OFFSET(Priorities!$E$3:$E$2283,Table1[[#This Row],[ID]],0)),0)),"")</f>
        <v/>
      </c>
      <c r="G221" s="292" t="str" cm="1">
        <f t="array" aca="1" ref="G221" ca="1">_xlfn.IFNA(TODAY()-(INDEX(OFFSET(Priorities!$F$3:$F$2283,Table1[[#This Row],[ID]],0),MATCH(1,(B221=OFFSET(Priorities!$B$3:$B$2283,Table1[[#This Row],[ID]],0))*("1W"=OFFSET(Priorities!$E$3:$E$2283,Table1[[#This Row],[ID]],0)),0))),"")</f>
        <v/>
      </c>
      <c r="H221" s="292" t="str" cm="1">
        <f t="array" aca="1" ref="H221" ca="1">_xlfn.IFNA(TODAY()-(INDEX(OFFSET(Priorities!$F$3:$F$2283,Table1[[#This Row],[ID]],0),MATCH(1,(B221=OFFSET(Priorities!$B$3:$B$2283,Table1[[#This Row],[ID]],0))*("3W"=OFFSET(Priorities!$E$3:$E$2283,Table1[[#This Row],[ID]],0)),0))),"")</f>
        <v/>
      </c>
      <c r="I221" s="292" t="str" cm="1">
        <f t="array" aca="1" ref="I221" ca="1">_xlfn.IFNA(TODAY()-(INDEX(OFFSET(Priorities!$F$3:$F$2283,Table1[[#This Row],[ID]],0),MATCH(1,(B221=OFFSET(Priorities!$B$3:$B$2283,Table1[[#This Row],[ID]],0))*("6W"=OFFSET(Priorities!$E$3:$E$2283,Table1[[#This Row],[ID]],0)),0))),"")</f>
        <v/>
      </c>
      <c r="J221" s="292" t="str" cm="1">
        <f t="array" aca="1" ref="J221" ca="1">_xlfn.IFNA(TODAY()-(INDEX(OFFSET(Priorities!$F$3:$F$2283,Table1[[#This Row],[ID]],0),MATCH(1,(B221=OFFSET(Priorities!$B$3:$B$2283,Table1[[#This Row],[ID]],0))*("12W"=OFFSET(Priorities!$E$3:$E$2283,Table1[[#This Row],[ID]],0)),0))),"")</f>
        <v/>
      </c>
      <c r="K221" s="292" t="str" cm="1">
        <f t="array" aca="1" ref="K221" ca="1">_xlfn.IFNA(TODAY()-(INDEX(OFFSET(Priorities!$F$3:$F$2283,Table1[[#This Row],[ID]],0),MATCH(1,(B221=OFFSET(Priorities!$B$3:$B$2283,Table1[[#This Row],[ID]],0))*("18W"=OFFSET(Priorities!$E$3:$E$2283,Table1[[#This Row],[ID]],0)),0))),"")</f>
        <v/>
      </c>
      <c r="L221" s="292" t="str" cm="1">
        <f t="array" aca="1" ref="L221" ca="1">_xlfn.IFNA(TODAY()-(INDEX(OFFSET(Priorities!$F$3:$F$2283,Table1[[#This Row],[ID]],0),MATCH(1,(B221=OFFSET(Priorities!$B$3:$B$2283,Table1[[#This Row],[ID]],0))*("26W"=OFFSET(Priorities!$E$3:$E$2283,Table1[[#This Row],[ID]],0)),0))),"")</f>
        <v/>
      </c>
      <c r="M221" s="292" t="str" cm="1">
        <f t="array" aca="1" ref="M221" ca="1">_xlfn.IFNA(TODAY()-(INDEX(OFFSET(Priorities!$F$3:$F$2283,Table1[[#This Row],[ID]],0),MATCH(1,(B221=OFFSET(Priorities!$B$3:$B$2283,Table1[[#This Row],[ID]],0))*("52W"=OFFSET(Priorities!$E$3:$E$2283,Table1[[#This Row],[ID]],0)),0))),"")</f>
        <v/>
      </c>
      <c r="N221" s="292" t="str" cm="1">
        <f t="array" aca="1" ref="N221" ca="1">_xlfn.IFNA(TODAY()-(INDEX(OFFSET(Priorities!$F$3:$F$2283,Table1[[#This Row],[ID]],0),MATCH(1,(B221=OFFSET(Priorities!$B$3:$B$2283,Table1[[#This Row],[ID]],0))*("104W"=OFFSET(Priorities!$E$3:$E$2283,Table1[[#This Row],[ID]],0)),0))),"")</f>
        <v/>
      </c>
      <c r="O221" s="292" t="str" cm="1">
        <f t="array" aca="1" ref="O221" ca="1">_xlfn.IFNA(TODAY()-(INDEX(OFFSET(Priorities!$F$3:$F$2283,Table1[[#This Row],[ID]],0),MATCH(1,(B221=OFFSET(Priorities!$B$3:$B$2283,Table1[[#This Row],[ID]],0))*("2L"=OFFSET(Priorities!$E$3:$E$2283,Table1[[#This Row],[ID]],0)),0))),"")</f>
        <v/>
      </c>
      <c r="P221" s="292" t="str" cm="1">
        <f t="array" aca="1" ref="P221" ca="1">_xlfn.IFNA(TODAY()-(INDEX(OFFSET(Priorities!$F$3:$F$2283,Table1[[#This Row],[ID]],0),MATCH(1,(B221=OFFSET(Priorities!$B$3:$B$2283,Table1[[#This Row],[ID]],0))*("156W"=OFFSET(Priorities!$E$3:$E$2283,Table1[[#This Row],[ID]],0)),0))),"")</f>
        <v/>
      </c>
      <c r="Q221" s="287" t="str" cm="1">
        <f t="array" aca="1" ref="Q221" ca="1">_xlfn.IFNA(TODAY()-(INDEX(OFFSET(Priorities!$F$3:$F$2283,Table1[[#This Row],[ID]],0),MATCH(1,(B221=OFFSET(Priorities!$B$3:$B$2283,Table1[[#This Row],[ID]],0))*("3L"=OFFSET(Priorities!$E$3:$E$2283,Table1[[#This Row],[ID]],0)),0))),"")</f>
        <v/>
      </c>
    </row>
    <row r="222" spans="1:17" hidden="1" x14ac:dyDescent="0.3">
      <c r="A222" s="288">
        <v>221</v>
      </c>
      <c r="B222" s="289" t="str">
        <f ca="1">IF(COUNTIF(Priorities!$B$4:OFFSET(Priorities!$B$3,Table1[[#This Row],[ID]],0),OFFSET(Priorities!$B$3,Table1[[#This Row],[ID]],0))=1,OFFSET(Priorities!$B$3,Table1[[#This Row],[ID]],0),"")</f>
        <v/>
      </c>
      <c r="C222" s="290" t="str">
        <f ca="1">IF(COUNTIF(Priorities!$B$4:OFFSET(Priorities!$B$3,Table1[[#This Row],[ID]],0),OFFSET(Priorities!$B$3,Table1[[#This Row],[ID]],0))=1,OFFSET(Priorities!$C$3,Table1[[#This Row],[ID]],0),"")</f>
        <v/>
      </c>
      <c r="D222" s="289" t="str">
        <f ca="1">IFERROR(IF(VLOOKUP(E222,'Leader-Assistant'!$B$1:$B$25,1,FALSE)&lt;&gt;"",'Leader-Assistant'!$B$1,""),"") &amp; IFERROR(IF(VLOOKUP(E222,'Leader-Assistant'!$C$1:$C$25,1,FALSE)&lt;&gt;"",'Leader-Assistant'!$C$1,""),"")  &amp; IFERROR(IF(VLOOKUP(E222,'Leader-Assistant'!$D$1:$D$25,1,FALSE)&lt;&gt;"",'Leader-Assistant'!$D$1,""),"") &amp; IFERROR(IF(VLOOKUP(E222,'Leader-Assistant'!$E$1:$E$25,1,FALSE)&lt;&gt;"",'Leader-Assistant'!$E$1,""),"") &amp; IFERROR(IF(VLOOKUP(E222,'Leader-Assistant'!$F$1:$F$25,1,FALSE)&lt;&gt;"",'Leader-Assistant'!$F$1,""),"") &amp; IFERROR(IF(VLOOKUP(E222,'Leader-Assistant'!$G$1:$G$25,1,FALSE)&lt;&gt;"",'Leader-Assistant'!$G$1,""),"") &amp; IFERROR(IF(VLOOKUP(E222,'Leader-Assistant'!$H$1:$H$25,1,FALSE)&lt;&gt;"",'Leader-Assistant'!$H$1,""),"") &amp; IFERROR(IF(VLOOKUP(E222,'Leader-Assistant'!$I$1:$I$25,1,FALSE)&lt;&gt;"",'Leader-Assistant'!$I$1,""),"")</f>
        <v/>
      </c>
      <c r="E222" s="289" t="str">
        <f ca="1">IF(COUNTIF(Priorities!$B$4:OFFSET(Priorities!$B$3,Table1[[#This Row],[ID]],0),OFFSET(Priorities!$B$3,Table1[[#This Row],[ID]],0))=1,OFFSET(Priorities!$D$3,Table1[[#This Row],[ID]],0),"")</f>
        <v/>
      </c>
      <c r="F222" s="291" t="str" cm="1">
        <f t="array" aca="1" ref="F222" ca="1">_xlfn.IFNA(INDEX(OFFSET(Priorities!$F$3:$F$2283,Table1[[#This Row],[ID]],0),MATCH(1,(B222=OFFSET(Priorities!$B$3:$B$2283,Table1[[#This Row],[ID]],0))*("Initial"=OFFSET(Priorities!$E$3:$E$2283,Table1[[#This Row],[ID]],0)),0)),"")</f>
        <v/>
      </c>
      <c r="G222" s="292" t="str" cm="1">
        <f t="array" aca="1" ref="G222" ca="1">_xlfn.IFNA(TODAY()-(INDEX(OFFSET(Priorities!$F$3:$F$2283,Table1[[#This Row],[ID]],0),MATCH(1,(B222=OFFSET(Priorities!$B$3:$B$2283,Table1[[#This Row],[ID]],0))*("1W"=OFFSET(Priorities!$E$3:$E$2283,Table1[[#This Row],[ID]],0)),0))),"")</f>
        <v/>
      </c>
      <c r="H222" s="292" t="str" cm="1">
        <f t="array" aca="1" ref="H222" ca="1">_xlfn.IFNA(TODAY()-(INDEX(OFFSET(Priorities!$F$3:$F$2283,Table1[[#This Row],[ID]],0),MATCH(1,(B222=OFFSET(Priorities!$B$3:$B$2283,Table1[[#This Row],[ID]],0))*("3W"=OFFSET(Priorities!$E$3:$E$2283,Table1[[#This Row],[ID]],0)),0))),"")</f>
        <v/>
      </c>
      <c r="I222" s="292" t="str" cm="1">
        <f t="array" aca="1" ref="I222" ca="1">_xlfn.IFNA(TODAY()-(INDEX(OFFSET(Priorities!$F$3:$F$2283,Table1[[#This Row],[ID]],0),MATCH(1,(B222=OFFSET(Priorities!$B$3:$B$2283,Table1[[#This Row],[ID]],0))*("6W"=OFFSET(Priorities!$E$3:$E$2283,Table1[[#This Row],[ID]],0)),0))),"")</f>
        <v/>
      </c>
      <c r="J222" s="292" t="str" cm="1">
        <f t="array" aca="1" ref="J222" ca="1">_xlfn.IFNA(TODAY()-(INDEX(OFFSET(Priorities!$F$3:$F$2283,Table1[[#This Row],[ID]],0),MATCH(1,(B222=OFFSET(Priorities!$B$3:$B$2283,Table1[[#This Row],[ID]],0))*("12W"=OFFSET(Priorities!$E$3:$E$2283,Table1[[#This Row],[ID]],0)),0))),"")</f>
        <v/>
      </c>
      <c r="K222" s="292" t="str" cm="1">
        <f t="array" aca="1" ref="K222" ca="1">_xlfn.IFNA(TODAY()-(INDEX(OFFSET(Priorities!$F$3:$F$2283,Table1[[#This Row],[ID]],0),MATCH(1,(B222=OFFSET(Priorities!$B$3:$B$2283,Table1[[#This Row],[ID]],0))*("18W"=OFFSET(Priorities!$E$3:$E$2283,Table1[[#This Row],[ID]],0)),0))),"")</f>
        <v/>
      </c>
      <c r="L222" s="292" t="str" cm="1">
        <f t="array" aca="1" ref="L222" ca="1">_xlfn.IFNA(TODAY()-(INDEX(OFFSET(Priorities!$F$3:$F$2283,Table1[[#This Row],[ID]],0),MATCH(1,(B222=OFFSET(Priorities!$B$3:$B$2283,Table1[[#This Row],[ID]],0))*("26W"=OFFSET(Priorities!$E$3:$E$2283,Table1[[#This Row],[ID]],0)),0))),"")</f>
        <v/>
      </c>
      <c r="M222" s="292" t="str" cm="1">
        <f t="array" aca="1" ref="M222" ca="1">_xlfn.IFNA(TODAY()-(INDEX(OFFSET(Priorities!$F$3:$F$2283,Table1[[#This Row],[ID]],0),MATCH(1,(B222=OFFSET(Priorities!$B$3:$B$2283,Table1[[#This Row],[ID]],0))*("52W"=OFFSET(Priorities!$E$3:$E$2283,Table1[[#This Row],[ID]],0)),0))),"")</f>
        <v/>
      </c>
      <c r="N222" s="292" t="str" cm="1">
        <f t="array" aca="1" ref="N222" ca="1">_xlfn.IFNA(TODAY()-(INDEX(OFFSET(Priorities!$F$3:$F$2283,Table1[[#This Row],[ID]],0),MATCH(1,(B222=OFFSET(Priorities!$B$3:$B$2283,Table1[[#This Row],[ID]],0))*("104W"=OFFSET(Priorities!$E$3:$E$2283,Table1[[#This Row],[ID]],0)),0))),"")</f>
        <v/>
      </c>
      <c r="O222" s="292" t="str" cm="1">
        <f t="array" aca="1" ref="O222" ca="1">_xlfn.IFNA(TODAY()-(INDEX(OFFSET(Priorities!$F$3:$F$2283,Table1[[#This Row],[ID]],0),MATCH(1,(B222=OFFSET(Priorities!$B$3:$B$2283,Table1[[#This Row],[ID]],0))*("2L"=OFFSET(Priorities!$E$3:$E$2283,Table1[[#This Row],[ID]],0)),0))),"")</f>
        <v/>
      </c>
      <c r="P222" s="292" t="str" cm="1">
        <f t="array" aca="1" ref="P222" ca="1">_xlfn.IFNA(TODAY()-(INDEX(OFFSET(Priorities!$F$3:$F$2283,Table1[[#This Row],[ID]],0),MATCH(1,(B222=OFFSET(Priorities!$B$3:$B$2283,Table1[[#This Row],[ID]],0))*("156W"=OFFSET(Priorities!$E$3:$E$2283,Table1[[#This Row],[ID]],0)),0))),"")</f>
        <v/>
      </c>
      <c r="Q222" s="287" t="str" cm="1">
        <f t="array" aca="1" ref="Q222" ca="1">_xlfn.IFNA(TODAY()-(INDEX(OFFSET(Priorities!$F$3:$F$2283,Table1[[#This Row],[ID]],0),MATCH(1,(B222=OFFSET(Priorities!$B$3:$B$2283,Table1[[#This Row],[ID]],0))*("3L"=OFFSET(Priorities!$E$3:$E$2283,Table1[[#This Row],[ID]],0)),0))),"")</f>
        <v/>
      </c>
    </row>
    <row r="223" spans="1:17" hidden="1" x14ac:dyDescent="0.3">
      <c r="A223" s="288">
        <v>222</v>
      </c>
      <c r="B223" s="289" t="str">
        <f ca="1">IF(COUNTIF(Priorities!$B$4:OFFSET(Priorities!$B$3,Table1[[#This Row],[ID]],0),OFFSET(Priorities!$B$3,Table1[[#This Row],[ID]],0))=1,OFFSET(Priorities!$B$3,Table1[[#This Row],[ID]],0),"")</f>
        <v/>
      </c>
      <c r="C223" s="290" t="str">
        <f ca="1">IF(COUNTIF(Priorities!$B$4:OFFSET(Priorities!$B$3,Table1[[#This Row],[ID]],0),OFFSET(Priorities!$B$3,Table1[[#This Row],[ID]],0))=1,OFFSET(Priorities!$C$3,Table1[[#This Row],[ID]],0),"")</f>
        <v/>
      </c>
      <c r="D223" s="289" t="str">
        <f ca="1">IFERROR(IF(VLOOKUP(E223,'Leader-Assistant'!$B$1:$B$25,1,FALSE)&lt;&gt;"",'Leader-Assistant'!$B$1,""),"") &amp; IFERROR(IF(VLOOKUP(E223,'Leader-Assistant'!$C$1:$C$25,1,FALSE)&lt;&gt;"",'Leader-Assistant'!$C$1,""),"")  &amp; IFERROR(IF(VLOOKUP(E223,'Leader-Assistant'!$D$1:$D$25,1,FALSE)&lt;&gt;"",'Leader-Assistant'!$D$1,""),"") &amp; IFERROR(IF(VLOOKUP(E223,'Leader-Assistant'!$E$1:$E$25,1,FALSE)&lt;&gt;"",'Leader-Assistant'!$E$1,""),"") &amp; IFERROR(IF(VLOOKUP(E223,'Leader-Assistant'!$F$1:$F$25,1,FALSE)&lt;&gt;"",'Leader-Assistant'!$F$1,""),"") &amp; IFERROR(IF(VLOOKUP(E223,'Leader-Assistant'!$G$1:$G$25,1,FALSE)&lt;&gt;"",'Leader-Assistant'!$G$1,""),"") &amp; IFERROR(IF(VLOOKUP(E223,'Leader-Assistant'!$H$1:$H$25,1,FALSE)&lt;&gt;"",'Leader-Assistant'!$H$1,""),"") &amp; IFERROR(IF(VLOOKUP(E223,'Leader-Assistant'!$I$1:$I$25,1,FALSE)&lt;&gt;"",'Leader-Assistant'!$I$1,""),"")</f>
        <v/>
      </c>
      <c r="E223" s="289" t="str">
        <f ca="1">IF(COUNTIF(Priorities!$B$4:OFFSET(Priorities!$B$3,Table1[[#This Row],[ID]],0),OFFSET(Priorities!$B$3,Table1[[#This Row],[ID]],0))=1,OFFSET(Priorities!$D$3,Table1[[#This Row],[ID]],0),"")</f>
        <v/>
      </c>
      <c r="F223" s="291" t="str" cm="1">
        <f t="array" aca="1" ref="F223" ca="1">_xlfn.IFNA(INDEX(OFFSET(Priorities!$F$3:$F$2283,Table1[[#This Row],[ID]],0),MATCH(1,(B223=OFFSET(Priorities!$B$3:$B$2283,Table1[[#This Row],[ID]],0))*("Initial"=OFFSET(Priorities!$E$3:$E$2283,Table1[[#This Row],[ID]],0)),0)),"")</f>
        <v/>
      </c>
      <c r="G223" s="292" t="str" cm="1">
        <f t="array" aca="1" ref="G223" ca="1">_xlfn.IFNA(TODAY()-(INDEX(OFFSET(Priorities!$F$3:$F$2283,Table1[[#This Row],[ID]],0),MATCH(1,(B223=OFFSET(Priorities!$B$3:$B$2283,Table1[[#This Row],[ID]],0))*("1W"=OFFSET(Priorities!$E$3:$E$2283,Table1[[#This Row],[ID]],0)),0))),"")</f>
        <v/>
      </c>
      <c r="H223" s="292" t="str" cm="1">
        <f t="array" aca="1" ref="H223" ca="1">_xlfn.IFNA(TODAY()-(INDEX(OFFSET(Priorities!$F$3:$F$2283,Table1[[#This Row],[ID]],0),MATCH(1,(B223=OFFSET(Priorities!$B$3:$B$2283,Table1[[#This Row],[ID]],0))*("3W"=OFFSET(Priorities!$E$3:$E$2283,Table1[[#This Row],[ID]],0)),0))),"")</f>
        <v/>
      </c>
      <c r="I223" s="292" t="str" cm="1">
        <f t="array" aca="1" ref="I223" ca="1">_xlfn.IFNA(TODAY()-(INDEX(OFFSET(Priorities!$F$3:$F$2283,Table1[[#This Row],[ID]],0),MATCH(1,(B223=OFFSET(Priorities!$B$3:$B$2283,Table1[[#This Row],[ID]],0))*("6W"=OFFSET(Priorities!$E$3:$E$2283,Table1[[#This Row],[ID]],0)),0))),"")</f>
        <v/>
      </c>
      <c r="J223" s="292" t="str" cm="1">
        <f t="array" aca="1" ref="J223" ca="1">_xlfn.IFNA(TODAY()-(INDEX(OFFSET(Priorities!$F$3:$F$2283,Table1[[#This Row],[ID]],0),MATCH(1,(B223=OFFSET(Priorities!$B$3:$B$2283,Table1[[#This Row],[ID]],0))*("12W"=OFFSET(Priorities!$E$3:$E$2283,Table1[[#This Row],[ID]],0)),0))),"")</f>
        <v/>
      </c>
      <c r="K223" s="292" t="str" cm="1">
        <f t="array" aca="1" ref="K223" ca="1">_xlfn.IFNA(TODAY()-(INDEX(OFFSET(Priorities!$F$3:$F$2283,Table1[[#This Row],[ID]],0),MATCH(1,(B223=OFFSET(Priorities!$B$3:$B$2283,Table1[[#This Row],[ID]],0))*("18W"=OFFSET(Priorities!$E$3:$E$2283,Table1[[#This Row],[ID]],0)),0))),"")</f>
        <v/>
      </c>
      <c r="L223" s="292" t="str" cm="1">
        <f t="array" aca="1" ref="L223" ca="1">_xlfn.IFNA(TODAY()-(INDEX(OFFSET(Priorities!$F$3:$F$2283,Table1[[#This Row],[ID]],0),MATCH(1,(B223=OFFSET(Priorities!$B$3:$B$2283,Table1[[#This Row],[ID]],0))*("26W"=OFFSET(Priorities!$E$3:$E$2283,Table1[[#This Row],[ID]],0)),0))),"")</f>
        <v/>
      </c>
      <c r="M223" s="292" t="str" cm="1">
        <f t="array" aca="1" ref="M223" ca="1">_xlfn.IFNA(TODAY()-(INDEX(OFFSET(Priorities!$F$3:$F$2283,Table1[[#This Row],[ID]],0),MATCH(1,(B223=OFFSET(Priorities!$B$3:$B$2283,Table1[[#This Row],[ID]],0))*("52W"=OFFSET(Priorities!$E$3:$E$2283,Table1[[#This Row],[ID]],0)),0))),"")</f>
        <v/>
      </c>
      <c r="N223" s="292" t="str" cm="1">
        <f t="array" aca="1" ref="N223" ca="1">_xlfn.IFNA(TODAY()-(INDEX(OFFSET(Priorities!$F$3:$F$2283,Table1[[#This Row],[ID]],0),MATCH(1,(B223=OFFSET(Priorities!$B$3:$B$2283,Table1[[#This Row],[ID]],0))*("104W"=OFFSET(Priorities!$E$3:$E$2283,Table1[[#This Row],[ID]],0)),0))),"")</f>
        <v/>
      </c>
      <c r="O223" s="292" t="str" cm="1">
        <f t="array" aca="1" ref="O223" ca="1">_xlfn.IFNA(TODAY()-(INDEX(OFFSET(Priorities!$F$3:$F$2283,Table1[[#This Row],[ID]],0),MATCH(1,(B223=OFFSET(Priorities!$B$3:$B$2283,Table1[[#This Row],[ID]],0))*("2L"=OFFSET(Priorities!$E$3:$E$2283,Table1[[#This Row],[ID]],0)),0))),"")</f>
        <v/>
      </c>
      <c r="P223" s="292" t="str" cm="1">
        <f t="array" aca="1" ref="P223" ca="1">_xlfn.IFNA(TODAY()-(INDEX(OFFSET(Priorities!$F$3:$F$2283,Table1[[#This Row],[ID]],0),MATCH(1,(B223=OFFSET(Priorities!$B$3:$B$2283,Table1[[#This Row],[ID]],0))*("156W"=OFFSET(Priorities!$E$3:$E$2283,Table1[[#This Row],[ID]],0)),0))),"")</f>
        <v/>
      </c>
      <c r="Q223" s="287" t="str" cm="1">
        <f t="array" aca="1" ref="Q223" ca="1">_xlfn.IFNA(TODAY()-(INDEX(OFFSET(Priorities!$F$3:$F$2283,Table1[[#This Row],[ID]],0),MATCH(1,(B223=OFFSET(Priorities!$B$3:$B$2283,Table1[[#This Row],[ID]],0))*("3L"=OFFSET(Priorities!$E$3:$E$2283,Table1[[#This Row],[ID]],0)),0))),"")</f>
        <v/>
      </c>
    </row>
    <row r="224" spans="1:17" hidden="1" x14ac:dyDescent="0.3">
      <c r="A224" s="288">
        <v>223</v>
      </c>
      <c r="B224" s="289" t="str">
        <f ca="1">IF(COUNTIF(Priorities!$B$4:OFFSET(Priorities!$B$3,Table1[[#This Row],[ID]],0),OFFSET(Priorities!$B$3,Table1[[#This Row],[ID]],0))=1,OFFSET(Priorities!$B$3,Table1[[#This Row],[ID]],0),"")</f>
        <v/>
      </c>
      <c r="C224" s="290" t="str">
        <f ca="1">IF(COUNTIF(Priorities!$B$4:OFFSET(Priorities!$B$3,Table1[[#This Row],[ID]],0),OFFSET(Priorities!$B$3,Table1[[#This Row],[ID]],0))=1,OFFSET(Priorities!$C$3,Table1[[#This Row],[ID]],0),"")</f>
        <v/>
      </c>
      <c r="D224" s="289" t="str">
        <f ca="1">IFERROR(IF(VLOOKUP(E224,'Leader-Assistant'!$B$1:$B$25,1,FALSE)&lt;&gt;"",'Leader-Assistant'!$B$1,""),"") &amp; IFERROR(IF(VLOOKUP(E224,'Leader-Assistant'!$C$1:$C$25,1,FALSE)&lt;&gt;"",'Leader-Assistant'!$C$1,""),"")  &amp; IFERROR(IF(VLOOKUP(E224,'Leader-Assistant'!$D$1:$D$25,1,FALSE)&lt;&gt;"",'Leader-Assistant'!$D$1,""),"") &amp; IFERROR(IF(VLOOKUP(E224,'Leader-Assistant'!$E$1:$E$25,1,FALSE)&lt;&gt;"",'Leader-Assistant'!$E$1,""),"") &amp; IFERROR(IF(VLOOKUP(E224,'Leader-Assistant'!$F$1:$F$25,1,FALSE)&lt;&gt;"",'Leader-Assistant'!$F$1,""),"") &amp; IFERROR(IF(VLOOKUP(E224,'Leader-Assistant'!$G$1:$G$25,1,FALSE)&lt;&gt;"",'Leader-Assistant'!$G$1,""),"") &amp; IFERROR(IF(VLOOKUP(E224,'Leader-Assistant'!$H$1:$H$25,1,FALSE)&lt;&gt;"",'Leader-Assistant'!$H$1,""),"") &amp; IFERROR(IF(VLOOKUP(E224,'Leader-Assistant'!$I$1:$I$25,1,FALSE)&lt;&gt;"",'Leader-Assistant'!$I$1,""),"")</f>
        <v/>
      </c>
      <c r="E224" s="289" t="str">
        <f ca="1">IF(COUNTIF(Priorities!$B$4:OFFSET(Priorities!$B$3,Table1[[#This Row],[ID]],0),OFFSET(Priorities!$B$3,Table1[[#This Row],[ID]],0))=1,OFFSET(Priorities!$D$3,Table1[[#This Row],[ID]],0),"")</f>
        <v/>
      </c>
      <c r="F224" s="291" t="str" cm="1">
        <f t="array" aca="1" ref="F224" ca="1">_xlfn.IFNA(INDEX(OFFSET(Priorities!$F$3:$F$2283,Table1[[#This Row],[ID]],0),MATCH(1,(B224=OFFSET(Priorities!$B$3:$B$2283,Table1[[#This Row],[ID]],0))*("Initial"=OFFSET(Priorities!$E$3:$E$2283,Table1[[#This Row],[ID]],0)),0)),"")</f>
        <v/>
      </c>
      <c r="G224" s="292" t="str" cm="1">
        <f t="array" aca="1" ref="G224" ca="1">_xlfn.IFNA(TODAY()-(INDEX(OFFSET(Priorities!$F$3:$F$2283,Table1[[#This Row],[ID]],0),MATCH(1,(B224=OFFSET(Priorities!$B$3:$B$2283,Table1[[#This Row],[ID]],0))*("1W"=OFFSET(Priorities!$E$3:$E$2283,Table1[[#This Row],[ID]],0)),0))),"")</f>
        <v/>
      </c>
      <c r="H224" s="292" t="str" cm="1">
        <f t="array" aca="1" ref="H224" ca="1">_xlfn.IFNA(TODAY()-(INDEX(OFFSET(Priorities!$F$3:$F$2283,Table1[[#This Row],[ID]],0),MATCH(1,(B224=OFFSET(Priorities!$B$3:$B$2283,Table1[[#This Row],[ID]],0))*("3W"=OFFSET(Priorities!$E$3:$E$2283,Table1[[#This Row],[ID]],0)),0))),"")</f>
        <v/>
      </c>
      <c r="I224" s="292" t="str" cm="1">
        <f t="array" aca="1" ref="I224" ca="1">_xlfn.IFNA(TODAY()-(INDEX(OFFSET(Priorities!$F$3:$F$2283,Table1[[#This Row],[ID]],0),MATCH(1,(B224=OFFSET(Priorities!$B$3:$B$2283,Table1[[#This Row],[ID]],0))*("6W"=OFFSET(Priorities!$E$3:$E$2283,Table1[[#This Row],[ID]],0)),0))),"")</f>
        <v/>
      </c>
      <c r="J224" s="292" t="str" cm="1">
        <f t="array" aca="1" ref="J224" ca="1">_xlfn.IFNA(TODAY()-(INDEX(OFFSET(Priorities!$F$3:$F$2283,Table1[[#This Row],[ID]],0),MATCH(1,(B224=OFFSET(Priorities!$B$3:$B$2283,Table1[[#This Row],[ID]],0))*("12W"=OFFSET(Priorities!$E$3:$E$2283,Table1[[#This Row],[ID]],0)),0))),"")</f>
        <v/>
      </c>
      <c r="K224" s="292" t="str" cm="1">
        <f t="array" aca="1" ref="K224" ca="1">_xlfn.IFNA(TODAY()-(INDEX(OFFSET(Priorities!$F$3:$F$2283,Table1[[#This Row],[ID]],0),MATCH(1,(B224=OFFSET(Priorities!$B$3:$B$2283,Table1[[#This Row],[ID]],0))*("18W"=OFFSET(Priorities!$E$3:$E$2283,Table1[[#This Row],[ID]],0)),0))),"")</f>
        <v/>
      </c>
      <c r="L224" s="292" t="str" cm="1">
        <f t="array" aca="1" ref="L224" ca="1">_xlfn.IFNA(TODAY()-(INDEX(OFFSET(Priorities!$F$3:$F$2283,Table1[[#This Row],[ID]],0),MATCH(1,(B224=OFFSET(Priorities!$B$3:$B$2283,Table1[[#This Row],[ID]],0))*("26W"=OFFSET(Priorities!$E$3:$E$2283,Table1[[#This Row],[ID]],0)),0))),"")</f>
        <v/>
      </c>
      <c r="M224" s="292" t="str" cm="1">
        <f t="array" aca="1" ref="M224" ca="1">_xlfn.IFNA(TODAY()-(INDEX(OFFSET(Priorities!$F$3:$F$2283,Table1[[#This Row],[ID]],0),MATCH(1,(B224=OFFSET(Priorities!$B$3:$B$2283,Table1[[#This Row],[ID]],0))*("52W"=OFFSET(Priorities!$E$3:$E$2283,Table1[[#This Row],[ID]],0)),0))),"")</f>
        <v/>
      </c>
      <c r="N224" s="292" t="str" cm="1">
        <f t="array" aca="1" ref="N224" ca="1">_xlfn.IFNA(TODAY()-(INDEX(OFFSET(Priorities!$F$3:$F$2283,Table1[[#This Row],[ID]],0),MATCH(1,(B224=OFFSET(Priorities!$B$3:$B$2283,Table1[[#This Row],[ID]],0))*("104W"=OFFSET(Priorities!$E$3:$E$2283,Table1[[#This Row],[ID]],0)),0))),"")</f>
        <v/>
      </c>
      <c r="O224" s="292" t="str" cm="1">
        <f t="array" aca="1" ref="O224" ca="1">_xlfn.IFNA(TODAY()-(INDEX(OFFSET(Priorities!$F$3:$F$2283,Table1[[#This Row],[ID]],0),MATCH(1,(B224=OFFSET(Priorities!$B$3:$B$2283,Table1[[#This Row],[ID]],0))*("2L"=OFFSET(Priorities!$E$3:$E$2283,Table1[[#This Row],[ID]],0)),0))),"")</f>
        <v/>
      </c>
      <c r="P224" s="292" t="str" cm="1">
        <f t="array" aca="1" ref="P224" ca="1">_xlfn.IFNA(TODAY()-(INDEX(OFFSET(Priorities!$F$3:$F$2283,Table1[[#This Row],[ID]],0),MATCH(1,(B224=OFFSET(Priorities!$B$3:$B$2283,Table1[[#This Row],[ID]],0))*("156W"=OFFSET(Priorities!$E$3:$E$2283,Table1[[#This Row],[ID]],0)),0))),"")</f>
        <v/>
      </c>
      <c r="Q224" s="287" t="str" cm="1">
        <f t="array" aca="1" ref="Q224" ca="1">_xlfn.IFNA(TODAY()-(INDEX(OFFSET(Priorities!$F$3:$F$2283,Table1[[#This Row],[ID]],0),MATCH(1,(B224=OFFSET(Priorities!$B$3:$B$2283,Table1[[#This Row],[ID]],0))*("3L"=OFFSET(Priorities!$E$3:$E$2283,Table1[[#This Row],[ID]],0)),0))),"")</f>
        <v/>
      </c>
    </row>
    <row r="225" spans="1:17" x14ac:dyDescent="0.3">
      <c r="A225" s="288">
        <v>224</v>
      </c>
      <c r="B225" s="289" t="str">
        <f ca="1">IF(COUNTIF(Priorities!$B$4:OFFSET(Priorities!$B$3,Table1[[#This Row],[ID]],0),OFFSET(Priorities!$B$3,Table1[[#This Row],[ID]],0))=1,OFFSET(Priorities!$B$3,Table1[[#This Row],[ID]],0),"")</f>
        <v>ST 25-2022</v>
      </c>
      <c r="C225" s="290" t="str">
        <f ca="1">IF(COUNTIF(Priorities!$B$4:OFFSET(Priorities!$B$3,Table1[[#This Row],[ID]],0),OFFSET(Priorities!$B$3,Table1[[#This Row],[ID]],0))=1,OFFSET(Priorities!$C$3,Table1[[#This Row],[ID]],0),"")</f>
        <v>TEST 62 from Extrachem (HBS)</v>
      </c>
      <c r="D225" s="289" t="str">
        <f ca="1">IFERROR(IF(VLOOKUP(E225,'Leader-Assistant'!$B$1:$B$25,1,FALSE)&lt;&gt;"",'Leader-Assistant'!$B$1,""),"") &amp; IFERROR(IF(VLOOKUP(E225,'Leader-Assistant'!$C$1:$C$25,1,FALSE)&lt;&gt;"",'Leader-Assistant'!$C$1,""),"")  &amp; IFERROR(IF(VLOOKUP(E225,'Leader-Assistant'!$D$1:$D$25,1,FALSE)&lt;&gt;"",'Leader-Assistant'!$D$1,""),"") &amp; IFERROR(IF(VLOOKUP(E225,'Leader-Assistant'!$E$1:$E$25,1,FALSE)&lt;&gt;"",'Leader-Assistant'!$E$1,""),"") &amp; IFERROR(IF(VLOOKUP(E225,'Leader-Assistant'!$F$1:$F$25,1,FALSE)&lt;&gt;"",'Leader-Assistant'!$F$1,""),"") &amp; IFERROR(IF(VLOOKUP(E225,'Leader-Assistant'!$G$1:$G$25,1,FALSE)&lt;&gt;"",'Leader-Assistant'!$G$1,""),"") &amp; IFERROR(IF(VLOOKUP(E225,'Leader-Assistant'!$H$1:$H$25,1,FALSE)&lt;&gt;"",'Leader-Assistant'!$H$1,""),"") &amp; IFERROR(IF(VLOOKUP(E225,'Leader-Assistant'!$I$1:$I$25,1,FALSE)&lt;&gt;"",'Leader-Assistant'!$I$1,""),"")</f>
        <v>PKL</v>
      </c>
      <c r="E225" s="289" t="str">
        <f ca="1">IF(COUNTIF(Priorities!$B$4:OFFSET(Priorities!$B$3,Table1[[#This Row],[ID]],0),OFFSET(Priorities!$B$3,Table1[[#This Row],[ID]],0))=1,OFFSET(Priorities!$D$3,Table1[[#This Row],[ID]],0),"")</f>
        <v>PAT</v>
      </c>
      <c r="F225" s="291" t="str" cm="1">
        <f t="array" aca="1" ref="F225" ca="1">_xlfn.IFNA(INDEX(OFFSET(Priorities!$F$3:$F$2283,Table1[[#This Row],[ID]],0),MATCH(1,(B225=OFFSET(Priorities!$B$3:$B$2283,Table1[[#This Row],[ID]],0))*("Initial"=OFFSET(Priorities!$E$3:$E$2283,Table1[[#This Row],[ID]],0)),0)),"")</f>
        <v>31.01.2022</v>
      </c>
      <c r="G225" s="292" cm="1">
        <f t="array" aca="1" ref="G225" ca="1">_xlfn.IFNA(TODAY()-(INDEX(OFFSET(Priorities!$F$3:$F$2283,Table1[[#This Row],[ID]],0),MATCH(1,(B225=OFFSET(Priorities!$B$3:$B$2283,Table1[[#This Row],[ID]],0))*("1W"=OFFSET(Priorities!$E$3:$E$2283,Table1[[#This Row],[ID]],0)),0))),"")</f>
        <v>246</v>
      </c>
      <c r="H225" s="292" cm="1">
        <f t="array" aca="1" ref="H225" ca="1">_xlfn.IFNA(TODAY()-(INDEX(OFFSET(Priorities!$F$3:$F$2283,Table1[[#This Row],[ID]],0),MATCH(1,(B225=OFFSET(Priorities!$B$3:$B$2283,Table1[[#This Row],[ID]],0))*("3W"=OFFSET(Priorities!$E$3:$E$2283,Table1[[#This Row],[ID]],0)),0))),"")</f>
        <v>232</v>
      </c>
      <c r="I225" s="292" cm="1">
        <f t="array" aca="1" ref="I225" ca="1">_xlfn.IFNA(TODAY()-(INDEX(OFFSET(Priorities!$F$3:$F$2283,Table1[[#This Row],[ID]],0),MATCH(1,(B225=OFFSET(Priorities!$B$3:$B$2283,Table1[[#This Row],[ID]],0))*("6W"=OFFSET(Priorities!$E$3:$E$2283,Table1[[#This Row],[ID]],0)),0))),"")</f>
        <v>211</v>
      </c>
      <c r="J225" s="292" cm="1">
        <f t="array" aca="1" ref="J225" ca="1">_xlfn.IFNA(TODAY()-(INDEX(OFFSET(Priorities!$F$3:$F$2283,Table1[[#This Row],[ID]],0),MATCH(1,(B225=OFFSET(Priorities!$B$3:$B$2283,Table1[[#This Row],[ID]],0))*("12W"=OFFSET(Priorities!$E$3:$E$2283,Table1[[#This Row],[ID]],0)),0))),"")</f>
        <v>169</v>
      </c>
      <c r="K225" s="292" t="str" cm="1">
        <f t="array" aca="1" ref="K225" ca="1">_xlfn.IFNA(TODAY()-(INDEX(OFFSET(Priorities!$F$3:$F$2283,Table1[[#This Row],[ID]],0),MATCH(1,(B225=OFFSET(Priorities!$B$3:$B$2283,Table1[[#This Row],[ID]],0))*("18W"=OFFSET(Priorities!$E$3:$E$2283,Table1[[#This Row],[ID]],0)),0))),"")</f>
        <v/>
      </c>
      <c r="L225" s="292" t="str" cm="1">
        <f t="array" aca="1" ref="L225" ca="1">_xlfn.IFNA(TODAY()-(INDEX(OFFSET(Priorities!$F$3:$F$2283,Table1[[#This Row],[ID]],0),MATCH(1,(B225=OFFSET(Priorities!$B$3:$B$2283,Table1[[#This Row],[ID]],0))*("26W"=OFFSET(Priorities!$E$3:$E$2283,Table1[[#This Row],[ID]],0)),0))),"")</f>
        <v/>
      </c>
      <c r="M225" s="292" t="str" cm="1">
        <f t="array" aca="1" ref="M225" ca="1">_xlfn.IFNA(TODAY()-(INDEX(OFFSET(Priorities!$F$3:$F$2283,Table1[[#This Row],[ID]],0),MATCH(1,(B225=OFFSET(Priorities!$B$3:$B$2283,Table1[[#This Row],[ID]],0))*("52W"=OFFSET(Priorities!$E$3:$E$2283,Table1[[#This Row],[ID]],0)),0))),"")</f>
        <v/>
      </c>
      <c r="N225" s="292" t="str" cm="1">
        <f t="array" aca="1" ref="N225" ca="1">_xlfn.IFNA(TODAY()-(INDEX(OFFSET(Priorities!$F$3:$F$2283,Table1[[#This Row],[ID]],0),MATCH(1,(B225=OFFSET(Priorities!$B$3:$B$2283,Table1[[#This Row],[ID]],0))*("104W"=OFFSET(Priorities!$E$3:$E$2283,Table1[[#This Row],[ID]],0)),0))),"")</f>
        <v/>
      </c>
      <c r="O225" s="292" t="str" cm="1">
        <f t="array" aca="1" ref="O225" ca="1">_xlfn.IFNA(TODAY()-(INDEX(OFFSET(Priorities!$F$3:$F$2283,Table1[[#This Row],[ID]],0),MATCH(1,(B225=OFFSET(Priorities!$B$3:$B$2283,Table1[[#This Row],[ID]],0))*("2L"=OFFSET(Priorities!$E$3:$E$2283,Table1[[#This Row],[ID]],0)),0))),"")</f>
        <v/>
      </c>
      <c r="P225" s="292" t="str" cm="1">
        <f t="array" aca="1" ref="P225" ca="1">_xlfn.IFNA(TODAY()-(INDEX(OFFSET(Priorities!$F$3:$F$2283,Table1[[#This Row],[ID]],0),MATCH(1,(B225=OFFSET(Priorities!$B$3:$B$2283,Table1[[#This Row],[ID]],0))*("156W"=OFFSET(Priorities!$E$3:$E$2283,Table1[[#This Row],[ID]],0)),0))),"")</f>
        <v/>
      </c>
      <c r="Q225" s="287" t="str" cm="1">
        <f t="array" aca="1" ref="Q225" ca="1">_xlfn.IFNA(TODAY()-(INDEX(OFFSET(Priorities!$F$3:$F$2283,Table1[[#This Row],[ID]],0),MATCH(1,(B225=OFFSET(Priorities!$B$3:$B$2283,Table1[[#This Row],[ID]],0))*("3L"=OFFSET(Priorities!$E$3:$E$2283,Table1[[#This Row],[ID]],0)),0))),"")</f>
        <v/>
      </c>
    </row>
    <row r="226" spans="1:17" hidden="1" x14ac:dyDescent="0.3">
      <c r="A226" s="288">
        <v>225</v>
      </c>
      <c r="B226" s="289" t="str">
        <f ca="1">IF(COUNTIF(Priorities!$B$4:OFFSET(Priorities!$B$3,Table1[[#This Row],[ID]],0),OFFSET(Priorities!$B$3,Table1[[#This Row],[ID]],0))=1,OFFSET(Priorities!$B$3,Table1[[#This Row],[ID]],0),"")</f>
        <v/>
      </c>
      <c r="C226" s="290" t="str">
        <f ca="1">IF(COUNTIF(Priorities!$B$4:OFFSET(Priorities!$B$3,Table1[[#This Row],[ID]],0),OFFSET(Priorities!$B$3,Table1[[#This Row],[ID]],0))=1,OFFSET(Priorities!$C$3,Table1[[#This Row],[ID]],0),"")</f>
        <v/>
      </c>
      <c r="D226" s="289" t="str">
        <f ca="1">IFERROR(IF(VLOOKUP(E226,'Leader-Assistant'!$B$1:$B$25,1,FALSE)&lt;&gt;"",'Leader-Assistant'!$B$1,""),"") &amp; IFERROR(IF(VLOOKUP(E226,'Leader-Assistant'!$C$1:$C$25,1,FALSE)&lt;&gt;"",'Leader-Assistant'!$C$1,""),"")  &amp; IFERROR(IF(VLOOKUP(E226,'Leader-Assistant'!$D$1:$D$25,1,FALSE)&lt;&gt;"",'Leader-Assistant'!$D$1,""),"") &amp; IFERROR(IF(VLOOKUP(E226,'Leader-Assistant'!$E$1:$E$25,1,FALSE)&lt;&gt;"",'Leader-Assistant'!$E$1,""),"") &amp; IFERROR(IF(VLOOKUP(E226,'Leader-Assistant'!$F$1:$F$25,1,FALSE)&lt;&gt;"",'Leader-Assistant'!$F$1,""),"") &amp; IFERROR(IF(VLOOKUP(E226,'Leader-Assistant'!$G$1:$G$25,1,FALSE)&lt;&gt;"",'Leader-Assistant'!$G$1,""),"") &amp; IFERROR(IF(VLOOKUP(E226,'Leader-Assistant'!$H$1:$H$25,1,FALSE)&lt;&gt;"",'Leader-Assistant'!$H$1,""),"") &amp; IFERROR(IF(VLOOKUP(E226,'Leader-Assistant'!$I$1:$I$25,1,FALSE)&lt;&gt;"",'Leader-Assistant'!$I$1,""),"")</f>
        <v/>
      </c>
      <c r="E226" s="289" t="str">
        <f ca="1">IF(COUNTIF(Priorities!$B$4:OFFSET(Priorities!$B$3,Table1[[#This Row],[ID]],0),OFFSET(Priorities!$B$3,Table1[[#This Row],[ID]],0))=1,OFFSET(Priorities!$D$3,Table1[[#This Row],[ID]],0),"")</f>
        <v/>
      </c>
      <c r="F226" s="291" t="str" cm="1">
        <f t="array" aca="1" ref="F226" ca="1">_xlfn.IFNA(INDEX(OFFSET(Priorities!$F$3:$F$2283,Table1[[#This Row],[ID]],0),MATCH(1,(B226=OFFSET(Priorities!$B$3:$B$2283,Table1[[#This Row],[ID]],0))*("Initial"=OFFSET(Priorities!$E$3:$E$2283,Table1[[#This Row],[ID]],0)),0)),"")</f>
        <v/>
      </c>
      <c r="G226" s="292" t="str" cm="1">
        <f t="array" aca="1" ref="G226" ca="1">_xlfn.IFNA(TODAY()-(INDEX(OFFSET(Priorities!$F$3:$F$2283,Table1[[#This Row],[ID]],0),MATCH(1,(B226=OFFSET(Priorities!$B$3:$B$2283,Table1[[#This Row],[ID]],0))*("1W"=OFFSET(Priorities!$E$3:$E$2283,Table1[[#This Row],[ID]],0)),0))),"")</f>
        <v/>
      </c>
      <c r="H226" s="292" t="str" cm="1">
        <f t="array" aca="1" ref="H226" ca="1">_xlfn.IFNA(TODAY()-(INDEX(OFFSET(Priorities!$F$3:$F$2283,Table1[[#This Row],[ID]],0),MATCH(1,(B226=OFFSET(Priorities!$B$3:$B$2283,Table1[[#This Row],[ID]],0))*("3W"=OFFSET(Priorities!$E$3:$E$2283,Table1[[#This Row],[ID]],0)),0))),"")</f>
        <v/>
      </c>
      <c r="I226" s="292" t="str" cm="1">
        <f t="array" aca="1" ref="I226" ca="1">_xlfn.IFNA(TODAY()-(INDEX(OFFSET(Priorities!$F$3:$F$2283,Table1[[#This Row],[ID]],0),MATCH(1,(B226=OFFSET(Priorities!$B$3:$B$2283,Table1[[#This Row],[ID]],0))*("6W"=OFFSET(Priorities!$E$3:$E$2283,Table1[[#This Row],[ID]],0)),0))),"")</f>
        <v/>
      </c>
      <c r="J226" s="292" t="str" cm="1">
        <f t="array" aca="1" ref="J226" ca="1">_xlfn.IFNA(TODAY()-(INDEX(OFFSET(Priorities!$F$3:$F$2283,Table1[[#This Row],[ID]],0),MATCH(1,(B226=OFFSET(Priorities!$B$3:$B$2283,Table1[[#This Row],[ID]],0))*("12W"=OFFSET(Priorities!$E$3:$E$2283,Table1[[#This Row],[ID]],0)),0))),"")</f>
        <v/>
      </c>
      <c r="K226" s="292" t="str" cm="1">
        <f t="array" aca="1" ref="K226" ca="1">_xlfn.IFNA(TODAY()-(INDEX(OFFSET(Priorities!$F$3:$F$2283,Table1[[#This Row],[ID]],0),MATCH(1,(B226=OFFSET(Priorities!$B$3:$B$2283,Table1[[#This Row],[ID]],0))*("18W"=OFFSET(Priorities!$E$3:$E$2283,Table1[[#This Row],[ID]],0)),0))),"")</f>
        <v/>
      </c>
      <c r="L226" s="292" t="str" cm="1">
        <f t="array" aca="1" ref="L226" ca="1">_xlfn.IFNA(TODAY()-(INDEX(OFFSET(Priorities!$F$3:$F$2283,Table1[[#This Row],[ID]],0),MATCH(1,(B226=OFFSET(Priorities!$B$3:$B$2283,Table1[[#This Row],[ID]],0))*("26W"=OFFSET(Priorities!$E$3:$E$2283,Table1[[#This Row],[ID]],0)),0))),"")</f>
        <v/>
      </c>
      <c r="M226" s="292" t="str" cm="1">
        <f t="array" aca="1" ref="M226" ca="1">_xlfn.IFNA(TODAY()-(INDEX(OFFSET(Priorities!$F$3:$F$2283,Table1[[#This Row],[ID]],0),MATCH(1,(B226=OFFSET(Priorities!$B$3:$B$2283,Table1[[#This Row],[ID]],0))*("52W"=OFFSET(Priorities!$E$3:$E$2283,Table1[[#This Row],[ID]],0)),0))),"")</f>
        <v/>
      </c>
      <c r="N226" s="292" t="str" cm="1">
        <f t="array" aca="1" ref="N226" ca="1">_xlfn.IFNA(TODAY()-(INDEX(OFFSET(Priorities!$F$3:$F$2283,Table1[[#This Row],[ID]],0),MATCH(1,(B226=OFFSET(Priorities!$B$3:$B$2283,Table1[[#This Row],[ID]],0))*("104W"=OFFSET(Priorities!$E$3:$E$2283,Table1[[#This Row],[ID]],0)),0))),"")</f>
        <v/>
      </c>
      <c r="O226" s="292" t="str" cm="1">
        <f t="array" aca="1" ref="O226" ca="1">_xlfn.IFNA(TODAY()-(INDEX(OFFSET(Priorities!$F$3:$F$2283,Table1[[#This Row],[ID]],0),MATCH(1,(B226=OFFSET(Priorities!$B$3:$B$2283,Table1[[#This Row],[ID]],0))*("2L"=OFFSET(Priorities!$E$3:$E$2283,Table1[[#This Row],[ID]],0)),0))),"")</f>
        <v/>
      </c>
      <c r="P226" s="292" t="str" cm="1">
        <f t="array" aca="1" ref="P226" ca="1">_xlfn.IFNA(TODAY()-(INDEX(OFFSET(Priorities!$F$3:$F$2283,Table1[[#This Row],[ID]],0),MATCH(1,(B226=OFFSET(Priorities!$B$3:$B$2283,Table1[[#This Row],[ID]],0))*("156W"=OFFSET(Priorities!$E$3:$E$2283,Table1[[#This Row],[ID]],0)),0))),"")</f>
        <v/>
      </c>
      <c r="Q226" s="287" t="str" cm="1">
        <f t="array" aca="1" ref="Q226" ca="1">_xlfn.IFNA(TODAY()-(INDEX(OFFSET(Priorities!$F$3:$F$2283,Table1[[#This Row],[ID]],0),MATCH(1,(B226=OFFSET(Priorities!$B$3:$B$2283,Table1[[#This Row],[ID]],0))*("3L"=OFFSET(Priorities!$E$3:$E$2283,Table1[[#This Row],[ID]],0)),0))),"")</f>
        <v/>
      </c>
    </row>
    <row r="227" spans="1:17" hidden="1" x14ac:dyDescent="0.3">
      <c r="A227" s="288">
        <v>226</v>
      </c>
      <c r="B227" s="289" t="str">
        <f ca="1">IF(COUNTIF(Priorities!$B$4:OFFSET(Priorities!$B$3,Table1[[#This Row],[ID]],0),OFFSET(Priorities!$B$3,Table1[[#This Row],[ID]],0))=1,OFFSET(Priorities!$B$3,Table1[[#This Row],[ID]],0),"")</f>
        <v/>
      </c>
      <c r="C227" s="290" t="str">
        <f ca="1">IF(COUNTIF(Priorities!$B$4:OFFSET(Priorities!$B$3,Table1[[#This Row],[ID]],0),OFFSET(Priorities!$B$3,Table1[[#This Row],[ID]],0))=1,OFFSET(Priorities!$C$3,Table1[[#This Row],[ID]],0),"")</f>
        <v/>
      </c>
      <c r="D227" s="289" t="str">
        <f ca="1">IFERROR(IF(VLOOKUP(E227,'Leader-Assistant'!$B$1:$B$25,1,FALSE)&lt;&gt;"",'Leader-Assistant'!$B$1,""),"") &amp; IFERROR(IF(VLOOKUP(E227,'Leader-Assistant'!$C$1:$C$25,1,FALSE)&lt;&gt;"",'Leader-Assistant'!$C$1,""),"")  &amp; IFERROR(IF(VLOOKUP(E227,'Leader-Assistant'!$D$1:$D$25,1,FALSE)&lt;&gt;"",'Leader-Assistant'!$D$1,""),"") &amp; IFERROR(IF(VLOOKUP(E227,'Leader-Assistant'!$E$1:$E$25,1,FALSE)&lt;&gt;"",'Leader-Assistant'!$E$1,""),"") &amp; IFERROR(IF(VLOOKUP(E227,'Leader-Assistant'!$F$1:$F$25,1,FALSE)&lt;&gt;"",'Leader-Assistant'!$F$1,""),"") &amp; IFERROR(IF(VLOOKUP(E227,'Leader-Assistant'!$G$1:$G$25,1,FALSE)&lt;&gt;"",'Leader-Assistant'!$G$1,""),"") &amp; IFERROR(IF(VLOOKUP(E227,'Leader-Assistant'!$H$1:$H$25,1,FALSE)&lt;&gt;"",'Leader-Assistant'!$H$1,""),"") &amp; IFERROR(IF(VLOOKUP(E227,'Leader-Assistant'!$I$1:$I$25,1,FALSE)&lt;&gt;"",'Leader-Assistant'!$I$1,""),"")</f>
        <v/>
      </c>
      <c r="E227" s="289" t="str">
        <f ca="1">IF(COUNTIF(Priorities!$B$4:OFFSET(Priorities!$B$3,Table1[[#This Row],[ID]],0),OFFSET(Priorities!$B$3,Table1[[#This Row],[ID]],0))=1,OFFSET(Priorities!$D$3,Table1[[#This Row],[ID]],0),"")</f>
        <v/>
      </c>
      <c r="F227" s="291" t="str" cm="1">
        <f t="array" aca="1" ref="F227" ca="1">_xlfn.IFNA(INDEX(OFFSET(Priorities!$F$3:$F$2283,Table1[[#This Row],[ID]],0),MATCH(1,(B227=OFFSET(Priorities!$B$3:$B$2283,Table1[[#This Row],[ID]],0))*("Initial"=OFFSET(Priorities!$E$3:$E$2283,Table1[[#This Row],[ID]],0)),0)),"")</f>
        <v/>
      </c>
      <c r="G227" s="292" t="str" cm="1">
        <f t="array" aca="1" ref="G227" ca="1">_xlfn.IFNA(TODAY()-(INDEX(OFFSET(Priorities!$F$3:$F$2283,Table1[[#This Row],[ID]],0),MATCH(1,(B227=OFFSET(Priorities!$B$3:$B$2283,Table1[[#This Row],[ID]],0))*("1W"=OFFSET(Priorities!$E$3:$E$2283,Table1[[#This Row],[ID]],0)),0))),"")</f>
        <v/>
      </c>
      <c r="H227" s="292" t="str" cm="1">
        <f t="array" aca="1" ref="H227" ca="1">_xlfn.IFNA(TODAY()-(INDEX(OFFSET(Priorities!$F$3:$F$2283,Table1[[#This Row],[ID]],0),MATCH(1,(B227=OFFSET(Priorities!$B$3:$B$2283,Table1[[#This Row],[ID]],0))*("3W"=OFFSET(Priorities!$E$3:$E$2283,Table1[[#This Row],[ID]],0)),0))),"")</f>
        <v/>
      </c>
      <c r="I227" s="292" t="str" cm="1">
        <f t="array" aca="1" ref="I227" ca="1">_xlfn.IFNA(TODAY()-(INDEX(OFFSET(Priorities!$F$3:$F$2283,Table1[[#This Row],[ID]],0),MATCH(1,(B227=OFFSET(Priorities!$B$3:$B$2283,Table1[[#This Row],[ID]],0))*("6W"=OFFSET(Priorities!$E$3:$E$2283,Table1[[#This Row],[ID]],0)),0))),"")</f>
        <v/>
      </c>
      <c r="J227" s="292" t="str" cm="1">
        <f t="array" aca="1" ref="J227" ca="1">_xlfn.IFNA(TODAY()-(INDEX(OFFSET(Priorities!$F$3:$F$2283,Table1[[#This Row],[ID]],0),MATCH(1,(B227=OFFSET(Priorities!$B$3:$B$2283,Table1[[#This Row],[ID]],0))*("12W"=OFFSET(Priorities!$E$3:$E$2283,Table1[[#This Row],[ID]],0)),0))),"")</f>
        <v/>
      </c>
      <c r="K227" s="292" t="str" cm="1">
        <f t="array" aca="1" ref="K227" ca="1">_xlfn.IFNA(TODAY()-(INDEX(OFFSET(Priorities!$F$3:$F$2283,Table1[[#This Row],[ID]],0),MATCH(1,(B227=OFFSET(Priorities!$B$3:$B$2283,Table1[[#This Row],[ID]],0))*("18W"=OFFSET(Priorities!$E$3:$E$2283,Table1[[#This Row],[ID]],0)),0))),"")</f>
        <v/>
      </c>
      <c r="L227" s="292" t="str" cm="1">
        <f t="array" aca="1" ref="L227" ca="1">_xlfn.IFNA(TODAY()-(INDEX(OFFSET(Priorities!$F$3:$F$2283,Table1[[#This Row],[ID]],0),MATCH(1,(B227=OFFSET(Priorities!$B$3:$B$2283,Table1[[#This Row],[ID]],0))*("26W"=OFFSET(Priorities!$E$3:$E$2283,Table1[[#This Row],[ID]],0)),0))),"")</f>
        <v/>
      </c>
      <c r="M227" s="292" t="str" cm="1">
        <f t="array" aca="1" ref="M227" ca="1">_xlfn.IFNA(TODAY()-(INDEX(OFFSET(Priorities!$F$3:$F$2283,Table1[[#This Row],[ID]],0),MATCH(1,(B227=OFFSET(Priorities!$B$3:$B$2283,Table1[[#This Row],[ID]],0))*("52W"=OFFSET(Priorities!$E$3:$E$2283,Table1[[#This Row],[ID]],0)),0))),"")</f>
        <v/>
      </c>
      <c r="N227" s="292" t="str" cm="1">
        <f t="array" aca="1" ref="N227" ca="1">_xlfn.IFNA(TODAY()-(INDEX(OFFSET(Priorities!$F$3:$F$2283,Table1[[#This Row],[ID]],0),MATCH(1,(B227=OFFSET(Priorities!$B$3:$B$2283,Table1[[#This Row],[ID]],0))*("104W"=OFFSET(Priorities!$E$3:$E$2283,Table1[[#This Row],[ID]],0)),0))),"")</f>
        <v/>
      </c>
      <c r="O227" s="292" t="str" cm="1">
        <f t="array" aca="1" ref="O227" ca="1">_xlfn.IFNA(TODAY()-(INDEX(OFFSET(Priorities!$F$3:$F$2283,Table1[[#This Row],[ID]],0),MATCH(1,(B227=OFFSET(Priorities!$B$3:$B$2283,Table1[[#This Row],[ID]],0))*("2L"=OFFSET(Priorities!$E$3:$E$2283,Table1[[#This Row],[ID]],0)),0))),"")</f>
        <v/>
      </c>
      <c r="P227" s="292" t="str" cm="1">
        <f t="array" aca="1" ref="P227" ca="1">_xlfn.IFNA(TODAY()-(INDEX(OFFSET(Priorities!$F$3:$F$2283,Table1[[#This Row],[ID]],0),MATCH(1,(B227=OFFSET(Priorities!$B$3:$B$2283,Table1[[#This Row],[ID]],0))*("156W"=OFFSET(Priorities!$E$3:$E$2283,Table1[[#This Row],[ID]],0)),0))),"")</f>
        <v/>
      </c>
      <c r="Q227" s="287" t="str" cm="1">
        <f t="array" aca="1" ref="Q227" ca="1">_xlfn.IFNA(TODAY()-(INDEX(OFFSET(Priorities!$F$3:$F$2283,Table1[[#This Row],[ID]],0),MATCH(1,(B227=OFFSET(Priorities!$B$3:$B$2283,Table1[[#This Row],[ID]],0))*("3L"=OFFSET(Priorities!$E$3:$E$2283,Table1[[#This Row],[ID]],0)),0))),"")</f>
        <v/>
      </c>
    </row>
    <row r="228" spans="1:17" hidden="1" x14ac:dyDescent="0.3">
      <c r="A228" s="288">
        <v>227</v>
      </c>
      <c r="B228" s="289" t="str">
        <f ca="1">IF(COUNTIF(Priorities!$B$4:OFFSET(Priorities!$B$3,Table1[[#This Row],[ID]],0),OFFSET(Priorities!$B$3,Table1[[#This Row],[ID]],0))=1,OFFSET(Priorities!$B$3,Table1[[#This Row],[ID]],0),"")</f>
        <v/>
      </c>
      <c r="C228" s="290" t="str">
        <f ca="1">IF(COUNTIF(Priorities!$B$4:OFFSET(Priorities!$B$3,Table1[[#This Row],[ID]],0),OFFSET(Priorities!$B$3,Table1[[#This Row],[ID]],0))=1,OFFSET(Priorities!$C$3,Table1[[#This Row],[ID]],0),"")</f>
        <v/>
      </c>
      <c r="D228" s="289" t="str">
        <f ca="1">IFERROR(IF(VLOOKUP(E228,'Leader-Assistant'!$B$1:$B$25,1,FALSE)&lt;&gt;"",'Leader-Assistant'!$B$1,""),"") &amp; IFERROR(IF(VLOOKUP(E228,'Leader-Assistant'!$C$1:$C$25,1,FALSE)&lt;&gt;"",'Leader-Assistant'!$C$1,""),"")  &amp; IFERROR(IF(VLOOKUP(E228,'Leader-Assistant'!$D$1:$D$25,1,FALSE)&lt;&gt;"",'Leader-Assistant'!$D$1,""),"") &amp; IFERROR(IF(VLOOKUP(E228,'Leader-Assistant'!$E$1:$E$25,1,FALSE)&lt;&gt;"",'Leader-Assistant'!$E$1,""),"") &amp; IFERROR(IF(VLOOKUP(E228,'Leader-Assistant'!$F$1:$F$25,1,FALSE)&lt;&gt;"",'Leader-Assistant'!$F$1,""),"") &amp; IFERROR(IF(VLOOKUP(E228,'Leader-Assistant'!$G$1:$G$25,1,FALSE)&lt;&gt;"",'Leader-Assistant'!$G$1,""),"") &amp; IFERROR(IF(VLOOKUP(E228,'Leader-Assistant'!$H$1:$H$25,1,FALSE)&lt;&gt;"",'Leader-Assistant'!$H$1,""),"") &amp; IFERROR(IF(VLOOKUP(E228,'Leader-Assistant'!$I$1:$I$25,1,FALSE)&lt;&gt;"",'Leader-Assistant'!$I$1,""),"")</f>
        <v/>
      </c>
      <c r="E228" s="289" t="str">
        <f ca="1">IF(COUNTIF(Priorities!$B$4:OFFSET(Priorities!$B$3,Table1[[#This Row],[ID]],0),OFFSET(Priorities!$B$3,Table1[[#This Row],[ID]],0))=1,OFFSET(Priorities!$D$3,Table1[[#This Row],[ID]],0),"")</f>
        <v/>
      </c>
      <c r="F228" s="291" t="str" cm="1">
        <f t="array" aca="1" ref="F228" ca="1">_xlfn.IFNA(INDEX(OFFSET(Priorities!$F$3:$F$2283,Table1[[#This Row],[ID]],0),MATCH(1,(B228=OFFSET(Priorities!$B$3:$B$2283,Table1[[#This Row],[ID]],0))*("Initial"=OFFSET(Priorities!$E$3:$E$2283,Table1[[#This Row],[ID]],0)),0)),"")</f>
        <v/>
      </c>
      <c r="G228" s="292" t="str" cm="1">
        <f t="array" aca="1" ref="G228" ca="1">_xlfn.IFNA(TODAY()-(INDEX(OFFSET(Priorities!$F$3:$F$2283,Table1[[#This Row],[ID]],0),MATCH(1,(B228=OFFSET(Priorities!$B$3:$B$2283,Table1[[#This Row],[ID]],0))*("1W"=OFFSET(Priorities!$E$3:$E$2283,Table1[[#This Row],[ID]],0)),0))),"")</f>
        <v/>
      </c>
      <c r="H228" s="292" t="str" cm="1">
        <f t="array" aca="1" ref="H228" ca="1">_xlfn.IFNA(TODAY()-(INDEX(OFFSET(Priorities!$F$3:$F$2283,Table1[[#This Row],[ID]],0),MATCH(1,(B228=OFFSET(Priorities!$B$3:$B$2283,Table1[[#This Row],[ID]],0))*("3W"=OFFSET(Priorities!$E$3:$E$2283,Table1[[#This Row],[ID]],0)),0))),"")</f>
        <v/>
      </c>
      <c r="I228" s="292" t="str" cm="1">
        <f t="array" aca="1" ref="I228" ca="1">_xlfn.IFNA(TODAY()-(INDEX(OFFSET(Priorities!$F$3:$F$2283,Table1[[#This Row],[ID]],0),MATCH(1,(B228=OFFSET(Priorities!$B$3:$B$2283,Table1[[#This Row],[ID]],0))*("6W"=OFFSET(Priorities!$E$3:$E$2283,Table1[[#This Row],[ID]],0)),0))),"")</f>
        <v/>
      </c>
      <c r="J228" s="292" t="str" cm="1">
        <f t="array" aca="1" ref="J228" ca="1">_xlfn.IFNA(TODAY()-(INDEX(OFFSET(Priorities!$F$3:$F$2283,Table1[[#This Row],[ID]],0),MATCH(1,(B228=OFFSET(Priorities!$B$3:$B$2283,Table1[[#This Row],[ID]],0))*("12W"=OFFSET(Priorities!$E$3:$E$2283,Table1[[#This Row],[ID]],0)),0))),"")</f>
        <v/>
      </c>
      <c r="K228" s="292" t="str" cm="1">
        <f t="array" aca="1" ref="K228" ca="1">_xlfn.IFNA(TODAY()-(INDEX(OFFSET(Priorities!$F$3:$F$2283,Table1[[#This Row],[ID]],0),MATCH(1,(B228=OFFSET(Priorities!$B$3:$B$2283,Table1[[#This Row],[ID]],0))*("18W"=OFFSET(Priorities!$E$3:$E$2283,Table1[[#This Row],[ID]],0)),0))),"")</f>
        <v/>
      </c>
      <c r="L228" s="292" t="str" cm="1">
        <f t="array" aca="1" ref="L228" ca="1">_xlfn.IFNA(TODAY()-(INDEX(OFFSET(Priorities!$F$3:$F$2283,Table1[[#This Row],[ID]],0),MATCH(1,(B228=OFFSET(Priorities!$B$3:$B$2283,Table1[[#This Row],[ID]],0))*("26W"=OFFSET(Priorities!$E$3:$E$2283,Table1[[#This Row],[ID]],0)),0))),"")</f>
        <v/>
      </c>
      <c r="M228" s="292" t="str" cm="1">
        <f t="array" aca="1" ref="M228" ca="1">_xlfn.IFNA(TODAY()-(INDEX(OFFSET(Priorities!$F$3:$F$2283,Table1[[#This Row],[ID]],0),MATCH(1,(B228=OFFSET(Priorities!$B$3:$B$2283,Table1[[#This Row],[ID]],0))*("52W"=OFFSET(Priorities!$E$3:$E$2283,Table1[[#This Row],[ID]],0)),0))),"")</f>
        <v/>
      </c>
      <c r="N228" s="292" t="str" cm="1">
        <f t="array" aca="1" ref="N228" ca="1">_xlfn.IFNA(TODAY()-(INDEX(OFFSET(Priorities!$F$3:$F$2283,Table1[[#This Row],[ID]],0),MATCH(1,(B228=OFFSET(Priorities!$B$3:$B$2283,Table1[[#This Row],[ID]],0))*("104W"=OFFSET(Priorities!$E$3:$E$2283,Table1[[#This Row],[ID]],0)),0))),"")</f>
        <v/>
      </c>
      <c r="O228" s="292" t="str" cm="1">
        <f t="array" aca="1" ref="O228" ca="1">_xlfn.IFNA(TODAY()-(INDEX(OFFSET(Priorities!$F$3:$F$2283,Table1[[#This Row],[ID]],0),MATCH(1,(B228=OFFSET(Priorities!$B$3:$B$2283,Table1[[#This Row],[ID]],0))*("2L"=OFFSET(Priorities!$E$3:$E$2283,Table1[[#This Row],[ID]],0)),0))),"")</f>
        <v/>
      </c>
      <c r="P228" s="292" t="str" cm="1">
        <f t="array" aca="1" ref="P228" ca="1">_xlfn.IFNA(TODAY()-(INDEX(OFFSET(Priorities!$F$3:$F$2283,Table1[[#This Row],[ID]],0),MATCH(1,(B228=OFFSET(Priorities!$B$3:$B$2283,Table1[[#This Row],[ID]],0))*("156W"=OFFSET(Priorities!$E$3:$E$2283,Table1[[#This Row],[ID]],0)),0))),"")</f>
        <v/>
      </c>
      <c r="Q228" s="287" t="str" cm="1">
        <f t="array" aca="1" ref="Q228" ca="1">_xlfn.IFNA(TODAY()-(INDEX(OFFSET(Priorities!$F$3:$F$2283,Table1[[#This Row],[ID]],0),MATCH(1,(B228=OFFSET(Priorities!$B$3:$B$2283,Table1[[#This Row],[ID]],0))*("3L"=OFFSET(Priorities!$E$3:$E$2283,Table1[[#This Row],[ID]],0)),0))),"")</f>
        <v/>
      </c>
    </row>
    <row r="229" spans="1:17" hidden="1" x14ac:dyDescent="0.3">
      <c r="A229" s="288">
        <v>228</v>
      </c>
      <c r="B229" s="289" t="str">
        <f ca="1">IF(COUNTIF(Priorities!$B$4:OFFSET(Priorities!$B$3,Table1[[#This Row],[ID]],0),OFFSET(Priorities!$B$3,Table1[[#This Row],[ID]],0))=1,OFFSET(Priorities!$B$3,Table1[[#This Row],[ID]],0),"")</f>
        <v/>
      </c>
      <c r="C229" s="290" t="str">
        <f ca="1">IF(COUNTIF(Priorities!$B$4:OFFSET(Priorities!$B$3,Table1[[#This Row],[ID]],0),OFFSET(Priorities!$B$3,Table1[[#This Row],[ID]],0))=1,OFFSET(Priorities!$C$3,Table1[[#This Row],[ID]],0),"")</f>
        <v/>
      </c>
      <c r="D229" s="289" t="str">
        <f ca="1">IFERROR(IF(VLOOKUP(E229,'Leader-Assistant'!$B$1:$B$25,1,FALSE)&lt;&gt;"",'Leader-Assistant'!$B$1,""),"") &amp; IFERROR(IF(VLOOKUP(E229,'Leader-Assistant'!$C$1:$C$25,1,FALSE)&lt;&gt;"",'Leader-Assistant'!$C$1,""),"")  &amp; IFERROR(IF(VLOOKUP(E229,'Leader-Assistant'!$D$1:$D$25,1,FALSE)&lt;&gt;"",'Leader-Assistant'!$D$1,""),"") &amp; IFERROR(IF(VLOOKUP(E229,'Leader-Assistant'!$E$1:$E$25,1,FALSE)&lt;&gt;"",'Leader-Assistant'!$E$1,""),"") &amp; IFERROR(IF(VLOOKUP(E229,'Leader-Assistant'!$F$1:$F$25,1,FALSE)&lt;&gt;"",'Leader-Assistant'!$F$1,""),"") &amp; IFERROR(IF(VLOOKUP(E229,'Leader-Assistant'!$G$1:$G$25,1,FALSE)&lt;&gt;"",'Leader-Assistant'!$G$1,""),"") &amp; IFERROR(IF(VLOOKUP(E229,'Leader-Assistant'!$H$1:$H$25,1,FALSE)&lt;&gt;"",'Leader-Assistant'!$H$1,""),"") &amp; IFERROR(IF(VLOOKUP(E229,'Leader-Assistant'!$I$1:$I$25,1,FALSE)&lt;&gt;"",'Leader-Assistant'!$I$1,""),"")</f>
        <v/>
      </c>
      <c r="E229" s="289" t="str">
        <f ca="1">IF(COUNTIF(Priorities!$B$4:OFFSET(Priorities!$B$3,Table1[[#This Row],[ID]],0),OFFSET(Priorities!$B$3,Table1[[#This Row],[ID]],0))=1,OFFSET(Priorities!$D$3,Table1[[#This Row],[ID]],0),"")</f>
        <v/>
      </c>
      <c r="F229" s="291" t="str" cm="1">
        <f t="array" aca="1" ref="F229" ca="1">_xlfn.IFNA(INDEX(OFFSET(Priorities!$F$3:$F$2283,Table1[[#This Row],[ID]],0),MATCH(1,(B229=OFFSET(Priorities!$B$3:$B$2283,Table1[[#This Row],[ID]],0))*("Initial"=OFFSET(Priorities!$E$3:$E$2283,Table1[[#This Row],[ID]],0)),0)),"")</f>
        <v/>
      </c>
      <c r="G229" s="292" t="str" cm="1">
        <f t="array" aca="1" ref="G229" ca="1">_xlfn.IFNA(TODAY()-(INDEX(OFFSET(Priorities!$F$3:$F$2283,Table1[[#This Row],[ID]],0),MATCH(1,(B229=OFFSET(Priorities!$B$3:$B$2283,Table1[[#This Row],[ID]],0))*("1W"=OFFSET(Priorities!$E$3:$E$2283,Table1[[#This Row],[ID]],0)),0))),"")</f>
        <v/>
      </c>
      <c r="H229" s="292" t="str" cm="1">
        <f t="array" aca="1" ref="H229" ca="1">_xlfn.IFNA(TODAY()-(INDEX(OFFSET(Priorities!$F$3:$F$2283,Table1[[#This Row],[ID]],0),MATCH(1,(B229=OFFSET(Priorities!$B$3:$B$2283,Table1[[#This Row],[ID]],0))*("3W"=OFFSET(Priorities!$E$3:$E$2283,Table1[[#This Row],[ID]],0)),0))),"")</f>
        <v/>
      </c>
      <c r="I229" s="292" t="str" cm="1">
        <f t="array" aca="1" ref="I229" ca="1">_xlfn.IFNA(TODAY()-(INDEX(OFFSET(Priorities!$F$3:$F$2283,Table1[[#This Row],[ID]],0),MATCH(1,(B229=OFFSET(Priorities!$B$3:$B$2283,Table1[[#This Row],[ID]],0))*("6W"=OFFSET(Priorities!$E$3:$E$2283,Table1[[#This Row],[ID]],0)),0))),"")</f>
        <v/>
      </c>
      <c r="J229" s="292" t="str" cm="1">
        <f t="array" aca="1" ref="J229" ca="1">_xlfn.IFNA(TODAY()-(INDEX(OFFSET(Priorities!$F$3:$F$2283,Table1[[#This Row],[ID]],0),MATCH(1,(B229=OFFSET(Priorities!$B$3:$B$2283,Table1[[#This Row],[ID]],0))*("12W"=OFFSET(Priorities!$E$3:$E$2283,Table1[[#This Row],[ID]],0)),0))),"")</f>
        <v/>
      </c>
      <c r="K229" s="292" t="str" cm="1">
        <f t="array" aca="1" ref="K229" ca="1">_xlfn.IFNA(TODAY()-(INDEX(OFFSET(Priorities!$F$3:$F$2283,Table1[[#This Row],[ID]],0),MATCH(1,(B229=OFFSET(Priorities!$B$3:$B$2283,Table1[[#This Row],[ID]],0))*("18W"=OFFSET(Priorities!$E$3:$E$2283,Table1[[#This Row],[ID]],0)),0))),"")</f>
        <v/>
      </c>
      <c r="L229" s="292" t="str" cm="1">
        <f t="array" aca="1" ref="L229" ca="1">_xlfn.IFNA(TODAY()-(INDEX(OFFSET(Priorities!$F$3:$F$2283,Table1[[#This Row],[ID]],0),MATCH(1,(B229=OFFSET(Priorities!$B$3:$B$2283,Table1[[#This Row],[ID]],0))*("26W"=OFFSET(Priorities!$E$3:$E$2283,Table1[[#This Row],[ID]],0)),0))),"")</f>
        <v/>
      </c>
      <c r="M229" s="292" t="str" cm="1">
        <f t="array" aca="1" ref="M229" ca="1">_xlfn.IFNA(TODAY()-(INDEX(OFFSET(Priorities!$F$3:$F$2283,Table1[[#This Row],[ID]],0),MATCH(1,(B229=OFFSET(Priorities!$B$3:$B$2283,Table1[[#This Row],[ID]],0))*("52W"=OFFSET(Priorities!$E$3:$E$2283,Table1[[#This Row],[ID]],0)),0))),"")</f>
        <v/>
      </c>
      <c r="N229" s="292" t="str" cm="1">
        <f t="array" aca="1" ref="N229" ca="1">_xlfn.IFNA(TODAY()-(INDEX(OFFSET(Priorities!$F$3:$F$2283,Table1[[#This Row],[ID]],0),MATCH(1,(B229=OFFSET(Priorities!$B$3:$B$2283,Table1[[#This Row],[ID]],0))*("104W"=OFFSET(Priorities!$E$3:$E$2283,Table1[[#This Row],[ID]],0)),0))),"")</f>
        <v/>
      </c>
      <c r="O229" s="292" t="str" cm="1">
        <f t="array" aca="1" ref="O229" ca="1">_xlfn.IFNA(TODAY()-(INDEX(OFFSET(Priorities!$F$3:$F$2283,Table1[[#This Row],[ID]],0),MATCH(1,(B229=OFFSET(Priorities!$B$3:$B$2283,Table1[[#This Row],[ID]],0))*("2L"=OFFSET(Priorities!$E$3:$E$2283,Table1[[#This Row],[ID]],0)),0))),"")</f>
        <v/>
      </c>
      <c r="P229" s="292" t="str" cm="1">
        <f t="array" aca="1" ref="P229" ca="1">_xlfn.IFNA(TODAY()-(INDEX(OFFSET(Priorities!$F$3:$F$2283,Table1[[#This Row],[ID]],0),MATCH(1,(B229=OFFSET(Priorities!$B$3:$B$2283,Table1[[#This Row],[ID]],0))*("156W"=OFFSET(Priorities!$E$3:$E$2283,Table1[[#This Row],[ID]],0)),0))),"")</f>
        <v/>
      </c>
      <c r="Q229" s="287" t="str" cm="1">
        <f t="array" aca="1" ref="Q229" ca="1">_xlfn.IFNA(TODAY()-(INDEX(OFFSET(Priorities!$F$3:$F$2283,Table1[[#This Row],[ID]],0),MATCH(1,(B229=OFFSET(Priorities!$B$3:$B$2283,Table1[[#This Row],[ID]],0))*("3L"=OFFSET(Priorities!$E$3:$E$2283,Table1[[#This Row],[ID]],0)),0))),"")</f>
        <v/>
      </c>
    </row>
    <row r="230" spans="1:17" hidden="1" x14ac:dyDescent="0.3">
      <c r="A230" s="288">
        <v>229</v>
      </c>
      <c r="B230" s="289" t="str">
        <f ca="1">IF(COUNTIF(Priorities!$B$4:OFFSET(Priorities!$B$3,Table1[[#This Row],[ID]],0),OFFSET(Priorities!$B$3,Table1[[#This Row],[ID]],0))=1,OFFSET(Priorities!$B$3,Table1[[#This Row],[ID]],0),"")</f>
        <v/>
      </c>
      <c r="C230" s="290" t="str">
        <f ca="1">IF(COUNTIF(Priorities!$B$4:OFFSET(Priorities!$B$3,Table1[[#This Row],[ID]],0),OFFSET(Priorities!$B$3,Table1[[#This Row],[ID]],0))=1,OFFSET(Priorities!$C$3,Table1[[#This Row],[ID]],0),"")</f>
        <v/>
      </c>
      <c r="D230" s="289" t="str">
        <f ca="1">IFERROR(IF(VLOOKUP(E230,'Leader-Assistant'!$B$1:$B$25,1,FALSE)&lt;&gt;"",'Leader-Assistant'!$B$1,""),"") &amp; IFERROR(IF(VLOOKUP(E230,'Leader-Assistant'!$C$1:$C$25,1,FALSE)&lt;&gt;"",'Leader-Assistant'!$C$1,""),"")  &amp; IFERROR(IF(VLOOKUP(E230,'Leader-Assistant'!$D$1:$D$25,1,FALSE)&lt;&gt;"",'Leader-Assistant'!$D$1,""),"") &amp; IFERROR(IF(VLOOKUP(E230,'Leader-Assistant'!$E$1:$E$25,1,FALSE)&lt;&gt;"",'Leader-Assistant'!$E$1,""),"") &amp; IFERROR(IF(VLOOKUP(E230,'Leader-Assistant'!$F$1:$F$25,1,FALSE)&lt;&gt;"",'Leader-Assistant'!$F$1,""),"") &amp; IFERROR(IF(VLOOKUP(E230,'Leader-Assistant'!$G$1:$G$25,1,FALSE)&lt;&gt;"",'Leader-Assistant'!$G$1,""),"") &amp; IFERROR(IF(VLOOKUP(E230,'Leader-Assistant'!$H$1:$H$25,1,FALSE)&lt;&gt;"",'Leader-Assistant'!$H$1,""),"") &amp; IFERROR(IF(VLOOKUP(E230,'Leader-Assistant'!$I$1:$I$25,1,FALSE)&lt;&gt;"",'Leader-Assistant'!$I$1,""),"")</f>
        <v/>
      </c>
      <c r="E230" s="289" t="str">
        <f ca="1">IF(COUNTIF(Priorities!$B$4:OFFSET(Priorities!$B$3,Table1[[#This Row],[ID]],0),OFFSET(Priorities!$B$3,Table1[[#This Row],[ID]],0))=1,OFFSET(Priorities!$D$3,Table1[[#This Row],[ID]],0),"")</f>
        <v/>
      </c>
      <c r="F230" s="291" t="str" cm="1">
        <f t="array" aca="1" ref="F230" ca="1">_xlfn.IFNA(INDEX(OFFSET(Priorities!$F$3:$F$2283,Table1[[#This Row],[ID]],0),MATCH(1,(B230=OFFSET(Priorities!$B$3:$B$2283,Table1[[#This Row],[ID]],0))*("Initial"=OFFSET(Priorities!$E$3:$E$2283,Table1[[#This Row],[ID]],0)),0)),"")</f>
        <v/>
      </c>
      <c r="G230" s="292" t="str" cm="1">
        <f t="array" aca="1" ref="G230" ca="1">_xlfn.IFNA(TODAY()-(INDEX(OFFSET(Priorities!$F$3:$F$2283,Table1[[#This Row],[ID]],0),MATCH(1,(B230=OFFSET(Priorities!$B$3:$B$2283,Table1[[#This Row],[ID]],0))*("1W"=OFFSET(Priorities!$E$3:$E$2283,Table1[[#This Row],[ID]],0)),0))),"")</f>
        <v/>
      </c>
      <c r="H230" s="292" t="str" cm="1">
        <f t="array" aca="1" ref="H230" ca="1">_xlfn.IFNA(TODAY()-(INDEX(OFFSET(Priorities!$F$3:$F$2283,Table1[[#This Row],[ID]],0),MATCH(1,(B230=OFFSET(Priorities!$B$3:$B$2283,Table1[[#This Row],[ID]],0))*("3W"=OFFSET(Priorities!$E$3:$E$2283,Table1[[#This Row],[ID]],0)),0))),"")</f>
        <v/>
      </c>
      <c r="I230" s="292" t="str" cm="1">
        <f t="array" aca="1" ref="I230" ca="1">_xlfn.IFNA(TODAY()-(INDEX(OFFSET(Priorities!$F$3:$F$2283,Table1[[#This Row],[ID]],0),MATCH(1,(B230=OFFSET(Priorities!$B$3:$B$2283,Table1[[#This Row],[ID]],0))*("6W"=OFFSET(Priorities!$E$3:$E$2283,Table1[[#This Row],[ID]],0)),0))),"")</f>
        <v/>
      </c>
      <c r="J230" s="292" t="str" cm="1">
        <f t="array" aca="1" ref="J230" ca="1">_xlfn.IFNA(TODAY()-(INDEX(OFFSET(Priorities!$F$3:$F$2283,Table1[[#This Row],[ID]],0),MATCH(1,(B230=OFFSET(Priorities!$B$3:$B$2283,Table1[[#This Row],[ID]],0))*("12W"=OFFSET(Priorities!$E$3:$E$2283,Table1[[#This Row],[ID]],0)),0))),"")</f>
        <v/>
      </c>
      <c r="K230" s="292" t="str" cm="1">
        <f t="array" aca="1" ref="K230" ca="1">_xlfn.IFNA(TODAY()-(INDEX(OFFSET(Priorities!$F$3:$F$2283,Table1[[#This Row],[ID]],0),MATCH(1,(B230=OFFSET(Priorities!$B$3:$B$2283,Table1[[#This Row],[ID]],0))*("18W"=OFFSET(Priorities!$E$3:$E$2283,Table1[[#This Row],[ID]],0)),0))),"")</f>
        <v/>
      </c>
      <c r="L230" s="292" t="str" cm="1">
        <f t="array" aca="1" ref="L230" ca="1">_xlfn.IFNA(TODAY()-(INDEX(OFFSET(Priorities!$F$3:$F$2283,Table1[[#This Row],[ID]],0),MATCH(1,(B230=OFFSET(Priorities!$B$3:$B$2283,Table1[[#This Row],[ID]],0))*("26W"=OFFSET(Priorities!$E$3:$E$2283,Table1[[#This Row],[ID]],0)),0))),"")</f>
        <v/>
      </c>
      <c r="M230" s="292" t="str" cm="1">
        <f t="array" aca="1" ref="M230" ca="1">_xlfn.IFNA(TODAY()-(INDEX(OFFSET(Priorities!$F$3:$F$2283,Table1[[#This Row],[ID]],0),MATCH(1,(B230=OFFSET(Priorities!$B$3:$B$2283,Table1[[#This Row],[ID]],0))*("52W"=OFFSET(Priorities!$E$3:$E$2283,Table1[[#This Row],[ID]],0)),0))),"")</f>
        <v/>
      </c>
      <c r="N230" s="292" t="str" cm="1">
        <f t="array" aca="1" ref="N230" ca="1">_xlfn.IFNA(TODAY()-(INDEX(OFFSET(Priorities!$F$3:$F$2283,Table1[[#This Row],[ID]],0),MATCH(1,(B230=OFFSET(Priorities!$B$3:$B$2283,Table1[[#This Row],[ID]],0))*("104W"=OFFSET(Priorities!$E$3:$E$2283,Table1[[#This Row],[ID]],0)),0))),"")</f>
        <v/>
      </c>
      <c r="O230" s="292" t="str" cm="1">
        <f t="array" aca="1" ref="O230" ca="1">_xlfn.IFNA(TODAY()-(INDEX(OFFSET(Priorities!$F$3:$F$2283,Table1[[#This Row],[ID]],0),MATCH(1,(B230=OFFSET(Priorities!$B$3:$B$2283,Table1[[#This Row],[ID]],0))*("2L"=OFFSET(Priorities!$E$3:$E$2283,Table1[[#This Row],[ID]],0)),0))),"")</f>
        <v/>
      </c>
      <c r="P230" s="292" t="str" cm="1">
        <f t="array" aca="1" ref="P230" ca="1">_xlfn.IFNA(TODAY()-(INDEX(OFFSET(Priorities!$F$3:$F$2283,Table1[[#This Row],[ID]],0),MATCH(1,(B230=OFFSET(Priorities!$B$3:$B$2283,Table1[[#This Row],[ID]],0))*("156W"=OFFSET(Priorities!$E$3:$E$2283,Table1[[#This Row],[ID]],0)),0))),"")</f>
        <v/>
      </c>
      <c r="Q230" s="287" t="str" cm="1">
        <f t="array" aca="1" ref="Q230" ca="1">_xlfn.IFNA(TODAY()-(INDEX(OFFSET(Priorities!$F$3:$F$2283,Table1[[#This Row],[ID]],0),MATCH(1,(B230=OFFSET(Priorities!$B$3:$B$2283,Table1[[#This Row],[ID]],0))*("3L"=OFFSET(Priorities!$E$3:$E$2283,Table1[[#This Row],[ID]],0)),0))),"")</f>
        <v/>
      </c>
    </row>
    <row r="231" spans="1:17" hidden="1" x14ac:dyDescent="0.3">
      <c r="A231" s="288">
        <v>230</v>
      </c>
      <c r="B231" s="289" t="str">
        <f ca="1">IF(COUNTIF(Priorities!$B$4:OFFSET(Priorities!$B$3,Table1[[#This Row],[ID]],0),OFFSET(Priorities!$B$3,Table1[[#This Row],[ID]],0))=1,OFFSET(Priorities!$B$3,Table1[[#This Row],[ID]],0),"")</f>
        <v/>
      </c>
      <c r="C231" s="290" t="str">
        <f ca="1">IF(COUNTIF(Priorities!$B$4:OFFSET(Priorities!$B$3,Table1[[#This Row],[ID]],0),OFFSET(Priorities!$B$3,Table1[[#This Row],[ID]],0))=1,OFFSET(Priorities!$C$3,Table1[[#This Row],[ID]],0),"")</f>
        <v/>
      </c>
      <c r="D231" s="289" t="str">
        <f ca="1">IFERROR(IF(VLOOKUP(E231,'Leader-Assistant'!$B$1:$B$25,1,FALSE)&lt;&gt;"",'Leader-Assistant'!$B$1,""),"") &amp; IFERROR(IF(VLOOKUP(E231,'Leader-Assistant'!$C$1:$C$25,1,FALSE)&lt;&gt;"",'Leader-Assistant'!$C$1,""),"")  &amp; IFERROR(IF(VLOOKUP(E231,'Leader-Assistant'!$D$1:$D$25,1,FALSE)&lt;&gt;"",'Leader-Assistant'!$D$1,""),"") &amp; IFERROR(IF(VLOOKUP(E231,'Leader-Assistant'!$E$1:$E$25,1,FALSE)&lt;&gt;"",'Leader-Assistant'!$E$1,""),"") &amp; IFERROR(IF(VLOOKUP(E231,'Leader-Assistant'!$F$1:$F$25,1,FALSE)&lt;&gt;"",'Leader-Assistant'!$F$1,""),"") &amp; IFERROR(IF(VLOOKUP(E231,'Leader-Assistant'!$G$1:$G$25,1,FALSE)&lt;&gt;"",'Leader-Assistant'!$G$1,""),"") &amp; IFERROR(IF(VLOOKUP(E231,'Leader-Assistant'!$H$1:$H$25,1,FALSE)&lt;&gt;"",'Leader-Assistant'!$H$1,""),"") &amp; IFERROR(IF(VLOOKUP(E231,'Leader-Assistant'!$I$1:$I$25,1,FALSE)&lt;&gt;"",'Leader-Assistant'!$I$1,""),"")</f>
        <v/>
      </c>
      <c r="E231" s="289" t="str">
        <f ca="1">IF(COUNTIF(Priorities!$B$4:OFFSET(Priorities!$B$3,Table1[[#This Row],[ID]],0),OFFSET(Priorities!$B$3,Table1[[#This Row],[ID]],0))=1,OFFSET(Priorities!$D$3,Table1[[#This Row],[ID]],0),"")</f>
        <v/>
      </c>
      <c r="F231" s="291" t="str" cm="1">
        <f t="array" aca="1" ref="F231" ca="1">_xlfn.IFNA(INDEX(OFFSET(Priorities!$F$3:$F$2283,Table1[[#This Row],[ID]],0),MATCH(1,(B231=OFFSET(Priorities!$B$3:$B$2283,Table1[[#This Row],[ID]],0))*("Initial"=OFFSET(Priorities!$E$3:$E$2283,Table1[[#This Row],[ID]],0)),0)),"")</f>
        <v/>
      </c>
      <c r="G231" s="292" t="str" cm="1">
        <f t="array" aca="1" ref="G231" ca="1">_xlfn.IFNA(TODAY()-(INDEX(OFFSET(Priorities!$F$3:$F$2283,Table1[[#This Row],[ID]],0),MATCH(1,(B231=OFFSET(Priorities!$B$3:$B$2283,Table1[[#This Row],[ID]],0))*("1W"=OFFSET(Priorities!$E$3:$E$2283,Table1[[#This Row],[ID]],0)),0))),"")</f>
        <v/>
      </c>
      <c r="H231" s="292" t="str" cm="1">
        <f t="array" aca="1" ref="H231" ca="1">_xlfn.IFNA(TODAY()-(INDEX(OFFSET(Priorities!$F$3:$F$2283,Table1[[#This Row],[ID]],0),MATCH(1,(B231=OFFSET(Priorities!$B$3:$B$2283,Table1[[#This Row],[ID]],0))*("3W"=OFFSET(Priorities!$E$3:$E$2283,Table1[[#This Row],[ID]],0)),0))),"")</f>
        <v/>
      </c>
      <c r="I231" s="292" t="str" cm="1">
        <f t="array" aca="1" ref="I231" ca="1">_xlfn.IFNA(TODAY()-(INDEX(OFFSET(Priorities!$F$3:$F$2283,Table1[[#This Row],[ID]],0),MATCH(1,(B231=OFFSET(Priorities!$B$3:$B$2283,Table1[[#This Row],[ID]],0))*("6W"=OFFSET(Priorities!$E$3:$E$2283,Table1[[#This Row],[ID]],0)),0))),"")</f>
        <v/>
      </c>
      <c r="J231" s="292" t="str" cm="1">
        <f t="array" aca="1" ref="J231" ca="1">_xlfn.IFNA(TODAY()-(INDEX(OFFSET(Priorities!$F$3:$F$2283,Table1[[#This Row],[ID]],0),MATCH(1,(B231=OFFSET(Priorities!$B$3:$B$2283,Table1[[#This Row],[ID]],0))*("12W"=OFFSET(Priorities!$E$3:$E$2283,Table1[[#This Row],[ID]],0)),0))),"")</f>
        <v/>
      </c>
      <c r="K231" s="292" t="str" cm="1">
        <f t="array" aca="1" ref="K231" ca="1">_xlfn.IFNA(TODAY()-(INDEX(OFFSET(Priorities!$F$3:$F$2283,Table1[[#This Row],[ID]],0),MATCH(1,(B231=OFFSET(Priorities!$B$3:$B$2283,Table1[[#This Row],[ID]],0))*("18W"=OFFSET(Priorities!$E$3:$E$2283,Table1[[#This Row],[ID]],0)),0))),"")</f>
        <v/>
      </c>
      <c r="L231" s="292" t="str" cm="1">
        <f t="array" aca="1" ref="L231" ca="1">_xlfn.IFNA(TODAY()-(INDEX(OFFSET(Priorities!$F$3:$F$2283,Table1[[#This Row],[ID]],0),MATCH(1,(B231=OFFSET(Priorities!$B$3:$B$2283,Table1[[#This Row],[ID]],0))*("26W"=OFFSET(Priorities!$E$3:$E$2283,Table1[[#This Row],[ID]],0)),0))),"")</f>
        <v/>
      </c>
      <c r="M231" s="292" t="str" cm="1">
        <f t="array" aca="1" ref="M231" ca="1">_xlfn.IFNA(TODAY()-(INDEX(OFFSET(Priorities!$F$3:$F$2283,Table1[[#This Row],[ID]],0),MATCH(1,(B231=OFFSET(Priorities!$B$3:$B$2283,Table1[[#This Row],[ID]],0))*("52W"=OFFSET(Priorities!$E$3:$E$2283,Table1[[#This Row],[ID]],0)),0))),"")</f>
        <v/>
      </c>
      <c r="N231" s="292" t="str" cm="1">
        <f t="array" aca="1" ref="N231" ca="1">_xlfn.IFNA(TODAY()-(INDEX(OFFSET(Priorities!$F$3:$F$2283,Table1[[#This Row],[ID]],0),MATCH(1,(B231=OFFSET(Priorities!$B$3:$B$2283,Table1[[#This Row],[ID]],0))*("104W"=OFFSET(Priorities!$E$3:$E$2283,Table1[[#This Row],[ID]],0)),0))),"")</f>
        <v/>
      </c>
      <c r="O231" s="292" t="str" cm="1">
        <f t="array" aca="1" ref="O231" ca="1">_xlfn.IFNA(TODAY()-(INDEX(OFFSET(Priorities!$F$3:$F$2283,Table1[[#This Row],[ID]],0),MATCH(1,(B231=OFFSET(Priorities!$B$3:$B$2283,Table1[[#This Row],[ID]],0))*("2L"=OFFSET(Priorities!$E$3:$E$2283,Table1[[#This Row],[ID]],0)),0))),"")</f>
        <v/>
      </c>
      <c r="P231" s="292" t="str" cm="1">
        <f t="array" aca="1" ref="P231" ca="1">_xlfn.IFNA(TODAY()-(INDEX(OFFSET(Priorities!$F$3:$F$2283,Table1[[#This Row],[ID]],0),MATCH(1,(B231=OFFSET(Priorities!$B$3:$B$2283,Table1[[#This Row],[ID]],0))*("156W"=OFFSET(Priorities!$E$3:$E$2283,Table1[[#This Row],[ID]],0)),0))),"")</f>
        <v/>
      </c>
      <c r="Q231" s="287" t="str" cm="1">
        <f t="array" aca="1" ref="Q231" ca="1">_xlfn.IFNA(TODAY()-(INDEX(OFFSET(Priorities!$F$3:$F$2283,Table1[[#This Row],[ID]],0),MATCH(1,(B231=OFFSET(Priorities!$B$3:$B$2283,Table1[[#This Row],[ID]],0))*("3L"=OFFSET(Priorities!$E$3:$E$2283,Table1[[#This Row],[ID]],0)),0))),"")</f>
        <v/>
      </c>
    </row>
    <row r="232" spans="1:17" hidden="1" x14ac:dyDescent="0.3">
      <c r="A232" s="288">
        <v>231</v>
      </c>
      <c r="B232" s="289" t="str">
        <f ca="1">IF(COUNTIF(Priorities!$B$4:OFFSET(Priorities!$B$3,Table1[[#This Row],[ID]],0),OFFSET(Priorities!$B$3,Table1[[#This Row],[ID]],0))=1,OFFSET(Priorities!$B$3,Table1[[#This Row],[ID]],0),"")</f>
        <v/>
      </c>
      <c r="C232" s="290" t="str">
        <f ca="1">IF(COUNTIF(Priorities!$B$4:OFFSET(Priorities!$B$3,Table1[[#This Row],[ID]],0),OFFSET(Priorities!$B$3,Table1[[#This Row],[ID]],0))=1,OFFSET(Priorities!$C$3,Table1[[#This Row],[ID]],0),"")</f>
        <v/>
      </c>
      <c r="D232" s="289" t="str">
        <f ca="1">IFERROR(IF(VLOOKUP(E232,'Leader-Assistant'!$B$1:$B$25,1,FALSE)&lt;&gt;"",'Leader-Assistant'!$B$1,""),"") &amp; IFERROR(IF(VLOOKUP(E232,'Leader-Assistant'!$C$1:$C$25,1,FALSE)&lt;&gt;"",'Leader-Assistant'!$C$1,""),"")  &amp; IFERROR(IF(VLOOKUP(E232,'Leader-Assistant'!$D$1:$D$25,1,FALSE)&lt;&gt;"",'Leader-Assistant'!$D$1,""),"") &amp; IFERROR(IF(VLOOKUP(E232,'Leader-Assistant'!$E$1:$E$25,1,FALSE)&lt;&gt;"",'Leader-Assistant'!$E$1,""),"") &amp; IFERROR(IF(VLOOKUP(E232,'Leader-Assistant'!$F$1:$F$25,1,FALSE)&lt;&gt;"",'Leader-Assistant'!$F$1,""),"") &amp; IFERROR(IF(VLOOKUP(E232,'Leader-Assistant'!$G$1:$G$25,1,FALSE)&lt;&gt;"",'Leader-Assistant'!$G$1,""),"") &amp; IFERROR(IF(VLOOKUP(E232,'Leader-Assistant'!$H$1:$H$25,1,FALSE)&lt;&gt;"",'Leader-Assistant'!$H$1,""),"") &amp; IFERROR(IF(VLOOKUP(E232,'Leader-Assistant'!$I$1:$I$25,1,FALSE)&lt;&gt;"",'Leader-Assistant'!$I$1,""),"")</f>
        <v/>
      </c>
      <c r="E232" s="289" t="str">
        <f ca="1">IF(COUNTIF(Priorities!$B$4:OFFSET(Priorities!$B$3,Table1[[#This Row],[ID]],0),OFFSET(Priorities!$B$3,Table1[[#This Row],[ID]],0))=1,OFFSET(Priorities!$D$3,Table1[[#This Row],[ID]],0),"")</f>
        <v/>
      </c>
      <c r="F232" s="291" t="str" cm="1">
        <f t="array" aca="1" ref="F232" ca="1">_xlfn.IFNA(INDEX(OFFSET(Priorities!$F$3:$F$2283,Table1[[#This Row],[ID]],0),MATCH(1,(B232=OFFSET(Priorities!$B$3:$B$2283,Table1[[#This Row],[ID]],0))*("Initial"=OFFSET(Priorities!$E$3:$E$2283,Table1[[#This Row],[ID]],0)),0)),"")</f>
        <v/>
      </c>
      <c r="G232" s="292" t="str" cm="1">
        <f t="array" aca="1" ref="G232" ca="1">_xlfn.IFNA(TODAY()-(INDEX(OFFSET(Priorities!$F$3:$F$2283,Table1[[#This Row],[ID]],0),MATCH(1,(B232=OFFSET(Priorities!$B$3:$B$2283,Table1[[#This Row],[ID]],0))*("1W"=OFFSET(Priorities!$E$3:$E$2283,Table1[[#This Row],[ID]],0)),0))),"")</f>
        <v/>
      </c>
      <c r="H232" s="292" t="str" cm="1">
        <f t="array" aca="1" ref="H232" ca="1">_xlfn.IFNA(TODAY()-(INDEX(OFFSET(Priorities!$F$3:$F$2283,Table1[[#This Row],[ID]],0),MATCH(1,(B232=OFFSET(Priorities!$B$3:$B$2283,Table1[[#This Row],[ID]],0))*("3W"=OFFSET(Priorities!$E$3:$E$2283,Table1[[#This Row],[ID]],0)),0))),"")</f>
        <v/>
      </c>
      <c r="I232" s="292" t="str" cm="1">
        <f t="array" aca="1" ref="I232" ca="1">_xlfn.IFNA(TODAY()-(INDEX(OFFSET(Priorities!$F$3:$F$2283,Table1[[#This Row],[ID]],0),MATCH(1,(B232=OFFSET(Priorities!$B$3:$B$2283,Table1[[#This Row],[ID]],0))*("6W"=OFFSET(Priorities!$E$3:$E$2283,Table1[[#This Row],[ID]],0)),0))),"")</f>
        <v/>
      </c>
      <c r="J232" s="292" t="str" cm="1">
        <f t="array" aca="1" ref="J232" ca="1">_xlfn.IFNA(TODAY()-(INDEX(OFFSET(Priorities!$F$3:$F$2283,Table1[[#This Row],[ID]],0),MATCH(1,(B232=OFFSET(Priorities!$B$3:$B$2283,Table1[[#This Row],[ID]],0))*("12W"=OFFSET(Priorities!$E$3:$E$2283,Table1[[#This Row],[ID]],0)),0))),"")</f>
        <v/>
      </c>
      <c r="K232" s="292" t="str" cm="1">
        <f t="array" aca="1" ref="K232" ca="1">_xlfn.IFNA(TODAY()-(INDEX(OFFSET(Priorities!$F$3:$F$2283,Table1[[#This Row],[ID]],0),MATCH(1,(B232=OFFSET(Priorities!$B$3:$B$2283,Table1[[#This Row],[ID]],0))*("18W"=OFFSET(Priorities!$E$3:$E$2283,Table1[[#This Row],[ID]],0)),0))),"")</f>
        <v/>
      </c>
      <c r="L232" s="292" t="str" cm="1">
        <f t="array" aca="1" ref="L232" ca="1">_xlfn.IFNA(TODAY()-(INDEX(OFFSET(Priorities!$F$3:$F$2283,Table1[[#This Row],[ID]],0),MATCH(1,(B232=OFFSET(Priorities!$B$3:$B$2283,Table1[[#This Row],[ID]],0))*("26W"=OFFSET(Priorities!$E$3:$E$2283,Table1[[#This Row],[ID]],0)),0))),"")</f>
        <v/>
      </c>
      <c r="M232" s="292" t="str" cm="1">
        <f t="array" aca="1" ref="M232" ca="1">_xlfn.IFNA(TODAY()-(INDEX(OFFSET(Priorities!$F$3:$F$2283,Table1[[#This Row],[ID]],0),MATCH(1,(B232=OFFSET(Priorities!$B$3:$B$2283,Table1[[#This Row],[ID]],0))*("52W"=OFFSET(Priorities!$E$3:$E$2283,Table1[[#This Row],[ID]],0)),0))),"")</f>
        <v/>
      </c>
      <c r="N232" s="292" t="str" cm="1">
        <f t="array" aca="1" ref="N232" ca="1">_xlfn.IFNA(TODAY()-(INDEX(OFFSET(Priorities!$F$3:$F$2283,Table1[[#This Row],[ID]],0),MATCH(1,(B232=OFFSET(Priorities!$B$3:$B$2283,Table1[[#This Row],[ID]],0))*("104W"=OFFSET(Priorities!$E$3:$E$2283,Table1[[#This Row],[ID]],0)),0))),"")</f>
        <v/>
      </c>
      <c r="O232" s="292" t="str" cm="1">
        <f t="array" aca="1" ref="O232" ca="1">_xlfn.IFNA(TODAY()-(INDEX(OFFSET(Priorities!$F$3:$F$2283,Table1[[#This Row],[ID]],0),MATCH(1,(B232=OFFSET(Priorities!$B$3:$B$2283,Table1[[#This Row],[ID]],0))*("2L"=OFFSET(Priorities!$E$3:$E$2283,Table1[[#This Row],[ID]],0)),0))),"")</f>
        <v/>
      </c>
      <c r="P232" s="292" t="str" cm="1">
        <f t="array" aca="1" ref="P232" ca="1">_xlfn.IFNA(TODAY()-(INDEX(OFFSET(Priorities!$F$3:$F$2283,Table1[[#This Row],[ID]],0),MATCH(1,(B232=OFFSET(Priorities!$B$3:$B$2283,Table1[[#This Row],[ID]],0))*("156W"=OFFSET(Priorities!$E$3:$E$2283,Table1[[#This Row],[ID]],0)),0))),"")</f>
        <v/>
      </c>
      <c r="Q232" s="287" t="str" cm="1">
        <f t="array" aca="1" ref="Q232" ca="1">_xlfn.IFNA(TODAY()-(INDEX(OFFSET(Priorities!$F$3:$F$2283,Table1[[#This Row],[ID]],0),MATCH(1,(B232=OFFSET(Priorities!$B$3:$B$2283,Table1[[#This Row],[ID]],0))*("3L"=OFFSET(Priorities!$E$3:$E$2283,Table1[[#This Row],[ID]],0)),0))),"")</f>
        <v/>
      </c>
    </row>
    <row r="233" spans="1:17" hidden="1" x14ac:dyDescent="0.3">
      <c r="A233" s="288">
        <v>232</v>
      </c>
      <c r="B233" s="289" t="str">
        <f ca="1">IF(COUNTIF(Priorities!$B$4:OFFSET(Priorities!$B$3,Table1[[#This Row],[ID]],0),OFFSET(Priorities!$B$3,Table1[[#This Row],[ID]],0))=1,OFFSET(Priorities!$B$3,Table1[[#This Row],[ID]],0),"")</f>
        <v/>
      </c>
      <c r="C233" s="290" t="str">
        <f ca="1">IF(COUNTIF(Priorities!$B$4:OFFSET(Priorities!$B$3,Table1[[#This Row],[ID]],0),OFFSET(Priorities!$B$3,Table1[[#This Row],[ID]],0))=1,OFFSET(Priorities!$C$3,Table1[[#This Row],[ID]],0),"")</f>
        <v/>
      </c>
      <c r="D233" s="289" t="str">
        <f ca="1">IFERROR(IF(VLOOKUP(E233,'Leader-Assistant'!$B$1:$B$25,1,FALSE)&lt;&gt;"",'Leader-Assistant'!$B$1,""),"") &amp; IFERROR(IF(VLOOKUP(E233,'Leader-Assistant'!$C$1:$C$25,1,FALSE)&lt;&gt;"",'Leader-Assistant'!$C$1,""),"")  &amp; IFERROR(IF(VLOOKUP(E233,'Leader-Assistant'!$D$1:$D$25,1,FALSE)&lt;&gt;"",'Leader-Assistant'!$D$1,""),"") &amp; IFERROR(IF(VLOOKUP(E233,'Leader-Assistant'!$E$1:$E$25,1,FALSE)&lt;&gt;"",'Leader-Assistant'!$E$1,""),"") &amp; IFERROR(IF(VLOOKUP(E233,'Leader-Assistant'!$F$1:$F$25,1,FALSE)&lt;&gt;"",'Leader-Assistant'!$F$1,""),"") &amp; IFERROR(IF(VLOOKUP(E233,'Leader-Assistant'!$G$1:$G$25,1,FALSE)&lt;&gt;"",'Leader-Assistant'!$G$1,""),"") &amp; IFERROR(IF(VLOOKUP(E233,'Leader-Assistant'!$H$1:$H$25,1,FALSE)&lt;&gt;"",'Leader-Assistant'!$H$1,""),"") &amp; IFERROR(IF(VLOOKUP(E233,'Leader-Assistant'!$I$1:$I$25,1,FALSE)&lt;&gt;"",'Leader-Assistant'!$I$1,""),"")</f>
        <v/>
      </c>
      <c r="E233" s="289" t="str">
        <f ca="1">IF(COUNTIF(Priorities!$B$4:OFFSET(Priorities!$B$3,Table1[[#This Row],[ID]],0),OFFSET(Priorities!$B$3,Table1[[#This Row],[ID]],0))=1,OFFSET(Priorities!$D$3,Table1[[#This Row],[ID]],0),"")</f>
        <v/>
      </c>
      <c r="F233" s="291" t="str" cm="1">
        <f t="array" aca="1" ref="F233" ca="1">_xlfn.IFNA(INDEX(OFFSET(Priorities!$F$3:$F$2283,Table1[[#This Row],[ID]],0),MATCH(1,(B233=OFFSET(Priorities!$B$3:$B$2283,Table1[[#This Row],[ID]],0))*("Initial"=OFFSET(Priorities!$E$3:$E$2283,Table1[[#This Row],[ID]],0)),0)),"")</f>
        <v/>
      </c>
      <c r="G233" s="292" t="str" cm="1">
        <f t="array" aca="1" ref="G233" ca="1">_xlfn.IFNA(TODAY()-(INDEX(OFFSET(Priorities!$F$3:$F$2283,Table1[[#This Row],[ID]],0),MATCH(1,(B233=OFFSET(Priorities!$B$3:$B$2283,Table1[[#This Row],[ID]],0))*("1W"=OFFSET(Priorities!$E$3:$E$2283,Table1[[#This Row],[ID]],0)),0))),"")</f>
        <v/>
      </c>
      <c r="H233" s="292" t="str" cm="1">
        <f t="array" aca="1" ref="H233" ca="1">_xlfn.IFNA(TODAY()-(INDEX(OFFSET(Priorities!$F$3:$F$2283,Table1[[#This Row],[ID]],0),MATCH(1,(B233=OFFSET(Priorities!$B$3:$B$2283,Table1[[#This Row],[ID]],0))*("3W"=OFFSET(Priorities!$E$3:$E$2283,Table1[[#This Row],[ID]],0)),0))),"")</f>
        <v/>
      </c>
      <c r="I233" s="292" t="str" cm="1">
        <f t="array" aca="1" ref="I233" ca="1">_xlfn.IFNA(TODAY()-(INDEX(OFFSET(Priorities!$F$3:$F$2283,Table1[[#This Row],[ID]],0),MATCH(1,(B233=OFFSET(Priorities!$B$3:$B$2283,Table1[[#This Row],[ID]],0))*("6W"=OFFSET(Priorities!$E$3:$E$2283,Table1[[#This Row],[ID]],0)),0))),"")</f>
        <v/>
      </c>
      <c r="J233" s="292" t="str" cm="1">
        <f t="array" aca="1" ref="J233" ca="1">_xlfn.IFNA(TODAY()-(INDEX(OFFSET(Priorities!$F$3:$F$2283,Table1[[#This Row],[ID]],0),MATCH(1,(B233=OFFSET(Priorities!$B$3:$B$2283,Table1[[#This Row],[ID]],0))*("12W"=OFFSET(Priorities!$E$3:$E$2283,Table1[[#This Row],[ID]],0)),0))),"")</f>
        <v/>
      </c>
      <c r="K233" s="292" t="str" cm="1">
        <f t="array" aca="1" ref="K233" ca="1">_xlfn.IFNA(TODAY()-(INDEX(OFFSET(Priorities!$F$3:$F$2283,Table1[[#This Row],[ID]],0),MATCH(1,(B233=OFFSET(Priorities!$B$3:$B$2283,Table1[[#This Row],[ID]],0))*("18W"=OFFSET(Priorities!$E$3:$E$2283,Table1[[#This Row],[ID]],0)),0))),"")</f>
        <v/>
      </c>
      <c r="L233" s="292" t="str" cm="1">
        <f t="array" aca="1" ref="L233" ca="1">_xlfn.IFNA(TODAY()-(INDEX(OFFSET(Priorities!$F$3:$F$2283,Table1[[#This Row],[ID]],0),MATCH(1,(B233=OFFSET(Priorities!$B$3:$B$2283,Table1[[#This Row],[ID]],0))*("26W"=OFFSET(Priorities!$E$3:$E$2283,Table1[[#This Row],[ID]],0)),0))),"")</f>
        <v/>
      </c>
      <c r="M233" s="292" t="str" cm="1">
        <f t="array" aca="1" ref="M233" ca="1">_xlfn.IFNA(TODAY()-(INDEX(OFFSET(Priorities!$F$3:$F$2283,Table1[[#This Row],[ID]],0),MATCH(1,(B233=OFFSET(Priorities!$B$3:$B$2283,Table1[[#This Row],[ID]],0))*("52W"=OFFSET(Priorities!$E$3:$E$2283,Table1[[#This Row],[ID]],0)),0))),"")</f>
        <v/>
      </c>
      <c r="N233" s="292" t="str" cm="1">
        <f t="array" aca="1" ref="N233" ca="1">_xlfn.IFNA(TODAY()-(INDEX(OFFSET(Priorities!$F$3:$F$2283,Table1[[#This Row],[ID]],0),MATCH(1,(B233=OFFSET(Priorities!$B$3:$B$2283,Table1[[#This Row],[ID]],0))*("104W"=OFFSET(Priorities!$E$3:$E$2283,Table1[[#This Row],[ID]],0)),0))),"")</f>
        <v/>
      </c>
      <c r="O233" s="292" t="str" cm="1">
        <f t="array" aca="1" ref="O233" ca="1">_xlfn.IFNA(TODAY()-(INDEX(OFFSET(Priorities!$F$3:$F$2283,Table1[[#This Row],[ID]],0),MATCH(1,(B233=OFFSET(Priorities!$B$3:$B$2283,Table1[[#This Row],[ID]],0))*("2L"=OFFSET(Priorities!$E$3:$E$2283,Table1[[#This Row],[ID]],0)),0))),"")</f>
        <v/>
      </c>
      <c r="P233" s="292" t="str" cm="1">
        <f t="array" aca="1" ref="P233" ca="1">_xlfn.IFNA(TODAY()-(INDEX(OFFSET(Priorities!$F$3:$F$2283,Table1[[#This Row],[ID]],0),MATCH(1,(B233=OFFSET(Priorities!$B$3:$B$2283,Table1[[#This Row],[ID]],0))*("156W"=OFFSET(Priorities!$E$3:$E$2283,Table1[[#This Row],[ID]],0)),0))),"")</f>
        <v/>
      </c>
      <c r="Q233" s="287" t="str" cm="1">
        <f t="array" aca="1" ref="Q233" ca="1">_xlfn.IFNA(TODAY()-(INDEX(OFFSET(Priorities!$F$3:$F$2283,Table1[[#This Row],[ID]],0),MATCH(1,(B233=OFFSET(Priorities!$B$3:$B$2283,Table1[[#This Row],[ID]],0))*("3L"=OFFSET(Priorities!$E$3:$E$2283,Table1[[#This Row],[ID]],0)),0))),"")</f>
        <v/>
      </c>
    </row>
    <row r="234" spans="1:17" hidden="1" x14ac:dyDescent="0.3">
      <c r="A234" s="288">
        <v>233</v>
      </c>
      <c r="B234" s="289" t="str">
        <f ca="1">IF(COUNTIF(Priorities!$B$4:OFFSET(Priorities!$B$3,Table1[[#This Row],[ID]],0),OFFSET(Priorities!$B$3,Table1[[#This Row],[ID]],0))=1,OFFSET(Priorities!$B$3,Table1[[#This Row],[ID]],0),"")</f>
        <v/>
      </c>
      <c r="C234" s="290" t="str">
        <f ca="1">IF(COUNTIF(Priorities!$B$4:OFFSET(Priorities!$B$3,Table1[[#This Row],[ID]],0),OFFSET(Priorities!$B$3,Table1[[#This Row],[ID]],0))=1,OFFSET(Priorities!$C$3,Table1[[#This Row],[ID]],0),"")</f>
        <v/>
      </c>
      <c r="D234" s="289" t="str">
        <f ca="1">IFERROR(IF(VLOOKUP(E234,'Leader-Assistant'!$B$1:$B$25,1,FALSE)&lt;&gt;"",'Leader-Assistant'!$B$1,""),"") &amp; IFERROR(IF(VLOOKUP(E234,'Leader-Assistant'!$C$1:$C$25,1,FALSE)&lt;&gt;"",'Leader-Assistant'!$C$1,""),"")  &amp; IFERROR(IF(VLOOKUP(E234,'Leader-Assistant'!$D$1:$D$25,1,FALSE)&lt;&gt;"",'Leader-Assistant'!$D$1,""),"") &amp; IFERROR(IF(VLOOKUP(E234,'Leader-Assistant'!$E$1:$E$25,1,FALSE)&lt;&gt;"",'Leader-Assistant'!$E$1,""),"") &amp; IFERROR(IF(VLOOKUP(E234,'Leader-Assistant'!$F$1:$F$25,1,FALSE)&lt;&gt;"",'Leader-Assistant'!$F$1,""),"") &amp; IFERROR(IF(VLOOKUP(E234,'Leader-Assistant'!$G$1:$G$25,1,FALSE)&lt;&gt;"",'Leader-Assistant'!$G$1,""),"") &amp; IFERROR(IF(VLOOKUP(E234,'Leader-Assistant'!$H$1:$H$25,1,FALSE)&lt;&gt;"",'Leader-Assistant'!$H$1,""),"") &amp; IFERROR(IF(VLOOKUP(E234,'Leader-Assistant'!$I$1:$I$25,1,FALSE)&lt;&gt;"",'Leader-Assistant'!$I$1,""),"")</f>
        <v/>
      </c>
      <c r="E234" s="289" t="str">
        <f ca="1">IF(COUNTIF(Priorities!$B$4:OFFSET(Priorities!$B$3,Table1[[#This Row],[ID]],0),OFFSET(Priorities!$B$3,Table1[[#This Row],[ID]],0))=1,OFFSET(Priorities!$D$3,Table1[[#This Row],[ID]],0),"")</f>
        <v/>
      </c>
      <c r="F234" s="291" t="str" cm="1">
        <f t="array" aca="1" ref="F234" ca="1">_xlfn.IFNA(INDEX(OFFSET(Priorities!$F$3:$F$2283,Table1[[#This Row],[ID]],0),MATCH(1,(B234=OFFSET(Priorities!$B$3:$B$2283,Table1[[#This Row],[ID]],0))*("Initial"=OFFSET(Priorities!$E$3:$E$2283,Table1[[#This Row],[ID]],0)),0)),"")</f>
        <v/>
      </c>
      <c r="G234" s="292" t="str" cm="1">
        <f t="array" aca="1" ref="G234" ca="1">_xlfn.IFNA(TODAY()-(INDEX(OFFSET(Priorities!$F$3:$F$2283,Table1[[#This Row],[ID]],0),MATCH(1,(B234=OFFSET(Priorities!$B$3:$B$2283,Table1[[#This Row],[ID]],0))*("1W"=OFFSET(Priorities!$E$3:$E$2283,Table1[[#This Row],[ID]],0)),0))),"")</f>
        <v/>
      </c>
      <c r="H234" s="292" t="str" cm="1">
        <f t="array" aca="1" ref="H234" ca="1">_xlfn.IFNA(TODAY()-(INDEX(OFFSET(Priorities!$F$3:$F$2283,Table1[[#This Row],[ID]],0),MATCH(1,(B234=OFFSET(Priorities!$B$3:$B$2283,Table1[[#This Row],[ID]],0))*("3W"=OFFSET(Priorities!$E$3:$E$2283,Table1[[#This Row],[ID]],0)),0))),"")</f>
        <v/>
      </c>
      <c r="I234" s="292" t="str" cm="1">
        <f t="array" aca="1" ref="I234" ca="1">_xlfn.IFNA(TODAY()-(INDEX(OFFSET(Priorities!$F$3:$F$2283,Table1[[#This Row],[ID]],0),MATCH(1,(B234=OFFSET(Priorities!$B$3:$B$2283,Table1[[#This Row],[ID]],0))*("6W"=OFFSET(Priorities!$E$3:$E$2283,Table1[[#This Row],[ID]],0)),0))),"")</f>
        <v/>
      </c>
      <c r="J234" s="292" t="str" cm="1">
        <f t="array" aca="1" ref="J234" ca="1">_xlfn.IFNA(TODAY()-(INDEX(OFFSET(Priorities!$F$3:$F$2283,Table1[[#This Row],[ID]],0),MATCH(1,(B234=OFFSET(Priorities!$B$3:$B$2283,Table1[[#This Row],[ID]],0))*("12W"=OFFSET(Priorities!$E$3:$E$2283,Table1[[#This Row],[ID]],0)),0))),"")</f>
        <v/>
      </c>
      <c r="K234" s="292" t="str" cm="1">
        <f t="array" aca="1" ref="K234" ca="1">_xlfn.IFNA(TODAY()-(INDEX(OFFSET(Priorities!$F$3:$F$2283,Table1[[#This Row],[ID]],0),MATCH(1,(B234=OFFSET(Priorities!$B$3:$B$2283,Table1[[#This Row],[ID]],0))*("18W"=OFFSET(Priorities!$E$3:$E$2283,Table1[[#This Row],[ID]],0)),0))),"")</f>
        <v/>
      </c>
      <c r="L234" s="292" t="str" cm="1">
        <f t="array" aca="1" ref="L234" ca="1">_xlfn.IFNA(TODAY()-(INDEX(OFFSET(Priorities!$F$3:$F$2283,Table1[[#This Row],[ID]],0),MATCH(1,(B234=OFFSET(Priorities!$B$3:$B$2283,Table1[[#This Row],[ID]],0))*("26W"=OFFSET(Priorities!$E$3:$E$2283,Table1[[#This Row],[ID]],0)),0))),"")</f>
        <v/>
      </c>
      <c r="M234" s="292" t="str" cm="1">
        <f t="array" aca="1" ref="M234" ca="1">_xlfn.IFNA(TODAY()-(INDEX(OFFSET(Priorities!$F$3:$F$2283,Table1[[#This Row],[ID]],0),MATCH(1,(B234=OFFSET(Priorities!$B$3:$B$2283,Table1[[#This Row],[ID]],0))*("52W"=OFFSET(Priorities!$E$3:$E$2283,Table1[[#This Row],[ID]],0)),0))),"")</f>
        <v/>
      </c>
      <c r="N234" s="292" t="str" cm="1">
        <f t="array" aca="1" ref="N234" ca="1">_xlfn.IFNA(TODAY()-(INDEX(OFFSET(Priorities!$F$3:$F$2283,Table1[[#This Row],[ID]],0),MATCH(1,(B234=OFFSET(Priorities!$B$3:$B$2283,Table1[[#This Row],[ID]],0))*("104W"=OFFSET(Priorities!$E$3:$E$2283,Table1[[#This Row],[ID]],0)),0))),"")</f>
        <v/>
      </c>
      <c r="O234" s="292" t="str" cm="1">
        <f t="array" aca="1" ref="O234" ca="1">_xlfn.IFNA(TODAY()-(INDEX(OFFSET(Priorities!$F$3:$F$2283,Table1[[#This Row],[ID]],0),MATCH(1,(B234=OFFSET(Priorities!$B$3:$B$2283,Table1[[#This Row],[ID]],0))*("2L"=OFFSET(Priorities!$E$3:$E$2283,Table1[[#This Row],[ID]],0)),0))),"")</f>
        <v/>
      </c>
      <c r="P234" s="292" t="str" cm="1">
        <f t="array" aca="1" ref="P234" ca="1">_xlfn.IFNA(TODAY()-(INDEX(OFFSET(Priorities!$F$3:$F$2283,Table1[[#This Row],[ID]],0),MATCH(1,(B234=OFFSET(Priorities!$B$3:$B$2283,Table1[[#This Row],[ID]],0))*("156W"=OFFSET(Priorities!$E$3:$E$2283,Table1[[#This Row],[ID]],0)),0))),"")</f>
        <v/>
      </c>
      <c r="Q234" s="287" t="str" cm="1">
        <f t="array" aca="1" ref="Q234" ca="1">_xlfn.IFNA(TODAY()-(INDEX(OFFSET(Priorities!$F$3:$F$2283,Table1[[#This Row],[ID]],0),MATCH(1,(B234=OFFSET(Priorities!$B$3:$B$2283,Table1[[#This Row],[ID]],0))*("3L"=OFFSET(Priorities!$E$3:$E$2283,Table1[[#This Row],[ID]],0)),0))),"")</f>
        <v/>
      </c>
    </row>
    <row r="235" spans="1:17" hidden="1" x14ac:dyDescent="0.3">
      <c r="A235" s="288">
        <v>234</v>
      </c>
      <c r="B235" s="289" t="str">
        <f ca="1">IF(COUNTIF(Priorities!$B$4:OFFSET(Priorities!$B$3,Table1[[#This Row],[ID]],0),OFFSET(Priorities!$B$3,Table1[[#This Row],[ID]],0))=1,OFFSET(Priorities!$B$3,Table1[[#This Row],[ID]],0),"")</f>
        <v/>
      </c>
      <c r="C235" s="290" t="str">
        <f ca="1">IF(COUNTIF(Priorities!$B$4:OFFSET(Priorities!$B$3,Table1[[#This Row],[ID]],0),OFFSET(Priorities!$B$3,Table1[[#This Row],[ID]],0))=1,OFFSET(Priorities!$C$3,Table1[[#This Row],[ID]],0),"")</f>
        <v/>
      </c>
      <c r="D235" s="289" t="str">
        <f ca="1">IFERROR(IF(VLOOKUP(E235,'Leader-Assistant'!$B$1:$B$25,1,FALSE)&lt;&gt;"",'Leader-Assistant'!$B$1,""),"") &amp; IFERROR(IF(VLOOKUP(E235,'Leader-Assistant'!$C$1:$C$25,1,FALSE)&lt;&gt;"",'Leader-Assistant'!$C$1,""),"")  &amp; IFERROR(IF(VLOOKUP(E235,'Leader-Assistant'!$D$1:$D$25,1,FALSE)&lt;&gt;"",'Leader-Assistant'!$D$1,""),"") &amp; IFERROR(IF(VLOOKUP(E235,'Leader-Assistant'!$E$1:$E$25,1,FALSE)&lt;&gt;"",'Leader-Assistant'!$E$1,""),"") &amp; IFERROR(IF(VLOOKUP(E235,'Leader-Assistant'!$F$1:$F$25,1,FALSE)&lt;&gt;"",'Leader-Assistant'!$F$1,""),"") &amp; IFERROR(IF(VLOOKUP(E235,'Leader-Assistant'!$G$1:$G$25,1,FALSE)&lt;&gt;"",'Leader-Assistant'!$G$1,""),"") &amp; IFERROR(IF(VLOOKUP(E235,'Leader-Assistant'!$H$1:$H$25,1,FALSE)&lt;&gt;"",'Leader-Assistant'!$H$1,""),"") &amp; IFERROR(IF(VLOOKUP(E235,'Leader-Assistant'!$I$1:$I$25,1,FALSE)&lt;&gt;"",'Leader-Assistant'!$I$1,""),"")</f>
        <v/>
      </c>
      <c r="E235" s="289" t="str">
        <f ca="1">IF(COUNTIF(Priorities!$B$4:OFFSET(Priorities!$B$3,Table1[[#This Row],[ID]],0),OFFSET(Priorities!$B$3,Table1[[#This Row],[ID]],0))=1,OFFSET(Priorities!$D$3,Table1[[#This Row],[ID]],0),"")</f>
        <v/>
      </c>
      <c r="F235" s="291" t="str" cm="1">
        <f t="array" aca="1" ref="F235" ca="1">_xlfn.IFNA(INDEX(OFFSET(Priorities!$F$3:$F$2283,Table1[[#This Row],[ID]],0),MATCH(1,(B235=OFFSET(Priorities!$B$3:$B$2283,Table1[[#This Row],[ID]],0))*("Initial"=OFFSET(Priorities!$E$3:$E$2283,Table1[[#This Row],[ID]],0)),0)),"")</f>
        <v/>
      </c>
      <c r="G235" s="292" t="str" cm="1">
        <f t="array" aca="1" ref="G235" ca="1">_xlfn.IFNA(TODAY()-(INDEX(OFFSET(Priorities!$F$3:$F$2283,Table1[[#This Row],[ID]],0),MATCH(1,(B235=OFFSET(Priorities!$B$3:$B$2283,Table1[[#This Row],[ID]],0))*("1W"=OFFSET(Priorities!$E$3:$E$2283,Table1[[#This Row],[ID]],0)),0))),"")</f>
        <v/>
      </c>
      <c r="H235" s="292" t="str" cm="1">
        <f t="array" aca="1" ref="H235" ca="1">_xlfn.IFNA(TODAY()-(INDEX(OFFSET(Priorities!$F$3:$F$2283,Table1[[#This Row],[ID]],0),MATCH(1,(B235=OFFSET(Priorities!$B$3:$B$2283,Table1[[#This Row],[ID]],0))*("3W"=OFFSET(Priorities!$E$3:$E$2283,Table1[[#This Row],[ID]],0)),0))),"")</f>
        <v/>
      </c>
      <c r="I235" s="292" t="str" cm="1">
        <f t="array" aca="1" ref="I235" ca="1">_xlfn.IFNA(TODAY()-(INDEX(OFFSET(Priorities!$F$3:$F$2283,Table1[[#This Row],[ID]],0),MATCH(1,(B235=OFFSET(Priorities!$B$3:$B$2283,Table1[[#This Row],[ID]],0))*("6W"=OFFSET(Priorities!$E$3:$E$2283,Table1[[#This Row],[ID]],0)),0))),"")</f>
        <v/>
      </c>
      <c r="J235" s="292" t="str" cm="1">
        <f t="array" aca="1" ref="J235" ca="1">_xlfn.IFNA(TODAY()-(INDEX(OFFSET(Priorities!$F$3:$F$2283,Table1[[#This Row],[ID]],0),MATCH(1,(B235=OFFSET(Priorities!$B$3:$B$2283,Table1[[#This Row],[ID]],0))*("12W"=OFFSET(Priorities!$E$3:$E$2283,Table1[[#This Row],[ID]],0)),0))),"")</f>
        <v/>
      </c>
      <c r="K235" s="292" t="str" cm="1">
        <f t="array" aca="1" ref="K235" ca="1">_xlfn.IFNA(TODAY()-(INDEX(OFFSET(Priorities!$F$3:$F$2283,Table1[[#This Row],[ID]],0),MATCH(1,(B235=OFFSET(Priorities!$B$3:$B$2283,Table1[[#This Row],[ID]],0))*("18W"=OFFSET(Priorities!$E$3:$E$2283,Table1[[#This Row],[ID]],0)),0))),"")</f>
        <v/>
      </c>
      <c r="L235" s="292" t="str" cm="1">
        <f t="array" aca="1" ref="L235" ca="1">_xlfn.IFNA(TODAY()-(INDEX(OFFSET(Priorities!$F$3:$F$2283,Table1[[#This Row],[ID]],0),MATCH(1,(B235=OFFSET(Priorities!$B$3:$B$2283,Table1[[#This Row],[ID]],0))*("26W"=OFFSET(Priorities!$E$3:$E$2283,Table1[[#This Row],[ID]],0)),0))),"")</f>
        <v/>
      </c>
      <c r="M235" s="292" t="str" cm="1">
        <f t="array" aca="1" ref="M235" ca="1">_xlfn.IFNA(TODAY()-(INDEX(OFFSET(Priorities!$F$3:$F$2283,Table1[[#This Row],[ID]],0),MATCH(1,(B235=OFFSET(Priorities!$B$3:$B$2283,Table1[[#This Row],[ID]],0))*("52W"=OFFSET(Priorities!$E$3:$E$2283,Table1[[#This Row],[ID]],0)),0))),"")</f>
        <v/>
      </c>
      <c r="N235" s="292" t="str" cm="1">
        <f t="array" aca="1" ref="N235" ca="1">_xlfn.IFNA(TODAY()-(INDEX(OFFSET(Priorities!$F$3:$F$2283,Table1[[#This Row],[ID]],0),MATCH(1,(B235=OFFSET(Priorities!$B$3:$B$2283,Table1[[#This Row],[ID]],0))*("104W"=OFFSET(Priorities!$E$3:$E$2283,Table1[[#This Row],[ID]],0)),0))),"")</f>
        <v/>
      </c>
      <c r="O235" s="292" t="str" cm="1">
        <f t="array" aca="1" ref="O235" ca="1">_xlfn.IFNA(TODAY()-(INDEX(OFFSET(Priorities!$F$3:$F$2283,Table1[[#This Row],[ID]],0),MATCH(1,(B235=OFFSET(Priorities!$B$3:$B$2283,Table1[[#This Row],[ID]],0))*("2L"=OFFSET(Priorities!$E$3:$E$2283,Table1[[#This Row],[ID]],0)),0))),"")</f>
        <v/>
      </c>
      <c r="P235" s="292" t="str" cm="1">
        <f t="array" aca="1" ref="P235" ca="1">_xlfn.IFNA(TODAY()-(INDEX(OFFSET(Priorities!$F$3:$F$2283,Table1[[#This Row],[ID]],0),MATCH(1,(B235=OFFSET(Priorities!$B$3:$B$2283,Table1[[#This Row],[ID]],0))*("156W"=OFFSET(Priorities!$E$3:$E$2283,Table1[[#This Row],[ID]],0)),0))),"")</f>
        <v/>
      </c>
      <c r="Q235" s="287" t="str" cm="1">
        <f t="array" aca="1" ref="Q235" ca="1">_xlfn.IFNA(TODAY()-(INDEX(OFFSET(Priorities!$F$3:$F$2283,Table1[[#This Row],[ID]],0),MATCH(1,(B235=OFFSET(Priorities!$B$3:$B$2283,Table1[[#This Row],[ID]],0))*("3L"=OFFSET(Priorities!$E$3:$E$2283,Table1[[#This Row],[ID]],0)),0))),"")</f>
        <v/>
      </c>
    </row>
    <row r="236" spans="1:17" hidden="1" x14ac:dyDescent="0.3">
      <c r="A236" s="288">
        <v>235</v>
      </c>
      <c r="B236" s="289" t="str">
        <f ca="1">IF(COUNTIF(Priorities!$B$4:OFFSET(Priorities!$B$3,Table1[[#This Row],[ID]],0),OFFSET(Priorities!$B$3,Table1[[#This Row],[ID]],0))=1,OFFSET(Priorities!$B$3,Table1[[#This Row],[ID]],0),"")</f>
        <v/>
      </c>
      <c r="C236" s="290" t="str">
        <f ca="1">IF(COUNTIF(Priorities!$B$4:OFFSET(Priorities!$B$3,Table1[[#This Row],[ID]],0),OFFSET(Priorities!$B$3,Table1[[#This Row],[ID]],0))=1,OFFSET(Priorities!$C$3,Table1[[#This Row],[ID]],0),"")</f>
        <v/>
      </c>
      <c r="D236" s="289" t="str">
        <f ca="1">IFERROR(IF(VLOOKUP(E236,'Leader-Assistant'!$B$1:$B$25,1,FALSE)&lt;&gt;"",'Leader-Assistant'!$B$1,""),"") &amp; IFERROR(IF(VLOOKUP(E236,'Leader-Assistant'!$C$1:$C$25,1,FALSE)&lt;&gt;"",'Leader-Assistant'!$C$1,""),"")  &amp; IFERROR(IF(VLOOKUP(E236,'Leader-Assistant'!$D$1:$D$25,1,FALSE)&lt;&gt;"",'Leader-Assistant'!$D$1,""),"") &amp; IFERROR(IF(VLOOKUP(E236,'Leader-Assistant'!$E$1:$E$25,1,FALSE)&lt;&gt;"",'Leader-Assistant'!$E$1,""),"") &amp; IFERROR(IF(VLOOKUP(E236,'Leader-Assistant'!$F$1:$F$25,1,FALSE)&lt;&gt;"",'Leader-Assistant'!$F$1,""),"") &amp; IFERROR(IF(VLOOKUP(E236,'Leader-Assistant'!$G$1:$G$25,1,FALSE)&lt;&gt;"",'Leader-Assistant'!$G$1,""),"") &amp; IFERROR(IF(VLOOKUP(E236,'Leader-Assistant'!$H$1:$H$25,1,FALSE)&lt;&gt;"",'Leader-Assistant'!$H$1,""),"") &amp; IFERROR(IF(VLOOKUP(E236,'Leader-Assistant'!$I$1:$I$25,1,FALSE)&lt;&gt;"",'Leader-Assistant'!$I$1,""),"")</f>
        <v/>
      </c>
      <c r="E236" s="289" t="str">
        <f ca="1">IF(COUNTIF(Priorities!$B$4:OFFSET(Priorities!$B$3,Table1[[#This Row],[ID]],0),OFFSET(Priorities!$B$3,Table1[[#This Row],[ID]],0))=1,OFFSET(Priorities!$D$3,Table1[[#This Row],[ID]],0),"")</f>
        <v/>
      </c>
      <c r="F236" s="291" t="str" cm="1">
        <f t="array" aca="1" ref="F236" ca="1">_xlfn.IFNA(INDEX(OFFSET(Priorities!$F$3:$F$2283,Table1[[#This Row],[ID]],0),MATCH(1,(B236=OFFSET(Priorities!$B$3:$B$2283,Table1[[#This Row],[ID]],0))*("Initial"=OFFSET(Priorities!$E$3:$E$2283,Table1[[#This Row],[ID]],0)),0)),"")</f>
        <v/>
      </c>
      <c r="G236" s="292" t="str" cm="1">
        <f t="array" aca="1" ref="G236" ca="1">_xlfn.IFNA(TODAY()-(INDEX(OFFSET(Priorities!$F$3:$F$2283,Table1[[#This Row],[ID]],0),MATCH(1,(B236=OFFSET(Priorities!$B$3:$B$2283,Table1[[#This Row],[ID]],0))*("1W"=OFFSET(Priorities!$E$3:$E$2283,Table1[[#This Row],[ID]],0)),0))),"")</f>
        <v/>
      </c>
      <c r="H236" s="292" t="str" cm="1">
        <f t="array" aca="1" ref="H236" ca="1">_xlfn.IFNA(TODAY()-(INDEX(OFFSET(Priorities!$F$3:$F$2283,Table1[[#This Row],[ID]],0),MATCH(1,(B236=OFFSET(Priorities!$B$3:$B$2283,Table1[[#This Row],[ID]],0))*("3W"=OFFSET(Priorities!$E$3:$E$2283,Table1[[#This Row],[ID]],0)),0))),"")</f>
        <v/>
      </c>
      <c r="I236" s="292" t="str" cm="1">
        <f t="array" aca="1" ref="I236" ca="1">_xlfn.IFNA(TODAY()-(INDEX(OFFSET(Priorities!$F$3:$F$2283,Table1[[#This Row],[ID]],0),MATCH(1,(B236=OFFSET(Priorities!$B$3:$B$2283,Table1[[#This Row],[ID]],0))*("6W"=OFFSET(Priorities!$E$3:$E$2283,Table1[[#This Row],[ID]],0)),0))),"")</f>
        <v/>
      </c>
      <c r="J236" s="292" t="str" cm="1">
        <f t="array" aca="1" ref="J236" ca="1">_xlfn.IFNA(TODAY()-(INDEX(OFFSET(Priorities!$F$3:$F$2283,Table1[[#This Row],[ID]],0),MATCH(1,(B236=OFFSET(Priorities!$B$3:$B$2283,Table1[[#This Row],[ID]],0))*("12W"=OFFSET(Priorities!$E$3:$E$2283,Table1[[#This Row],[ID]],0)),0))),"")</f>
        <v/>
      </c>
      <c r="K236" s="292" t="str" cm="1">
        <f t="array" aca="1" ref="K236" ca="1">_xlfn.IFNA(TODAY()-(INDEX(OFFSET(Priorities!$F$3:$F$2283,Table1[[#This Row],[ID]],0),MATCH(1,(B236=OFFSET(Priorities!$B$3:$B$2283,Table1[[#This Row],[ID]],0))*("18W"=OFFSET(Priorities!$E$3:$E$2283,Table1[[#This Row],[ID]],0)),0))),"")</f>
        <v/>
      </c>
      <c r="L236" s="292" t="str" cm="1">
        <f t="array" aca="1" ref="L236" ca="1">_xlfn.IFNA(TODAY()-(INDEX(OFFSET(Priorities!$F$3:$F$2283,Table1[[#This Row],[ID]],0),MATCH(1,(B236=OFFSET(Priorities!$B$3:$B$2283,Table1[[#This Row],[ID]],0))*("26W"=OFFSET(Priorities!$E$3:$E$2283,Table1[[#This Row],[ID]],0)),0))),"")</f>
        <v/>
      </c>
      <c r="M236" s="292" t="str" cm="1">
        <f t="array" aca="1" ref="M236" ca="1">_xlfn.IFNA(TODAY()-(INDEX(OFFSET(Priorities!$F$3:$F$2283,Table1[[#This Row],[ID]],0),MATCH(1,(B236=OFFSET(Priorities!$B$3:$B$2283,Table1[[#This Row],[ID]],0))*("52W"=OFFSET(Priorities!$E$3:$E$2283,Table1[[#This Row],[ID]],0)),0))),"")</f>
        <v/>
      </c>
      <c r="N236" s="292" t="str" cm="1">
        <f t="array" aca="1" ref="N236" ca="1">_xlfn.IFNA(TODAY()-(INDEX(OFFSET(Priorities!$F$3:$F$2283,Table1[[#This Row],[ID]],0),MATCH(1,(B236=OFFSET(Priorities!$B$3:$B$2283,Table1[[#This Row],[ID]],0))*("104W"=OFFSET(Priorities!$E$3:$E$2283,Table1[[#This Row],[ID]],0)),0))),"")</f>
        <v/>
      </c>
      <c r="O236" s="292" t="str" cm="1">
        <f t="array" aca="1" ref="O236" ca="1">_xlfn.IFNA(TODAY()-(INDEX(OFFSET(Priorities!$F$3:$F$2283,Table1[[#This Row],[ID]],0),MATCH(1,(B236=OFFSET(Priorities!$B$3:$B$2283,Table1[[#This Row],[ID]],0))*("2L"=OFFSET(Priorities!$E$3:$E$2283,Table1[[#This Row],[ID]],0)),0))),"")</f>
        <v/>
      </c>
      <c r="P236" s="292" t="str" cm="1">
        <f t="array" aca="1" ref="P236" ca="1">_xlfn.IFNA(TODAY()-(INDEX(OFFSET(Priorities!$F$3:$F$2283,Table1[[#This Row],[ID]],0),MATCH(1,(B236=OFFSET(Priorities!$B$3:$B$2283,Table1[[#This Row],[ID]],0))*("156W"=OFFSET(Priorities!$E$3:$E$2283,Table1[[#This Row],[ID]],0)),0))),"")</f>
        <v/>
      </c>
      <c r="Q236" s="287" t="str" cm="1">
        <f t="array" aca="1" ref="Q236" ca="1">_xlfn.IFNA(TODAY()-(INDEX(OFFSET(Priorities!$F$3:$F$2283,Table1[[#This Row],[ID]],0),MATCH(1,(B236=OFFSET(Priorities!$B$3:$B$2283,Table1[[#This Row],[ID]],0))*("3L"=OFFSET(Priorities!$E$3:$E$2283,Table1[[#This Row],[ID]],0)),0))),"")</f>
        <v/>
      </c>
    </row>
    <row r="237" spans="1:17" hidden="1" x14ac:dyDescent="0.3">
      <c r="A237" s="288">
        <v>236</v>
      </c>
      <c r="B237" s="289" t="str">
        <f ca="1">IF(COUNTIF(Priorities!$B$4:OFFSET(Priorities!$B$3,Table1[[#This Row],[ID]],0),OFFSET(Priorities!$B$3,Table1[[#This Row],[ID]],0))=1,OFFSET(Priorities!$B$3,Table1[[#This Row],[ID]],0),"")</f>
        <v/>
      </c>
      <c r="C237" s="290" t="str">
        <f ca="1">IF(COUNTIF(Priorities!$B$4:OFFSET(Priorities!$B$3,Table1[[#This Row],[ID]],0),OFFSET(Priorities!$B$3,Table1[[#This Row],[ID]],0))=1,OFFSET(Priorities!$C$3,Table1[[#This Row],[ID]],0),"")</f>
        <v/>
      </c>
      <c r="D237" s="289" t="str">
        <f ca="1">IFERROR(IF(VLOOKUP(E237,'Leader-Assistant'!$B$1:$B$25,1,FALSE)&lt;&gt;"",'Leader-Assistant'!$B$1,""),"") &amp; IFERROR(IF(VLOOKUP(E237,'Leader-Assistant'!$C$1:$C$25,1,FALSE)&lt;&gt;"",'Leader-Assistant'!$C$1,""),"")  &amp; IFERROR(IF(VLOOKUP(E237,'Leader-Assistant'!$D$1:$D$25,1,FALSE)&lt;&gt;"",'Leader-Assistant'!$D$1,""),"") &amp; IFERROR(IF(VLOOKUP(E237,'Leader-Assistant'!$E$1:$E$25,1,FALSE)&lt;&gt;"",'Leader-Assistant'!$E$1,""),"") &amp; IFERROR(IF(VLOOKUP(E237,'Leader-Assistant'!$F$1:$F$25,1,FALSE)&lt;&gt;"",'Leader-Assistant'!$F$1,""),"") &amp; IFERROR(IF(VLOOKUP(E237,'Leader-Assistant'!$G$1:$G$25,1,FALSE)&lt;&gt;"",'Leader-Assistant'!$G$1,""),"") &amp; IFERROR(IF(VLOOKUP(E237,'Leader-Assistant'!$H$1:$H$25,1,FALSE)&lt;&gt;"",'Leader-Assistant'!$H$1,""),"") &amp; IFERROR(IF(VLOOKUP(E237,'Leader-Assistant'!$I$1:$I$25,1,FALSE)&lt;&gt;"",'Leader-Assistant'!$I$1,""),"")</f>
        <v/>
      </c>
      <c r="E237" s="289" t="str">
        <f ca="1">IF(COUNTIF(Priorities!$B$4:OFFSET(Priorities!$B$3,Table1[[#This Row],[ID]],0),OFFSET(Priorities!$B$3,Table1[[#This Row],[ID]],0))=1,OFFSET(Priorities!$D$3,Table1[[#This Row],[ID]],0),"")</f>
        <v/>
      </c>
      <c r="F237" s="291" t="str" cm="1">
        <f t="array" aca="1" ref="F237" ca="1">_xlfn.IFNA(INDEX(OFFSET(Priorities!$F$3:$F$2283,Table1[[#This Row],[ID]],0),MATCH(1,(B237=OFFSET(Priorities!$B$3:$B$2283,Table1[[#This Row],[ID]],0))*("Initial"=OFFSET(Priorities!$E$3:$E$2283,Table1[[#This Row],[ID]],0)),0)),"")</f>
        <v/>
      </c>
      <c r="G237" s="292" t="str" cm="1">
        <f t="array" aca="1" ref="G237" ca="1">_xlfn.IFNA(TODAY()-(INDEX(OFFSET(Priorities!$F$3:$F$2283,Table1[[#This Row],[ID]],0),MATCH(1,(B237=OFFSET(Priorities!$B$3:$B$2283,Table1[[#This Row],[ID]],0))*("1W"=OFFSET(Priorities!$E$3:$E$2283,Table1[[#This Row],[ID]],0)),0))),"")</f>
        <v/>
      </c>
      <c r="H237" s="292" t="str" cm="1">
        <f t="array" aca="1" ref="H237" ca="1">_xlfn.IFNA(TODAY()-(INDEX(OFFSET(Priorities!$F$3:$F$2283,Table1[[#This Row],[ID]],0),MATCH(1,(B237=OFFSET(Priorities!$B$3:$B$2283,Table1[[#This Row],[ID]],0))*("3W"=OFFSET(Priorities!$E$3:$E$2283,Table1[[#This Row],[ID]],0)),0))),"")</f>
        <v/>
      </c>
      <c r="I237" s="292" t="str" cm="1">
        <f t="array" aca="1" ref="I237" ca="1">_xlfn.IFNA(TODAY()-(INDEX(OFFSET(Priorities!$F$3:$F$2283,Table1[[#This Row],[ID]],0),MATCH(1,(B237=OFFSET(Priorities!$B$3:$B$2283,Table1[[#This Row],[ID]],0))*("6W"=OFFSET(Priorities!$E$3:$E$2283,Table1[[#This Row],[ID]],0)),0))),"")</f>
        <v/>
      </c>
      <c r="J237" s="292" t="str" cm="1">
        <f t="array" aca="1" ref="J237" ca="1">_xlfn.IFNA(TODAY()-(INDEX(OFFSET(Priorities!$F$3:$F$2283,Table1[[#This Row],[ID]],0),MATCH(1,(B237=OFFSET(Priorities!$B$3:$B$2283,Table1[[#This Row],[ID]],0))*("12W"=OFFSET(Priorities!$E$3:$E$2283,Table1[[#This Row],[ID]],0)),0))),"")</f>
        <v/>
      </c>
      <c r="K237" s="292" t="str" cm="1">
        <f t="array" aca="1" ref="K237" ca="1">_xlfn.IFNA(TODAY()-(INDEX(OFFSET(Priorities!$F$3:$F$2283,Table1[[#This Row],[ID]],0),MATCH(1,(B237=OFFSET(Priorities!$B$3:$B$2283,Table1[[#This Row],[ID]],0))*("18W"=OFFSET(Priorities!$E$3:$E$2283,Table1[[#This Row],[ID]],0)),0))),"")</f>
        <v/>
      </c>
      <c r="L237" s="292" t="str" cm="1">
        <f t="array" aca="1" ref="L237" ca="1">_xlfn.IFNA(TODAY()-(INDEX(OFFSET(Priorities!$F$3:$F$2283,Table1[[#This Row],[ID]],0),MATCH(1,(B237=OFFSET(Priorities!$B$3:$B$2283,Table1[[#This Row],[ID]],0))*("26W"=OFFSET(Priorities!$E$3:$E$2283,Table1[[#This Row],[ID]],0)),0))),"")</f>
        <v/>
      </c>
      <c r="M237" s="292" t="str" cm="1">
        <f t="array" aca="1" ref="M237" ca="1">_xlfn.IFNA(TODAY()-(INDEX(OFFSET(Priorities!$F$3:$F$2283,Table1[[#This Row],[ID]],0),MATCH(1,(B237=OFFSET(Priorities!$B$3:$B$2283,Table1[[#This Row],[ID]],0))*("52W"=OFFSET(Priorities!$E$3:$E$2283,Table1[[#This Row],[ID]],0)),0))),"")</f>
        <v/>
      </c>
      <c r="N237" s="292" t="str" cm="1">
        <f t="array" aca="1" ref="N237" ca="1">_xlfn.IFNA(TODAY()-(INDEX(OFFSET(Priorities!$F$3:$F$2283,Table1[[#This Row],[ID]],0),MATCH(1,(B237=OFFSET(Priorities!$B$3:$B$2283,Table1[[#This Row],[ID]],0))*("104W"=OFFSET(Priorities!$E$3:$E$2283,Table1[[#This Row],[ID]],0)),0))),"")</f>
        <v/>
      </c>
      <c r="O237" s="292" t="str" cm="1">
        <f t="array" aca="1" ref="O237" ca="1">_xlfn.IFNA(TODAY()-(INDEX(OFFSET(Priorities!$F$3:$F$2283,Table1[[#This Row],[ID]],0),MATCH(1,(B237=OFFSET(Priorities!$B$3:$B$2283,Table1[[#This Row],[ID]],0))*("2L"=OFFSET(Priorities!$E$3:$E$2283,Table1[[#This Row],[ID]],0)),0))),"")</f>
        <v/>
      </c>
      <c r="P237" s="292" t="str" cm="1">
        <f t="array" aca="1" ref="P237" ca="1">_xlfn.IFNA(TODAY()-(INDEX(OFFSET(Priorities!$F$3:$F$2283,Table1[[#This Row],[ID]],0),MATCH(1,(B237=OFFSET(Priorities!$B$3:$B$2283,Table1[[#This Row],[ID]],0))*("156W"=OFFSET(Priorities!$E$3:$E$2283,Table1[[#This Row],[ID]],0)),0))),"")</f>
        <v/>
      </c>
      <c r="Q237" s="287" t="str" cm="1">
        <f t="array" aca="1" ref="Q237" ca="1">_xlfn.IFNA(TODAY()-(INDEX(OFFSET(Priorities!$F$3:$F$2283,Table1[[#This Row],[ID]],0),MATCH(1,(B237=OFFSET(Priorities!$B$3:$B$2283,Table1[[#This Row],[ID]],0))*("3L"=OFFSET(Priorities!$E$3:$E$2283,Table1[[#This Row],[ID]],0)),0))),"")</f>
        <v/>
      </c>
    </row>
    <row r="238" spans="1:17" hidden="1" x14ac:dyDescent="0.3">
      <c r="A238" s="288">
        <v>237</v>
      </c>
      <c r="B238" s="289" t="str">
        <f ca="1">IF(COUNTIF(Priorities!$B$4:OFFSET(Priorities!$B$3,Table1[[#This Row],[ID]],0),OFFSET(Priorities!$B$3,Table1[[#This Row],[ID]],0))=1,OFFSET(Priorities!$B$3,Table1[[#This Row],[ID]],0),"")</f>
        <v/>
      </c>
      <c r="C238" s="290" t="str">
        <f ca="1">IF(COUNTIF(Priorities!$B$4:OFFSET(Priorities!$B$3,Table1[[#This Row],[ID]],0),OFFSET(Priorities!$B$3,Table1[[#This Row],[ID]],0))=1,OFFSET(Priorities!$C$3,Table1[[#This Row],[ID]],0),"")</f>
        <v/>
      </c>
      <c r="D238" s="289" t="str">
        <f ca="1">IFERROR(IF(VLOOKUP(E238,'Leader-Assistant'!$B$1:$B$25,1,FALSE)&lt;&gt;"",'Leader-Assistant'!$B$1,""),"") &amp; IFERROR(IF(VLOOKUP(E238,'Leader-Assistant'!$C$1:$C$25,1,FALSE)&lt;&gt;"",'Leader-Assistant'!$C$1,""),"")  &amp; IFERROR(IF(VLOOKUP(E238,'Leader-Assistant'!$D$1:$D$25,1,FALSE)&lt;&gt;"",'Leader-Assistant'!$D$1,""),"") &amp; IFERROR(IF(VLOOKUP(E238,'Leader-Assistant'!$E$1:$E$25,1,FALSE)&lt;&gt;"",'Leader-Assistant'!$E$1,""),"") &amp; IFERROR(IF(VLOOKUP(E238,'Leader-Assistant'!$F$1:$F$25,1,FALSE)&lt;&gt;"",'Leader-Assistant'!$F$1,""),"") &amp; IFERROR(IF(VLOOKUP(E238,'Leader-Assistant'!$G$1:$G$25,1,FALSE)&lt;&gt;"",'Leader-Assistant'!$G$1,""),"") &amp; IFERROR(IF(VLOOKUP(E238,'Leader-Assistant'!$H$1:$H$25,1,FALSE)&lt;&gt;"",'Leader-Assistant'!$H$1,""),"") &amp; IFERROR(IF(VLOOKUP(E238,'Leader-Assistant'!$I$1:$I$25,1,FALSE)&lt;&gt;"",'Leader-Assistant'!$I$1,""),"")</f>
        <v/>
      </c>
      <c r="E238" s="289" t="str">
        <f ca="1">IF(COUNTIF(Priorities!$B$4:OFFSET(Priorities!$B$3,Table1[[#This Row],[ID]],0),OFFSET(Priorities!$B$3,Table1[[#This Row],[ID]],0))=1,OFFSET(Priorities!$D$3,Table1[[#This Row],[ID]],0),"")</f>
        <v/>
      </c>
      <c r="F238" s="291" t="str" cm="1">
        <f t="array" aca="1" ref="F238" ca="1">_xlfn.IFNA(INDEX(OFFSET(Priorities!$F$3:$F$2283,Table1[[#This Row],[ID]],0),MATCH(1,(B238=OFFSET(Priorities!$B$3:$B$2283,Table1[[#This Row],[ID]],0))*("Initial"=OFFSET(Priorities!$E$3:$E$2283,Table1[[#This Row],[ID]],0)),0)),"")</f>
        <v/>
      </c>
      <c r="G238" s="292" t="str" cm="1">
        <f t="array" aca="1" ref="G238" ca="1">_xlfn.IFNA(TODAY()-(INDEX(OFFSET(Priorities!$F$3:$F$2283,Table1[[#This Row],[ID]],0),MATCH(1,(B238=OFFSET(Priorities!$B$3:$B$2283,Table1[[#This Row],[ID]],0))*("1W"=OFFSET(Priorities!$E$3:$E$2283,Table1[[#This Row],[ID]],0)),0))),"")</f>
        <v/>
      </c>
      <c r="H238" s="292" t="str" cm="1">
        <f t="array" aca="1" ref="H238" ca="1">_xlfn.IFNA(TODAY()-(INDEX(OFFSET(Priorities!$F$3:$F$2283,Table1[[#This Row],[ID]],0),MATCH(1,(B238=OFFSET(Priorities!$B$3:$B$2283,Table1[[#This Row],[ID]],0))*("3W"=OFFSET(Priorities!$E$3:$E$2283,Table1[[#This Row],[ID]],0)),0))),"")</f>
        <v/>
      </c>
      <c r="I238" s="292" t="str" cm="1">
        <f t="array" aca="1" ref="I238" ca="1">_xlfn.IFNA(TODAY()-(INDEX(OFFSET(Priorities!$F$3:$F$2283,Table1[[#This Row],[ID]],0),MATCH(1,(B238=OFFSET(Priorities!$B$3:$B$2283,Table1[[#This Row],[ID]],0))*("6W"=OFFSET(Priorities!$E$3:$E$2283,Table1[[#This Row],[ID]],0)),0))),"")</f>
        <v/>
      </c>
      <c r="J238" s="292" t="str" cm="1">
        <f t="array" aca="1" ref="J238" ca="1">_xlfn.IFNA(TODAY()-(INDEX(OFFSET(Priorities!$F$3:$F$2283,Table1[[#This Row],[ID]],0),MATCH(1,(B238=OFFSET(Priorities!$B$3:$B$2283,Table1[[#This Row],[ID]],0))*("12W"=OFFSET(Priorities!$E$3:$E$2283,Table1[[#This Row],[ID]],0)),0))),"")</f>
        <v/>
      </c>
      <c r="K238" s="292" t="str" cm="1">
        <f t="array" aca="1" ref="K238" ca="1">_xlfn.IFNA(TODAY()-(INDEX(OFFSET(Priorities!$F$3:$F$2283,Table1[[#This Row],[ID]],0),MATCH(1,(B238=OFFSET(Priorities!$B$3:$B$2283,Table1[[#This Row],[ID]],0))*("18W"=OFFSET(Priorities!$E$3:$E$2283,Table1[[#This Row],[ID]],0)),0))),"")</f>
        <v/>
      </c>
      <c r="L238" s="292" t="str" cm="1">
        <f t="array" aca="1" ref="L238" ca="1">_xlfn.IFNA(TODAY()-(INDEX(OFFSET(Priorities!$F$3:$F$2283,Table1[[#This Row],[ID]],0),MATCH(1,(B238=OFFSET(Priorities!$B$3:$B$2283,Table1[[#This Row],[ID]],0))*("26W"=OFFSET(Priorities!$E$3:$E$2283,Table1[[#This Row],[ID]],0)),0))),"")</f>
        <v/>
      </c>
      <c r="M238" s="292" t="str" cm="1">
        <f t="array" aca="1" ref="M238" ca="1">_xlfn.IFNA(TODAY()-(INDEX(OFFSET(Priorities!$F$3:$F$2283,Table1[[#This Row],[ID]],0),MATCH(1,(B238=OFFSET(Priorities!$B$3:$B$2283,Table1[[#This Row],[ID]],0))*("52W"=OFFSET(Priorities!$E$3:$E$2283,Table1[[#This Row],[ID]],0)),0))),"")</f>
        <v/>
      </c>
      <c r="N238" s="292" t="str" cm="1">
        <f t="array" aca="1" ref="N238" ca="1">_xlfn.IFNA(TODAY()-(INDEX(OFFSET(Priorities!$F$3:$F$2283,Table1[[#This Row],[ID]],0),MATCH(1,(B238=OFFSET(Priorities!$B$3:$B$2283,Table1[[#This Row],[ID]],0))*("104W"=OFFSET(Priorities!$E$3:$E$2283,Table1[[#This Row],[ID]],0)),0))),"")</f>
        <v/>
      </c>
      <c r="O238" s="292" t="str" cm="1">
        <f t="array" aca="1" ref="O238" ca="1">_xlfn.IFNA(TODAY()-(INDEX(OFFSET(Priorities!$F$3:$F$2283,Table1[[#This Row],[ID]],0),MATCH(1,(B238=OFFSET(Priorities!$B$3:$B$2283,Table1[[#This Row],[ID]],0))*("2L"=OFFSET(Priorities!$E$3:$E$2283,Table1[[#This Row],[ID]],0)),0))),"")</f>
        <v/>
      </c>
      <c r="P238" s="292" t="str" cm="1">
        <f t="array" aca="1" ref="P238" ca="1">_xlfn.IFNA(TODAY()-(INDEX(OFFSET(Priorities!$F$3:$F$2283,Table1[[#This Row],[ID]],0),MATCH(1,(B238=OFFSET(Priorities!$B$3:$B$2283,Table1[[#This Row],[ID]],0))*("156W"=OFFSET(Priorities!$E$3:$E$2283,Table1[[#This Row],[ID]],0)),0))),"")</f>
        <v/>
      </c>
      <c r="Q238" s="287" t="str" cm="1">
        <f t="array" aca="1" ref="Q238" ca="1">_xlfn.IFNA(TODAY()-(INDEX(OFFSET(Priorities!$F$3:$F$2283,Table1[[#This Row],[ID]],0),MATCH(1,(B238=OFFSET(Priorities!$B$3:$B$2283,Table1[[#This Row],[ID]],0))*("3L"=OFFSET(Priorities!$E$3:$E$2283,Table1[[#This Row],[ID]],0)),0))),"")</f>
        <v/>
      </c>
    </row>
    <row r="239" spans="1:17" x14ac:dyDescent="0.3">
      <c r="A239" s="288">
        <v>238</v>
      </c>
      <c r="B239" s="289" t="str">
        <f ca="1">IF(COUNTIF(Priorities!$B$4:OFFSET(Priorities!$B$3,Table1[[#This Row],[ID]],0),OFFSET(Priorities!$B$3,Table1[[#This Row],[ID]],0))=1,OFFSET(Priorities!$B$3,Table1[[#This Row],[ID]],0),"")</f>
        <v>ST 16-2022</v>
      </c>
      <c r="C239" s="290" t="str">
        <f ca="1">IF(COUNTIF(Priorities!$B$4:OFFSET(Priorities!$B$3,Table1[[#This Row],[ID]],0),OFFSET(Priorities!$B$3,Table1[[#This Row],[ID]],0))=1,OFFSET(Priorities!$C$3,Table1[[#This Row],[ID]],0),"")</f>
        <v>OOS on PEG6000 (XBB016ADT)</v>
      </c>
      <c r="D239" s="289" t="str">
        <f ca="1">IFERROR(IF(VLOOKUP(E239,'Leader-Assistant'!$B$1:$B$25,1,FALSE)&lt;&gt;"",'Leader-Assistant'!$B$1,""),"") &amp; IFERROR(IF(VLOOKUP(E239,'Leader-Assistant'!$C$1:$C$25,1,FALSE)&lt;&gt;"",'Leader-Assistant'!$C$1,""),"")  &amp; IFERROR(IF(VLOOKUP(E239,'Leader-Assistant'!$D$1:$D$25,1,FALSE)&lt;&gt;"",'Leader-Assistant'!$D$1,""),"") &amp; IFERROR(IF(VLOOKUP(E239,'Leader-Assistant'!$E$1:$E$25,1,FALSE)&lt;&gt;"",'Leader-Assistant'!$E$1,""),"") &amp; IFERROR(IF(VLOOKUP(E239,'Leader-Assistant'!$F$1:$F$25,1,FALSE)&lt;&gt;"",'Leader-Assistant'!$F$1,""),"") &amp; IFERROR(IF(VLOOKUP(E239,'Leader-Assistant'!$G$1:$G$25,1,FALSE)&lt;&gt;"",'Leader-Assistant'!$G$1,""),"") &amp; IFERROR(IF(VLOOKUP(E239,'Leader-Assistant'!$H$1:$H$25,1,FALSE)&lt;&gt;"",'Leader-Assistant'!$H$1,""),"") &amp; IFERROR(IF(VLOOKUP(E239,'Leader-Assistant'!$I$1:$I$25,1,FALSE)&lt;&gt;"",'Leader-Assistant'!$I$1,""),"")</f>
        <v>PKL</v>
      </c>
      <c r="E239" s="289" t="str">
        <f ca="1">IF(COUNTIF(Priorities!$B$4:OFFSET(Priorities!$B$3,Table1[[#This Row],[ID]],0),OFFSET(Priorities!$B$3,Table1[[#This Row],[ID]],0))=1,OFFSET(Priorities!$D$3,Table1[[#This Row],[ID]],0),"")</f>
        <v>DBI</v>
      </c>
      <c r="F239" s="291" t="str" cm="1">
        <f t="array" aca="1" ref="F239" ca="1">_xlfn.IFNA(INDEX(OFFSET(Priorities!$F$3:$F$2283,Table1[[#This Row],[ID]],0),MATCH(1,(B239=OFFSET(Priorities!$B$3:$B$2283,Table1[[#This Row],[ID]],0))*("Initial"=OFFSET(Priorities!$E$3:$E$2283,Table1[[#This Row],[ID]],0)),0)),"")</f>
        <v>17.01.2022</v>
      </c>
      <c r="G239" s="292" cm="1">
        <f t="array" aca="1" ref="G239" ca="1">_xlfn.IFNA(TODAY()-(INDEX(OFFSET(Priorities!$F$3:$F$2283,Table1[[#This Row],[ID]],0),MATCH(1,(B239=OFFSET(Priorities!$B$3:$B$2283,Table1[[#This Row],[ID]],0))*("1W"=OFFSET(Priorities!$E$3:$E$2283,Table1[[#This Row],[ID]],0)),0))),"")</f>
        <v>260</v>
      </c>
      <c r="H239" s="292" cm="1">
        <f t="array" aca="1" ref="H239" ca="1">_xlfn.IFNA(TODAY()-(INDEX(OFFSET(Priorities!$F$3:$F$2283,Table1[[#This Row],[ID]],0),MATCH(1,(B239=OFFSET(Priorities!$B$3:$B$2283,Table1[[#This Row],[ID]],0))*("3W"=OFFSET(Priorities!$E$3:$E$2283,Table1[[#This Row],[ID]],0)),0))),"")</f>
        <v>246</v>
      </c>
      <c r="I239" s="292" cm="1">
        <f t="array" aca="1" ref="I239" ca="1">_xlfn.IFNA(TODAY()-(INDEX(OFFSET(Priorities!$F$3:$F$2283,Table1[[#This Row],[ID]],0),MATCH(1,(B239=OFFSET(Priorities!$B$3:$B$2283,Table1[[#This Row],[ID]],0))*("6W"=OFFSET(Priorities!$E$3:$E$2283,Table1[[#This Row],[ID]],0)),0))),"")</f>
        <v>225</v>
      </c>
      <c r="J239" s="292" cm="1">
        <f t="array" aca="1" ref="J239" ca="1">_xlfn.IFNA(TODAY()-(INDEX(OFFSET(Priorities!$F$3:$F$2283,Table1[[#This Row],[ID]],0),MATCH(1,(B239=OFFSET(Priorities!$B$3:$B$2283,Table1[[#This Row],[ID]],0))*("12W"=OFFSET(Priorities!$E$3:$E$2283,Table1[[#This Row],[ID]],0)),0))),"")</f>
        <v>183</v>
      </c>
      <c r="K239" s="292" t="str" cm="1">
        <f t="array" aca="1" ref="K239" ca="1">_xlfn.IFNA(TODAY()-(INDEX(OFFSET(Priorities!$F$3:$F$2283,Table1[[#This Row],[ID]],0),MATCH(1,(B239=OFFSET(Priorities!$B$3:$B$2283,Table1[[#This Row],[ID]],0))*("18W"=OFFSET(Priorities!$E$3:$E$2283,Table1[[#This Row],[ID]],0)),0))),"")</f>
        <v/>
      </c>
      <c r="L239" s="292" t="str" cm="1">
        <f t="array" aca="1" ref="L239" ca="1">_xlfn.IFNA(TODAY()-(INDEX(OFFSET(Priorities!$F$3:$F$2283,Table1[[#This Row],[ID]],0),MATCH(1,(B239=OFFSET(Priorities!$B$3:$B$2283,Table1[[#This Row],[ID]],0))*("26W"=OFFSET(Priorities!$E$3:$E$2283,Table1[[#This Row],[ID]],0)),0))),"")</f>
        <v/>
      </c>
      <c r="M239" s="292" t="str" cm="1">
        <f t="array" aca="1" ref="M239" ca="1">_xlfn.IFNA(TODAY()-(INDEX(OFFSET(Priorities!$F$3:$F$2283,Table1[[#This Row],[ID]],0),MATCH(1,(B239=OFFSET(Priorities!$B$3:$B$2283,Table1[[#This Row],[ID]],0))*("52W"=OFFSET(Priorities!$E$3:$E$2283,Table1[[#This Row],[ID]],0)),0))),"")</f>
        <v/>
      </c>
      <c r="N239" s="292" t="str" cm="1">
        <f t="array" aca="1" ref="N239" ca="1">_xlfn.IFNA(TODAY()-(INDEX(OFFSET(Priorities!$F$3:$F$2283,Table1[[#This Row],[ID]],0),MATCH(1,(B239=OFFSET(Priorities!$B$3:$B$2283,Table1[[#This Row],[ID]],0))*("104W"=OFFSET(Priorities!$E$3:$E$2283,Table1[[#This Row],[ID]],0)),0))),"")</f>
        <v/>
      </c>
      <c r="O239" s="292" t="str" cm="1">
        <f t="array" aca="1" ref="O239" ca="1">_xlfn.IFNA(TODAY()-(INDEX(OFFSET(Priorities!$F$3:$F$2283,Table1[[#This Row],[ID]],0),MATCH(1,(B239=OFFSET(Priorities!$B$3:$B$2283,Table1[[#This Row],[ID]],0))*("2L"=OFFSET(Priorities!$E$3:$E$2283,Table1[[#This Row],[ID]],0)),0))),"")</f>
        <v/>
      </c>
      <c r="P239" s="292" t="str" cm="1">
        <f t="array" aca="1" ref="P239" ca="1">_xlfn.IFNA(TODAY()-(INDEX(OFFSET(Priorities!$F$3:$F$2283,Table1[[#This Row],[ID]],0),MATCH(1,(B239=OFFSET(Priorities!$B$3:$B$2283,Table1[[#This Row],[ID]],0))*("156W"=OFFSET(Priorities!$E$3:$E$2283,Table1[[#This Row],[ID]],0)),0))),"")</f>
        <v/>
      </c>
      <c r="Q239" s="287" t="str" cm="1">
        <f t="array" aca="1" ref="Q239" ca="1">_xlfn.IFNA(TODAY()-(INDEX(OFFSET(Priorities!$F$3:$F$2283,Table1[[#This Row],[ID]],0),MATCH(1,(B239=OFFSET(Priorities!$B$3:$B$2283,Table1[[#This Row],[ID]],0))*("3L"=OFFSET(Priorities!$E$3:$E$2283,Table1[[#This Row],[ID]],0)),0))),"")</f>
        <v/>
      </c>
    </row>
    <row r="240" spans="1:17" x14ac:dyDescent="0.3">
      <c r="A240" s="288">
        <v>239</v>
      </c>
      <c r="B240" s="289" t="str">
        <f ca="1">IF(COUNTIF(Priorities!$B$4:OFFSET(Priorities!$B$3,Table1[[#This Row],[ID]],0),OFFSET(Priorities!$B$3,Table1[[#This Row],[ID]],0))=1,OFFSET(Priorities!$B$3,Table1[[#This Row],[ID]],0),"")</f>
        <v>ST 14-2022</v>
      </c>
      <c r="C240" s="290" t="str">
        <f ca="1">IF(COUNTIF(Priorities!$B$4:OFFSET(Priorities!$B$3,Table1[[#This Row],[ID]],0),OFFSET(Priorities!$B$3,Table1[[#This Row],[ID]],0))=1,OFFSET(Priorities!$C$3,Table1[[#This Row],[ID]],0),"")</f>
        <v>TEST 62 from Extrachem</v>
      </c>
      <c r="D240" s="289" t="str">
        <f ca="1">IFERROR(IF(VLOOKUP(E240,'Leader-Assistant'!$B$1:$B$25,1,FALSE)&lt;&gt;"",'Leader-Assistant'!$B$1,""),"") &amp; IFERROR(IF(VLOOKUP(E240,'Leader-Assistant'!$C$1:$C$25,1,FALSE)&lt;&gt;"",'Leader-Assistant'!$C$1,""),"")  &amp; IFERROR(IF(VLOOKUP(E240,'Leader-Assistant'!$D$1:$D$25,1,FALSE)&lt;&gt;"",'Leader-Assistant'!$D$1,""),"") &amp; IFERROR(IF(VLOOKUP(E240,'Leader-Assistant'!$E$1:$E$25,1,FALSE)&lt;&gt;"",'Leader-Assistant'!$E$1,""),"") &amp; IFERROR(IF(VLOOKUP(E240,'Leader-Assistant'!$F$1:$F$25,1,FALSE)&lt;&gt;"",'Leader-Assistant'!$F$1,""),"") &amp; IFERROR(IF(VLOOKUP(E240,'Leader-Assistant'!$G$1:$G$25,1,FALSE)&lt;&gt;"",'Leader-Assistant'!$G$1,""),"") &amp; IFERROR(IF(VLOOKUP(E240,'Leader-Assistant'!$H$1:$H$25,1,FALSE)&lt;&gt;"",'Leader-Assistant'!$H$1,""),"") &amp; IFERROR(IF(VLOOKUP(E240,'Leader-Assistant'!$I$1:$I$25,1,FALSE)&lt;&gt;"",'Leader-Assistant'!$I$1,""),"")</f>
        <v>PKL</v>
      </c>
      <c r="E240" s="289" t="str">
        <f ca="1">IF(COUNTIF(Priorities!$B$4:OFFSET(Priorities!$B$3,Table1[[#This Row],[ID]],0),OFFSET(Priorities!$B$3,Table1[[#This Row],[ID]],0))=1,OFFSET(Priorities!$D$3,Table1[[#This Row],[ID]],0),"")</f>
        <v>PAT</v>
      </c>
      <c r="F240" s="291" t="str" cm="1">
        <f t="array" aca="1" ref="F240" ca="1">_xlfn.IFNA(INDEX(OFFSET(Priorities!$F$3:$F$2283,Table1[[#This Row],[ID]],0),MATCH(1,(B240=OFFSET(Priorities!$B$3:$B$2283,Table1[[#This Row],[ID]],0))*("Initial"=OFFSET(Priorities!$E$3:$E$2283,Table1[[#This Row],[ID]],0)),0)),"")</f>
        <v>17.01.2022</v>
      </c>
      <c r="G240" s="292" cm="1">
        <f t="array" aca="1" ref="G240" ca="1">_xlfn.IFNA(TODAY()-(INDEX(OFFSET(Priorities!$F$3:$F$2283,Table1[[#This Row],[ID]],0),MATCH(1,(B240=OFFSET(Priorities!$B$3:$B$2283,Table1[[#This Row],[ID]],0))*("1W"=OFFSET(Priorities!$E$3:$E$2283,Table1[[#This Row],[ID]],0)),0))),"")</f>
        <v>260</v>
      </c>
      <c r="H240" s="292" cm="1">
        <f t="array" aca="1" ref="H240" ca="1">_xlfn.IFNA(TODAY()-(INDEX(OFFSET(Priorities!$F$3:$F$2283,Table1[[#This Row],[ID]],0),MATCH(1,(B240=OFFSET(Priorities!$B$3:$B$2283,Table1[[#This Row],[ID]],0))*("3W"=OFFSET(Priorities!$E$3:$E$2283,Table1[[#This Row],[ID]],0)),0))),"")</f>
        <v>246</v>
      </c>
      <c r="I240" s="292" cm="1">
        <f t="array" aca="1" ref="I240" ca="1">_xlfn.IFNA(TODAY()-(INDEX(OFFSET(Priorities!$F$3:$F$2283,Table1[[#This Row],[ID]],0),MATCH(1,(B240=OFFSET(Priorities!$B$3:$B$2283,Table1[[#This Row],[ID]],0))*("6W"=OFFSET(Priorities!$E$3:$E$2283,Table1[[#This Row],[ID]],0)),0))),"")</f>
        <v>225</v>
      </c>
      <c r="J240" s="292" cm="1">
        <f t="array" aca="1" ref="J240" ca="1">_xlfn.IFNA(TODAY()-(INDEX(OFFSET(Priorities!$F$3:$F$2283,Table1[[#This Row],[ID]],0),MATCH(1,(B240=OFFSET(Priorities!$B$3:$B$2283,Table1[[#This Row],[ID]],0))*("12W"=OFFSET(Priorities!$E$3:$E$2283,Table1[[#This Row],[ID]],0)),0))),"")</f>
        <v>183</v>
      </c>
      <c r="K240" s="292" t="str" cm="1">
        <f t="array" aca="1" ref="K240" ca="1">_xlfn.IFNA(TODAY()-(INDEX(OFFSET(Priorities!$F$3:$F$2283,Table1[[#This Row],[ID]],0),MATCH(1,(B240=OFFSET(Priorities!$B$3:$B$2283,Table1[[#This Row],[ID]],0))*("18W"=OFFSET(Priorities!$E$3:$E$2283,Table1[[#This Row],[ID]],0)),0))),"")</f>
        <v/>
      </c>
      <c r="L240" s="292" t="str" cm="1">
        <f t="array" aca="1" ref="L240" ca="1">_xlfn.IFNA(TODAY()-(INDEX(OFFSET(Priorities!$F$3:$F$2283,Table1[[#This Row],[ID]],0),MATCH(1,(B240=OFFSET(Priorities!$B$3:$B$2283,Table1[[#This Row],[ID]],0))*("26W"=OFFSET(Priorities!$E$3:$E$2283,Table1[[#This Row],[ID]],0)),0))),"")</f>
        <v/>
      </c>
      <c r="M240" s="292" t="str" cm="1">
        <f t="array" aca="1" ref="M240" ca="1">_xlfn.IFNA(TODAY()-(INDEX(OFFSET(Priorities!$F$3:$F$2283,Table1[[#This Row],[ID]],0),MATCH(1,(B240=OFFSET(Priorities!$B$3:$B$2283,Table1[[#This Row],[ID]],0))*("52W"=OFFSET(Priorities!$E$3:$E$2283,Table1[[#This Row],[ID]],0)),0))),"")</f>
        <v/>
      </c>
      <c r="N240" s="292" t="str" cm="1">
        <f t="array" aca="1" ref="N240" ca="1">_xlfn.IFNA(TODAY()-(INDEX(OFFSET(Priorities!$F$3:$F$2283,Table1[[#This Row],[ID]],0),MATCH(1,(B240=OFFSET(Priorities!$B$3:$B$2283,Table1[[#This Row],[ID]],0))*("104W"=OFFSET(Priorities!$E$3:$E$2283,Table1[[#This Row],[ID]],0)),0))),"")</f>
        <v/>
      </c>
      <c r="O240" s="292" t="str" cm="1">
        <f t="array" aca="1" ref="O240" ca="1">_xlfn.IFNA(TODAY()-(INDEX(OFFSET(Priorities!$F$3:$F$2283,Table1[[#This Row],[ID]],0),MATCH(1,(B240=OFFSET(Priorities!$B$3:$B$2283,Table1[[#This Row],[ID]],0))*("2L"=OFFSET(Priorities!$E$3:$E$2283,Table1[[#This Row],[ID]],0)),0))),"")</f>
        <v/>
      </c>
      <c r="P240" s="292" t="str" cm="1">
        <f t="array" aca="1" ref="P240" ca="1">_xlfn.IFNA(TODAY()-(INDEX(OFFSET(Priorities!$F$3:$F$2283,Table1[[#This Row],[ID]],0),MATCH(1,(B240=OFFSET(Priorities!$B$3:$B$2283,Table1[[#This Row],[ID]],0))*("156W"=OFFSET(Priorities!$E$3:$E$2283,Table1[[#This Row],[ID]],0)),0))),"")</f>
        <v/>
      </c>
      <c r="Q240" s="287" t="str" cm="1">
        <f t="array" aca="1" ref="Q240" ca="1">_xlfn.IFNA(TODAY()-(INDEX(OFFSET(Priorities!$F$3:$F$2283,Table1[[#This Row],[ID]],0),MATCH(1,(B240=OFFSET(Priorities!$B$3:$B$2283,Table1[[#This Row],[ID]],0))*("3L"=OFFSET(Priorities!$E$3:$E$2283,Table1[[#This Row],[ID]],0)),0))),"")</f>
        <v/>
      </c>
    </row>
    <row r="241" spans="1:17" hidden="1" x14ac:dyDescent="0.3">
      <c r="A241" s="288">
        <v>240</v>
      </c>
      <c r="B241" s="289" t="str">
        <f ca="1">IF(COUNTIF(Priorities!$B$4:OFFSET(Priorities!$B$3,Table1[[#This Row],[ID]],0),OFFSET(Priorities!$B$3,Table1[[#This Row],[ID]],0))=1,OFFSET(Priorities!$B$3,Table1[[#This Row],[ID]],0),"")</f>
        <v/>
      </c>
      <c r="C241" s="290" t="str">
        <f ca="1">IF(COUNTIF(Priorities!$B$4:OFFSET(Priorities!$B$3,Table1[[#This Row],[ID]],0),OFFSET(Priorities!$B$3,Table1[[#This Row],[ID]],0))=1,OFFSET(Priorities!$C$3,Table1[[#This Row],[ID]],0),"")</f>
        <v/>
      </c>
      <c r="D241" s="289" t="str">
        <f ca="1">IFERROR(IF(VLOOKUP(E241,'Leader-Assistant'!$B$1:$B$25,1,FALSE)&lt;&gt;"",'Leader-Assistant'!$B$1,""),"") &amp; IFERROR(IF(VLOOKUP(E241,'Leader-Assistant'!$C$1:$C$25,1,FALSE)&lt;&gt;"",'Leader-Assistant'!$C$1,""),"")  &amp; IFERROR(IF(VLOOKUP(E241,'Leader-Assistant'!$D$1:$D$25,1,FALSE)&lt;&gt;"",'Leader-Assistant'!$D$1,""),"") &amp; IFERROR(IF(VLOOKUP(E241,'Leader-Assistant'!$E$1:$E$25,1,FALSE)&lt;&gt;"",'Leader-Assistant'!$E$1,""),"") &amp; IFERROR(IF(VLOOKUP(E241,'Leader-Assistant'!$F$1:$F$25,1,FALSE)&lt;&gt;"",'Leader-Assistant'!$F$1,""),"") &amp; IFERROR(IF(VLOOKUP(E241,'Leader-Assistant'!$G$1:$G$25,1,FALSE)&lt;&gt;"",'Leader-Assistant'!$G$1,""),"") &amp; IFERROR(IF(VLOOKUP(E241,'Leader-Assistant'!$H$1:$H$25,1,FALSE)&lt;&gt;"",'Leader-Assistant'!$H$1,""),"") &amp; IFERROR(IF(VLOOKUP(E241,'Leader-Assistant'!$I$1:$I$25,1,FALSE)&lt;&gt;"",'Leader-Assistant'!$I$1,""),"")</f>
        <v/>
      </c>
      <c r="E241" s="289" t="str">
        <f ca="1">IF(COUNTIF(Priorities!$B$4:OFFSET(Priorities!$B$3,Table1[[#This Row],[ID]],0),OFFSET(Priorities!$B$3,Table1[[#This Row],[ID]],0))=1,OFFSET(Priorities!$D$3,Table1[[#This Row],[ID]],0),"")</f>
        <v/>
      </c>
      <c r="F241" s="291" t="str" cm="1">
        <f t="array" aca="1" ref="F241" ca="1">_xlfn.IFNA(INDEX(OFFSET(Priorities!$F$3:$F$2283,Table1[[#This Row],[ID]],0),MATCH(1,(B241=OFFSET(Priorities!$B$3:$B$2283,Table1[[#This Row],[ID]],0))*("Initial"=OFFSET(Priorities!$E$3:$E$2283,Table1[[#This Row],[ID]],0)),0)),"")</f>
        <v/>
      </c>
      <c r="G241" s="292" t="str" cm="1">
        <f t="array" aca="1" ref="G241" ca="1">_xlfn.IFNA(TODAY()-(INDEX(OFFSET(Priorities!$F$3:$F$2283,Table1[[#This Row],[ID]],0),MATCH(1,(B241=OFFSET(Priorities!$B$3:$B$2283,Table1[[#This Row],[ID]],0))*("1W"=OFFSET(Priorities!$E$3:$E$2283,Table1[[#This Row],[ID]],0)),0))),"")</f>
        <v/>
      </c>
      <c r="H241" s="292" t="str" cm="1">
        <f t="array" aca="1" ref="H241" ca="1">_xlfn.IFNA(TODAY()-(INDEX(OFFSET(Priorities!$F$3:$F$2283,Table1[[#This Row],[ID]],0),MATCH(1,(B241=OFFSET(Priorities!$B$3:$B$2283,Table1[[#This Row],[ID]],0))*("3W"=OFFSET(Priorities!$E$3:$E$2283,Table1[[#This Row],[ID]],0)),0))),"")</f>
        <v/>
      </c>
      <c r="I241" s="292" t="str" cm="1">
        <f t="array" aca="1" ref="I241" ca="1">_xlfn.IFNA(TODAY()-(INDEX(OFFSET(Priorities!$F$3:$F$2283,Table1[[#This Row],[ID]],0),MATCH(1,(B241=OFFSET(Priorities!$B$3:$B$2283,Table1[[#This Row],[ID]],0))*("6W"=OFFSET(Priorities!$E$3:$E$2283,Table1[[#This Row],[ID]],0)),0))),"")</f>
        <v/>
      </c>
      <c r="J241" s="292" t="str" cm="1">
        <f t="array" aca="1" ref="J241" ca="1">_xlfn.IFNA(TODAY()-(INDEX(OFFSET(Priorities!$F$3:$F$2283,Table1[[#This Row],[ID]],0),MATCH(1,(B241=OFFSET(Priorities!$B$3:$B$2283,Table1[[#This Row],[ID]],0))*("12W"=OFFSET(Priorities!$E$3:$E$2283,Table1[[#This Row],[ID]],0)),0))),"")</f>
        <v/>
      </c>
      <c r="K241" s="292" t="str" cm="1">
        <f t="array" aca="1" ref="K241" ca="1">_xlfn.IFNA(TODAY()-(INDEX(OFFSET(Priorities!$F$3:$F$2283,Table1[[#This Row],[ID]],0),MATCH(1,(B241=OFFSET(Priorities!$B$3:$B$2283,Table1[[#This Row],[ID]],0))*("18W"=OFFSET(Priorities!$E$3:$E$2283,Table1[[#This Row],[ID]],0)),0))),"")</f>
        <v/>
      </c>
      <c r="L241" s="292" t="str" cm="1">
        <f t="array" aca="1" ref="L241" ca="1">_xlfn.IFNA(TODAY()-(INDEX(OFFSET(Priorities!$F$3:$F$2283,Table1[[#This Row],[ID]],0),MATCH(1,(B241=OFFSET(Priorities!$B$3:$B$2283,Table1[[#This Row],[ID]],0))*("26W"=OFFSET(Priorities!$E$3:$E$2283,Table1[[#This Row],[ID]],0)),0))),"")</f>
        <v/>
      </c>
      <c r="M241" s="292" t="str" cm="1">
        <f t="array" aca="1" ref="M241" ca="1">_xlfn.IFNA(TODAY()-(INDEX(OFFSET(Priorities!$F$3:$F$2283,Table1[[#This Row],[ID]],0),MATCH(1,(B241=OFFSET(Priorities!$B$3:$B$2283,Table1[[#This Row],[ID]],0))*("52W"=OFFSET(Priorities!$E$3:$E$2283,Table1[[#This Row],[ID]],0)),0))),"")</f>
        <v/>
      </c>
      <c r="N241" s="292" t="str" cm="1">
        <f t="array" aca="1" ref="N241" ca="1">_xlfn.IFNA(TODAY()-(INDEX(OFFSET(Priorities!$F$3:$F$2283,Table1[[#This Row],[ID]],0),MATCH(1,(B241=OFFSET(Priorities!$B$3:$B$2283,Table1[[#This Row],[ID]],0))*("104W"=OFFSET(Priorities!$E$3:$E$2283,Table1[[#This Row],[ID]],0)),0))),"")</f>
        <v/>
      </c>
      <c r="O241" s="292" t="str" cm="1">
        <f t="array" aca="1" ref="O241" ca="1">_xlfn.IFNA(TODAY()-(INDEX(OFFSET(Priorities!$F$3:$F$2283,Table1[[#This Row],[ID]],0),MATCH(1,(B241=OFFSET(Priorities!$B$3:$B$2283,Table1[[#This Row],[ID]],0))*("2L"=OFFSET(Priorities!$E$3:$E$2283,Table1[[#This Row],[ID]],0)),0))),"")</f>
        <v/>
      </c>
      <c r="P241" s="292" t="str" cm="1">
        <f t="array" aca="1" ref="P241" ca="1">_xlfn.IFNA(TODAY()-(INDEX(OFFSET(Priorities!$F$3:$F$2283,Table1[[#This Row],[ID]],0),MATCH(1,(B241=OFFSET(Priorities!$B$3:$B$2283,Table1[[#This Row],[ID]],0))*("156W"=OFFSET(Priorities!$E$3:$E$2283,Table1[[#This Row],[ID]],0)),0))),"")</f>
        <v/>
      </c>
      <c r="Q241" s="287" t="str" cm="1">
        <f t="array" aca="1" ref="Q241" ca="1">_xlfn.IFNA(TODAY()-(INDEX(OFFSET(Priorities!$F$3:$F$2283,Table1[[#This Row],[ID]],0),MATCH(1,(B241=OFFSET(Priorities!$B$3:$B$2283,Table1[[#This Row],[ID]],0))*("3L"=OFFSET(Priorities!$E$3:$E$2283,Table1[[#This Row],[ID]],0)),0))),"")</f>
        <v/>
      </c>
    </row>
    <row r="242" spans="1:17" x14ac:dyDescent="0.3">
      <c r="A242" s="288">
        <v>241</v>
      </c>
      <c r="B242" s="289" t="str">
        <f ca="1">IF(COUNTIF(Priorities!$B$4:OFFSET(Priorities!$B$3,Table1[[#This Row],[ID]],0),OFFSET(Priorities!$B$3,Table1[[#This Row],[ID]],0))=1,OFFSET(Priorities!$B$3,Table1[[#This Row],[ID]],0),"")</f>
        <v>ST 128/2020</v>
      </c>
      <c r="C242" s="290" t="str">
        <f ca="1">IF(COUNTIF(Priorities!$B$4:OFFSET(Priorities!$B$3,Table1[[#This Row],[ID]],0),OFFSET(Priorities!$B$3,Table1[[#This Row],[ID]],0))=1,OFFSET(Priorities!$C$3,Table1[[#This Row],[ID]],0),"")</f>
        <v>OPP TEST54</v>
      </c>
      <c r="D242" s="289" t="str">
        <f ca="1">IFERROR(IF(VLOOKUP(E242,'Leader-Assistant'!$B$1:$B$25,1,FALSE)&lt;&gt;"",'Leader-Assistant'!$B$1,""),"") &amp; IFERROR(IF(VLOOKUP(E242,'Leader-Assistant'!$C$1:$C$25,1,FALSE)&lt;&gt;"",'Leader-Assistant'!$C$1,""),"")  &amp; IFERROR(IF(VLOOKUP(E242,'Leader-Assistant'!$D$1:$D$25,1,FALSE)&lt;&gt;"",'Leader-Assistant'!$D$1,""),"") &amp; IFERROR(IF(VLOOKUP(E242,'Leader-Assistant'!$E$1:$E$25,1,FALSE)&lt;&gt;"",'Leader-Assistant'!$E$1,""),"") &amp; IFERROR(IF(VLOOKUP(E242,'Leader-Assistant'!$F$1:$F$25,1,FALSE)&lt;&gt;"",'Leader-Assistant'!$F$1,""),"") &amp; IFERROR(IF(VLOOKUP(E242,'Leader-Assistant'!$G$1:$G$25,1,FALSE)&lt;&gt;"",'Leader-Assistant'!$G$1,""),"") &amp; IFERROR(IF(VLOOKUP(E242,'Leader-Assistant'!$H$1:$H$25,1,FALSE)&lt;&gt;"",'Leader-Assistant'!$H$1,""),"") &amp; IFERROR(IF(VLOOKUP(E242,'Leader-Assistant'!$I$1:$I$25,1,FALSE)&lt;&gt;"",'Leader-Assistant'!$I$1,""),"")</f>
        <v/>
      </c>
      <c r="E242" s="289" t="str">
        <f ca="1">IF(COUNTIF(Priorities!$B$4:OFFSET(Priorities!$B$3,Table1[[#This Row],[ID]],0),OFFSET(Priorities!$B$3,Table1[[#This Row],[ID]],0))=1,OFFSET(Priorities!$D$3,Table1[[#This Row],[ID]],0),"")</f>
        <v>NPE</v>
      </c>
      <c r="F242" s="291" cm="1">
        <f t="array" aca="1" ref="F242" ca="1">_xlfn.IFNA(INDEX(OFFSET(Priorities!$F$3:$F$2283,Table1[[#This Row],[ID]],0),MATCH(1,(B242=OFFSET(Priorities!$B$3:$B$2283,Table1[[#This Row],[ID]],0))*("Initial"=OFFSET(Priorities!$E$3:$E$2283,Table1[[#This Row],[ID]],0)),0)),"")</f>
        <v>43930</v>
      </c>
      <c r="G242" s="292" cm="1">
        <f t="array" aca="1" ref="G242" ca="1">_xlfn.IFNA(TODAY()-(INDEX(OFFSET(Priorities!$F$3:$F$2283,Table1[[#This Row],[ID]],0),MATCH(1,(B242=OFFSET(Priorities!$B$3:$B$2283,Table1[[#This Row],[ID]],0))*("1W"=OFFSET(Priorities!$E$3:$E$2283,Table1[[#This Row],[ID]],0)),0))),"")</f>
        <v>908</v>
      </c>
      <c r="H242" s="292" cm="1">
        <f t="array" aca="1" ref="H242" ca="1">_xlfn.IFNA(TODAY()-(INDEX(OFFSET(Priorities!$F$3:$F$2283,Table1[[#This Row],[ID]],0),MATCH(1,(B242=OFFSET(Priorities!$B$3:$B$2283,Table1[[#This Row],[ID]],0))*("3W"=OFFSET(Priorities!$E$3:$E$2283,Table1[[#This Row],[ID]],0)),0))),"")</f>
        <v>894</v>
      </c>
      <c r="I242" s="292" cm="1">
        <f t="array" aca="1" ref="I242" ca="1">_xlfn.IFNA(TODAY()-(INDEX(OFFSET(Priorities!$F$3:$F$2283,Table1[[#This Row],[ID]],0),MATCH(1,(B242=OFFSET(Priorities!$B$3:$B$2283,Table1[[#This Row],[ID]],0))*("6W"=OFFSET(Priorities!$E$3:$E$2283,Table1[[#This Row],[ID]],0)),0))),"")</f>
        <v>873</v>
      </c>
      <c r="J242" s="292" cm="1">
        <f t="array" aca="1" ref="J242" ca="1">_xlfn.IFNA(TODAY()-(INDEX(OFFSET(Priorities!$F$3:$F$2283,Table1[[#This Row],[ID]],0),MATCH(1,(B242=OFFSET(Priorities!$B$3:$B$2283,Table1[[#This Row],[ID]],0))*("12W"=OFFSET(Priorities!$E$3:$E$2283,Table1[[#This Row],[ID]],0)),0))),"")</f>
        <v>831</v>
      </c>
      <c r="K242" s="292" t="str" cm="1">
        <f t="array" aca="1" ref="K242" ca="1">_xlfn.IFNA(TODAY()-(INDEX(OFFSET(Priorities!$F$3:$F$2283,Table1[[#This Row],[ID]],0),MATCH(1,(B242=OFFSET(Priorities!$B$3:$B$2283,Table1[[#This Row],[ID]],0))*("18W"=OFFSET(Priorities!$E$3:$E$2283,Table1[[#This Row],[ID]],0)),0))),"")</f>
        <v/>
      </c>
      <c r="L242" s="292" t="str" cm="1">
        <f t="array" aca="1" ref="L242" ca="1">_xlfn.IFNA(TODAY()-(INDEX(OFFSET(Priorities!$F$3:$F$2283,Table1[[#This Row],[ID]],0),MATCH(1,(B242=OFFSET(Priorities!$B$3:$B$2283,Table1[[#This Row],[ID]],0))*("26W"=OFFSET(Priorities!$E$3:$E$2283,Table1[[#This Row],[ID]],0)),0))),"")</f>
        <v/>
      </c>
      <c r="M242" s="292" t="str" cm="1">
        <f t="array" aca="1" ref="M242" ca="1">_xlfn.IFNA(TODAY()-(INDEX(OFFSET(Priorities!$F$3:$F$2283,Table1[[#This Row],[ID]],0),MATCH(1,(B242=OFFSET(Priorities!$B$3:$B$2283,Table1[[#This Row],[ID]],0))*("52W"=OFFSET(Priorities!$E$3:$E$2283,Table1[[#This Row],[ID]],0)),0))),"")</f>
        <v/>
      </c>
      <c r="N242" s="292" t="str" cm="1">
        <f t="array" aca="1" ref="N242" ca="1">_xlfn.IFNA(TODAY()-(INDEX(OFFSET(Priorities!$F$3:$F$2283,Table1[[#This Row],[ID]],0),MATCH(1,(B242=OFFSET(Priorities!$B$3:$B$2283,Table1[[#This Row],[ID]],0))*("104W"=OFFSET(Priorities!$E$3:$E$2283,Table1[[#This Row],[ID]],0)),0))),"")</f>
        <v/>
      </c>
      <c r="O242" s="292" cm="1">
        <f t="array" aca="1" ref="O242" ca="1">_xlfn.IFNA(TODAY()-(INDEX(OFFSET(Priorities!$F$3:$F$2283,Table1[[#This Row],[ID]],0),MATCH(1,(B242=OFFSET(Priorities!$B$3:$B$2283,Table1[[#This Row],[ID]],0))*("2L"=OFFSET(Priorities!$E$3:$E$2283,Table1[[#This Row],[ID]],0)),0))),"")</f>
        <v>187</v>
      </c>
      <c r="P242" s="292" t="str" cm="1">
        <f t="array" aca="1" ref="P242" ca="1">_xlfn.IFNA(TODAY()-(INDEX(OFFSET(Priorities!$F$3:$F$2283,Table1[[#This Row],[ID]],0),MATCH(1,(B242=OFFSET(Priorities!$B$3:$B$2283,Table1[[#This Row],[ID]],0))*("156W"=OFFSET(Priorities!$E$3:$E$2283,Table1[[#This Row],[ID]],0)),0))),"")</f>
        <v/>
      </c>
      <c r="Q242" s="287" t="str" cm="1">
        <f t="array" aca="1" ref="Q242" ca="1">_xlfn.IFNA(TODAY()-(INDEX(OFFSET(Priorities!$F$3:$F$2283,Table1[[#This Row],[ID]],0),MATCH(1,(B242=OFFSET(Priorities!$B$3:$B$2283,Table1[[#This Row],[ID]],0))*("3L"=OFFSET(Priorities!$E$3:$E$2283,Table1[[#This Row],[ID]],0)),0))),"")</f>
        <v/>
      </c>
    </row>
    <row r="243" spans="1:17" x14ac:dyDescent="0.3">
      <c r="A243" s="288">
        <v>242</v>
      </c>
      <c r="B243" s="289" t="str">
        <f ca="1">IF(COUNTIF(Priorities!$B$4:OFFSET(Priorities!$B$3,Table1[[#This Row],[ID]],0),OFFSET(Priorities!$B$3,Table1[[#This Row],[ID]],0))=1,OFFSET(Priorities!$B$3,Table1[[#This Row],[ID]],0),"")</f>
        <v>ST 3-2022</v>
      </c>
      <c r="C243" s="290" t="str">
        <f ca="1">IF(COUNTIF(Priorities!$B$4:OFFSET(Priorities!$B$3,Table1[[#This Row],[ID]],0),OFFSET(Priorities!$B$3,Table1[[#This Row],[ID]],0))=1,OFFSET(Priorities!$C$3,Table1[[#This Row],[ID]],0),"")</f>
        <v xml:space="preserve">TEST55 Advance for </v>
      </c>
      <c r="D243" s="289" t="str">
        <f ca="1">IFERROR(IF(VLOOKUP(E243,'Leader-Assistant'!$B$1:$B$25,1,FALSE)&lt;&gt;"",'Leader-Assistant'!$B$1,""),"") &amp; IFERROR(IF(VLOOKUP(E243,'Leader-Assistant'!$C$1:$C$25,1,FALSE)&lt;&gt;"",'Leader-Assistant'!$C$1,""),"")  &amp; IFERROR(IF(VLOOKUP(E243,'Leader-Assistant'!$D$1:$D$25,1,FALSE)&lt;&gt;"",'Leader-Assistant'!$D$1,""),"") &amp; IFERROR(IF(VLOOKUP(E243,'Leader-Assistant'!$E$1:$E$25,1,FALSE)&lt;&gt;"",'Leader-Assistant'!$E$1,""),"") &amp; IFERROR(IF(VLOOKUP(E243,'Leader-Assistant'!$F$1:$F$25,1,FALSE)&lt;&gt;"",'Leader-Assistant'!$F$1,""),"") &amp; IFERROR(IF(VLOOKUP(E243,'Leader-Assistant'!$G$1:$G$25,1,FALSE)&lt;&gt;"",'Leader-Assistant'!$G$1,""),"") &amp; IFERROR(IF(VLOOKUP(E243,'Leader-Assistant'!$H$1:$H$25,1,FALSE)&lt;&gt;"",'Leader-Assistant'!$H$1,""),"") &amp; IFERROR(IF(VLOOKUP(E243,'Leader-Assistant'!$I$1:$I$25,1,FALSE)&lt;&gt;"",'Leader-Assistant'!$I$1,""),"")</f>
        <v>PKL</v>
      </c>
      <c r="E243" s="289" t="str">
        <f ca="1">IF(COUNTIF(Priorities!$B$4:OFFSET(Priorities!$B$3,Table1[[#This Row],[ID]],0),OFFSET(Priorities!$B$3,Table1[[#This Row],[ID]],0))=1,OFFSET(Priorities!$D$3,Table1[[#This Row],[ID]],0),"")</f>
        <v>DBI</v>
      </c>
      <c r="F243" s="291" t="str" cm="1">
        <f t="array" aca="1" ref="F243" ca="1">_xlfn.IFNA(INDEX(OFFSET(Priorities!$F$3:$F$2283,Table1[[#This Row],[ID]],0),MATCH(1,(B243=OFFSET(Priorities!$B$3:$B$2283,Table1[[#This Row],[ID]],0))*("Initial"=OFFSET(Priorities!$E$3:$E$2283,Table1[[#This Row],[ID]],0)),0)),"")</f>
        <v>13.01.2022</v>
      </c>
      <c r="G243" s="292" cm="1">
        <f t="array" aca="1" ref="G243" ca="1">_xlfn.IFNA(TODAY()-(INDEX(OFFSET(Priorities!$F$3:$F$2283,Table1[[#This Row],[ID]],0),MATCH(1,(B243=OFFSET(Priorities!$B$3:$B$2283,Table1[[#This Row],[ID]],0))*("1W"=OFFSET(Priorities!$E$3:$E$2283,Table1[[#This Row],[ID]],0)),0))),"")</f>
        <v>264</v>
      </c>
      <c r="H243" s="292" cm="1">
        <f t="array" aca="1" ref="H243" ca="1">_xlfn.IFNA(TODAY()-(INDEX(OFFSET(Priorities!$F$3:$F$2283,Table1[[#This Row],[ID]],0),MATCH(1,(B243=OFFSET(Priorities!$B$3:$B$2283,Table1[[#This Row],[ID]],0))*("3W"=OFFSET(Priorities!$E$3:$E$2283,Table1[[#This Row],[ID]],0)),0))),"")</f>
        <v>250</v>
      </c>
      <c r="I243" s="292" cm="1">
        <f t="array" aca="1" ref="I243" ca="1">_xlfn.IFNA(TODAY()-(INDEX(OFFSET(Priorities!$F$3:$F$2283,Table1[[#This Row],[ID]],0),MATCH(1,(B243=OFFSET(Priorities!$B$3:$B$2283,Table1[[#This Row],[ID]],0))*("6W"=OFFSET(Priorities!$E$3:$E$2283,Table1[[#This Row],[ID]],0)),0))),"")</f>
        <v>229</v>
      </c>
      <c r="J243" s="292" cm="1">
        <f t="array" aca="1" ref="J243" ca="1">_xlfn.IFNA(TODAY()-(INDEX(OFFSET(Priorities!$F$3:$F$2283,Table1[[#This Row],[ID]],0),MATCH(1,(B243=OFFSET(Priorities!$B$3:$B$2283,Table1[[#This Row],[ID]],0))*("12W"=OFFSET(Priorities!$E$3:$E$2283,Table1[[#This Row],[ID]],0)),0))),"")</f>
        <v>187</v>
      </c>
      <c r="K243" s="292" t="str" cm="1">
        <f t="array" aca="1" ref="K243" ca="1">_xlfn.IFNA(TODAY()-(INDEX(OFFSET(Priorities!$F$3:$F$2283,Table1[[#This Row],[ID]],0),MATCH(1,(B243=OFFSET(Priorities!$B$3:$B$2283,Table1[[#This Row],[ID]],0))*("18W"=OFFSET(Priorities!$E$3:$E$2283,Table1[[#This Row],[ID]],0)),0))),"")</f>
        <v/>
      </c>
      <c r="L243" s="292" t="str" cm="1">
        <f t="array" aca="1" ref="L243" ca="1">_xlfn.IFNA(TODAY()-(INDEX(OFFSET(Priorities!$F$3:$F$2283,Table1[[#This Row],[ID]],0),MATCH(1,(B243=OFFSET(Priorities!$B$3:$B$2283,Table1[[#This Row],[ID]],0))*("26W"=OFFSET(Priorities!$E$3:$E$2283,Table1[[#This Row],[ID]],0)),0))),"")</f>
        <v/>
      </c>
      <c r="M243" s="292" t="str" cm="1">
        <f t="array" aca="1" ref="M243" ca="1">_xlfn.IFNA(TODAY()-(INDEX(OFFSET(Priorities!$F$3:$F$2283,Table1[[#This Row],[ID]],0),MATCH(1,(B243=OFFSET(Priorities!$B$3:$B$2283,Table1[[#This Row],[ID]],0))*("52W"=OFFSET(Priorities!$E$3:$E$2283,Table1[[#This Row],[ID]],0)),0))),"")</f>
        <v/>
      </c>
      <c r="N243" s="292" t="str" cm="1">
        <f t="array" aca="1" ref="N243" ca="1">_xlfn.IFNA(TODAY()-(INDEX(OFFSET(Priorities!$F$3:$F$2283,Table1[[#This Row],[ID]],0),MATCH(1,(B243=OFFSET(Priorities!$B$3:$B$2283,Table1[[#This Row],[ID]],0))*("104W"=OFFSET(Priorities!$E$3:$E$2283,Table1[[#This Row],[ID]],0)),0))),"")</f>
        <v/>
      </c>
      <c r="O243" s="292" t="str" cm="1">
        <f t="array" aca="1" ref="O243" ca="1">_xlfn.IFNA(TODAY()-(INDEX(OFFSET(Priorities!$F$3:$F$2283,Table1[[#This Row],[ID]],0),MATCH(1,(B243=OFFSET(Priorities!$B$3:$B$2283,Table1[[#This Row],[ID]],0))*("2L"=OFFSET(Priorities!$E$3:$E$2283,Table1[[#This Row],[ID]],0)),0))),"")</f>
        <v/>
      </c>
      <c r="P243" s="292" t="str" cm="1">
        <f t="array" aca="1" ref="P243" ca="1">_xlfn.IFNA(TODAY()-(INDEX(OFFSET(Priorities!$F$3:$F$2283,Table1[[#This Row],[ID]],0),MATCH(1,(B243=OFFSET(Priorities!$B$3:$B$2283,Table1[[#This Row],[ID]],0))*("156W"=OFFSET(Priorities!$E$3:$E$2283,Table1[[#This Row],[ID]],0)),0))),"")</f>
        <v/>
      </c>
      <c r="Q243" s="287" t="str" cm="1">
        <f t="array" aca="1" ref="Q243" ca="1">_xlfn.IFNA(TODAY()-(INDEX(OFFSET(Priorities!$F$3:$F$2283,Table1[[#This Row],[ID]],0),MATCH(1,(B243=OFFSET(Priorities!$B$3:$B$2283,Table1[[#This Row],[ID]],0))*("3L"=OFFSET(Priorities!$E$3:$E$2283,Table1[[#This Row],[ID]],0)),0))),"")</f>
        <v/>
      </c>
    </row>
    <row r="244" spans="1:17" ht="28.8" x14ac:dyDescent="0.3">
      <c r="A244" s="288">
        <v>243</v>
      </c>
      <c r="B244" s="289" t="str">
        <f ca="1">IF(COUNTIF(Priorities!$B$4:OFFSET(Priorities!$B$3,Table1[[#This Row],[ID]],0),OFFSET(Priorities!$B$3,Table1[[#This Row],[ID]],0))=1,OFFSET(Priorities!$B$3,Table1[[#This Row],[ID]],0),"")</f>
        <v>ST 4-2022</v>
      </c>
      <c r="C244" s="290" t="str">
        <f ca="1">IF(COUNTIF(Priorities!$B$4:OFFSET(Priorities!$B$3,Table1[[#This Row],[ID]],0),OFFSET(Priorities!$B$3,Table1[[#This Row],[ID]],0))=1,OFFSET(Priorities!$C$3,Table1[[#This Row],[ID]],0),"")</f>
        <v>PEG 1500 from new spray tower from BASF</v>
      </c>
      <c r="D244" s="289" t="str">
        <f ca="1">IFERROR(IF(VLOOKUP(E244,'Leader-Assistant'!$B$1:$B$25,1,FALSE)&lt;&gt;"",'Leader-Assistant'!$B$1,""),"") &amp; IFERROR(IF(VLOOKUP(E244,'Leader-Assistant'!$C$1:$C$25,1,FALSE)&lt;&gt;"",'Leader-Assistant'!$C$1,""),"")  &amp; IFERROR(IF(VLOOKUP(E244,'Leader-Assistant'!$D$1:$D$25,1,FALSE)&lt;&gt;"",'Leader-Assistant'!$D$1,""),"") &amp; IFERROR(IF(VLOOKUP(E244,'Leader-Assistant'!$E$1:$E$25,1,FALSE)&lt;&gt;"",'Leader-Assistant'!$E$1,""),"") &amp; IFERROR(IF(VLOOKUP(E244,'Leader-Assistant'!$F$1:$F$25,1,FALSE)&lt;&gt;"",'Leader-Assistant'!$F$1,""),"") &amp; IFERROR(IF(VLOOKUP(E244,'Leader-Assistant'!$G$1:$G$25,1,FALSE)&lt;&gt;"",'Leader-Assistant'!$G$1,""),"") &amp; IFERROR(IF(VLOOKUP(E244,'Leader-Assistant'!$H$1:$H$25,1,FALSE)&lt;&gt;"",'Leader-Assistant'!$H$1,""),"") &amp; IFERROR(IF(VLOOKUP(E244,'Leader-Assistant'!$I$1:$I$25,1,FALSE)&lt;&gt;"",'Leader-Assistant'!$I$1,""),"")</f>
        <v>PKL</v>
      </c>
      <c r="E244" s="289" t="str">
        <f ca="1">IF(COUNTIF(Priorities!$B$4:OFFSET(Priorities!$B$3,Table1[[#This Row],[ID]],0),OFFSET(Priorities!$B$3,Table1[[#This Row],[ID]],0))=1,OFFSET(Priorities!$D$3,Table1[[#This Row],[ID]],0),"")</f>
        <v>DBI</v>
      </c>
      <c r="F244" s="291" t="str" cm="1">
        <f t="array" aca="1" ref="F244" ca="1">_xlfn.IFNA(INDEX(OFFSET(Priorities!$F$3:$F$2283,Table1[[#This Row],[ID]],0),MATCH(1,(B244=OFFSET(Priorities!$B$3:$B$2283,Table1[[#This Row],[ID]],0))*("Initial"=OFFSET(Priorities!$E$3:$E$2283,Table1[[#This Row],[ID]],0)),0)),"")</f>
        <v>13.01.2022</v>
      </c>
      <c r="G244" s="292" cm="1">
        <f t="array" aca="1" ref="G244" ca="1">_xlfn.IFNA(TODAY()-(INDEX(OFFSET(Priorities!$F$3:$F$2283,Table1[[#This Row],[ID]],0),MATCH(1,(B244=OFFSET(Priorities!$B$3:$B$2283,Table1[[#This Row],[ID]],0))*("1W"=OFFSET(Priorities!$E$3:$E$2283,Table1[[#This Row],[ID]],0)),0))),"")</f>
        <v>264</v>
      </c>
      <c r="H244" s="292" cm="1">
        <f t="array" aca="1" ref="H244" ca="1">_xlfn.IFNA(TODAY()-(INDEX(OFFSET(Priorities!$F$3:$F$2283,Table1[[#This Row],[ID]],0),MATCH(1,(B244=OFFSET(Priorities!$B$3:$B$2283,Table1[[#This Row],[ID]],0))*("3W"=OFFSET(Priorities!$E$3:$E$2283,Table1[[#This Row],[ID]],0)),0))),"")</f>
        <v>250</v>
      </c>
      <c r="I244" s="292" cm="1">
        <f t="array" aca="1" ref="I244" ca="1">_xlfn.IFNA(TODAY()-(INDEX(OFFSET(Priorities!$F$3:$F$2283,Table1[[#This Row],[ID]],0),MATCH(1,(B244=OFFSET(Priorities!$B$3:$B$2283,Table1[[#This Row],[ID]],0))*("6W"=OFFSET(Priorities!$E$3:$E$2283,Table1[[#This Row],[ID]],0)),0))),"")</f>
        <v>229</v>
      </c>
      <c r="J244" s="292" cm="1">
        <f t="array" aca="1" ref="J244" ca="1">_xlfn.IFNA(TODAY()-(INDEX(OFFSET(Priorities!$F$3:$F$2283,Table1[[#This Row],[ID]],0),MATCH(1,(B244=OFFSET(Priorities!$B$3:$B$2283,Table1[[#This Row],[ID]],0))*("12W"=OFFSET(Priorities!$E$3:$E$2283,Table1[[#This Row],[ID]],0)),0))),"")</f>
        <v>187</v>
      </c>
      <c r="K244" s="292" t="str" cm="1">
        <f t="array" aca="1" ref="K244" ca="1">_xlfn.IFNA(TODAY()-(INDEX(OFFSET(Priorities!$F$3:$F$2283,Table1[[#This Row],[ID]],0),MATCH(1,(B244=OFFSET(Priorities!$B$3:$B$2283,Table1[[#This Row],[ID]],0))*("18W"=OFFSET(Priorities!$E$3:$E$2283,Table1[[#This Row],[ID]],0)),0))),"")</f>
        <v/>
      </c>
      <c r="L244" s="292" t="str" cm="1">
        <f t="array" aca="1" ref="L244" ca="1">_xlfn.IFNA(TODAY()-(INDEX(OFFSET(Priorities!$F$3:$F$2283,Table1[[#This Row],[ID]],0),MATCH(1,(B244=OFFSET(Priorities!$B$3:$B$2283,Table1[[#This Row],[ID]],0))*("26W"=OFFSET(Priorities!$E$3:$E$2283,Table1[[#This Row],[ID]],0)),0))),"")</f>
        <v/>
      </c>
      <c r="M244" s="292" t="str" cm="1">
        <f t="array" aca="1" ref="M244" ca="1">_xlfn.IFNA(TODAY()-(INDEX(OFFSET(Priorities!$F$3:$F$2283,Table1[[#This Row],[ID]],0),MATCH(1,(B244=OFFSET(Priorities!$B$3:$B$2283,Table1[[#This Row],[ID]],0))*("52W"=OFFSET(Priorities!$E$3:$E$2283,Table1[[#This Row],[ID]],0)),0))),"")</f>
        <v/>
      </c>
      <c r="N244" s="292" t="str" cm="1">
        <f t="array" aca="1" ref="N244" ca="1">_xlfn.IFNA(TODAY()-(INDEX(OFFSET(Priorities!$F$3:$F$2283,Table1[[#This Row],[ID]],0),MATCH(1,(B244=OFFSET(Priorities!$B$3:$B$2283,Table1[[#This Row],[ID]],0))*("104W"=OFFSET(Priorities!$E$3:$E$2283,Table1[[#This Row],[ID]],0)),0))),"")</f>
        <v/>
      </c>
      <c r="O244" s="292" t="str" cm="1">
        <f t="array" aca="1" ref="O244" ca="1">_xlfn.IFNA(TODAY()-(INDEX(OFFSET(Priorities!$F$3:$F$2283,Table1[[#This Row],[ID]],0),MATCH(1,(B244=OFFSET(Priorities!$B$3:$B$2283,Table1[[#This Row],[ID]],0))*("2L"=OFFSET(Priorities!$E$3:$E$2283,Table1[[#This Row],[ID]],0)),0))),"")</f>
        <v/>
      </c>
      <c r="P244" s="292" t="str" cm="1">
        <f t="array" aca="1" ref="P244" ca="1">_xlfn.IFNA(TODAY()-(INDEX(OFFSET(Priorities!$F$3:$F$2283,Table1[[#This Row],[ID]],0),MATCH(1,(B244=OFFSET(Priorities!$B$3:$B$2283,Table1[[#This Row],[ID]],0))*("156W"=OFFSET(Priorities!$E$3:$E$2283,Table1[[#This Row],[ID]],0)),0))),"")</f>
        <v/>
      </c>
      <c r="Q244" s="287" t="str" cm="1">
        <f t="array" aca="1" ref="Q244" ca="1">_xlfn.IFNA(TODAY()-(INDEX(OFFSET(Priorities!$F$3:$F$2283,Table1[[#This Row],[ID]],0),MATCH(1,(B244=OFFSET(Priorities!$B$3:$B$2283,Table1[[#This Row],[ID]],0))*("3L"=OFFSET(Priorities!$E$3:$E$2283,Table1[[#This Row],[ID]],0)),0))),"")</f>
        <v/>
      </c>
    </row>
    <row r="245" spans="1:17" hidden="1" x14ac:dyDescent="0.3">
      <c r="A245" s="288">
        <v>244</v>
      </c>
      <c r="B245" s="289" t="str">
        <f ca="1">IF(COUNTIF(Priorities!$B$4:OFFSET(Priorities!$B$3,Table1[[#This Row],[ID]],0),OFFSET(Priorities!$B$3,Table1[[#This Row],[ID]],0))=1,OFFSET(Priorities!$B$3,Table1[[#This Row],[ID]],0),"")</f>
        <v/>
      </c>
      <c r="C245" s="290" t="str">
        <f ca="1">IF(COUNTIF(Priorities!$B$4:OFFSET(Priorities!$B$3,Table1[[#This Row],[ID]],0),OFFSET(Priorities!$B$3,Table1[[#This Row],[ID]],0))=1,OFFSET(Priorities!$C$3,Table1[[#This Row],[ID]],0),"")</f>
        <v/>
      </c>
      <c r="D245" s="289" t="str">
        <f ca="1">IFERROR(IF(VLOOKUP(E245,'Leader-Assistant'!$B$1:$B$25,1,FALSE)&lt;&gt;"",'Leader-Assistant'!$B$1,""),"") &amp; IFERROR(IF(VLOOKUP(E245,'Leader-Assistant'!$C$1:$C$25,1,FALSE)&lt;&gt;"",'Leader-Assistant'!$C$1,""),"")  &amp; IFERROR(IF(VLOOKUP(E245,'Leader-Assistant'!$D$1:$D$25,1,FALSE)&lt;&gt;"",'Leader-Assistant'!$D$1,""),"") &amp; IFERROR(IF(VLOOKUP(E245,'Leader-Assistant'!$E$1:$E$25,1,FALSE)&lt;&gt;"",'Leader-Assistant'!$E$1,""),"") &amp; IFERROR(IF(VLOOKUP(E245,'Leader-Assistant'!$F$1:$F$25,1,FALSE)&lt;&gt;"",'Leader-Assistant'!$F$1,""),"") &amp; IFERROR(IF(VLOOKUP(E245,'Leader-Assistant'!$G$1:$G$25,1,FALSE)&lt;&gt;"",'Leader-Assistant'!$G$1,""),"") &amp; IFERROR(IF(VLOOKUP(E245,'Leader-Assistant'!$H$1:$H$25,1,FALSE)&lt;&gt;"",'Leader-Assistant'!$H$1,""),"") &amp; IFERROR(IF(VLOOKUP(E245,'Leader-Assistant'!$I$1:$I$25,1,FALSE)&lt;&gt;"",'Leader-Assistant'!$I$1,""),"")</f>
        <v/>
      </c>
      <c r="E245" s="289" t="str">
        <f ca="1">IF(COUNTIF(Priorities!$B$4:OFFSET(Priorities!$B$3,Table1[[#This Row],[ID]],0),OFFSET(Priorities!$B$3,Table1[[#This Row],[ID]],0))=1,OFFSET(Priorities!$D$3,Table1[[#This Row],[ID]],0),"")</f>
        <v/>
      </c>
      <c r="F245" s="291" t="str" cm="1">
        <f t="array" aca="1" ref="F245" ca="1">_xlfn.IFNA(INDEX(OFFSET(Priorities!$F$3:$F$2283,Table1[[#This Row],[ID]],0),MATCH(1,(B245=OFFSET(Priorities!$B$3:$B$2283,Table1[[#This Row],[ID]],0))*("Initial"=OFFSET(Priorities!$E$3:$E$2283,Table1[[#This Row],[ID]],0)),0)),"")</f>
        <v/>
      </c>
      <c r="G245" s="292" t="str" cm="1">
        <f t="array" aca="1" ref="G245" ca="1">_xlfn.IFNA(TODAY()-(INDEX(OFFSET(Priorities!$F$3:$F$2283,Table1[[#This Row],[ID]],0),MATCH(1,(B245=OFFSET(Priorities!$B$3:$B$2283,Table1[[#This Row],[ID]],0))*("1W"=OFFSET(Priorities!$E$3:$E$2283,Table1[[#This Row],[ID]],0)),0))),"")</f>
        <v/>
      </c>
      <c r="H245" s="292" t="str" cm="1">
        <f t="array" aca="1" ref="H245" ca="1">_xlfn.IFNA(TODAY()-(INDEX(OFFSET(Priorities!$F$3:$F$2283,Table1[[#This Row],[ID]],0),MATCH(1,(B245=OFFSET(Priorities!$B$3:$B$2283,Table1[[#This Row],[ID]],0))*("3W"=OFFSET(Priorities!$E$3:$E$2283,Table1[[#This Row],[ID]],0)),0))),"")</f>
        <v/>
      </c>
      <c r="I245" s="292" t="str" cm="1">
        <f t="array" aca="1" ref="I245" ca="1">_xlfn.IFNA(TODAY()-(INDEX(OFFSET(Priorities!$F$3:$F$2283,Table1[[#This Row],[ID]],0),MATCH(1,(B245=OFFSET(Priorities!$B$3:$B$2283,Table1[[#This Row],[ID]],0))*("6W"=OFFSET(Priorities!$E$3:$E$2283,Table1[[#This Row],[ID]],0)),0))),"")</f>
        <v/>
      </c>
      <c r="J245" s="292" t="str" cm="1">
        <f t="array" aca="1" ref="J245" ca="1">_xlfn.IFNA(TODAY()-(INDEX(OFFSET(Priorities!$F$3:$F$2283,Table1[[#This Row],[ID]],0),MATCH(1,(B245=OFFSET(Priorities!$B$3:$B$2283,Table1[[#This Row],[ID]],0))*("12W"=OFFSET(Priorities!$E$3:$E$2283,Table1[[#This Row],[ID]],0)),0))),"")</f>
        <v/>
      </c>
      <c r="K245" s="292" t="str" cm="1">
        <f t="array" aca="1" ref="K245" ca="1">_xlfn.IFNA(TODAY()-(INDEX(OFFSET(Priorities!$F$3:$F$2283,Table1[[#This Row],[ID]],0),MATCH(1,(B245=OFFSET(Priorities!$B$3:$B$2283,Table1[[#This Row],[ID]],0))*("18W"=OFFSET(Priorities!$E$3:$E$2283,Table1[[#This Row],[ID]],0)),0))),"")</f>
        <v/>
      </c>
      <c r="L245" s="292" t="str" cm="1">
        <f t="array" aca="1" ref="L245" ca="1">_xlfn.IFNA(TODAY()-(INDEX(OFFSET(Priorities!$F$3:$F$2283,Table1[[#This Row],[ID]],0),MATCH(1,(B245=OFFSET(Priorities!$B$3:$B$2283,Table1[[#This Row],[ID]],0))*("26W"=OFFSET(Priorities!$E$3:$E$2283,Table1[[#This Row],[ID]],0)),0))),"")</f>
        <v/>
      </c>
      <c r="M245" s="292" t="str" cm="1">
        <f t="array" aca="1" ref="M245" ca="1">_xlfn.IFNA(TODAY()-(INDEX(OFFSET(Priorities!$F$3:$F$2283,Table1[[#This Row],[ID]],0),MATCH(1,(B245=OFFSET(Priorities!$B$3:$B$2283,Table1[[#This Row],[ID]],0))*("52W"=OFFSET(Priorities!$E$3:$E$2283,Table1[[#This Row],[ID]],0)),0))),"")</f>
        <v/>
      </c>
      <c r="N245" s="292" t="str" cm="1">
        <f t="array" aca="1" ref="N245" ca="1">_xlfn.IFNA(TODAY()-(INDEX(OFFSET(Priorities!$F$3:$F$2283,Table1[[#This Row],[ID]],0),MATCH(1,(B245=OFFSET(Priorities!$B$3:$B$2283,Table1[[#This Row],[ID]],0))*("104W"=OFFSET(Priorities!$E$3:$E$2283,Table1[[#This Row],[ID]],0)),0))),"")</f>
        <v/>
      </c>
      <c r="O245" s="292" t="str" cm="1">
        <f t="array" aca="1" ref="O245" ca="1">_xlfn.IFNA(TODAY()-(INDEX(OFFSET(Priorities!$F$3:$F$2283,Table1[[#This Row],[ID]],0),MATCH(1,(B245=OFFSET(Priorities!$B$3:$B$2283,Table1[[#This Row],[ID]],0))*("2L"=OFFSET(Priorities!$E$3:$E$2283,Table1[[#This Row],[ID]],0)),0))),"")</f>
        <v/>
      </c>
      <c r="P245" s="292" t="str" cm="1">
        <f t="array" aca="1" ref="P245" ca="1">_xlfn.IFNA(TODAY()-(INDEX(OFFSET(Priorities!$F$3:$F$2283,Table1[[#This Row],[ID]],0),MATCH(1,(B245=OFFSET(Priorities!$B$3:$B$2283,Table1[[#This Row],[ID]],0))*("156W"=OFFSET(Priorities!$E$3:$E$2283,Table1[[#This Row],[ID]],0)),0))),"")</f>
        <v/>
      </c>
      <c r="Q245" s="287" t="str" cm="1">
        <f t="array" aca="1" ref="Q245" ca="1">_xlfn.IFNA(TODAY()-(INDEX(OFFSET(Priorities!$F$3:$F$2283,Table1[[#This Row],[ID]],0),MATCH(1,(B245=OFFSET(Priorities!$B$3:$B$2283,Table1[[#This Row],[ID]],0))*("3L"=OFFSET(Priorities!$E$3:$E$2283,Table1[[#This Row],[ID]],0)),0))),"")</f>
        <v/>
      </c>
    </row>
    <row r="246" spans="1:17" hidden="1" x14ac:dyDescent="0.3">
      <c r="A246" s="288">
        <v>245</v>
      </c>
      <c r="B246" s="289" t="str">
        <f ca="1">IF(COUNTIF(Priorities!$B$4:OFFSET(Priorities!$B$3,Table1[[#This Row],[ID]],0),OFFSET(Priorities!$B$3,Table1[[#This Row],[ID]],0))=1,OFFSET(Priorities!$B$3,Table1[[#This Row],[ID]],0),"")</f>
        <v/>
      </c>
      <c r="C246" s="290" t="str">
        <f ca="1">IF(COUNTIF(Priorities!$B$4:OFFSET(Priorities!$B$3,Table1[[#This Row],[ID]],0),OFFSET(Priorities!$B$3,Table1[[#This Row],[ID]],0))=1,OFFSET(Priorities!$C$3,Table1[[#This Row],[ID]],0),"")</f>
        <v/>
      </c>
      <c r="D246" s="289" t="str">
        <f ca="1">IFERROR(IF(VLOOKUP(E246,'Leader-Assistant'!$B$1:$B$25,1,FALSE)&lt;&gt;"",'Leader-Assistant'!$B$1,""),"") &amp; IFERROR(IF(VLOOKUP(E246,'Leader-Assistant'!$C$1:$C$25,1,FALSE)&lt;&gt;"",'Leader-Assistant'!$C$1,""),"")  &amp; IFERROR(IF(VLOOKUP(E246,'Leader-Assistant'!$D$1:$D$25,1,FALSE)&lt;&gt;"",'Leader-Assistant'!$D$1,""),"") &amp; IFERROR(IF(VLOOKUP(E246,'Leader-Assistant'!$E$1:$E$25,1,FALSE)&lt;&gt;"",'Leader-Assistant'!$E$1,""),"") &amp; IFERROR(IF(VLOOKUP(E246,'Leader-Assistant'!$F$1:$F$25,1,FALSE)&lt;&gt;"",'Leader-Assistant'!$F$1,""),"") &amp; IFERROR(IF(VLOOKUP(E246,'Leader-Assistant'!$G$1:$G$25,1,FALSE)&lt;&gt;"",'Leader-Assistant'!$G$1,""),"") &amp; IFERROR(IF(VLOOKUP(E246,'Leader-Assistant'!$H$1:$H$25,1,FALSE)&lt;&gt;"",'Leader-Assistant'!$H$1,""),"") &amp; IFERROR(IF(VLOOKUP(E246,'Leader-Assistant'!$I$1:$I$25,1,FALSE)&lt;&gt;"",'Leader-Assistant'!$I$1,""),"")</f>
        <v/>
      </c>
      <c r="E246" s="289" t="str">
        <f ca="1">IF(COUNTIF(Priorities!$B$4:OFFSET(Priorities!$B$3,Table1[[#This Row],[ID]],0),OFFSET(Priorities!$B$3,Table1[[#This Row],[ID]],0))=1,OFFSET(Priorities!$D$3,Table1[[#This Row],[ID]],0),"")</f>
        <v/>
      </c>
      <c r="F246" s="291" t="str" cm="1">
        <f t="array" aca="1" ref="F246" ca="1">_xlfn.IFNA(INDEX(OFFSET(Priorities!$F$3:$F$2283,Table1[[#This Row],[ID]],0),MATCH(1,(B246=OFFSET(Priorities!$B$3:$B$2283,Table1[[#This Row],[ID]],0))*("Initial"=OFFSET(Priorities!$E$3:$E$2283,Table1[[#This Row],[ID]],0)),0)),"")</f>
        <v/>
      </c>
      <c r="G246" s="292" t="str" cm="1">
        <f t="array" aca="1" ref="G246" ca="1">_xlfn.IFNA(TODAY()-(INDEX(OFFSET(Priorities!$F$3:$F$2283,Table1[[#This Row],[ID]],0),MATCH(1,(B246=OFFSET(Priorities!$B$3:$B$2283,Table1[[#This Row],[ID]],0))*("1W"=OFFSET(Priorities!$E$3:$E$2283,Table1[[#This Row],[ID]],0)),0))),"")</f>
        <v/>
      </c>
      <c r="H246" s="292" t="str" cm="1">
        <f t="array" aca="1" ref="H246" ca="1">_xlfn.IFNA(TODAY()-(INDEX(OFFSET(Priorities!$F$3:$F$2283,Table1[[#This Row],[ID]],0),MATCH(1,(B246=OFFSET(Priorities!$B$3:$B$2283,Table1[[#This Row],[ID]],0))*("3W"=OFFSET(Priorities!$E$3:$E$2283,Table1[[#This Row],[ID]],0)),0))),"")</f>
        <v/>
      </c>
      <c r="I246" s="292" t="str" cm="1">
        <f t="array" aca="1" ref="I246" ca="1">_xlfn.IFNA(TODAY()-(INDEX(OFFSET(Priorities!$F$3:$F$2283,Table1[[#This Row],[ID]],0),MATCH(1,(B246=OFFSET(Priorities!$B$3:$B$2283,Table1[[#This Row],[ID]],0))*("6W"=OFFSET(Priorities!$E$3:$E$2283,Table1[[#This Row],[ID]],0)),0))),"")</f>
        <v/>
      </c>
      <c r="J246" s="292" t="str" cm="1">
        <f t="array" aca="1" ref="J246" ca="1">_xlfn.IFNA(TODAY()-(INDEX(OFFSET(Priorities!$F$3:$F$2283,Table1[[#This Row],[ID]],0),MATCH(1,(B246=OFFSET(Priorities!$B$3:$B$2283,Table1[[#This Row],[ID]],0))*("12W"=OFFSET(Priorities!$E$3:$E$2283,Table1[[#This Row],[ID]],0)),0))),"")</f>
        <v/>
      </c>
      <c r="K246" s="292" t="str" cm="1">
        <f t="array" aca="1" ref="K246" ca="1">_xlfn.IFNA(TODAY()-(INDEX(OFFSET(Priorities!$F$3:$F$2283,Table1[[#This Row],[ID]],0),MATCH(1,(B246=OFFSET(Priorities!$B$3:$B$2283,Table1[[#This Row],[ID]],0))*("18W"=OFFSET(Priorities!$E$3:$E$2283,Table1[[#This Row],[ID]],0)),0))),"")</f>
        <v/>
      </c>
      <c r="L246" s="292" t="str" cm="1">
        <f t="array" aca="1" ref="L246" ca="1">_xlfn.IFNA(TODAY()-(INDEX(OFFSET(Priorities!$F$3:$F$2283,Table1[[#This Row],[ID]],0),MATCH(1,(B246=OFFSET(Priorities!$B$3:$B$2283,Table1[[#This Row],[ID]],0))*("26W"=OFFSET(Priorities!$E$3:$E$2283,Table1[[#This Row],[ID]],0)),0))),"")</f>
        <v/>
      </c>
      <c r="M246" s="292" t="str" cm="1">
        <f t="array" aca="1" ref="M246" ca="1">_xlfn.IFNA(TODAY()-(INDEX(OFFSET(Priorities!$F$3:$F$2283,Table1[[#This Row],[ID]],0),MATCH(1,(B246=OFFSET(Priorities!$B$3:$B$2283,Table1[[#This Row],[ID]],0))*("52W"=OFFSET(Priorities!$E$3:$E$2283,Table1[[#This Row],[ID]],0)),0))),"")</f>
        <v/>
      </c>
      <c r="N246" s="292" t="str" cm="1">
        <f t="array" aca="1" ref="N246" ca="1">_xlfn.IFNA(TODAY()-(INDEX(OFFSET(Priorities!$F$3:$F$2283,Table1[[#This Row],[ID]],0),MATCH(1,(B246=OFFSET(Priorities!$B$3:$B$2283,Table1[[#This Row],[ID]],0))*("104W"=OFFSET(Priorities!$E$3:$E$2283,Table1[[#This Row],[ID]],0)),0))),"")</f>
        <v/>
      </c>
      <c r="O246" s="292" t="str" cm="1">
        <f t="array" aca="1" ref="O246" ca="1">_xlfn.IFNA(TODAY()-(INDEX(OFFSET(Priorities!$F$3:$F$2283,Table1[[#This Row],[ID]],0),MATCH(1,(B246=OFFSET(Priorities!$B$3:$B$2283,Table1[[#This Row],[ID]],0))*("2L"=OFFSET(Priorities!$E$3:$E$2283,Table1[[#This Row],[ID]],0)),0))),"")</f>
        <v/>
      </c>
      <c r="P246" s="292" t="str" cm="1">
        <f t="array" aca="1" ref="P246" ca="1">_xlfn.IFNA(TODAY()-(INDEX(OFFSET(Priorities!$F$3:$F$2283,Table1[[#This Row],[ID]],0),MATCH(1,(B246=OFFSET(Priorities!$B$3:$B$2283,Table1[[#This Row],[ID]],0))*("156W"=OFFSET(Priorities!$E$3:$E$2283,Table1[[#This Row],[ID]],0)),0))),"")</f>
        <v/>
      </c>
      <c r="Q246" s="287" t="str" cm="1">
        <f t="array" aca="1" ref="Q246" ca="1">_xlfn.IFNA(TODAY()-(INDEX(OFFSET(Priorities!$F$3:$F$2283,Table1[[#This Row],[ID]],0),MATCH(1,(B246=OFFSET(Priorities!$B$3:$B$2283,Table1[[#This Row],[ID]],0))*("3L"=OFFSET(Priorities!$E$3:$E$2283,Table1[[#This Row],[ID]],0)),0))),"")</f>
        <v/>
      </c>
    </row>
    <row r="247" spans="1:17" hidden="1" x14ac:dyDescent="0.3">
      <c r="A247" s="288">
        <v>246</v>
      </c>
      <c r="B247" s="289" t="str">
        <f ca="1">IF(COUNTIF(Priorities!$B$4:OFFSET(Priorities!$B$3,Table1[[#This Row],[ID]],0),OFFSET(Priorities!$B$3,Table1[[#This Row],[ID]],0))=1,OFFSET(Priorities!$B$3,Table1[[#This Row],[ID]],0),"")</f>
        <v/>
      </c>
      <c r="C247" s="290" t="str">
        <f ca="1">IF(COUNTIF(Priorities!$B$4:OFFSET(Priorities!$B$3,Table1[[#This Row],[ID]],0),OFFSET(Priorities!$B$3,Table1[[#This Row],[ID]],0))=1,OFFSET(Priorities!$C$3,Table1[[#This Row],[ID]],0),"")</f>
        <v/>
      </c>
      <c r="D247" s="289" t="str">
        <f ca="1">IFERROR(IF(VLOOKUP(E247,'Leader-Assistant'!$B$1:$B$25,1,FALSE)&lt;&gt;"",'Leader-Assistant'!$B$1,""),"") &amp; IFERROR(IF(VLOOKUP(E247,'Leader-Assistant'!$C$1:$C$25,1,FALSE)&lt;&gt;"",'Leader-Assistant'!$C$1,""),"")  &amp; IFERROR(IF(VLOOKUP(E247,'Leader-Assistant'!$D$1:$D$25,1,FALSE)&lt;&gt;"",'Leader-Assistant'!$D$1,""),"") &amp; IFERROR(IF(VLOOKUP(E247,'Leader-Assistant'!$E$1:$E$25,1,FALSE)&lt;&gt;"",'Leader-Assistant'!$E$1,""),"") &amp; IFERROR(IF(VLOOKUP(E247,'Leader-Assistant'!$F$1:$F$25,1,FALSE)&lt;&gt;"",'Leader-Assistant'!$F$1,""),"") &amp; IFERROR(IF(VLOOKUP(E247,'Leader-Assistant'!$G$1:$G$25,1,FALSE)&lt;&gt;"",'Leader-Assistant'!$G$1,""),"") &amp; IFERROR(IF(VLOOKUP(E247,'Leader-Assistant'!$H$1:$H$25,1,FALSE)&lt;&gt;"",'Leader-Assistant'!$H$1,""),"") &amp; IFERROR(IF(VLOOKUP(E247,'Leader-Assistant'!$I$1:$I$25,1,FALSE)&lt;&gt;"",'Leader-Assistant'!$I$1,""),"")</f>
        <v/>
      </c>
      <c r="E247" s="289" t="str">
        <f ca="1">IF(COUNTIF(Priorities!$B$4:OFFSET(Priorities!$B$3,Table1[[#This Row],[ID]],0),OFFSET(Priorities!$B$3,Table1[[#This Row],[ID]],0))=1,OFFSET(Priorities!$D$3,Table1[[#This Row],[ID]],0),"")</f>
        <v/>
      </c>
      <c r="F247" s="291" t="str" cm="1">
        <f t="array" aca="1" ref="F247" ca="1">_xlfn.IFNA(INDEX(OFFSET(Priorities!$F$3:$F$2283,Table1[[#This Row],[ID]],0),MATCH(1,(B247=OFFSET(Priorities!$B$3:$B$2283,Table1[[#This Row],[ID]],0))*("Initial"=OFFSET(Priorities!$E$3:$E$2283,Table1[[#This Row],[ID]],0)),0)),"")</f>
        <v/>
      </c>
      <c r="G247" s="292" t="str" cm="1">
        <f t="array" aca="1" ref="G247" ca="1">_xlfn.IFNA(TODAY()-(INDEX(OFFSET(Priorities!$F$3:$F$2283,Table1[[#This Row],[ID]],0),MATCH(1,(B247=OFFSET(Priorities!$B$3:$B$2283,Table1[[#This Row],[ID]],0))*("1W"=OFFSET(Priorities!$E$3:$E$2283,Table1[[#This Row],[ID]],0)),0))),"")</f>
        <v/>
      </c>
      <c r="H247" s="292" t="str" cm="1">
        <f t="array" aca="1" ref="H247" ca="1">_xlfn.IFNA(TODAY()-(INDEX(OFFSET(Priorities!$F$3:$F$2283,Table1[[#This Row],[ID]],0),MATCH(1,(B247=OFFSET(Priorities!$B$3:$B$2283,Table1[[#This Row],[ID]],0))*("3W"=OFFSET(Priorities!$E$3:$E$2283,Table1[[#This Row],[ID]],0)),0))),"")</f>
        <v/>
      </c>
      <c r="I247" s="292" t="str" cm="1">
        <f t="array" aca="1" ref="I247" ca="1">_xlfn.IFNA(TODAY()-(INDEX(OFFSET(Priorities!$F$3:$F$2283,Table1[[#This Row],[ID]],0),MATCH(1,(B247=OFFSET(Priorities!$B$3:$B$2283,Table1[[#This Row],[ID]],0))*("6W"=OFFSET(Priorities!$E$3:$E$2283,Table1[[#This Row],[ID]],0)),0))),"")</f>
        <v/>
      </c>
      <c r="J247" s="292" t="str" cm="1">
        <f t="array" aca="1" ref="J247" ca="1">_xlfn.IFNA(TODAY()-(INDEX(OFFSET(Priorities!$F$3:$F$2283,Table1[[#This Row],[ID]],0),MATCH(1,(B247=OFFSET(Priorities!$B$3:$B$2283,Table1[[#This Row],[ID]],0))*("12W"=OFFSET(Priorities!$E$3:$E$2283,Table1[[#This Row],[ID]],0)),0))),"")</f>
        <v/>
      </c>
      <c r="K247" s="292" t="str" cm="1">
        <f t="array" aca="1" ref="K247" ca="1">_xlfn.IFNA(TODAY()-(INDEX(OFFSET(Priorities!$F$3:$F$2283,Table1[[#This Row],[ID]],0),MATCH(1,(B247=OFFSET(Priorities!$B$3:$B$2283,Table1[[#This Row],[ID]],0))*("18W"=OFFSET(Priorities!$E$3:$E$2283,Table1[[#This Row],[ID]],0)),0))),"")</f>
        <v/>
      </c>
      <c r="L247" s="292" t="str" cm="1">
        <f t="array" aca="1" ref="L247" ca="1">_xlfn.IFNA(TODAY()-(INDEX(OFFSET(Priorities!$F$3:$F$2283,Table1[[#This Row],[ID]],0),MATCH(1,(B247=OFFSET(Priorities!$B$3:$B$2283,Table1[[#This Row],[ID]],0))*("26W"=OFFSET(Priorities!$E$3:$E$2283,Table1[[#This Row],[ID]],0)),0))),"")</f>
        <v/>
      </c>
      <c r="M247" s="292" t="str" cm="1">
        <f t="array" aca="1" ref="M247" ca="1">_xlfn.IFNA(TODAY()-(INDEX(OFFSET(Priorities!$F$3:$F$2283,Table1[[#This Row],[ID]],0),MATCH(1,(B247=OFFSET(Priorities!$B$3:$B$2283,Table1[[#This Row],[ID]],0))*("52W"=OFFSET(Priorities!$E$3:$E$2283,Table1[[#This Row],[ID]],0)),0))),"")</f>
        <v/>
      </c>
      <c r="N247" s="292" t="str" cm="1">
        <f t="array" aca="1" ref="N247" ca="1">_xlfn.IFNA(TODAY()-(INDEX(OFFSET(Priorities!$F$3:$F$2283,Table1[[#This Row],[ID]],0),MATCH(1,(B247=OFFSET(Priorities!$B$3:$B$2283,Table1[[#This Row],[ID]],0))*("104W"=OFFSET(Priorities!$E$3:$E$2283,Table1[[#This Row],[ID]],0)),0))),"")</f>
        <v/>
      </c>
      <c r="O247" s="292" t="str" cm="1">
        <f t="array" aca="1" ref="O247" ca="1">_xlfn.IFNA(TODAY()-(INDEX(OFFSET(Priorities!$F$3:$F$2283,Table1[[#This Row],[ID]],0),MATCH(1,(B247=OFFSET(Priorities!$B$3:$B$2283,Table1[[#This Row],[ID]],0))*("2L"=OFFSET(Priorities!$E$3:$E$2283,Table1[[#This Row],[ID]],0)),0))),"")</f>
        <v/>
      </c>
      <c r="P247" s="292" t="str" cm="1">
        <f t="array" aca="1" ref="P247" ca="1">_xlfn.IFNA(TODAY()-(INDEX(OFFSET(Priorities!$F$3:$F$2283,Table1[[#This Row],[ID]],0),MATCH(1,(B247=OFFSET(Priorities!$B$3:$B$2283,Table1[[#This Row],[ID]],0))*("156W"=OFFSET(Priorities!$E$3:$E$2283,Table1[[#This Row],[ID]],0)),0))),"")</f>
        <v/>
      </c>
      <c r="Q247" s="287" t="str" cm="1">
        <f t="array" aca="1" ref="Q247" ca="1">_xlfn.IFNA(TODAY()-(INDEX(OFFSET(Priorities!$F$3:$F$2283,Table1[[#This Row],[ID]],0),MATCH(1,(B247=OFFSET(Priorities!$B$3:$B$2283,Table1[[#This Row],[ID]],0))*("3L"=OFFSET(Priorities!$E$3:$E$2283,Table1[[#This Row],[ID]],0)),0))),"")</f>
        <v/>
      </c>
    </row>
    <row r="248" spans="1:17" hidden="1" x14ac:dyDescent="0.3">
      <c r="A248" s="288">
        <v>247</v>
      </c>
      <c r="B248" s="289" t="str">
        <f ca="1">IF(COUNTIF(Priorities!$B$4:OFFSET(Priorities!$B$3,Table1[[#This Row],[ID]],0),OFFSET(Priorities!$B$3,Table1[[#This Row],[ID]],0))=1,OFFSET(Priorities!$B$3,Table1[[#This Row],[ID]],0),"")</f>
        <v/>
      </c>
      <c r="C248" s="290" t="str">
        <f ca="1">IF(COUNTIF(Priorities!$B$4:OFFSET(Priorities!$B$3,Table1[[#This Row],[ID]],0),OFFSET(Priorities!$B$3,Table1[[#This Row],[ID]],0))=1,OFFSET(Priorities!$C$3,Table1[[#This Row],[ID]],0),"")</f>
        <v/>
      </c>
      <c r="D248" s="289" t="str">
        <f ca="1">IFERROR(IF(VLOOKUP(E248,'Leader-Assistant'!$B$1:$B$25,1,FALSE)&lt;&gt;"",'Leader-Assistant'!$B$1,""),"") &amp; IFERROR(IF(VLOOKUP(E248,'Leader-Assistant'!$C$1:$C$25,1,FALSE)&lt;&gt;"",'Leader-Assistant'!$C$1,""),"")  &amp; IFERROR(IF(VLOOKUP(E248,'Leader-Assistant'!$D$1:$D$25,1,FALSE)&lt;&gt;"",'Leader-Assistant'!$D$1,""),"") &amp; IFERROR(IF(VLOOKUP(E248,'Leader-Assistant'!$E$1:$E$25,1,FALSE)&lt;&gt;"",'Leader-Assistant'!$E$1,""),"") &amp; IFERROR(IF(VLOOKUP(E248,'Leader-Assistant'!$F$1:$F$25,1,FALSE)&lt;&gt;"",'Leader-Assistant'!$F$1,""),"") &amp; IFERROR(IF(VLOOKUP(E248,'Leader-Assistant'!$G$1:$G$25,1,FALSE)&lt;&gt;"",'Leader-Assistant'!$G$1,""),"") &amp; IFERROR(IF(VLOOKUP(E248,'Leader-Assistant'!$H$1:$H$25,1,FALSE)&lt;&gt;"",'Leader-Assistant'!$H$1,""),"") &amp; IFERROR(IF(VLOOKUP(E248,'Leader-Assistant'!$I$1:$I$25,1,FALSE)&lt;&gt;"",'Leader-Assistant'!$I$1,""),"")</f>
        <v/>
      </c>
      <c r="E248" s="289" t="str">
        <f ca="1">IF(COUNTIF(Priorities!$B$4:OFFSET(Priorities!$B$3,Table1[[#This Row],[ID]],0),OFFSET(Priorities!$B$3,Table1[[#This Row],[ID]],0))=1,OFFSET(Priorities!$D$3,Table1[[#This Row],[ID]],0),"")</f>
        <v/>
      </c>
      <c r="F248" s="291" t="str" cm="1">
        <f t="array" aca="1" ref="F248" ca="1">_xlfn.IFNA(INDEX(OFFSET(Priorities!$F$3:$F$2283,Table1[[#This Row],[ID]],0),MATCH(1,(B248=OFFSET(Priorities!$B$3:$B$2283,Table1[[#This Row],[ID]],0))*("Initial"=OFFSET(Priorities!$E$3:$E$2283,Table1[[#This Row],[ID]],0)),0)),"")</f>
        <v/>
      </c>
      <c r="G248" s="292" t="str" cm="1">
        <f t="array" aca="1" ref="G248" ca="1">_xlfn.IFNA(TODAY()-(INDEX(OFFSET(Priorities!$F$3:$F$2283,Table1[[#This Row],[ID]],0),MATCH(1,(B248=OFFSET(Priorities!$B$3:$B$2283,Table1[[#This Row],[ID]],0))*("1W"=OFFSET(Priorities!$E$3:$E$2283,Table1[[#This Row],[ID]],0)),0))),"")</f>
        <v/>
      </c>
      <c r="H248" s="292" t="str" cm="1">
        <f t="array" aca="1" ref="H248" ca="1">_xlfn.IFNA(TODAY()-(INDEX(OFFSET(Priorities!$F$3:$F$2283,Table1[[#This Row],[ID]],0),MATCH(1,(B248=OFFSET(Priorities!$B$3:$B$2283,Table1[[#This Row],[ID]],0))*("3W"=OFFSET(Priorities!$E$3:$E$2283,Table1[[#This Row],[ID]],0)),0))),"")</f>
        <v/>
      </c>
      <c r="I248" s="292" t="str" cm="1">
        <f t="array" aca="1" ref="I248" ca="1">_xlfn.IFNA(TODAY()-(INDEX(OFFSET(Priorities!$F$3:$F$2283,Table1[[#This Row],[ID]],0),MATCH(1,(B248=OFFSET(Priorities!$B$3:$B$2283,Table1[[#This Row],[ID]],0))*("6W"=OFFSET(Priorities!$E$3:$E$2283,Table1[[#This Row],[ID]],0)),0))),"")</f>
        <v/>
      </c>
      <c r="J248" s="292" t="str" cm="1">
        <f t="array" aca="1" ref="J248" ca="1">_xlfn.IFNA(TODAY()-(INDEX(OFFSET(Priorities!$F$3:$F$2283,Table1[[#This Row],[ID]],0),MATCH(1,(B248=OFFSET(Priorities!$B$3:$B$2283,Table1[[#This Row],[ID]],0))*("12W"=OFFSET(Priorities!$E$3:$E$2283,Table1[[#This Row],[ID]],0)),0))),"")</f>
        <v/>
      </c>
      <c r="K248" s="292" t="str" cm="1">
        <f t="array" aca="1" ref="K248" ca="1">_xlfn.IFNA(TODAY()-(INDEX(OFFSET(Priorities!$F$3:$F$2283,Table1[[#This Row],[ID]],0),MATCH(1,(B248=OFFSET(Priorities!$B$3:$B$2283,Table1[[#This Row],[ID]],0))*("18W"=OFFSET(Priorities!$E$3:$E$2283,Table1[[#This Row],[ID]],0)),0))),"")</f>
        <v/>
      </c>
      <c r="L248" s="292" t="str" cm="1">
        <f t="array" aca="1" ref="L248" ca="1">_xlfn.IFNA(TODAY()-(INDEX(OFFSET(Priorities!$F$3:$F$2283,Table1[[#This Row],[ID]],0),MATCH(1,(B248=OFFSET(Priorities!$B$3:$B$2283,Table1[[#This Row],[ID]],0))*("26W"=OFFSET(Priorities!$E$3:$E$2283,Table1[[#This Row],[ID]],0)),0))),"")</f>
        <v/>
      </c>
      <c r="M248" s="292" t="str" cm="1">
        <f t="array" aca="1" ref="M248" ca="1">_xlfn.IFNA(TODAY()-(INDEX(OFFSET(Priorities!$F$3:$F$2283,Table1[[#This Row],[ID]],0),MATCH(1,(B248=OFFSET(Priorities!$B$3:$B$2283,Table1[[#This Row],[ID]],0))*("52W"=OFFSET(Priorities!$E$3:$E$2283,Table1[[#This Row],[ID]],0)),0))),"")</f>
        <v/>
      </c>
      <c r="N248" s="292" t="str" cm="1">
        <f t="array" aca="1" ref="N248" ca="1">_xlfn.IFNA(TODAY()-(INDEX(OFFSET(Priorities!$F$3:$F$2283,Table1[[#This Row],[ID]],0),MATCH(1,(B248=OFFSET(Priorities!$B$3:$B$2283,Table1[[#This Row],[ID]],0))*("104W"=OFFSET(Priorities!$E$3:$E$2283,Table1[[#This Row],[ID]],0)),0))),"")</f>
        <v/>
      </c>
      <c r="O248" s="292" t="str" cm="1">
        <f t="array" aca="1" ref="O248" ca="1">_xlfn.IFNA(TODAY()-(INDEX(OFFSET(Priorities!$F$3:$F$2283,Table1[[#This Row],[ID]],0),MATCH(1,(B248=OFFSET(Priorities!$B$3:$B$2283,Table1[[#This Row],[ID]],0))*("2L"=OFFSET(Priorities!$E$3:$E$2283,Table1[[#This Row],[ID]],0)),0))),"")</f>
        <v/>
      </c>
      <c r="P248" s="292" t="str" cm="1">
        <f t="array" aca="1" ref="P248" ca="1">_xlfn.IFNA(TODAY()-(INDEX(OFFSET(Priorities!$F$3:$F$2283,Table1[[#This Row],[ID]],0),MATCH(1,(B248=OFFSET(Priorities!$B$3:$B$2283,Table1[[#This Row],[ID]],0))*("156W"=OFFSET(Priorities!$E$3:$E$2283,Table1[[#This Row],[ID]],0)),0))),"")</f>
        <v/>
      </c>
      <c r="Q248" s="287" t="str" cm="1">
        <f t="array" aca="1" ref="Q248" ca="1">_xlfn.IFNA(TODAY()-(INDEX(OFFSET(Priorities!$F$3:$F$2283,Table1[[#This Row],[ID]],0),MATCH(1,(B248=OFFSET(Priorities!$B$3:$B$2283,Table1[[#This Row],[ID]],0))*("3L"=OFFSET(Priorities!$E$3:$E$2283,Table1[[#This Row],[ID]],0)),0))),"")</f>
        <v/>
      </c>
    </row>
    <row r="249" spans="1:17" hidden="1" x14ac:dyDescent="0.3">
      <c r="A249" s="288">
        <v>248</v>
      </c>
      <c r="B249" s="289" t="str">
        <f ca="1">IF(COUNTIF(Priorities!$B$4:OFFSET(Priorities!$B$3,Table1[[#This Row],[ID]],0),OFFSET(Priorities!$B$3,Table1[[#This Row],[ID]],0))=1,OFFSET(Priorities!$B$3,Table1[[#This Row],[ID]],0),"")</f>
        <v/>
      </c>
      <c r="C249" s="290" t="str">
        <f ca="1">IF(COUNTIF(Priorities!$B$4:OFFSET(Priorities!$B$3,Table1[[#This Row],[ID]],0),OFFSET(Priorities!$B$3,Table1[[#This Row],[ID]],0))=1,OFFSET(Priorities!$C$3,Table1[[#This Row],[ID]],0),"")</f>
        <v/>
      </c>
      <c r="D249" s="289" t="str">
        <f ca="1">IFERROR(IF(VLOOKUP(E249,'Leader-Assistant'!$B$1:$B$25,1,FALSE)&lt;&gt;"",'Leader-Assistant'!$B$1,""),"") &amp; IFERROR(IF(VLOOKUP(E249,'Leader-Assistant'!$C$1:$C$25,1,FALSE)&lt;&gt;"",'Leader-Assistant'!$C$1,""),"")  &amp; IFERROR(IF(VLOOKUP(E249,'Leader-Assistant'!$D$1:$D$25,1,FALSE)&lt;&gt;"",'Leader-Assistant'!$D$1,""),"") &amp; IFERROR(IF(VLOOKUP(E249,'Leader-Assistant'!$E$1:$E$25,1,FALSE)&lt;&gt;"",'Leader-Assistant'!$E$1,""),"") &amp; IFERROR(IF(VLOOKUP(E249,'Leader-Assistant'!$F$1:$F$25,1,FALSE)&lt;&gt;"",'Leader-Assistant'!$F$1,""),"") &amp; IFERROR(IF(VLOOKUP(E249,'Leader-Assistant'!$G$1:$G$25,1,FALSE)&lt;&gt;"",'Leader-Assistant'!$G$1,""),"") &amp; IFERROR(IF(VLOOKUP(E249,'Leader-Assistant'!$H$1:$H$25,1,FALSE)&lt;&gt;"",'Leader-Assistant'!$H$1,""),"") &amp; IFERROR(IF(VLOOKUP(E249,'Leader-Assistant'!$I$1:$I$25,1,FALSE)&lt;&gt;"",'Leader-Assistant'!$I$1,""),"")</f>
        <v/>
      </c>
      <c r="E249" s="289" t="str">
        <f ca="1">IF(COUNTIF(Priorities!$B$4:OFFSET(Priorities!$B$3,Table1[[#This Row],[ID]],0),OFFSET(Priorities!$B$3,Table1[[#This Row],[ID]],0))=1,OFFSET(Priorities!$D$3,Table1[[#This Row],[ID]],0),"")</f>
        <v/>
      </c>
      <c r="F249" s="291" t="str" cm="1">
        <f t="array" aca="1" ref="F249" ca="1">_xlfn.IFNA(INDEX(OFFSET(Priorities!$F$3:$F$2283,Table1[[#This Row],[ID]],0),MATCH(1,(B249=OFFSET(Priorities!$B$3:$B$2283,Table1[[#This Row],[ID]],0))*("Initial"=OFFSET(Priorities!$E$3:$E$2283,Table1[[#This Row],[ID]],0)),0)),"")</f>
        <v/>
      </c>
      <c r="G249" s="292" t="str" cm="1">
        <f t="array" aca="1" ref="G249" ca="1">_xlfn.IFNA(TODAY()-(INDEX(OFFSET(Priorities!$F$3:$F$2283,Table1[[#This Row],[ID]],0),MATCH(1,(B249=OFFSET(Priorities!$B$3:$B$2283,Table1[[#This Row],[ID]],0))*("1W"=OFFSET(Priorities!$E$3:$E$2283,Table1[[#This Row],[ID]],0)),0))),"")</f>
        <v/>
      </c>
      <c r="H249" s="292" t="str" cm="1">
        <f t="array" aca="1" ref="H249" ca="1">_xlfn.IFNA(TODAY()-(INDEX(OFFSET(Priorities!$F$3:$F$2283,Table1[[#This Row],[ID]],0),MATCH(1,(B249=OFFSET(Priorities!$B$3:$B$2283,Table1[[#This Row],[ID]],0))*("3W"=OFFSET(Priorities!$E$3:$E$2283,Table1[[#This Row],[ID]],0)),0))),"")</f>
        <v/>
      </c>
      <c r="I249" s="292" t="str" cm="1">
        <f t="array" aca="1" ref="I249" ca="1">_xlfn.IFNA(TODAY()-(INDEX(OFFSET(Priorities!$F$3:$F$2283,Table1[[#This Row],[ID]],0),MATCH(1,(B249=OFFSET(Priorities!$B$3:$B$2283,Table1[[#This Row],[ID]],0))*("6W"=OFFSET(Priorities!$E$3:$E$2283,Table1[[#This Row],[ID]],0)),0))),"")</f>
        <v/>
      </c>
      <c r="J249" s="292" t="str" cm="1">
        <f t="array" aca="1" ref="J249" ca="1">_xlfn.IFNA(TODAY()-(INDEX(OFFSET(Priorities!$F$3:$F$2283,Table1[[#This Row],[ID]],0),MATCH(1,(B249=OFFSET(Priorities!$B$3:$B$2283,Table1[[#This Row],[ID]],0))*("12W"=OFFSET(Priorities!$E$3:$E$2283,Table1[[#This Row],[ID]],0)),0))),"")</f>
        <v/>
      </c>
      <c r="K249" s="292" t="str" cm="1">
        <f t="array" aca="1" ref="K249" ca="1">_xlfn.IFNA(TODAY()-(INDEX(OFFSET(Priorities!$F$3:$F$2283,Table1[[#This Row],[ID]],0),MATCH(1,(B249=OFFSET(Priorities!$B$3:$B$2283,Table1[[#This Row],[ID]],0))*("18W"=OFFSET(Priorities!$E$3:$E$2283,Table1[[#This Row],[ID]],0)),0))),"")</f>
        <v/>
      </c>
      <c r="L249" s="292" t="str" cm="1">
        <f t="array" aca="1" ref="L249" ca="1">_xlfn.IFNA(TODAY()-(INDEX(OFFSET(Priorities!$F$3:$F$2283,Table1[[#This Row],[ID]],0),MATCH(1,(B249=OFFSET(Priorities!$B$3:$B$2283,Table1[[#This Row],[ID]],0))*("26W"=OFFSET(Priorities!$E$3:$E$2283,Table1[[#This Row],[ID]],0)),0))),"")</f>
        <v/>
      </c>
      <c r="M249" s="292" t="str" cm="1">
        <f t="array" aca="1" ref="M249" ca="1">_xlfn.IFNA(TODAY()-(INDEX(OFFSET(Priorities!$F$3:$F$2283,Table1[[#This Row],[ID]],0),MATCH(1,(B249=OFFSET(Priorities!$B$3:$B$2283,Table1[[#This Row],[ID]],0))*("52W"=OFFSET(Priorities!$E$3:$E$2283,Table1[[#This Row],[ID]],0)),0))),"")</f>
        <v/>
      </c>
      <c r="N249" s="292" t="str" cm="1">
        <f t="array" aca="1" ref="N249" ca="1">_xlfn.IFNA(TODAY()-(INDEX(OFFSET(Priorities!$F$3:$F$2283,Table1[[#This Row],[ID]],0),MATCH(1,(B249=OFFSET(Priorities!$B$3:$B$2283,Table1[[#This Row],[ID]],0))*("104W"=OFFSET(Priorities!$E$3:$E$2283,Table1[[#This Row],[ID]],0)),0))),"")</f>
        <v/>
      </c>
      <c r="O249" s="292" t="str" cm="1">
        <f t="array" aca="1" ref="O249" ca="1">_xlfn.IFNA(TODAY()-(INDEX(OFFSET(Priorities!$F$3:$F$2283,Table1[[#This Row],[ID]],0),MATCH(1,(B249=OFFSET(Priorities!$B$3:$B$2283,Table1[[#This Row],[ID]],0))*("2L"=OFFSET(Priorities!$E$3:$E$2283,Table1[[#This Row],[ID]],0)),0))),"")</f>
        <v/>
      </c>
      <c r="P249" s="292" t="str" cm="1">
        <f t="array" aca="1" ref="P249" ca="1">_xlfn.IFNA(TODAY()-(INDEX(OFFSET(Priorities!$F$3:$F$2283,Table1[[#This Row],[ID]],0),MATCH(1,(B249=OFFSET(Priorities!$B$3:$B$2283,Table1[[#This Row],[ID]],0))*("156W"=OFFSET(Priorities!$E$3:$E$2283,Table1[[#This Row],[ID]],0)),0))),"")</f>
        <v/>
      </c>
      <c r="Q249" s="287" t="str" cm="1">
        <f t="array" aca="1" ref="Q249" ca="1">_xlfn.IFNA(TODAY()-(INDEX(OFFSET(Priorities!$F$3:$F$2283,Table1[[#This Row],[ID]],0),MATCH(1,(B249=OFFSET(Priorities!$B$3:$B$2283,Table1[[#This Row],[ID]],0))*("3L"=OFFSET(Priorities!$E$3:$E$2283,Table1[[#This Row],[ID]],0)),0))),"")</f>
        <v/>
      </c>
    </row>
    <row r="250" spans="1:17" hidden="1" x14ac:dyDescent="0.3">
      <c r="A250" s="288">
        <v>249</v>
      </c>
      <c r="B250" s="289" t="str">
        <f ca="1">IF(COUNTIF(Priorities!$B$4:OFFSET(Priorities!$B$3,Table1[[#This Row],[ID]],0),OFFSET(Priorities!$B$3,Table1[[#This Row],[ID]],0))=1,OFFSET(Priorities!$B$3,Table1[[#This Row],[ID]],0),"")</f>
        <v/>
      </c>
      <c r="C250" s="290" t="str">
        <f ca="1">IF(COUNTIF(Priorities!$B$4:OFFSET(Priorities!$B$3,Table1[[#This Row],[ID]],0),OFFSET(Priorities!$B$3,Table1[[#This Row],[ID]],0))=1,OFFSET(Priorities!$C$3,Table1[[#This Row],[ID]],0),"")</f>
        <v/>
      </c>
      <c r="D250" s="289" t="str">
        <f ca="1">IFERROR(IF(VLOOKUP(E250,'Leader-Assistant'!$B$1:$B$25,1,FALSE)&lt;&gt;"",'Leader-Assistant'!$B$1,""),"") &amp; IFERROR(IF(VLOOKUP(E250,'Leader-Assistant'!$C$1:$C$25,1,FALSE)&lt;&gt;"",'Leader-Assistant'!$C$1,""),"")  &amp; IFERROR(IF(VLOOKUP(E250,'Leader-Assistant'!$D$1:$D$25,1,FALSE)&lt;&gt;"",'Leader-Assistant'!$D$1,""),"") &amp; IFERROR(IF(VLOOKUP(E250,'Leader-Assistant'!$E$1:$E$25,1,FALSE)&lt;&gt;"",'Leader-Assistant'!$E$1,""),"") &amp; IFERROR(IF(VLOOKUP(E250,'Leader-Assistant'!$F$1:$F$25,1,FALSE)&lt;&gt;"",'Leader-Assistant'!$F$1,""),"") &amp; IFERROR(IF(VLOOKUP(E250,'Leader-Assistant'!$G$1:$G$25,1,FALSE)&lt;&gt;"",'Leader-Assistant'!$G$1,""),"") &amp; IFERROR(IF(VLOOKUP(E250,'Leader-Assistant'!$H$1:$H$25,1,FALSE)&lt;&gt;"",'Leader-Assistant'!$H$1,""),"") &amp; IFERROR(IF(VLOOKUP(E250,'Leader-Assistant'!$I$1:$I$25,1,FALSE)&lt;&gt;"",'Leader-Assistant'!$I$1,""),"")</f>
        <v/>
      </c>
      <c r="E250" s="289" t="str">
        <f ca="1">IF(COUNTIF(Priorities!$B$4:OFFSET(Priorities!$B$3,Table1[[#This Row],[ID]],0),OFFSET(Priorities!$B$3,Table1[[#This Row],[ID]],0))=1,OFFSET(Priorities!$D$3,Table1[[#This Row],[ID]],0),"")</f>
        <v/>
      </c>
      <c r="F250" s="291" t="str" cm="1">
        <f t="array" aca="1" ref="F250" ca="1">_xlfn.IFNA(INDEX(OFFSET(Priorities!$F$3:$F$2283,Table1[[#This Row],[ID]],0),MATCH(1,(B250=OFFSET(Priorities!$B$3:$B$2283,Table1[[#This Row],[ID]],0))*("Initial"=OFFSET(Priorities!$E$3:$E$2283,Table1[[#This Row],[ID]],0)),0)),"")</f>
        <v/>
      </c>
      <c r="G250" s="292" t="str" cm="1">
        <f t="array" aca="1" ref="G250" ca="1">_xlfn.IFNA(TODAY()-(INDEX(OFFSET(Priorities!$F$3:$F$2283,Table1[[#This Row],[ID]],0),MATCH(1,(B250=OFFSET(Priorities!$B$3:$B$2283,Table1[[#This Row],[ID]],0))*("1W"=OFFSET(Priorities!$E$3:$E$2283,Table1[[#This Row],[ID]],0)),0))),"")</f>
        <v/>
      </c>
      <c r="H250" s="292" t="str" cm="1">
        <f t="array" aca="1" ref="H250" ca="1">_xlfn.IFNA(TODAY()-(INDEX(OFFSET(Priorities!$F$3:$F$2283,Table1[[#This Row],[ID]],0),MATCH(1,(B250=OFFSET(Priorities!$B$3:$B$2283,Table1[[#This Row],[ID]],0))*("3W"=OFFSET(Priorities!$E$3:$E$2283,Table1[[#This Row],[ID]],0)),0))),"")</f>
        <v/>
      </c>
      <c r="I250" s="292" t="str" cm="1">
        <f t="array" aca="1" ref="I250" ca="1">_xlfn.IFNA(TODAY()-(INDEX(OFFSET(Priorities!$F$3:$F$2283,Table1[[#This Row],[ID]],0),MATCH(1,(B250=OFFSET(Priorities!$B$3:$B$2283,Table1[[#This Row],[ID]],0))*("6W"=OFFSET(Priorities!$E$3:$E$2283,Table1[[#This Row],[ID]],0)),0))),"")</f>
        <v/>
      </c>
      <c r="J250" s="292" t="str" cm="1">
        <f t="array" aca="1" ref="J250" ca="1">_xlfn.IFNA(TODAY()-(INDEX(OFFSET(Priorities!$F$3:$F$2283,Table1[[#This Row],[ID]],0),MATCH(1,(B250=OFFSET(Priorities!$B$3:$B$2283,Table1[[#This Row],[ID]],0))*("12W"=OFFSET(Priorities!$E$3:$E$2283,Table1[[#This Row],[ID]],0)),0))),"")</f>
        <v/>
      </c>
      <c r="K250" s="292" t="str" cm="1">
        <f t="array" aca="1" ref="K250" ca="1">_xlfn.IFNA(TODAY()-(INDEX(OFFSET(Priorities!$F$3:$F$2283,Table1[[#This Row],[ID]],0),MATCH(1,(B250=OFFSET(Priorities!$B$3:$B$2283,Table1[[#This Row],[ID]],0))*("18W"=OFFSET(Priorities!$E$3:$E$2283,Table1[[#This Row],[ID]],0)),0))),"")</f>
        <v/>
      </c>
      <c r="L250" s="292" t="str" cm="1">
        <f t="array" aca="1" ref="L250" ca="1">_xlfn.IFNA(TODAY()-(INDEX(OFFSET(Priorities!$F$3:$F$2283,Table1[[#This Row],[ID]],0),MATCH(1,(B250=OFFSET(Priorities!$B$3:$B$2283,Table1[[#This Row],[ID]],0))*("26W"=OFFSET(Priorities!$E$3:$E$2283,Table1[[#This Row],[ID]],0)),0))),"")</f>
        <v/>
      </c>
      <c r="M250" s="292" t="str" cm="1">
        <f t="array" aca="1" ref="M250" ca="1">_xlfn.IFNA(TODAY()-(INDEX(OFFSET(Priorities!$F$3:$F$2283,Table1[[#This Row],[ID]],0),MATCH(1,(B250=OFFSET(Priorities!$B$3:$B$2283,Table1[[#This Row],[ID]],0))*("52W"=OFFSET(Priorities!$E$3:$E$2283,Table1[[#This Row],[ID]],0)),0))),"")</f>
        <v/>
      </c>
      <c r="N250" s="292" t="str" cm="1">
        <f t="array" aca="1" ref="N250" ca="1">_xlfn.IFNA(TODAY()-(INDEX(OFFSET(Priorities!$F$3:$F$2283,Table1[[#This Row],[ID]],0),MATCH(1,(B250=OFFSET(Priorities!$B$3:$B$2283,Table1[[#This Row],[ID]],0))*("104W"=OFFSET(Priorities!$E$3:$E$2283,Table1[[#This Row],[ID]],0)),0))),"")</f>
        <v/>
      </c>
      <c r="O250" s="292" t="str" cm="1">
        <f t="array" aca="1" ref="O250" ca="1">_xlfn.IFNA(TODAY()-(INDEX(OFFSET(Priorities!$F$3:$F$2283,Table1[[#This Row],[ID]],0),MATCH(1,(B250=OFFSET(Priorities!$B$3:$B$2283,Table1[[#This Row],[ID]],0))*("2L"=OFFSET(Priorities!$E$3:$E$2283,Table1[[#This Row],[ID]],0)),0))),"")</f>
        <v/>
      </c>
      <c r="P250" s="292" t="str" cm="1">
        <f t="array" aca="1" ref="P250" ca="1">_xlfn.IFNA(TODAY()-(INDEX(OFFSET(Priorities!$F$3:$F$2283,Table1[[#This Row],[ID]],0),MATCH(1,(B250=OFFSET(Priorities!$B$3:$B$2283,Table1[[#This Row],[ID]],0))*("156W"=OFFSET(Priorities!$E$3:$E$2283,Table1[[#This Row],[ID]],0)),0))),"")</f>
        <v/>
      </c>
      <c r="Q250" s="287" t="str" cm="1">
        <f t="array" aca="1" ref="Q250" ca="1">_xlfn.IFNA(TODAY()-(INDEX(OFFSET(Priorities!$F$3:$F$2283,Table1[[#This Row],[ID]],0),MATCH(1,(B250=OFFSET(Priorities!$B$3:$B$2283,Table1[[#This Row],[ID]],0))*("3L"=OFFSET(Priorities!$E$3:$E$2283,Table1[[#This Row],[ID]],0)),0))),"")</f>
        <v/>
      </c>
    </row>
    <row r="251" spans="1:17" hidden="1" x14ac:dyDescent="0.3">
      <c r="A251" s="288">
        <v>250</v>
      </c>
      <c r="B251" s="289" t="str">
        <f ca="1">IF(COUNTIF(Priorities!$B$4:OFFSET(Priorities!$B$3,Table1[[#This Row],[ID]],0),OFFSET(Priorities!$B$3,Table1[[#This Row],[ID]],0))=1,OFFSET(Priorities!$B$3,Table1[[#This Row],[ID]],0),"")</f>
        <v/>
      </c>
      <c r="C251" s="290" t="str">
        <f ca="1">IF(COUNTIF(Priorities!$B$4:OFFSET(Priorities!$B$3,Table1[[#This Row],[ID]],0),OFFSET(Priorities!$B$3,Table1[[#This Row],[ID]],0))=1,OFFSET(Priorities!$C$3,Table1[[#This Row],[ID]],0),"")</f>
        <v/>
      </c>
      <c r="D251" s="289" t="str">
        <f ca="1">IFERROR(IF(VLOOKUP(E251,'Leader-Assistant'!$B$1:$B$25,1,FALSE)&lt;&gt;"",'Leader-Assistant'!$B$1,""),"") &amp; IFERROR(IF(VLOOKUP(E251,'Leader-Assistant'!$C$1:$C$25,1,FALSE)&lt;&gt;"",'Leader-Assistant'!$C$1,""),"")  &amp; IFERROR(IF(VLOOKUP(E251,'Leader-Assistant'!$D$1:$D$25,1,FALSE)&lt;&gt;"",'Leader-Assistant'!$D$1,""),"") &amp; IFERROR(IF(VLOOKUP(E251,'Leader-Assistant'!$E$1:$E$25,1,FALSE)&lt;&gt;"",'Leader-Assistant'!$E$1,""),"") &amp; IFERROR(IF(VLOOKUP(E251,'Leader-Assistant'!$F$1:$F$25,1,FALSE)&lt;&gt;"",'Leader-Assistant'!$F$1,""),"") &amp; IFERROR(IF(VLOOKUP(E251,'Leader-Assistant'!$G$1:$G$25,1,FALSE)&lt;&gt;"",'Leader-Assistant'!$G$1,""),"") &amp; IFERROR(IF(VLOOKUP(E251,'Leader-Assistant'!$H$1:$H$25,1,FALSE)&lt;&gt;"",'Leader-Assistant'!$H$1,""),"") &amp; IFERROR(IF(VLOOKUP(E251,'Leader-Assistant'!$I$1:$I$25,1,FALSE)&lt;&gt;"",'Leader-Assistant'!$I$1,""),"")</f>
        <v/>
      </c>
      <c r="E251" s="289" t="str">
        <f ca="1">IF(COUNTIF(Priorities!$B$4:OFFSET(Priorities!$B$3,Table1[[#This Row],[ID]],0),OFFSET(Priorities!$B$3,Table1[[#This Row],[ID]],0))=1,OFFSET(Priorities!$D$3,Table1[[#This Row],[ID]],0),"")</f>
        <v/>
      </c>
      <c r="F251" s="291" t="str" cm="1">
        <f t="array" aca="1" ref="F251" ca="1">_xlfn.IFNA(INDEX(OFFSET(Priorities!$F$3:$F$2283,Table1[[#This Row],[ID]],0),MATCH(1,(B251=OFFSET(Priorities!$B$3:$B$2283,Table1[[#This Row],[ID]],0))*("Initial"=OFFSET(Priorities!$E$3:$E$2283,Table1[[#This Row],[ID]],0)),0)),"")</f>
        <v/>
      </c>
      <c r="G251" s="292" t="str" cm="1">
        <f t="array" aca="1" ref="G251" ca="1">_xlfn.IFNA(TODAY()-(INDEX(OFFSET(Priorities!$F$3:$F$2283,Table1[[#This Row],[ID]],0),MATCH(1,(B251=OFFSET(Priorities!$B$3:$B$2283,Table1[[#This Row],[ID]],0))*("1W"=OFFSET(Priorities!$E$3:$E$2283,Table1[[#This Row],[ID]],0)),0))),"")</f>
        <v/>
      </c>
      <c r="H251" s="292" t="str" cm="1">
        <f t="array" aca="1" ref="H251" ca="1">_xlfn.IFNA(TODAY()-(INDEX(OFFSET(Priorities!$F$3:$F$2283,Table1[[#This Row],[ID]],0),MATCH(1,(B251=OFFSET(Priorities!$B$3:$B$2283,Table1[[#This Row],[ID]],0))*("3W"=OFFSET(Priorities!$E$3:$E$2283,Table1[[#This Row],[ID]],0)),0))),"")</f>
        <v/>
      </c>
      <c r="I251" s="292" t="str" cm="1">
        <f t="array" aca="1" ref="I251" ca="1">_xlfn.IFNA(TODAY()-(INDEX(OFFSET(Priorities!$F$3:$F$2283,Table1[[#This Row],[ID]],0),MATCH(1,(B251=OFFSET(Priorities!$B$3:$B$2283,Table1[[#This Row],[ID]],0))*("6W"=OFFSET(Priorities!$E$3:$E$2283,Table1[[#This Row],[ID]],0)),0))),"")</f>
        <v/>
      </c>
      <c r="J251" s="292" t="str" cm="1">
        <f t="array" aca="1" ref="J251" ca="1">_xlfn.IFNA(TODAY()-(INDEX(OFFSET(Priorities!$F$3:$F$2283,Table1[[#This Row],[ID]],0),MATCH(1,(B251=OFFSET(Priorities!$B$3:$B$2283,Table1[[#This Row],[ID]],0))*("12W"=OFFSET(Priorities!$E$3:$E$2283,Table1[[#This Row],[ID]],0)),0))),"")</f>
        <v/>
      </c>
      <c r="K251" s="292" t="str" cm="1">
        <f t="array" aca="1" ref="K251" ca="1">_xlfn.IFNA(TODAY()-(INDEX(OFFSET(Priorities!$F$3:$F$2283,Table1[[#This Row],[ID]],0),MATCH(1,(B251=OFFSET(Priorities!$B$3:$B$2283,Table1[[#This Row],[ID]],0))*("18W"=OFFSET(Priorities!$E$3:$E$2283,Table1[[#This Row],[ID]],0)),0))),"")</f>
        <v/>
      </c>
      <c r="L251" s="292" t="str" cm="1">
        <f t="array" aca="1" ref="L251" ca="1">_xlfn.IFNA(TODAY()-(INDEX(OFFSET(Priorities!$F$3:$F$2283,Table1[[#This Row],[ID]],0),MATCH(1,(B251=OFFSET(Priorities!$B$3:$B$2283,Table1[[#This Row],[ID]],0))*("26W"=OFFSET(Priorities!$E$3:$E$2283,Table1[[#This Row],[ID]],0)),0))),"")</f>
        <v/>
      </c>
      <c r="M251" s="292" t="str" cm="1">
        <f t="array" aca="1" ref="M251" ca="1">_xlfn.IFNA(TODAY()-(INDEX(OFFSET(Priorities!$F$3:$F$2283,Table1[[#This Row],[ID]],0),MATCH(1,(B251=OFFSET(Priorities!$B$3:$B$2283,Table1[[#This Row],[ID]],0))*("52W"=OFFSET(Priorities!$E$3:$E$2283,Table1[[#This Row],[ID]],0)),0))),"")</f>
        <v/>
      </c>
      <c r="N251" s="292" t="str" cm="1">
        <f t="array" aca="1" ref="N251" ca="1">_xlfn.IFNA(TODAY()-(INDEX(OFFSET(Priorities!$F$3:$F$2283,Table1[[#This Row],[ID]],0),MATCH(1,(B251=OFFSET(Priorities!$B$3:$B$2283,Table1[[#This Row],[ID]],0))*("104W"=OFFSET(Priorities!$E$3:$E$2283,Table1[[#This Row],[ID]],0)),0))),"")</f>
        <v/>
      </c>
      <c r="O251" s="292" t="str" cm="1">
        <f t="array" aca="1" ref="O251" ca="1">_xlfn.IFNA(TODAY()-(INDEX(OFFSET(Priorities!$F$3:$F$2283,Table1[[#This Row],[ID]],0),MATCH(1,(B251=OFFSET(Priorities!$B$3:$B$2283,Table1[[#This Row],[ID]],0))*("2L"=OFFSET(Priorities!$E$3:$E$2283,Table1[[#This Row],[ID]],0)),0))),"")</f>
        <v/>
      </c>
      <c r="P251" s="292" t="str" cm="1">
        <f t="array" aca="1" ref="P251" ca="1">_xlfn.IFNA(TODAY()-(INDEX(OFFSET(Priorities!$F$3:$F$2283,Table1[[#This Row],[ID]],0),MATCH(1,(B251=OFFSET(Priorities!$B$3:$B$2283,Table1[[#This Row],[ID]],0))*("156W"=OFFSET(Priorities!$E$3:$E$2283,Table1[[#This Row],[ID]],0)),0))),"")</f>
        <v/>
      </c>
      <c r="Q251" s="287" t="str" cm="1">
        <f t="array" aca="1" ref="Q251" ca="1">_xlfn.IFNA(TODAY()-(INDEX(OFFSET(Priorities!$F$3:$F$2283,Table1[[#This Row],[ID]],0),MATCH(1,(B251=OFFSET(Priorities!$B$3:$B$2283,Table1[[#This Row],[ID]],0))*("3L"=OFFSET(Priorities!$E$3:$E$2283,Table1[[#This Row],[ID]],0)),0))),"")</f>
        <v/>
      </c>
    </row>
    <row r="252" spans="1:17" hidden="1" x14ac:dyDescent="0.3">
      <c r="A252" s="288">
        <v>251</v>
      </c>
      <c r="B252" s="289" t="str">
        <f ca="1">IF(COUNTIF(Priorities!$B$4:OFFSET(Priorities!$B$3,Table1[[#This Row],[ID]],0),OFFSET(Priorities!$B$3,Table1[[#This Row],[ID]],0))=1,OFFSET(Priorities!$B$3,Table1[[#This Row],[ID]],0),"")</f>
        <v/>
      </c>
      <c r="C252" s="290" t="str">
        <f ca="1">IF(COUNTIF(Priorities!$B$4:OFFSET(Priorities!$B$3,Table1[[#This Row],[ID]],0),OFFSET(Priorities!$B$3,Table1[[#This Row],[ID]],0))=1,OFFSET(Priorities!$C$3,Table1[[#This Row],[ID]],0),"")</f>
        <v/>
      </c>
      <c r="D252" s="289" t="str">
        <f ca="1">IFERROR(IF(VLOOKUP(E252,'Leader-Assistant'!$B$1:$B$25,1,FALSE)&lt;&gt;"",'Leader-Assistant'!$B$1,""),"") &amp; IFERROR(IF(VLOOKUP(E252,'Leader-Assistant'!$C$1:$C$25,1,FALSE)&lt;&gt;"",'Leader-Assistant'!$C$1,""),"")  &amp; IFERROR(IF(VLOOKUP(E252,'Leader-Assistant'!$D$1:$D$25,1,FALSE)&lt;&gt;"",'Leader-Assistant'!$D$1,""),"") &amp; IFERROR(IF(VLOOKUP(E252,'Leader-Assistant'!$E$1:$E$25,1,FALSE)&lt;&gt;"",'Leader-Assistant'!$E$1,""),"") &amp; IFERROR(IF(VLOOKUP(E252,'Leader-Assistant'!$F$1:$F$25,1,FALSE)&lt;&gt;"",'Leader-Assistant'!$F$1,""),"") &amp; IFERROR(IF(VLOOKUP(E252,'Leader-Assistant'!$G$1:$G$25,1,FALSE)&lt;&gt;"",'Leader-Assistant'!$G$1,""),"") &amp; IFERROR(IF(VLOOKUP(E252,'Leader-Assistant'!$H$1:$H$25,1,FALSE)&lt;&gt;"",'Leader-Assistant'!$H$1,""),"") &amp; IFERROR(IF(VLOOKUP(E252,'Leader-Assistant'!$I$1:$I$25,1,FALSE)&lt;&gt;"",'Leader-Assistant'!$I$1,""),"")</f>
        <v/>
      </c>
      <c r="E252" s="289" t="str">
        <f ca="1">IF(COUNTIF(Priorities!$B$4:OFFSET(Priorities!$B$3,Table1[[#This Row],[ID]],0),OFFSET(Priorities!$B$3,Table1[[#This Row],[ID]],0))=1,OFFSET(Priorities!$D$3,Table1[[#This Row],[ID]],0),"")</f>
        <v/>
      </c>
      <c r="F252" s="291" t="str" cm="1">
        <f t="array" aca="1" ref="F252" ca="1">_xlfn.IFNA(INDEX(OFFSET(Priorities!$F$3:$F$2283,Table1[[#This Row],[ID]],0),MATCH(1,(B252=OFFSET(Priorities!$B$3:$B$2283,Table1[[#This Row],[ID]],0))*("Initial"=OFFSET(Priorities!$E$3:$E$2283,Table1[[#This Row],[ID]],0)),0)),"")</f>
        <v/>
      </c>
      <c r="G252" s="292" t="str" cm="1">
        <f t="array" aca="1" ref="G252" ca="1">_xlfn.IFNA(TODAY()-(INDEX(OFFSET(Priorities!$F$3:$F$2283,Table1[[#This Row],[ID]],0),MATCH(1,(B252=OFFSET(Priorities!$B$3:$B$2283,Table1[[#This Row],[ID]],0))*("1W"=OFFSET(Priorities!$E$3:$E$2283,Table1[[#This Row],[ID]],0)),0))),"")</f>
        <v/>
      </c>
      <c r="H252" s="292" t="str" cm="1">
        <f t="array" aca="1" ref="H252" ca="1">_xlfn.IFNA(TODAY()-(INDEX(OFFSET(Priorities!$F$3:$F$2283,Table1[[#This Row],[ID]],0),MATCH(1,(B252=OFFSET(Priorities!$B$3:$B$2283,Table1[[#This Row],[ID]],0))*("3W"=OFFSET(Priorities!$E$3:$E$2283,Table1[[#This Row],[ID]],0)),0))),"")</f>
        <v/>
      </c>
      <c r="I252" s="292" t="str" cm="1">
        <f t="array" aca="1" ref="I252" ca="1">_xlfn.IFNA(TODAY()-(INDEX(OFFSET(Priorities!$F$3:$F$2283,Table1[[#This Row],[ID]],0),MATCH(1,(B252=OFFSET(Priorities!$B$3:$B$2283,Table1[[#This Row],[ID]],0))*("6W"=OFFSET(Priorities!$E$3:$E$2283,Table1[[#This Row],[ID]],0)),0))),"")</f>
        <v/>
      </c>
      <c r="J252" s="292" t="str" cm="1">
        <f t="array" aca="1" ref="J252" ca="1">_xlfn.IFNA(TODAY()-(INDEX(OFFSET(Priorities!$F$3:$F$2283,Table1[[#This Row],[ID]],0),MATCH(1,(B252=OFFSET(Priorities!$B$3:$B$2283,Table1[[#This Row],[ID]],0))*("12W"=OFFSET(Priorities!$E$3:$E$2283,Table1[[#This Row],[ID]],0)),0))),"")</f>
        <v/>
      </c>
      <c r="K252" s="292" t="str" cm="1">
        <f t="array" aca="1" ref="K252" ca="1">_xlfn.IFNA(TODAY()-(INDEX(OFFSET(Priorities!$F$3:$F$2283,Table1[[#This Row],[ID]],0),MATCH(1,(B252=OFFSET(Priorities!$B$3:$B$2283,Table1[[#This Row],[ID]],0))*("18W"=OFFSET(Priorities!$E$3:$E$2283,Table1[[#This Row],[ID]],0)),0))),"")</f>
        <v/>
      </c>
      <c r="L252" s="292" t="str" cm="1">
        <f t="array" aca="1" ref="L252" ca="1">_xlfn.IFNA(TODAY()-(INDEX(OFFSET(Priorities!$F$3:$F$2283,Table1[[#This Row],[ID]],0),MATCH(1,(B252=OFFSET(Priorities!$B$3:$B$2283,Table1[[#This Row],[ID]],0))*("26W"=OFFSET(Priorities!$E$3:$E$2283,Table1[[#This Row],[ID]],0)),0))),"")</f>
        <v/>
      </c>
      <c r="M252" s="292" t="str" cm="1">
        <f t="array" aca="1" ref="M252" ca="1">_xlfn.IFNA(TODAY()-(INDEX(OFFSET(Priorities!$F$3:$F$2283,Table1[[#This Row],[ID]],0),MATCH(1,(B252=OFFSET(Priorities!$B$3:$B$2283,Table1[[#This Row],[ID]],0))*("52W"=OFFSET(Priorities!$E$3:$E$2283,Table1[[#This Row],[ID]],0)),0))),"")</f>
        <v/>
      </c>
      <c r="N252" s="292" t="str" cm="1">
        <f t="array" aca="1" ref="N252" ca="1">_xlfn.IFNA(TODAY()-(INDEX(OFFSET(Priorities!$F$3:$F$2283,Table1[[#This Row],[ID]],0),MATCH(1,(B252=OFFSET(Priorities!$B$3:$B$2283,Table1[[#This Row],[ID]],0))*("104W"=OFFSET(Priorities!$E$3:$E$2283,Table1[[#This Row],[ID]],0)),0))),"")</f>
        <v/>
      </c>
      <c r="O252" s="292" t="str" cm="1">
        <f t="array" aca="1" ref="O252" ca="1">_xlfn.IFNA(TODAY()-(INDEX(OFFSET(Priorities!$F$3:$F$2283,Table1[[#This Row],[ID]],0),MATCH(1,(B252=OFFSET(Priorities!$B$3:$B$2283,Table1[[#This Row],[ID]],0))*("2L"=OFFSET(Priorities!$E$3:$E$2283,Table1[[#This Row],[ID]],0)),0))),"")</f>
        <v/>
      </c>
      <c r="P252" s="292" t="str" cm="1">
        <f t="array" aca="1" ref="P252" ca="1">_xlfn.IFNA(TODAY()-(INDEX(OFFSET(Priorities!$F$3:$F$2283,Table1[[#This Row],[ID]],0),MATCH(1,(B252=OFFSET(Priorities!$B$3:$B$2283,Table1[[#This Row],[ID]],0))*("156W"=OFFSET(Priorities!$E$3:$E$2283,Table1[[#This Row],[ID]],0)),0))),"")</f>
        <v/>
      </c>
      <c r="Q252" s="287" t="str" cm="1">
        <f t="array" aca="1" ref="Q252" ca="1">_xlfn.IFNA(TODAY()-(INDEX(OFFSET(Priorities!$F$3:$F$2283,Table1[[#This Row],[ID]],0),MATCH(1,(B252=OFFSET(Priorities!$B$3:$B$2283,Table1[[#This Row],[ID]],0))*("3L"=OFFSET(Priorities!$E$3:$E$2283,Table1[[#This Row],[ID]],0)),0))),"")</f>
        <v/>
      </c>
    </row>
    <row r="253" spans="1:17" hidden="1" x14ac:dyDescent="0.3">
      <c r="A253" s="288">
        <v>252</v>
      </c>
      <c r="B253" s="289" t="str">
        <f ca="1">IF(COUNTIF(Priorities!$B$4:OFFSET(Priorities!$B$3,Table1[[#This Row],[ID]],0),OFFSET(Priorities!$B$3,Table1[[#This Row],[ID]],0))=1,OFFSET(Priorities!$B$3,Table1[[#This Row],[ID]],0),"")</f>
        <v/>
      </c>
      <c r="C253" s="290" t="str">
        <f ca="1">IF(COUNTIF(Priorities!$B$4:OFFSET(Priorities!$B$3,Table1[[#This Row],[ID]],0),OFFSET(Priorities!$B$3,Table1[[#This Row],[ID]],0))=1,OFFSET(Priorities!$C$3,Table1[[#This Row],[ID]],0),"")</f>
        <v/>
      </c>
      <c r="D253" s="289" t="str">
        <f ca="1">IFERROR(IF(VLOOKUP(E253,'Leader-Assistant'!$B$1:$B$25,1,FALSE)&lt;&gt;"",'Leader-Assistant'!$B$1,""),"") &amp; IFERROR(IF(VLOOKUP(E253,'Leader-Assistant'!$C$1:$C$25,1,FALSE)&lt;&gt;"",'Leader-Assistant'!$C$1,""),"")  &amp; IFERROR(IF(VLOOKUP(E253,'Leader-Assistant'!$D$1:$D$25,1,FALSE)&lt;&gt;"",'Leader-Assistant'!$D$1,""),"") &amp; IFERROR(IF(VLOOKUP(E253,'Leader-Assistant'!$E$1:$E$25,1,FALSE)&lt;&gt;"",'Leader-Assistant'!$E$1,""),"") &amp; IFERROR(IF(VLOOKUP(E253,'Leader-Assistant'!$F$1:$F$25,1,FALSE)&lt;&gt;"",'Leader-Assistant'!$F$1,""),"") &amp; IFERROR(IF(VLOOKUP(E253,'Leader-Assistant'!$G$1:$G$25,1,FALSE)&lt;&gt;"",'Leader-Assistant'!$G$1,""),"") &amp; IFERROR(IF(VLOOKUP(E253,'Leader-Assistant'!$H$1:$H$25,1,FALSE)&lt;&gt;"",'Leader-Assistant'!$H$1,""),"") &amp; IFERROR(IF(VLOOKUP(E253,'Leader-Assistant'!$I$1:$I$25,1,FALSE)&lt;&gt;"",'Leader-Assistant'!$I$1,""),"")</f>
        <v/>
      </c>
      <c r="E253" s="289" t="str">
        <f ca="1">IF(COUNTIF(Priorities!$B$4:OFFSET(Priorities!$B$3,Table1[[#This Row],[ID]],0),OFFSET(Priorities!$B$3,Table1[[#This Row],[ID]],0))=1,OFFSET(Priorities!$D$3,Table1[[#This Row],[ID]],0),"")</f>
        <v/>
      </c>
      <c r="F253" s="291" t="str" cm="1">
        <f t="array" aca="1" ref="F253" ca="1">_xlfn.IFNA(INDEX(OFFSET(Priorities!$F$3:$F$2283,Table1[[#This Row],[ID]],0),MATCH(1,(B253=OFFSET(Priorities!$B$3:$B$2283,Table1[[#This Row],[ID]],0))*("Initial"=OFFSET(Priorities!$E$3:$E$2283,Table1[[#This Row],[ID]],0)),0)),"")</f>
        <v/>
      </c>
      <c r="G253" s="292" t="str" cm="1">
        <f t="array" aca="1" ref="G253" ca="1">_xlfn.IFNA(TODAY()-(INDEX(OFFSET(Priorities!$F$3:$F$2283,Table1[[#This Row],[ID]],0),MATCH(1,(B253=OFFSET(Priorities!$B$3:$B$2283,Table1[[#This Row],[ID]],0))*("1W"=OFFSET(Priorities!$E$3:$E$2283,Table1[[#This Row],[ID]],0)),0))),"")</f>
        <v/>
      </c>
      <c r="H253" s="292" t="str" cm="1">
        <f t="array" aca="1" ref="H253" ca="1">_xlfn.IFNA(TODAY()-(INDEX(OFFSET(Priorities!$F$3:$F$2283,Table1[[#This Row],[ID]],0),MATCH(1,(B253=OFFSET(Priorities!$B$3:$B$2283,Table1[[#This Row],[ID]],0))*("3W"=OFFSET(Priorities!$E$3:$E$2283,Table1[[#This Row],[ID]],0)),0))),"")</f>
        <v/>
      </c>
      <c r="I253" s="292" t="str" cm="1">
        <f t="array" aca="1" ref="I253" ca="1">_xlfn.IFNA(TODAY()-(INDEX(OFFSET(Priorities!$F$3:$F$2283,Table1[[#This Row],[ID]],0),MATCH(1,(B253=OFFSET(Priorities!$B$3:$B$2283,Table1[[#This Row],[ID]],0))*("6W"=OFFSET(Priorities!$E$3:$E$2283,Table1[[#This Row],[ID]],0)),0))),"")</f>
        <v/>
      </c>
      <c r="J253" s="292" t="str" cm="1">
        <f t="array" aca="1" ref="J253" ca="1">_xlfn.IFNA(TODAY()-(INDEX(OFFSET(Priorities!$F$3:$F$2283,Table1[[#This Row],[ID]],0),MATCH(1,(B253=OFFSET(Priorities!$B$3:$B$2283,Table1[[#This Row],[ID]],0))*("12W"=OFFSET(Priorities!$E$3:$E$2283,Table1[[#This Row],[ID]],0)),0))),"")</f>
        <v/>
      </c>
      <c r="K253" s="292" t="str" cm="1">
        <f t="array" aca="1" ref="K253" ca="1">_xlfn.IFNA(TODAY()-(INDEX(OFFSET(Priorities!$F$3:$F$2283,Table1[[#This Row],[ID]],0),MATCH(1,(B253=OFFSET(Priorities!$B$3:$B$2283,Table1[[#This Row],[ID]],0))*("18W"=OFFSET(Priorities!$E$3:$E$2283,Table1[[#This Row],[ID]],0)),0))),"")</f>
        <v/>
      </c>
      <c r="L253" s="292" t="str" cm="1">
        <f t="array" aca="1" ref="L253" ca="1">_xlfn.IFNA(TODAY()-(INDEX(OFFSET(Priorities!$F$3:$F$2283,Table1[[#This Row],[ID]],0),MATCH(1,(B253=OFFSET(Priorities!$B$3:$B$2283,Table1[[#This Row],[ID]],0))*("26W"=OFFSET(Priorities!$E$3:$E$2283,Table1[[#This Row],[ID]],0)),0))),"")</f>
        <v/>
      </c>
      <c r="M253" s="292" t="str" cm="1">
        <f t="array" aca="1" ref="M253" ca="1">_xlfn.IFNA(TODAY()-(INDEX(OFFSET(Priorities!$F$3:$F$2283,Table1[[#This Row],[ID]],0),MATCH(1,(B253=OFFSET(Priorities!$B$3:$B$2283,Table1[[#This Row],[ID]],0))*("52W"=OFFSET(Priorities!$E$3:$E$2283,Table1[[#This Row],[ID]],0)),0))),"")</f>
        <v/>
      </c>
      <c r="N253" s="292" t="str" cm="1">
        <f t="array" aca="1" ref="N253" ca="1">_xlfn.IFNA(TODAY()-(INDEX(OFFSET(Priorities!$F$3:$F$2283,Table1[[#This Row],[ID]],0),MATCH(1,(B253=OFFSET(Priorities!$B$3:$B$2283,Table1[[#This Row],[ID]],0))*("104W"=OFFSET(Priorities!$E$3:$E$2283,Table1[[#This Row],[ID]],0)),0))),"")</f>
        <v/>
      </c>
      <c r="O253" s="292" t="str" cm="1">
        <f t="array" aca="1" ref="O253" ca="1">_xlfn.IFNA(TODAY()-(INDEX(OFFSET(Priorities!$F$3:$F$2283,Table1[[#This Row],[ID]],0),MATCH(1,(B253=OFFSET(Priorities!$B$3:$B$2283,Table1[[#This Row],[ID]],0))*("2L"=OFFSET(Priorities!$E$3:$E$2283,Table1[[#This Row],[ID]],0)),0))),"")</f>
        <v/>
      </c>
      <c r="P253" s="292" t="str" cm="1">
        <f t="array" aca="1" ref="P253" ca="1">_xlfn.IFNA(TODAY()-(INDEX(OFFSET(Priorities!$F$3:$F$2283,Table1[[#This Row],[ID]],0),MATCH(1,(B253=OFFSET(Priorities!$B$3:$B$2283,Table1[[#This Row],[ID]],0))*("156W"=OFFSET(Priorities!$E$3:$E$2283,Table1[[#This Row],[ID]],0)),0))),"")</f>
        <v/>
      </c>
      <c r="Q253" s="287" t="str" cm="1">
        <f t="array" aca="1" ref="Q253" ca="1">_xlfn.IFNA(TODAY()-(INDEX(OFFSET(Priorities!$F$3:$F$2283,Table1[[#This Row],[ID]],0),MATCH(1,(B253=OFFSET(Priorities!$B$3:$B$2283,Table1[[#This Row],[ID]],0))*("3L"=OFFSET(Priorities!$E$3:$E$2283,Table1[[#This Row],[ID]],0)),0))),"")</f>
        <v/>
      </c>
    </row>
    <row r="254" spans="1:17" hidden="1" x14ac:dyDescent="0.3">
      <c r="A254" s="288">
        <v>253</v>
      </c>
      <c r="B254" s="289" t="str">
        <f ca="1">IF(COUNTIF(Priorities!$B$4:OFFSET(Priorities!$B$3,Table1[[#This Row],[ID]],0),OFFSET(Priorities!$B$3,Table1[[#This Row],[ID]],0))=1,OFFSET(Priorities!$B$3,Table1[[#This Row],[ID]],0),"")</f>
        <v/>
      </c>
      <c r="C254" s="290" t="str">
        <f ca="1">IF(COUNTIF(Priorities!$B$4:OFFSET(Priorities!$B$3,Table1[[#This Row],[ID]],0),OFFSET(Priorities!$B$3,Table1[[#This Row],[ID]],0))=1,OFFSET(Priorities!$C$3,Table1[[#This Row],[ID]],0),"")</f>
        <v/>
      </c>
      <c r="D254" s="289" t="str">
        <f ca="1">IFERROR(IF(VLOOKUP(E254,'Leader-Assistant'!$B$1:$B$25,1,FALSE)&lt;&gt;"",'Leader-Assistant'!$B$1,""),"") &amp; IFERROR(IF(VLOOKUP(E254,'Leader-Assistant'!$C$1:$C$25,1,FALSE)&lt;&gt;"",'Leader-Assistant'!$C$1,""),"")  &amp; IFERROR(IF(VLOOKUP(E254,'Leader-Assistant'!$D$1:$D$25,1,FALSE)&lt;&gt;"",'Leader-Assistant'!$D$1,""),"") &amp; IFERROR(IF(VLOOKUP(E254,'Leader-Assistant'!$E$1:$E$25,1,FALSE)&lt;&gt;"",'Leader-Assistant'!$E$1,""),"") &amp; IFERROR(IF(VLOOKUP(E254,'Leader-Assistant'!$F$1:$F$25,1,FALSE)&lt;&gt;"",'Leader-Assistant'!$F$1,""),"") &amp; IFERROR(IF(VLOOKUP(E254,'Leader-Assistant'!$G$1:$G$25,1,FALSE)&lt;&gt;"",'Leader-Assistant'!$G$1,""),"") &amp; IFERROR(IF(VLOOKUP(E254,'Leader-Assistant'!$H$1:$H$25,1,FALSE)&lt;&gt;"",'Leader-Assistant'!$H$1,""),"") &amp; IFERROR(IF(VLOOKUP(E254,'Leader-Assistant'!$I$1:$I$25,1,FALSE)&lt;&gt;"",'Leader-Assistant'!$I$1,""),"")</f>
        <v/>
      </c>
      <c r="E254" s="289" t="str">
        <f ca="1">IF(COUNTIF(Priorities!$B$4:OFFSET(Priorities!$B$3,Table1[[#This Row],[ID]],0),OFFSET(Priorities!$B$3,Table1[[#This Row],[ID]],0))=1,OFFSET(Priorities!$D$3,Table1[[#This Row],[ID]],0),"")</f>
        <v/>
      </c>
      <c r="F254" s="291" t="str" cm="1">
        <f t="array" aca="1" ref="F254" ca="1">_xlfn.IFNA(INDEX(OFFSET(Priorities!$F$3:$F$2283,Table1[[#This Row],[ID]],0),MATCH(1,(B254=OFFSET(Priorities!$B$3:$B$2283,Table1[[#This Row],[ID]],0))*("Initial"=OFFSET(Priorities!$E$3:$E$2283,Table1[[#This Row],[ID]],0)),0)),"")</f>
        <v/>
      </c>
      <c r="G254" s="292" t="str" cm="1">
        <f t="array" aca="1" ref="G254" ca="1">_xlfn.IFNA(TODAY()-(INDEX(OFFSET(Priorities!$F$3:$F$2283,Table1[[#This Row],[ID]],0),MATCH(1,(B254=OFFSET(Priorities!$B$3:$B$2283,Table1[[#This Row],[ID]],0))*("1W"=OFFSET(Priorities!$E$3:$E$2283,Table1[[#This Row],[ID]],0)),0))),"")</f>
        <v/>
      </c>
      <c r="H254" s="292" t="str" cm="1">
        <f t="array" aca="1" ref="H254" ca="1">_xlfn.IFNA(TODAY()-(INDEX(OFFSET(Priorities!$F$3:$F$2283,Table1[[#This Row],[ID]],0),MATCH(1,(B254=OFFSET(Priorities!$B$3:$B$2283,Table1[[#This Row],[ID]],0))*("3W"=OFFSET(Priorities!$E$3:$E$2283,Table1[[#This Row],[ID]],0)),0))),"")</f>
        <v/>
      </c>
      <c r="I254" s="292" t="str" cm="1">
        <f t="array" aca="1" ref="I254" ca="1">_xlfn.IFNA(TODAY()-(INDEX(OFFSET(Priorities!$F$3:$F$2283,Table1[[#This Row],[ID]],0),MATCH(1,(B254=OFFSET(Priorities!$B$3:$B$2283,Table1[[#This Row],[ID]],0))*("6W"=OFFSET(Priorities!$E$3:$E$2283,Table1[[#This Row],[ID]],0)),0))),"")</f>
        <v/>
      </c>
      <c r="J254" s="292" t="str" cm="1">
        <f t="array" aca="1" ref="J254" ca="1">_xlfn.IFNA(TODAY()-(INDEX(OFFSET(Priorities!$F$3:$F$2283,Table1[[#This Row],[ID]],0),MATCH(1,(B254=OFFSET(Priorities!$B$3:$B$2283,Table1[[#This Row],[ID]],0))*("12W"=OFFSET(Priorities!$E$3:$E$2283,Table1[[#This Row],[ID]],0)),0))),"")</f>
        <v/>
      </c>
      <c r="K254" s="292" t="str" cm="1">
        <f t="array" aca="1" ref="K254" ca="1">_xlfn.IFNA(TODAY()-(INDEX(OFFSET(Priorities!$F$3:$F$2283,Table1[[#This Row],[ID]],0),MATCH(1,(B254=OFFSET(Priorities!$B$3:$B$2283,Table1[[#This Row],[ID]],0))*("18W"=OFFSET(Priorities!$E$3:$E$2283,Table1[[#This Row],[ID]],0)),0))),"")</f>
        <v/>
      </c>
      <c r="L254" s="292" t="str" cm="1">
        <f t="array" aca="1" ref="L254" ca="1">_xlfn.IFNA(TODAY()-(INDEX(OFFSET(Priorities!$F$3:$F$2283,Table1[[#This Row],[ID]],0),MATCH(1,(B254=OFFSET(Priorities!$B$3:$B$2283,Table1[[#This Row],[ID]],0))*("26W"=OFFSET(Priorities!$E$3:$E$2283,Table1[[#This Row],[ID]],0)),0))),"")</f>
        <v/>
      </c>
      <c r="M254" s="292" t="str" cm="1">
        <f t="array" aca="1" ref="M254" ca="1">_xlfn.IFNA(TODAY()-(INDEX(OFFSET(Priorities!$F$3:$F$2283,Table1[[#This Row],[ID]],0),MATCH(1,(B254=OFFSET(Priorities!$B$3:$B$2283,Table1[[#This Row],[ID]],0))*("52W"=OFFSET(Priorities!$E$3:$E$2283,Table1[[#This Row],[ID]],0)),0))),"")</f>
        <v/>
      </c>
      <c r="N254" s="292" t="str" cm="1">
        <f t="array" aca="1" ref="N254" ca="1">_xlfn.IFNA(TODAY()-(INDEX(OFFSET(Priorities!$F$3:$F$2283,Table1[[#This Row],[ID]],0),MATCH(1,(B254=OFFSET(Priorities!$B$3:$B$2283,Table1[[#This Row],[ID]],0))*("104W"=OFFSET(Priorities!$E$3:$E$2283,Table1[[#This Row],[ID]],0)),0))),"")</f>
        <v/>
      </c>
      <c r="O254" s="292" t="str" cm="1">
        <f t="array" aca="1" ref="O254" ca="1">_xlfn.IFNA(TODAY()-(INDEX(OFFSET(Priorities!$F$3:$F$2283,Table1[[#This Row],[ID]],0),MATCH(1,(B254=OFFSET(Priorities!$B$3:$B$2283,Table1[[#This Row],[ID]],0))*("2L"=OFFSET(Priorities!$E$3:$E$2283,Table1[[#This Row],[ID]],0)),0))),"")</f>
        <v/>
      </c>
      <c r="P254" s="292" t="str" cm="1">
        <f t="array" aca="1" ref="P254" ca="1">_xlfn.IFNA(TODAY()-(INDEX(OFFSET(Priorities!$F$3:$F$2283,Table1[[#This Row],[ID]],0),MATCH(1,(B254=OFFSET(Priorities!$B$3:$B$2283,Table1[[#This Row],[ID]],0))*("156W"=OFFSET(Priorities!$E$3:$E$2283,Table1[[#This Row],[ID]],0)),0))),"")</f>
        <v/>
      </c>
      <c r="Q254" s="287" t="str" cm="1">
        <f t="array" aca="1" ref="Q254" ca="1">_xlfn.IFNA(TODAY()-(INDEX(OFFSET(Priorities!$F$3:$F$2283,Table1[[#This Row],[ID]],0),MATCH(1,(B254=OFFSET(Priorities!$B$3:$B$2283,Table1[[#This Row],[ID]],0))*("3L"=OFFSET(Priorities!$E$3:$E$2283,Table1[[#This Row],[ID]],0)),0))),"")</f>
        <v/>
      </c>
    </row>
    <row r="255" spans="1:17" hidden="1" x14ac:dyDescent="0.3">
      <c r="A255" s="288">
        <v>254</v>
      </c>
      <c r="B255" s="289" t="str">
        <f ca="1">IF(COUNTIF(Priorities!$B$4:OFFSET(Priorities!$B$3,Table1[[#This Row],[ID]],0),OFFSET(Priorities!$B$3,Table1[[#This Row],[ID]],0))=1,OFFSET(Priorities!$B$3,Table1[[#This Row],[ID]],0),"")</f>
        <v/>
      </c>
      <c r="C255" s="290" t="str">
        <f ca="1">IF(COUNTIF(Priorities!$B$4:OFFSET(Priorities!$B$3,Table1[[#This Row],[ID]],0),OFFSET(Priorities!$B$3,Table1[[#This Row],[ID]],0))=1,OFFSET(Priorities!$C$3,Table1[[#This Row],[ID]],0),"")</f>
        <v/>
      </c>
      <c r="D255" s="289" t="str">
        <f ca="1">IFERROR(IF(VLOOKUP(E255,'Leader-Assistant'!$B$1:$B$25,1,FALSE)&lt;&gt;"",'Leader-Assistant'!$B$1,""),"") &amp; IFERROR(IF(VLOOKUP(E255,'Leader-Assistant'!$C$1:$C$25,1,FALSE)&lt;&gt;"",'Leader-Assistant'!$C$1,""),"")  &amp; IFERROR(IF(VLOOKUP(E255,'Leader-Assistant'!$D$1:$D$25,1,FALSE)&lt;&gt;"",'Leader-Assistant'!$D$1,""),"") &amp; IFERROR(IF(VLOOKUP(E255,'Leader-Assistant'!$E$1:$E$25,1,FALSE)&lt;&gt;"",'Leader-Assistant'!$E$1,""),"") &amp; IFERROR(IF(VLOOKUP(E255,'Leader-Assistant'!$F$1:$F$25,1,FALSE)&lt;&gt;"",'Leader-Assistant'!$F$1,""),"") &amp; IFERROR(IF(VLOOKUP(E255,'Leader-Assistant'!$G$1:$G$25,1,FALSE)&lt;&gt;"",'Leader-Assistant'!$G$1,""),"") &amp; IFERROR(IF(VLOOKUP(E255,'Leader-Assistant'!$H$1:$H$25,1,FALSE)&lt;&gt;"",'Leader-Assistant'!$H$1,""),"") &amp; IFERROR(IF(VLOOKUP(E255,'Leader-Assistant'!$I$1:$I$25,1,FALSE)&lt;&gt;"",'Leader-Assistant'!$I$1,""),"")</f>
        <v/>
      </c>
      <c r="E255" s="289" t="str">
        <f ca="1">IF(COUNTIF(Priorities!$B$4:OFFSET(Priorities!$B$3,Table1[[#This Row],[ID]],0),OFFSET(Priorities!$B$3,Table1[[#This Row],[ID]],0))=1,OFFSET(Priorities!$D$3,Table1[[#This Row],[ID]],0),"")</f>
        <v/>
      </c>
      <c r="F255" s="291" t="str" cm="1">
        <f t="array" aca="1" ref="F255" ca="1">_xlfn.IFNA(INDEX(OFFSET(Priorities!$F$3:$F$2283,Table1[[#This Row],[ID]],0),MATCH(1,(B255=OFFSET(Priorities!$B$3:$B$2283,Table1[[#This Row],[ID]],0))*("Initial"=OFFSET(Priorities!$E$3:$E$2283,Table1[[#This Row],[ID]],0)),0)),"")</f>
        <v/>
      </c>
      <c r="G255" s="292" t="str" cm="1">
        <f t="array" aca="1" ref="G255" ca="1">_xlfn.IFNA(TODAY()-(INDEX(OFFSET(Priorities!$F$3:$F$2283,Table1[[#This Row],[ID]],0),MATCH(1,(B255=OFFSET(Priorities!$B$3:$B$2283,Table1[[#This Row],[ID]],0))*("1W"=OFFSET(Priorities!$E$3:$E$2283,Table1[[#This Row],[ID]],0)),0))),"")</f>
        <v/>
      </c>
      <c r="H255" s="292" t="str" cm="1">
        <f t="array" aca="1" ref="H255" ca="1">_xlfn.IFNA(TODAY()-(INDEX(OFFSET(Priorities!$F$3:$F$2283,Table1[[#This Row],[ID]],0),MATCH(1,(B255=OFFSET(Priorities!$B$3:$B$2283,Table1[[#This Row],[ID]],0))*("3W"=OFFSET(Priorities!$E$3:$E$2283,Table1[[#This Row],[ID]],0)),0))),"")</f>
        <v/>
      </c>
      <c r="I255" s="292" t="str" cm="1">
        <f t="array" aca="1" ref="I255" ca="1">_xlfn.IFNA(TODAY()-(INDEX(OFFSET(Priorities!$F$3:$F$2283,Table1[[#This Row],[ID]],0),MATCH(1,(B255=OFFSET(Priorities!$B$3:$B$2283,Table1[[#This Row],[ID]],0))*("6W"=OFFSET(Priorities!$E$3:$E$2283,Table1[[#This Row],[ID]],0)),0))),"")</f>
        <v/>
      </c>
      <c r="J255" s="292" t="str" cm="1">
        <f t="array" aca="1" ref="J255" ca="1">_xlfn.IFNA(TODAY()-(INDEX(OFFSET(Priorities!$F$3:$F$2283,Table1[[#This Row],[ID]],0),MATCH(1,(B255=OFFSET(Priorities!$B$3:$B$2283,Table1[[#This Row],[ID]],0))*("12W"=OFFSET(Priorities!$E$3:$E$2283,Table1[[#This Row],[ID]],0)),0))),"")</f>
        <v/>
      </c>
      <c r="K255" s="292" t="str" cm="1">
        <f t="array" aca="1" ref="K255" ca="1">_xlfn.IFNA(TODAY()-(INDEX(OFFSET(Priorities!$F$3:$F$2283,Table1[[#This Row],[ID]],0),MATCH(1,(B255=OFFSET(Priorities!$B$3:$B$2283,Table1[[#This Row],[ID]],0))*("18W"=OFFSET(Priorities!$E$3:$E$2283,Table1[[#This Row],[ID]],0)),0))),"")</f>
        <v/>
      </c>
      <c r="L255" s="292" t="str" cm="1">
        <f t="array" aca="1" ref="L255" ca="1">_xlfn.IFNA(TODAY()-(INDEX(OFFSET(Priorities!$F$3:$F$2283,Table1[[#This Row],[ID]],0),MATCH(1,(B255=OFFSET(Priorities!$B$3:$B$2283,Table1[[#This Row],[ID]],0))*("26W"=OFFSET(Priorities!$E$3:$E$2283,Table1[[#This Row],[ID]],0)),0))),"")</f>
        <v/>
      </c>
      <c r="M255" s="292" t="str" cm="1">
        <f t="array" aca="1" ref="M255" ca="1">_xlfn.IFNA(TODAY()-(INDEX(OFFSET(Priorities!$F$3:$F$2283,Table1[[#This Row],[ID]],0),MATCH(1,(B255=OFFSET(Priorities!$B$3:$B$2283,Table1[[#This Row],[ID]],0))*("52W"=OFFSET(Priorities!$E$3:$E$2283,Table1[[#This Row],[ID]],0)),0))),"")</f>
        <v/>
      </c>
      <c r="N255" s="292" t="str" cm="1">
        <f t="array" aca="1" ref="N255" ca="1">_xlfn.IFNA(TODAY()-(INDEX(OFFSET(Priorities!$F$3:$F$2283,Table1[[#This Row],[ID]],0),MATCH(1,(B255=OFFSET(Priorities!$B$3:$B$2283,Table1[[#This Row],[ID]],0))*("104W"=OFFSET(Priorities!$E$3:$E$2283,Table1[[#This Row],[ID]],0)),0))),"")</f>
        <v/>
      </c>
      <c r="O255" s="292" t="str" cm="1">
        <f t="array" aca="1" ref="O255" ca="1">_xlfn.IFNA(TODAY()-(INDEX(OFFSET(Priorities!$F$3:$F$2283,Table1[[#This Row],[ID]],0),MATCH(1,(B255=OFFSET(Priorities!$B$3:$B$2283,Table1[[#This Row],[ID]],0))*("2L"=OFFSET(Priorities!$E$3:$E$2283,Table1[[#This Row],[ID]],0)),0))),"")</f>
        <v/>
      </c>
      <c r="P255" s="292" t="str" cm="1">
        <f t="array" aca="1" ref="P255" ca="1">_xlfn.IFNA(TODAY()-(INDEX(OFFSET(Priorities!$F$3:$F$2283,Table1[[#This Row],[ID]],0),MATCH(1,(B255=OFFSET(Priorities!$B$3:$B$2283,Table1[[#This Row],[ID]],0))*("156W"=OFFSET(Priorities!$E$3:$E$2283,Table1[[#This Row],[ID]],0)),0))),"")</f>
        <v/>
      </c>
      <c r="Q255" s="287" t="str" cm="1">
        <f t="array" aca="1" ref="Q255" ca="1">_xlfn.IFNA(TODAY()-(INDEX(OFFSET(Priorities!$F$3:$F$2283,Table1[[#This Row],[ID]],0),MATCH(1,(B255=OFFSET(Priorities!$B$3:$B$2283,Table1[[#This Row],[ID]],0))*("3L"=OFFSET(Priorities!$E$3:$E$2283,Table1[[#This Row],[ID]],0)),0))),"")</f>
        <v/>
      </c>
    </row>
    <row r="256" spans="1:17" hidden="1" x14ac:dyDescent="0.3">
      <c r="A256" s="288">
        <v>255</v>
      </c>
      <c r="B256" s="289" t="str">
        <f ca="1">IF(COUNTIF(Priorities!$B$4:OFFSET(Priorities!$B$3,Table1[[#This Row],[ID]],0),OFFSET(Priorities!$B$3,Table1[[#This Row],[ID]],0))=1,OFFSET(Priorities!$B$3,Table1[[#This Row],[ID]],0),"")</f>
        <v/>
      </c>
      <c r="C256" s="290" t="str">
        <f ca="1">IF(COUNTIF(Priorities!$B$4:OFFSET(Priorities!$B$3,Table1[[#This Row],[ID]],0),OFFSET(Priorities!$B$3,Table1[[#This Row],[ID]],0))=1,OFFSET(Priorities!$C$3,Table1[[#This Row],[ID]],0),"")</f>
        <v/>
      </c>
      <c r="D256" s="289" t="str">
        <f ca="1">IFERROR(IF(VLOOKUP(E256,'Leader-Assistant'!$B$1:$B$25,1,FALSE)&lt;&gt;"",'Leader-Assistant'!$B$1,""),"") &amp; IFERROR(IF(VLOOKUP(E256,'Leader-Assistant'!$C$1:$C$25,1,FALSE)&lt;&gt;"",'Leader-Assistant'!$C$1,""),"")  &amp; IFERROR(IF(VLOOKUP(E256,'Leader-Assistant'!$D$1:$D$25,1,FALSE)&lt;&gt;"",'Leader-Assistant'!$D$1,""),"") &amp; IFERROR(IF(VLOOKUP(E256,'Leader-Assistant'!$E$1:$E$25,1,FALSE)&lt;&gt;"",'Leader-Assistant'!$E$1,""),"") &amp; IFERROR(IF(VLOOKUP(E256,'Leader-Assistant'!$F$1:$F$25,1,FALSE)&lt;&gt;"",'Leader-Assistant'!$F$1,""),"") &amp; IFERROR(IF(VLOOKUP(E256,'Leader-Assistant'!$G$1:$G$25,1,FALSE)&lt;&gt;"",'Leader-Assistant'!$G$1,""),"") &amp; IFERROR(IF(VLOOKUP(E256,'Leader-Assistant'!$H$1:$H$25,1,FALSE)&lt;&gt;"",'Leader-Assistant'!$H$1,""),"") &amp; IFERROR(IF(VLOOKUP(E256,'Leader-Assistant'!$I$1:$I$25,1,FALSE)&lt;&gt;"",'Leader-Assistant'!$I$1,""),"")</f>
        <v/>
      </c>
      <c r="E256" s="289" t="str">
        <f ca="1">IF(COUNTIF(Priorities!$B$4:OFFSET(Priorities!$B$3,Table1[[#This Row],[ID]],0),OFFSET(Priorities!$B$3,Table1[[#This Row],[ID]],0))=1,OFFSET(Priorities!$D$3,Table1[[#This Row],[ID]],0),"")</f>
        <v/>
      </c>
      <c r="F256" s="291" t="str" cm="1">
        <f t="array" aca="1" ref="F256" ca="1">_xlfn.IFNA(INDEX(OFFSET(Priorities!$F$3:$F$2283,Table1[[#This Row],[ID]],0),MATCH(1,(B256=OFFSET(Priorities!$B$3:$B$2283,Table1[[#This Row],[ID]],0))*("Initial"=OFFSET(Priorities!$E$3:$E$2283,Table1[[#This Row],[ID]],0)),0)),"")</f>
        <v/>
      </c>
      <c r="G256" s="292" t="str" cm="1">
        <f t="array" aca="1" ref="G256" ca="1">_xlfn.IFNA(TODAY()-(INDEX(OFFSET(Priorities!$F$3:$F$2283,Table1[[#This Row],[ID]],0),MATCH(1,(B256=OFFSET(Priorities!$B$3:$B$2283,Table1[[#This Row],[ID]],0))*("1W"=OFFSET(Priorities!$E$3:$E$2283,Table1[[#This Row],[ID]],0)),0))),"")</f>
        <v/>
      </c>
      <c r="H256" s="292" t="str" cm="1">
        <f t="array" aca="1" ref="H256" ca="1">_xlfn.IFNA(TODAY()-(INDEX(OFFSET(Priorities!$F$3:$F$2283,Table1[[#This Row],[ID]],0),MATCH(1,(B256=OFFSET(Priorities!$B$3:$B$2283,Table1[[#This Row],[ID]],0))*("3W"=OFFSET(Priorities!$E$3:$E$2283,Table1[[#This Row],[ID]],0)),0))),"")</f>
        <v/>
      </c>
      <c r="I256" s="292" t="str" cm="1">
        <f t="array" aca="1" ref="I256" ca="1">_xlfn.IFNA(TODAY()-(INDEX(OFFSET(Priorities!$F$3:$F$2283,Table1[[#This Row],[ID]],0),MATCH(1,(B256=OFFSET(Priorities!$B$3:$B$2283,Table1[[#This Row],[ID]],0))*("6W"=OFFSET(Priorities!$E$3:$E$2283,Table1[[#This Row],[ID]],0)),0))),"")</f>
        <v/>
      </c>
      <c r="J256" s="292" t="str" cm="1">
        <f t="array" aca="1" ref="J256" ca="1">_xlfn.IFNA(TODAY()-(INDEX(OFFSET(Priorities!$F$3:$F$2283,Table1[[#This Row],[ID]],0),MATCH(1,(B256=OFFSET(Priorities!$B$3:$B$2283,Table1[[#This Row],[ID]],0))*("12W"=OFFSET(Priorities!$E$3:$E$2283,Table1[[#This Row],[ID]],0)),0))),"")</f>
        <v/>
      </c>
      <c r="K256" s="292" t="str" cm="1">
        <f t="array" aca="1" ref="K256" ca="1">_xlfn.IFNA(TODAY()-(INDEX(OFFSET(Priorities!$F$3:$F$2283,Table1[[#This Row],[ID]],0),MATCH(1,(B256=OFFSET(Priorities!$B$3:$B$2283,Table1[[#This Row],[ID]],0))*("18W"=OFFSET(Priorities!$E$3:$E$2283,Table1[[#This Row],[ID]],0)),0))),"")</f>
        <v/>
      </c>
      <c r="L256" s="292" t="str" cm="1">
        <f t="array" aca="1" ref="L256" ca="1">_xlfn.IFNA(TODAY()-(INDEX(OFFSET(Priorities!$F$3:$F$2283,Table1[[#This Row],[ID]],0),MATCH(1,(B256=OFFSET(Priorities!$B$3:$B$2283,Table1[[#This Row],[ID]],0))*("26W"=OFFSET(Priorities!$E$3:$E$2283,Table1[[#This Row],[ID]],0)),0))),"")</f>
        <v/>
      </c>
      <c r="M256" s="292" t="str" cm="1">
        <f t="array" aca="1" ref="M256" ca="1">_xlfn.IFNA(TODAY()-(INDEX(OFFSET(Priorities!$F$3:$F$2283,Table1[[#This Row],[ID]],0),MATCH(1,(B256=OFFSET(Priorities!$B$3:$B$2283,Table1[[#This Row],[ID]],0))*("52W"=OFFSET(Priorities!$E$3:$E$2283,Table1[[#This Row],[ID]],0)),0))),"")</f>
        <v/>
      </c>
      <c r="N256" s="292" t="str" cm="1">
        <f t="array" aca="1" ref="N256" ca="1">_xlfn.IFNA(TODAY()-(INDEX(OFFSET(Priorities!$F$3:$F$2283,Table1[[#This Row],[ID]],0),MATCH(1,(B256=OFFSET(Priorities!$B$3:$B$2283,Table1[[#This Row],[ID]],0))*("104W"=OFFSET(Priorities!$E$3:$E$2283,Table1[[#This Row],[ID]],0)),0))),"")</f>
        <v/>
      </c>
      <c r="O256" s="292" t="str" cm="1">
        <f t="array" aca="1" ref="O256" ca="1">_xlfn.IFNA(TODAY()-(INDEX(OFFSET(Priorities!$F$3:$F$2283,Table1[[#This Row],[ID]],0),MATCH(1,(B256=OFFSET(Priorities!$B$3:$B$2283,Table1[[#This Row],[ID]],0))*("2L"=OFFSET(Priorities!$E$3:$E$2283,Table1[[#This Row],[ID]],0)),0))),"")</f>
        <v/>
      </c>
      <c r="P256" s="292" t="str" cm="1">
        <f t="array" aca="1" ref="P256" ca="1">_xlfn.IFNA(TODAY()-(INDEX(OFFSET(Priorities!$F$3:$F$2283,Table1[[#This Row],[ID]],0),MATCH(1,(B256=OFFSET(Priorities!$B$3:$B$2283,Table1[[#This Row],[ID]],0))*("156W"=OFFSET(Priorities!$E$3:$E$2283,Table1[[#This Row],[ID]],0)),0))),"")</f>
        <v/>
      </c>
      <c r="Q256" s="287" t="str" cm="1">
        <f t="array" aca="1" ref="Q256" ca="1">_xlfn.IFNA(TODAY()-(INDEX(OFFSET(Priorities!$F$3:$F$2283,Table1[[#This Row],[ID]],0),MATCH(1,(B256=OFFSET(Priorities!$B$3:$B$2283,Table1[[#This Row],[ID]],0))*("3L"=OFFSET(Priorities!$E$3:$E$2283,Table1[[#This Row],[ID]],0)),0))),"")</f>
        <v/>
      </c>
    </row>
    <row r="257" spans="1:17" hidden="1" x14ac:dyDescent="0.3">
      <c r="A257" s="288">
        <v>256</v>
      </c>
      <c r="B257" s="289" t="str">
        <f ca="1">IF(COUNTIF(Priorities!$B$4:OFFSET(Priorities!$B$3,Table1[[#This Row],[ID]],0),OFFSET(Priorities!$B$3,Table1[[#This Row],[ID]],0))=1,OFFSET(Priorities!$B$3,Table1[[#This Row],[ID]],0),"")</f>
        <v/>
      </c>
      <c r="C257" s="290" t="str">
        <f ca="1">IF(COUNTIF(Priorities!$B$4:OFFSET(Priorities!$B$3,Table1[[#This Row],[ID]],0),OFFSET(Priorities!$B$3,Table1[[#This Row],[ID]],0))=1,OFFSET(Priorities!$C$3,Table1[[#This Row],[ID]],0),"")</f>
        <v/>
      </c>
      <c r="D257" s="289" t="str">
        <f ca="1">IFERROR(IF(VLOOKUP(E257,'Leader-Assistant'!$B$1:$B$25,1,FALSE)&lt;&gt;"",'Leader-Assistant'!$B$1,""),"") &amp; IFERROR(IF(VLOOKUP(E257,'Leader-Assistant'!$C$1:$C$25,1,FALSE)&lt;&gt;"",'Leader-Assistant'!$C$1,""),"")  &amp; IFERROR(IF(VLOOKUP(E257,'Leader-Assistant'!$D$1:$D$25,1,FALSE)&lt;&gt;"",'Leader-Assistant'!$D$1,""),"") &amp; IFERROR(IF(VLOOKUP(E257,'Leader-Assistant'!$E$1:$E$25,1,FALSE)&lt;&gt;"",'Leader-Assistant'!$E$1,""),"") &amp; IFERROR(IF(VLOOKUP(E257,'Leader-Assistant'!$F$1:$F$25,1,FALSE)&lt;&gt;"",'Leader-Assistant'!$F$1,""),"") &amp; IFERROR(IF(VLOOKUP(E257,'Leader-Assistant'!$G$1:$G$25,1,FALSE)&lt;&gt;"",'Leader-Assistant'!$G$1,""),"") &amp; IFERROR(IF(VLOOKUP(E257,'Leader-Assistant'!$H$1:$H$25,1,FALSE)&lt;&gt;"",'Leader-Assistant'!$H$1,""),"") &amp; IFERROR(IF(VLOOKUP(E257,'Leader-Assistant'!$I$1:$I$25,1,FALSE)&lt;&gt;"",'Leader-Assistant'!$I$1,""),"")</f>
        <v/>
      </c>
      <c r="E257" s="289" t="str">
        <f ca="1">IF(COUNTIF(Priorities!$B$4:OFFSET(Priorities!$B$3,Table1[[#This Row],[ID]],0),OFFSET(Priorities!$B$3,Table1[[#This Row],[ID]],0))=1,OFFSET(Priorities!$D$3,Table1[[#This Row],[ID]],0),"")</f>
        <v/>
      </c>
      <c r="F257" s="291" t="str" cm="1">
        <f t="array" aca="1" ref="F257" ca="1">_xlfn.IFNA(INDEX(OFFSET(Priorities!$F$3:$F$2283,Table1[[#This Row],[ID]],0),MATCH(1,(B257=OFFSET(Priorities!$B$3:$B$2283,Table1[[#This Row],[ID]],0))*("Initial"=OFFSET(Priorities!$E$3:$E$2283,Table1[[#This Row],[ID]],0)),0)),"")</f>
        <v/>
      </c>
      <c r="G257" s="292" t="str" cm="1">
        <f t="array" aca="1" ref="G257" ca="1">_xlfn.IFNA(TODAY()-(INDEX(OFFSET(Priorities!$F$3:$F$2283,Table1[[#This Row],[ID]],0),MATCH(1,(B257=OFFSET(Priorities!$B$3:$B$2283,Table1[[#This Row],[ID]],0))*("1W"=OFFSET(Priorities!$E$3:$E$2283,Table1[[#This Row],[ID]],0)),0))),"")</f>
        <v/>
      </c>
      <c r="H257" s="292" t="str" cm="1">
        <f t="array" aca="1" ref="H257" ca="1">_xlfn.IFNA(TODAY()-(INDEX(OFFSET(Priorities!$F$3:$F$2283,Table1[[#This Row],[ID]],0),MATCH(1,(B257=OFFSET(Priorities!$B$3:$B$2283,Table1[[#This Row],[ID]],0))*("3W"=OFFSET(Priorities!$E$3:$E$2283,Table1[[#This Row],[ID]],0)),0))),"")</f>
        <v/>
      </c>
      <c r="I257" s="292" t="str" cm="1">
        <f t="array" aca="1" ref="I257" ca="1">_xlfn.IFNA(TODAY()-(INDEX(OFFSET(Priorities!$F$3:$F$2283,Table1[[#This Row],[ID]],0),MATCH(1,(B257=OFFSET(Priorities!$B$3:$B$2283,Table1[[#This Row],[ID]],0))*("6W"=OFFSET(Priorities!$E$3:$E$2283,Table1[[#This Row],[ID]],0)),0))),"")</f>
        <v/>
      </c>
      <c r="J257" s="292" t="str" cm="1">
        <f t="array" aca="1" ref="J257" ca="1">_xlfn.IFNA(TODAY()-(INDEX(OFFSET(Priorities!$F$3:$F$2283,Table1[[#This Row],[ID]],0),MATCH(1,(B257=OFFSET(Priorities!$B$3:$B$2283,Table1[[#This Row],[ID]],0))*("12W"=OFFSET(Priorities!$E$3:$E$2283,Table1[[#This Row],[ID]],0)),0))),"")</f>
        <v/>
      </c>
      <c r="K257" s="292" t="str" cm="1">
        <f t="array" aca="1" ref="K257" ca="1">_xlfn.IFNA(TODAY()-(INDEX(OFFSET(Priorities!$F$3:$F$2283,Table1[[#This Row],[ID]],0),MATCH(1,(B257=OFFSET(Priorities!$B$3:$B$2283,Table1[[#This Row],[ID]],0))*("18W"=OFFSET(Priorities!$E$3:$E$2283,Table1[[#This Row],[ID]],0)),0))),"")</f>
        <v/>
      </c>
      <c r="L257" s="292" t="str" cm="1">
        <f t="array" aca="1" ref="L257" ca="1">_xlfn.IFNA(TODAY()-(INDEX(OFFSET(Priorities!$F$3:$F$2283,Table1[[#This Row],[ID]],0),MATCH(1,(B257=OFFSET(Priorities!$B$3:$B$2283,Table1[[#This Row],[ID]],0))*("26W"=OFFSET(Priorities!$E$3:$E$2283,Table1[[#This Row],[ID]],0)),0))),"")</f>
        <v/>
      </c>
      <c r="M257" s="292" t="str" cm="1">
        <f t="array" aca="1" ref="M257" ca="1">_xlfn.IFNA(TODAY()-(INDEX(OFFSET(Priorities!$F$3:$F$2283,Table1[[#This Row],[ID]],0),MATCH(1,(B257=OFFSET(Priorities!$B$3:$B$2283,Table1[[#This Row],[ID]],0))*("52W"=OFFSET(Priorities!$E$3:$E$2283,Table1[[#This Row],[ID]],0)),0))),"")</f>
        <v/>
      </c>
      <c r="N257" s="292" t="str" cm="1">
        <f t="array" aca="1" ref="N257" ca="1">_xlfn.IFNA(TODAY()-(INDEX(OFFSET(Priorities!$F$3:$F$2283,Table1[[#This Row],[ID]],0),MATCH(1,(B257=OFFSET(Priorities!$B$3:$B$2283,Table1[[#This Row],[ID]],0))*("104W"=OFFSET(Priorities!$E$3:$E$2283,Table1[[#This Row],[ID]],0)),0))),"")</f>
        <v/>
      </c>
      <c r="O257" s="292" t="str" cm="1">
        <f t="array" aca="1" ref="O257" ca="1">_xlfn.IFNA(TODAY()-(INDEX(OFFSET(Priorities!$F$3:$F$2283,Table1[[#This Row],[ID]],0),MATCH(1,(B257=OFFSET(Priorities!$B$3:$B$2283,Table1[[#This Row],[ID]],0))*("2L"=OFFSET(Priorities!$E$3:$E$2283,Table1[[#This Row],[ID]],0)),0))),"")</f>
        <v/>
      </c>
      <c r="P257" s="292" t="str" cm="1">
        <f t="array" aca="1" ref="P257" ca="1">_xlfn.IFNA(TODAY()-(INDEX(OFFSET(Priorities!$F$3:$F$2283,Table1[[#This Row],[ID]],0),MATCH(1,(B257=OFFSET(Priorities!$B$3:$B$2283,Table1[[#This Row],[ID]],0))*("156W"=OFFSET(Priorities!$E$3:$E$2283,Table1[[#This Row],[ID]],0)),0))),"")</f>
        <v/>
      </c>
      <c r="Q257" s="287" t="str" cm="1">
        <f t="array" aca="1" ref="Q257" ca="1">_xlfn.IFNA(TODAY()-(INDEX(OFFSET(Priorities!$F$3:$F$2283,Table1[[#This Row],[ID]],0),MATCH(1,(B257=OFFSET(Priorities!$B$3:$B$2283,Table1[[#This Row],[ID]],0))*("3L"=OFFSET(Priorities!$E$3:$E$2283,Table1[[#This Row],[ID]],0)),0))),"")</f>
        <v/>
      </c>
    </row>
    <row r="258" spans="1:17" hidden="1" x14ac:dyDescent="0.3">
      <c r="A258" s="288">
        <v>257</v>
      </c>
      <c r="B258" s="289" t="str">
        <f ca="1">IF(COUNTIF(Priorities!$B$4:OFFSET(Priorities!$B$3,Table1[[#This Row],[ID]],0),OFFSET(Priorities!$B$3,Table1[[#This Row],[ID]],0))=1,OFFSET(Priorities!$B$3,Table1[[#This Row],[ID]],0),"")</f>
        <v/>
      </c>
      <c r="C258" s="290" t="str">
        <f ca="1">IF(COUNTIF(Priorities!$B$4:OFFSET(Priorities!$B$3,Table1[[#This Row],[ID]],0),OFFSET(Priorities!$B$3,Table1[[#This Row],[ID]],0))=1,OFFSET(Priorities!$C$3,Table1[[#This Row],[ID]],0),"")</f>
        <v/>
      </c>
      <c r="D258" s="289" t="str">
        <f ca="1">IFERROR(IF(VLOOKUP(E258,'Leader-Assistant'!$B$1:$B$25,1,FALSE)&lt;&gt;"",'Leader-Assistant'!$B$1,""),"") &amp; IFERROR(IF(VLOOKUP(E258,'Leader-Assistant'!$C$1:$C$25,1,FALSE)&lt;&gt;"",'Leader-Assistant'!$C$1,""),"")  &amp; IFERROR(IF(VLOOKUP(E258,'Leader-Assistant'!$D$1:$D$25,1,FALSE)&lt;&gt;"",'Leader-Assistant'!$D$1,""),"") &amp; IFERROR(IF(VLOOKUP(E258,'Leader-Assistant'!$E$1:$E$25,1,FALSE)&lt;&gt;"",'Leader-Assistant'!$E$1,""),"") &amp; IFERROR(IF(VLOOKUP(E258,'Leader-Assistant'!$F$1:$F$25,1,FALSE)&lt;&gt;"",'Leader-Assistant'!$F$1,""),"") &amp; IFERROR(IF(VLOOKUP(E258,'Leader-Assistant'!$G$1:$G$25,1,FALSE)&lt;&gt;"",'Leader-Assistant'!$G$1,""),"") &amp; IFERROR(IF(VLOOKUP(E258,'Leader-Assistant'!$H$1:$H$25,1,FALSE)&lt;&gt;"",'Leader-Assistant'!$H$1,""),"") &amp; IFERROR(IF(VLOOKUP(E258,'Leader-Assistant'!$I$1:$I$25,1,FALSE)&lt;&gt;"",'Leader-Assistant'!$I$1,""),"")</f>
        <v/>
      </c>
      <c r="E258" s="289" t="str">
        <f ca="1">IF(COUNTIF(Priorities!$B$4:OFFSET(Priorities!$B$3,Table1[[#This Row],[ID]],0),OFFSET(Priorities!$B$3,Table1[[#This Row],[ID]],0))=1,OFFSET(Priorities!$D$3,Table1[[#This Row],[ID]],0),"")</f>
        <v/>
      </c>
      <c r="F258" s="291" t="str" cm="1">
        <f t="array" aca="1" ref="F258" ca="1">_xlfn.IFNA(INDEX(OFFSET(Priorities!$F$3:$F$2283,Table1[[#This Row],[ID]],0),MATCH(1,(B258=OFFSET(Priorities!$B$3:$B$2283,Table1[[#This Row],[ID]],0))*("Initial"=OFFSET(Priorities!$E$3:$E$2283,Table1[[#This Row],[ID]],0)),0)),"")</f>
        <v/>
      </c>
      <c r="G258" s="292" t="str" cm="1">
        <f t="array" aca="1" ref="G258" ca="1">_xlfn.IFNA(TODAY()-(INDEX(OFFSET(Priorities!$F$3:$F$2283,Table1[[#This Row],[ID]],0),MATCH(1,(B258=OFFSET(Priorities!$B$3:$B$2283,Table1[[#This Row],[ID]],0))*("1W"=OFFSET(Priorities!$E$3:$E$2283,Table1[[#This Row],[ID]],0)),0))),"")</f>
        <v/>
      </c>
      <c r="H258" s="292" t="str" cm="1">
        <f t="array" aca="1" ref="H258" ca="1">_xlfn.IFNA(TODAY()-(INDEX(OFFSET(Priorities!$F$3:$F$2283,Table1[[#This Row],[ID]],0),MATCH(1,(B258=OFFSET(Priorities!$B$3:$B$2283,Table1[[#This Row],[ID]],0))*("3W"=OFFSET(Priorities!$E$3:$E$2283,Table1[[#This Row],[ID]],0)),0))),"")</f>
        <v/>
      </c>
      <c r="I258" s="292" t="str" cm="1">
        <f t="array" aca="1" ref="I258" ca="1">_xlfn.IFNA(TODAY()-(INDEX(OFFSET(Priorities!$F$3:$F$2283,Table1[[#This Row],[ID]],0),MATCH(1,(B258=OFFSET(Priorities!$B$3:$B$2283,Table1[[#This Row],[ID]],0))*("6W"=OFFSET(Priorities!$E$3:$E$2283,Table1[[#This Row],[ID]],0)),0))),"")</f>
        <v/>
      </c>
      <c r="J258" s="292" t="str" cm="1">
        <f t="array" aca="1" ref="J258" ca="1">_xlfn.IFNA(TODAY()-(INDEX(OFFSET(Priorities!$F$3:$F$2283,Table1[[#This Row],[ID]],0),MATCH(1,(B258=OFFSET(Priorities!$B$3:$B$2283,Table1[[#This Row],[ID]],0))*("12W"=OFFSET(Priorities!$E$3:$E$2283,Table1[[#This Row],[ID]],0)),0))),"")</f>
        <v/>
      </c>
      <c r="K258" s="292" t="str" cm="1">
        <f t="array" aca="1" ref="K258" ca="1">_xlfn.IFNA(TODAY()-(INDEX(OFFSET(Priorities!$F$3:$F$2283,Table1[[#This Row],[ID]],0),MATCH(1,(B258=OFFSET(Priorities!$B$3:$B$2283,Table1[[#This Row],[ID]],0))*("18W"=OFFSET(Priorities!$E$3:$E$2283,Table1[[#This Row],[ID]],0)),0))),"")</f>
        <v/>
      </c>
      <c r="L258" s="292" t="str" cm="1">
        <f t="array" aca="1" ref="L258" ca="1">_xlfn.IFNA(TODAY()-(INDEX(OFFSET(Priorities!$F$3:$F$2283,Table1[[#This Row],[ID]],0),MATCH(1,(B258=OFFSET(Priorities!$B$3:$B$2283,Table1[[#This Row],[ID]],0))*("26W"=OFFSET(Priorities!$E$3:$E$2283,Table1[[#This Row],[ID]],0)),0))),"")</f>
        <v/>
      </c>
      <c r="M258" s="292" t="str" cm="1">
        <f t="array" aca="1" ref="M258" ca="1">_xlfn.IFNA(TODAY()-(INDEX(OFFSET(Priorities!$F$3:$F$2283,Table1[[#This Row],[ID]],0),MATCH(1,(B258=OFFSET(Priorities!$B$3:$B$2283,Table1[[#This Row],[ID]],0))*("52W"=OFFSET(Priorities!$E$3:$E$2283,Table1[[#This Row],[ID]],0)),0))),"")</f>
        <v/>
      </c>
      <c r="N258" s="292" t="str" cm="1">
        <f t="array" aca="1" ref="N258" ca="1">_xlfn.IFNA(TODAY()-(INDEX(OFFSET(Priorities!$F$3:$F$2283,Table1[[#This Row],[ID]],0),MATCH(1,(B258=OFFSET(Priorities!$B$3:$B$2283,Table1[[#This Row],[ID]],0))*("104W"=OFFSET(Priorities!$E$3:$E$2283,Table1[[#This Row],[ID]],0)),0))),"")</f>
        <v/>
      </c>
      <c r="O258" s="292" t="str" cm="1">
        <f t="array" aca="1" ref="O258" ca="1">_xlfn.IFNA(TODAY()-(INDEX(OFFSET(Priorities!$F$3:$F$2283,Table1[[#This Row],[ID]],0),MATCH(1,(B258=OFFSET(Priorities!$B$3:$B$2283,Table1[[#This Row],[ID]],0))*("2L"=OFFSET(Priorities!$E$3:$E$2283,Table1[[#This Row],[ID]],0)),0))),"")</f>
        <v/>
      </c>
      <c r="P258" s="292" t="str" cm="1">
        <f t="array" aca="1" ref="P258" ca="1">_xlfn.IFNA(TODAY()-(INDEX(OFFSET(Priorities!$F$3:$F$2283,Table1[[#This Row],[ID]],0),MATCH(1,(B258=OFFSET(Priorities!$B$3:$B$2283,Table1[[#This Row],[ID]],0))*("156W"=OFFSET(Priorities!$E$3:$E$2283,Table1[[#This Row],[ID]],0)),0))),"")</f>
        <v/>
      </c>
      <c r="Q258" s="287" t="str" cm="1">
        <f t="array" aca="1" ref="Q258" ca="1">_xlfn.IFNA(TODAY()-(INDEX(OFFSET(Priorities!$F$3:$F$2283,Table1[[#This Row],[ID]],0),MATCH(1,(B258=OFFSET(Priorities!$B$3:$B$2283,Table1[[#This Row],[ID]],0))*("3L"=OFFSET(Priorities!$E$3:$E$2283,Table1[[#This Row],[ID]],0)),0))),"")</f>
        <v/>
      </c>
    </row>
    <row r="259" spans="1:17" hidden="1" x14ac:dyDescent="0.3">
      <c r="A259" s="288">
        <v>258</v>
      </c>
      <c r="B259" s="289" t="str">
        <f ca="1">IF(COUNTIF(Priorities!$B$4:OFFSET(Priorities!$B$3,Table1[[#This Row],[ID]],0),OFFSET(Priorities!$B$3,Table1[[#This Row],[ID]],0))=1,OFFSET(Priorities!$B$3,Table1[[#This Row],[ID]],0),"")</f>
        <v/>
      </c>
      <c r="C259" s="290" t="str">
        <f ca="1">IF(COUNTIF(Priorities!$B$4:OFFSET(Priorities!$B$3,Table1[[#This Row],[ID]],0),OFFSET(Priorities!$B$3,Table1[[#This Row],[ID]],0))=1,OFFSET(Priorities!$C$3,Table1[[#This Row],[ID]],0),"")</f>
        <v/>
      </c>
      <c r="D259" s="289" t="str">
        <f ca="1">IFERROR(IF(VLOOKUP(E259,'Leader-Assistant'!$B$1:$B$25,1,FALSE)&lt;&gt;"",'Leader-Assistant'!$B$1,""),"") &amp; IFERROR(IF(VLOOKUP(E259,'Leader-Assistant'!$C$1:$C$25,1,FALSE)&lt;&gt;"",'Leader-Assistant'!$C$1,""),"")  &amp; IFERROR(IF(VLOOKUP(E259,'Leader-Assistant'!$D$1:$D$25,1,FALSE)&lt;&gt;"",'Leader-Assistant'!$D$1,""),"") &amp; IFERROR(IF(VLOOKUP(E259,'Leader-Assistant'!$E$1:$E$25,1,FALSE)&lt;&gt;"",'Leader-Assistant'!$E$1,""),"") &amp; IFERROR(IF(VLOOKUP(E259,'Leader-Assistant'!$F$1:$F$25,1,FALSE)&lt;&gt;"",'Leader-Assistant'!$F$1,""),"") &amp; IFERROR(IF(VLOOKUP(E259,'Leader-Assistant'!$G$1:$G$25,1,FALSE)&lt;&gt;"",'Leader-Assistant'!$G$1,""),"") &amp; IFERROR(IF(VLOOKUP(E259,'Leader-Assistant'!$H$1:$H$25,1,FALSE)&lt;&gt;"",'Leader-Assistant'!$H$1,""),"") &amp; IFERROR(IF(VLOOKUP(E259,'Leader-Assistant'!$I$1:$I$25,1,FALSE)&lt;&gt;"",'Leader-Assistant'!$I$1,""),"")</f>
        <v/>
      </c>
      <c r="E259" s="289" t="str">
        <f ca="1">IF(COUNTIF(Priorities!$B$4:OFFSET(Priorities!$B$3,Table1[[#This Row],[ID]],0),OFFSET(Priorities!$B$3,Table1[[#This Row],[ID]],0))=1,OFFSET(Priorities!$D$3,Table1[[#This Row],[ID]],0),"")</f>
        <v/>
      </c>
      <c r="F259" s="291" t="str" cm="1">
        <f t="array" aca="1" ref="F259" ca="1">_xlfn.IFNA(INDEX(OFFSET(Priorities!$F$3:$F$2283,Table1[[#This Row],[ID]],0),MATCH(1,(B259=OFFSET(Priorities!$B$3:$B$2283,Table1[[#This Row],[ID]],0))*("Initial"=OFFSET(Priorities!$E$3:$E$2283,Table1[[#This Row],[ID]],0)),0)),"")</f>
        <v/>
      </c>
      <c r="G259" s="292" t="str" cm="1">
        <f t="array" aca="1" ref="G259" ca="1">_xlfn.IFNA(TODAY()-(INDEX(OFFSET(Priorities!$F$3:$F$2283,Table1[[#This Row],[ID]],0),MATCH(1,(B259=OFFSET(Priorities!$B$3:$B$2283,Table1[[#This Row],[ID]],0))*("1W"=OFFSET(Priorities!$E$3:$E$2283,Table1[[#This Row],[ID]],0)),0))),"")</f>
        <v/>
      </c>
      <c r="H259" s="292" t="str" cm="1">
        <f t="array" aca="1" ref="H259" ca="1">_xlfn.IFNA(TODAY()-(INDEX(OFFSET(Priorities!$F$3:$F$2283,Table1[[#This Row],[ID]],0),MATCH(1,(B259=OFFSET(Priorities!$B$3:$B$2283,Table1[[#This Row],[ID]],0))*("3W"=OFFSET(Priorities!$E$3:$E$2283,Table1[[#This Row],[ID]],0)),0))),"")</f>
        <v/>
      </c>
      <c r="I259" s="292" t="str" cm="1">
        <f t="array" aca="1" ref="I259" ca="1">_xlfn.IFNA(TODAY()-(INDEX(OFFSET(Priorities!$F$3:$F$2283,Table1[[#This Row],[ID]],0),MATCH(1,(B259=OFFSET(Priorities!$B$3:$B$2283,Table1[[#This Row],[ID]],0))*("6W"=OFFSET(Priorities!$E$3:$E$2283,Table1[[#This Row],[ID]],0)),0))),"")</f>
        <v/>
      </c>
      <c r="J259" s="292" t="str" cm="1">
        <f t="array" aca="1" ref="J259" ca="1">_xlfn.IFNA(TODAY()-(INDEX(OFFSET(Priorities!$F$3:$F$2283,Table1[[#This Row],[ID]],0),MATCH(1,(B259=OFFSET(Priorities!$B$3:$B$2283,Table1[[#This Row],[ID]],0))*("12W"=OFFSET(Priorities!$E$3:$E$2283,Table1[[#This Row],[ID]],0)),0))),"")</f>
        <v/>
      </c>
      <c r="K259" s="292" t="str" cm="1">
        <f t="array" aca="1" ref="K259" ca="1">_xlfn.IFNA(TODAY()-(INDEX(OFFSET(Priorities!$F$3:$F$2283,Table1[[#This Row],[ID]],0),MATCH(1,(B259=OFFSET(Priorities!$B$3:$B$2283,Table1[[#This Row],[ID]],0))*("18W"=OFFSET(Priorities!$E$3:$E$2283,Table1[[#This Row],[ID]],0)),0))),"")</f>
        <v/>
      </c>
      <c r="L259" s="292" t="str" cm="1">
        <f t="array" aca="1" ref="L259" ca="1">_xlfn.IFNA(TODAY()-(INDEX(OFFSET(Priorities!$F$3:$F$2283,Table1[[#This Row],[ID]],0),MATCH(1,(B259=OFFSET(Priorities!$B$3:$B$2283,Table1[[#This Row],[ID]],0))*("26W"=OFFSET(Priorities!$E$3:$E$2283,Table1[[#This Row],[ID]],0)),0))),"")</f>
        <v/>
      </c>
      <c r="M259" s="292" t="str" cm="1">
        <f t="array" aca="1" ref="M259" ca="1">_xlfn.IFNA(TODAY()-(INDEX(OFFSET(Priorities!$F$3:$F$2283,Table1[[#This Row],[ID]],0),MATCH(1,(B259=OFFSET(Priorities!$B$3:$B$2283,Table1[[#This Row],[ID]],0))*("52W"=OFFSET(Priorities!$E$3:$E$2283,Table1[[#This Row],[ID]],0)),0))),"")</f>
        <v/>
      </c>
      <c r="N259" s="292" t="str" cm="1">
        <f t="array" aca="1" ref="N259" ca="1">_xlfn.IFNA(TODAY()-(INDEX(OFFSET(Priorities!$F$3:$F$2283,Table1[[#This Row],[ID]],0),MATCH(1,(B259=OFFSET(Priorities!$B$3:$B$2283,Table1[[#This Row],[ID]],0))*("104W"=OFFSET(Priorities!$E$3:$E$2283,Table1[[#This Row],[ID]],0)),0))),"")</f>
        <v/>
      </c>
      <c r="O259" s="292" t="str" cm="1">
        <f t="array" aca="1" ref="O259" ca="1">_xlfn.IFNA(TODAY()-(INDEX(OFFSET(Priorities!$F$3:$F$2283,Table1[[#This Row],[ID]],0),MATCH(1,(B259=OFFSET(Priorities!$B$3:$B$2283,Table1[[#This Row],[ID]],0))*("2L"=OFFSET(Priorities!$E$3:$E$2283,Table1[[#This Row],[ID]],0)),0))),"")</f>
        <v/>
      </c>
      <c r="P259" s="292" t="str" cm="1">
        <f t="array" aca="1" ref="P259" ca="1">_xlfn.IFNA(TODAY()-(INDEX(OFFSET(Priorities!$F$3:$F$2283,Table1[[#This Row],[ID]],0),MATCH(1,(B259=OFFSET(Priorities!$B$3:$B$2283,Table1[[#This Row],[ID]],0))*("156W"=OFFSET(Priorities!$E$3:$E$2283,Table1[[#This Row],[ID]],0)),0))),"")</f>
        <v/>
      </c>
      <c r="Q259" s="287" t="str" cm="1">
        <f t="array" aca="1" ref="Q259" ca="1">_xlfn.IFNA(TODAY()-(INDEX(OFFSET(Priorities!$F$3:$F$2283,Table1[[#This Row],[ID]],0),MATCH(1,(B259=OFFSET(Priorities!$B$3:$B$2283,Table1[[#This Row],[ID]],0))*("3L"=OFFSET(Priorities!$E$3:$E$2283,Table1[[#This Row],[ID]],0)),0))),"")</f>
        <v/>
      </c>
    </row>
    <row r="260" spans="1:17" hidden="1" x14ac:dyDescent="0.3">
      <c r="A260" s="288">
        <v>259</v>
      </c>
      <c r="B260" s="289" t="str">
        <f ca="1">IF(COUNTIF(Priorities!$B$4:OFFSET(Priorities!$B$3,Table1[[#This Row],[ID]],0),OFFSET(Priorities!$B$3,Table1[[#This Row],[ID]],0))=1,OFFSET(Priorities!$B$3,Table1[[#This Row],[ID]],0),"")</f>
        <v/>
      </c>
      <c r="C260" s="290" t="str">
        <f ca="1">IF(COUNTIF(Priorities!$B$4:OFFSET(Priorities!$B$3,Table1[[#This Row],[ID]],0),OFFSET(Priorities!$B$3,Table1[[#This Row],[ID]],0))=1,OFFSET(Priorities!$C$3,Table1[[#This Row],[ID]],0),"")</f>
        <v/>
      </c>
      <c r="D260" s="289" t="str">
        <f ca="1">IFERROR(IF(VLOOKUP(E260,'Leader-Assistant'!$B$1:$B$25,1,FALSE)&lt;&gt;"",'Leader-Assistant'!$B$1,""),"") &amp; IFERROR(IF(VLOOKUP(E260,'Leader-Assistant'!$C$1:$C$25,1,FALSE)&lt;&gt;"",'Leader-Assistant'!$C$1,""),"")  &amp; IFERROR(IF(VLOOKUP(E260,'Leader-Assistant'!$D$1:$D$25,1,FALSE)&lt;&gt;"",'Leader-Assistant'!$D$1,""),"") &amp; IFERROR(IF(VLOOKUP(E260,'Leader-Assistant'!$E$1:$E$25,1,FALSE)&lt;&gt;"",'Leader-Assistant'!$E$1,""),"") &amp; IFERROR(IF(VLOOKUP(E260,'Leader-Assistant'!$F$1:$F$25,1,FALSE)&lt;&gt;"",'Leader-Assistant'!$F$1,""),"") &amp; IFERROR(IF(VLOOKUP(E260,'Leader-Assistant'!$G$1:$G$25,1,FALSE)&lt;&gt;"",'Leader-Assistant'!$G$1,""),"") &amp; IFERROR(IF(VLOOKUP(E260,'Leader-Assistant'!$H$1:$H$25,1,FALSE)&lt;&gt;"",'Leader-Assistant'!$H$1,""),"") &amp; IFERROR(IF(VLOOKUP(E260,'Leader-Assistant'!$I$1:$I$25,1,FALSE)&lt;&gt;"",'Leader-Assistant'!$I$1,""),"")</f>
        <v/>
      </c>
      <c r="E260" s="289" t="str">
        <f ca="1">IF(COUNTIF(Priorities!$B$4:OFFSET(Priorities!$B$3,Table1[[#This Row],[ID]],0),OFFSET(Priorities!$B$3,Table1[[#This Row],[ID]],0))=1,OFFSET(Priorities!$D$3,Table1[[#This Row],[ID]],0),"")</f>
        <v/>
      </c>
      <c r="F260" s="291" t="str" cm="1">
        <f t="array" aca="1" ref="F260" ca="1">_xlfn.IFNA(INDEX(OFFSET(Priorities!$F$3:$F$2283,Table1[[#This Row],[ID]],0),MATCH(1,(B260=OFFSET(Priorities!$B$3:$B$2283,Table1[[#This Row],[ID]],0))*("Initial"=OFFSET(Priorities!$E$3:$E$2283,Table1[[#This Row],[ID]],0)),0)),"")</f>
        <v/>
      </c>
      <c r="G260" s="292" t="str" cm="1">
        <f t="array" aca="1" ref="G260" ca="1">_xlfn.IFNA(TODAY()-(INDEX(OFFSET(Priorities!$F$3:$F$2283,Table1[[#This Row],[ID]],0),MATCH(1,(B260=OFFSET(Priorities!$B$3:$B$2283,Table1[[#This Row],[ID]],0))*("1W"=OFFSET(Priorities!$E$3:$E$2283,Table1[[#This Row],[ID]],0)),0))),"")</f>
        <v/>
      </c>
      <c r="H260" s="292" t="str" cm="1">
        <f t="array" aca="1" ref="H260" ca="1">_xlfn.IFNA(TODAY()-(INDEX(OFFSET(Priorities!$F$3:$F$2283,Table1[[#This Row],[ID]],0),MATCH(1,(B260=OFFSET(Priorities!$B$3:$B$2283,Table1[[#This Row],[ID]],0))*("3W"=OFFSET(Priorities!$E$3:$E$2283,Table1[[#This Row],[ID]],0)),0))),"")</f>
        <v/>
      </c>
      <c r="I260" s="292" t="str" cm="1">
        <f t="array" aca="1" ref="I260" ca="1">_xlfn.IFNA(TODAY()-(INDEX(OFFSET(Priorities!$F$3:$F$2283,Table1[[#This Row],[ID]],0),MATCH(1,(B260=OFFSET(Priorities!$B$3:$B$2283,Table1[[#This Row],[ID]],0))*("6W"=OFFSET(Priorities!$E$3:$E$2283,Table1[[#This Row],[ID]],0)),0))),"")</f>
        <v/>
      </c>
      <c r="J260" s="292" t="str" cm="1">
        <f t="array" aca="1" ref="J260" ca="1">_xlfn.IFNA(TODAY()-(INDEX(OFFSET(Priorities!$F$3:$F$2283,Table1[[#This Row],[ID]],0),MATCH(1,(B260=OFFSET(Priorities!$B$3:$B$2283,Table1[[#This Row],[ID]],0))*("12W"=OFFSET(Priorities!$E$3:$E$2283,Table1[[#This Row],[ID]],0)),0))),"")</f>
        <v/>
      </c>
      <c r="K260" s="292" t="str" cm="1">
        <f t="array" aca="1" ref="K260" ca="1">_xlfn.IFNA(TODAY()-(INDEX(OFFSET(Priorities!$F$3:$F$2283,Table1[[#This Row],[ID]],0),MATCH(1,(B260=OFFSET(Priorities!$B$3:$B$2283,Table1[[#This Row],[ID]],0))*("18W"=OFFSET(Priorities!$E$3:$E$2283,Table1[[#This Row],[ID]],0)),0))),"")</f>
        <v/>
      </c>
      <c r="L260" s="292" t="str" cm="1">
        <f t="array" aca="1" ref="L260" ca="1">_xlfn.IFNA(TODAY()-(INDEX(OFFSET(Priorities!$F$3:$F$2283,Table1[[#This Row],[ID]],0),MATCH(1,(B260=OFFSET(Priorities!$B$3:$B$2283,Table1[[#This Row],[ID]],0))*("26W"=OFFSET(Priorities!$E$3:$E$2283,Table1[[#This Row],[ID]],0)),0))),"")</f>
        <v/>
      </c>
      <c r="M260" s="292" t="str" cm="1">
        <f t="array" aca="1" ref="M260" ca="1">_xlfn.IFNA(TODAY()-(INDEX(OFFSET(Priorities!$F$3:$F$2283,Table1[[#This Row],[ID]],0),MATCH(1,(B260=OFFSET(Priorities!$B$3:$B$2283,Table1[[#This Row],[ID]],0))*("52W"=OFFSET(Priorities!$E$3:$E$2283,Table1[[#This Row],[ID]],0)),0))),"")</f>
        <v/>
      </c>
      <c r="N260" s="292" t="str" cm="1">
        <f t="array" aca="1" ref="N260" ca="1">_xlfn.IFNA(TODAY()-(INDEX(OFFSET(Priorities!$F$3:$F$2283,Table1[[#This Row],[ID]],0),MATCH(1,(B260=OFFSET(Priorities!$B$3:$B$2283,Table1[[#This Row],[ID]],0))*("104W"=OFFSET(Priorities!$E$3:$E$2283,Table1[[#This Row],[ID]],0)),0))),"")</f>
        <v/>
      </c>
      <c r="O260" s="292" t="str" cm="1">
        <f t="array" aca="1" ref="O260" ca="1">_xlfn.IFNA(TODAY()-(INDEX(OFFSET(Priorities!$F$3:$F$2283,Table1[[#This Row],[ID]],0),MATCH(1,(B260=OFFSET(Priorities!$B$3:$B$2283,Table1[[#This Row],[ID]],0))*("2L"=OFFSET(Priorities!$E$3:$E$2283,Table1[[#This Row],[ID]],0)),0))),"")</f>
        <v/>
      </c>
      <c r="P260" s="292" t="str" cm="1">
        <f t="array" aca="1" ref="P260" ca="1">_xlfn.IFNA(TODAY()-(INDEX(OFFSET(Priorities!$F$3:$F$2283,Table1[[#This Row],[ID]],0),MATCH(1,(B260=OFFSET(Priorities!$B$3:$B$2283,Table1[[#This Row],[ID]],0))*("156W"=OFFSET(Priorities!$E$3:$E$2283,Table1[[#This Row],[ID]],0)),0))),"")</f>
        <v/>
      </c>
      <c r="Q260" s="287" t="str" cm="1">
        <f t="array" aca="1" ref="Q260" ca="1">_xlfn.IFNA(TODAY()-(INDEX(OFFSET(Priorities!$F$3:$F$2283,Table1[[#This Row],[ID]],0),MATCH(1,(B260=OFFSET(Priorities!$B$3:$B$2283,Table1[[#This Row],[ID]],0))*("3L"=OFFSET(Priorities!$E$3:$E$2283,Table1[[#This Row],[ID]],0)),0))),"")</f>
        <v/>
      </c>
    </row>
    <row r="261" spans="1:17" ht="28.8" x14ac:dyDescent="0.3">
      <c r="A261" s="288">
        <v>260</v>
      </c>
      <c r="B261" s="289" t="str">
        <f ca="1">IF(COUNTIF(Priorities!$B$4:OFFSET(Priorities!$B$3,Table1[[#This Row],[ID]],0),OFFSET(Priorities!$B$3,Table1[[#This Row],[ID]],0))=1,OFFSET(Priorities!$B$3,Table1[[#This Row],[ID]],0),"")</f>
        <v>ST 593-2021</v>
      </c>
      <c r="C261" s="290" t="str">
        <f ca="1">IF(COUNTIF(Priorities!$B$4:OFFSET(Priorities!$B$3,Table1[[#This Row],[ID]],0),OFFSET(Priorities!$B$3,Table1[[#This Row],[ID]],0))=1,OFFSET(Priorities!$C$3,Table1[[#This Row],[ID]],0),"")</f>
        <v>TriTEST 61 citrtare from J&amp;J Laiwufor HBS formula</v>
      </c>
      <c r="D261" s="289" t="str">
        <f ca="1">IFERROR(IF(VLOOKUP(E261,'Leader-Assistant'!$B$1:$B$25,1,FALSE)&lt;&gt;"",'Leader-Assistant'!$B$1,""),"") &amp; IFERROR(IF(VLOOKUP(E261,'Leader-Assistant'!$C$1:$C$25,1,FALSE)&lt;&gt;"",'Leader-Assistant'!$C$1,""),"")  &amp; IFERROR(IF(VLOOKUP(E261,'Leader-Assistant'!$D$1:$D$25,1,FALSE)&lt;&gt;"",'Leader-Assistant'!$D$1,""),"") &amp; IFERROR(IF(VLOOKUP(E261,'Leader-Assistant'!$E$1:$E$25,1,FALSE)&lt;&gt;"",'Leader-Assistant'!$E$1,""),"") &amp; IFERROR(IF(VLOOKUP(E261,'Leader-Assistant'!$F$1:$F$25,1,FALSE)&lt;&gt;"",'Leader-Assistant'!$F$1,""),"") &amp; IFERROR(IF(VLOOKUP(E261,'Leader-Assistant'!$G$1:$G$25,1,FALSE)&lt;&gt;"",'Leader-Assistant'!$G$1,""),"") &amp; IFERROR(IF(VLOOKUP(E261,'Leader-Assistant'!$H$1:$H$25,1,FALSE)&lt;&gt;"",'Leader-Assistant'!$H$1,""),"") &amp; IFERROR(IF(VLOOKUP(E261,'Leader-Assistant'!$I$1:$I$25,1,FALSE)&lt;&gt;"",'Leader-Assistant'!$I$1,""),"")</f>
        <v>PKL</v>
      </c>
      <c r="E261" s="289" t="str">
        <f ca="1">IF(COUNTIF(Priorities!$B$4:OFFSET(Priorities!$B$3,Table1[[#This Row],[ID]],0),OFFSET(Priorities!$B$3,Table1[[#This Row],[ID]],0))=1,OFFSET(Priorities!$D$3,Table1[[#This Row],[ID]],0),"")</f>
        <v>JRE</v>
      </c>
      <c r="F261" s="291" t="str" cm="1">
        <f t="array" aca="1" ref="F261" ca="1">_xlfn.IFNA(INDEX(OFFSET(Priorities!$F$3:$F$2283,Table1[[#This Row],[ID]],0),MATCH(1,(B261=OFFSET(Priorities!$B$3:$B$2283,Table1[[#This Row],[ID]],0))*("Initial"=OFFSET(Priorities!$E$3:$E$2283,Table1[[#This Row],[ID]],0)),0)),"")</f>
        <v>22.12.2021</v>
      </c>
      <c r="G261" s="292" cm="1">
        <f t="array" aca="1" ref="G261" ca="1">_xlfn.IFNA(TODAY()-(INDEX(OFFSET(Priorities!$F$3:$F$2283,Table1[[#This Row],[ID]],0),MATCH(1,(B261=OFFSET(Priorities!$B$3:$B$2283,Table1[[#This Row],[ID]],0))*("1W"=OFFSET(Priorities!$E$3:$E$2283,Table1[[#This Row],[ID]],0)),0))),"")</f>
        <v>286</v>
      </c>
      <c r="H261" s="292" cm="1">
        <f t="array" aca="1" ref="H261" ca="1">_xlfn.IFNA(TODAY()-(INDEX(OFFSET(Priorities!$F$3:$F$2283,Table1[[#This Row],[ID]],0),MATCH(1,(B261=OFFSET(Priorities!$B$3:$B$2283,Table1[[#This Row],[ID]],0))*("3W"=OFFSET(Priorities!$E$3:$E$2283,Table1[[#This Row],[ID]],0)),0))),"")</f>
        <v>272</v>
      </c>
      <c r="I261" s="292" cm="1">
        <f t="array" aca="1" ref="I261" ca="1">_xlfn.IFNA(TODAY()-(INDEX(OFFSET(Priorities!$F$3:$F$2283,Table1[[#This Row],[ID]],0),MATCH(1,(B261=OFFSET(Priorities!$B$3:$B$2283,Table1[[#This Row],[ID]],0))*("6W"=OFFSET(Priorities!$E$3:$E$2283,Table1[[#This Row],[ID]],0)),0))),"")</f>
        <v>251</v>
      </c>
      <c r="J261" s="292" cm="1">
        <f t="array" aca="1" ref="J261" ca="1">_xlfn.IFNA(TODAY()-(INDEX(OFFSET(Priorities!$F$3:$F$2283,Table1[[#This Row],[ID]],0),MATCH(1,(B261=OFFSET(Priorities!$B$3:$B$2283,Table1[[#This Row],[ID]],0))*("12W"=OFFSET(Priorities!$E$3:$E$2283,Table1[[#This Row],[ID]],0)),0))),"")</f>
        <v>209</v>
      </c>
      <c r="K261" s="292" t="str" cm="1">
        <f t="array" aca="1" ref="K261" ca="1">_xlfn.IFNA(TODAY()-(INDEX(OFFSET(Priorities!$F$3:$F$2283,Table1[[#This Row],[ID]],0),MATCH(1,(B261=OFFSET(Priorities!$B$3:$B$2283,Table1[[#This Row],[ID]],0))*("18W"=OFFSET(Priorities!$E$3:$E$2283,Table1[[#This Row],[ID]],0)),0))),"")</f>
        <v/>
      </c>
      <c r="L261" s="292" t="str" cm="1">
        <f t="array" aca="1" ref="L261" ca="1">_xlfn.IFNA(TODAY()-(INDEX(OFFSET(Priorities!$F$3:$F$2283,Table1[[#This Row],[ID]],0),MATCH(1,(B261=OFFSET(Priorities!$B$3:$B$2283,Table1[[#This Row],[ID]],0))*("26W"=OFFSET(Priorities!$E$3:$E$2283,Table1[[#This Row],[ID]],0)),0))),"")</f>
        <v/>
      </c>
      <c r="M261" s="292" t="str" cm="1">
        <f t="array" aca="1" ref="M261" ca="1">_xlfn.IFNA(TODAY()-(INDEX(OFFSET(Priorities!$F$3:$F$2283,Table1[[#This Row],[ID]],0),MATCH(1,(B261=OFFSET(Priorities!$B$3:$B$2283,Table1[[#This Row],[ID]],0))*("52W"=OFFSET(Priorities!$E$3:$E$2283,Table1[[#This Row],[ID]],0)),0))),"")</f>
        <v/>
      </c>
      <c r="N261" s="292" t="str" cm="1">
        <f t="array" aca="1" ref="N261" ca="1">_xlfn.IFNA(TODAY()-(INDEX(OFFSET(Priorities!$F$3:$F$2283,Table1[[#This Row],[ID]],0),MATCH(1,(B261=OFFSET(Priorities!$B$3:$B$2283,Table1[[#This Row],[ID]],0))*("104W"=OFFSET(Priorities!$E$3:$E$2283,Table1[[#This Row],[ID]],0)),0))),"")</f>
        <v/>
      </c>
      <c r="O261" s="292" t="str" cm="1">
        <f t="array" aca="1" ref="O261" ca="1">_xlfn.IFNA(TODAY()-(INDEX(OFFSET(Priorities!$F$3:$F$2283,Table1[[#This Row],[ID]],0),MATCH(1,(B261=OFFSET(Priorities!$B$3:$B$2283,Table1[[#This Row],[ID]],0))*("2L"=OFFSET(Priorities!$E$3:$E$2283,Table1[[#This Row],[ID]],0)),0))),"")</f>
        <v/>
      </c>
      <c r="P261" s="292" t="str" cm="1">
        <f t="array" aca="1" ref="P261" ca="1">_xlfn.IFNA(TODAY()-(INDEX(OFFSET(Priorities!$F$3:$F$2283,Table1[[#This Row],[ID]],0),MATCH(1,(B261=OFFSET(Priorities!$B$3:$B$2283,Table1[[#This Row],[ID]],0))*("156W"=OFFSET(Priorities!$E$3:$E$2283,Table1[[#This Row],[ID]],0)),0))),"")</f>
        <v/>
      </c>
      <c r="Q261" s="287" t="str" cm="1">
        <f t="array" aca="1" ref="Q261" ca="1">_xlfn.IFNA(TODAY()-(INDEX(OFFSET(Priorities!$F$3:$F$2283,Table1[[#This Row],[ID]],0),MATCH(1,(B261=OFFSET(Priorities!$B$3:$B$2283,Table1[[#This Row],[ID]],0))*("3L"=OFFSET(Priorities!$E$3:$E$2283,Table1[[#This Row],[ID]],0)),0))),"")</f>
        <v/>
      </c>
    </row>
    <row r="262" spans="1:17" x14ac:dyDescent="0.3">
      <c r="A262" s="288">
        <v>261</v>
      </c>
      <c r="B262" s="289" t="str">
        <f ca="1">IF(COUNTIF(Priorities!$B$4:OFFSET(Priorities!$B$3,Table1[[#This Row],[ID]],0),OFFSET(Priorities!$B$3,Table1[[#This Row],[ID]],0))=1,OFFSET(Priorities!$B$3,Table1[[#This Row],[ID]],0),"")</f>
        <v>ST 596-2021</v>
      </c>
      <c r="C262" s="290" t="str">
        <f ca="1">IF(COUNTIF(Priorities!$B$4:OFFSET(Priorities!$B$3,Table1[[#This Row],[ID]],0),OFFSET(Priorities!$B$3,Table1[[#This Row],[ID]],0))=1,OFFSET(Priorities!$C$3,Table1[[#This Row],[ID]],0),"")</f>
        <v>TEST57 CP50</v>
      </c>
      <c r="D262" s="289" t="str">
        <f ca="1">IFERROR(IF(VLOOKUP(E262,'Leader-Assistant'!$B$1:$B$25,1,FALSE)&lt;&gt;"",'Leader-Assistant'!$B$1,""),"") &amp; IFERROR(IF(VLOOKUP(E262,'Leader-Assistant'!$C$1:$C$25,1,FALSE)&lt;&gt;"",'Leader-Assistant'!$C$1,""),"")  &amp; IFERROR(IF(VLOOKUP(E262,'Leader-Assistant'!$D$1:$D$25,1,FALSE)&lt;&gt;"",'Leader-Assistant'!$D$1,""),"") &amp; IFERROR(IF(VLOOKUP(E262,'Leader-Assistant'!$E$1:$E$25,1,FALSE)&lt;&gt;"",'Leader-Assistant'!$E$1,""),"") &amp; IFERROR(IF(VLOOKUP(E262,'Leader-Assistant'!$F$1:$F$25,1,FALSE)&lt;&gt;"",'Leader-Assistant'!$F$1,""),"") &amp; IFERROR(IF(VLOOKUP(E262,'Leader-Assistant'!$G$1:$G$25,1,FALSE)&lt;&gt;"",'Leader-Assistant'!$G$1,""),"") &amp; IFERROR(IF(VLOOKUP(E262,'Leader-Assistant'!$H$1:$H$25,1,FALSE)&lt;&gt;"",'Leader-Assistant'!$H$1,""),"") &amp; IFERROR(IF(VLOOKUP(E262,'Leader-Assistant'!$I$1:$I$25,1,FALSE)&lt;&gt;"",'Leader-Assistant'!$I$1,""),"")</f>
        <v>MU</v>
      </c>
      <c r="E262" s="289" t="str">
        <f ca="1">IF(COUNTIF(Priorities!$B$4:OFFSET(Priorities!$B$3,Table1[[#This Row],[ID]],0),OFFSET(Priorities!$B$3,Table1[[#This Row],[ID]],0))=1,OFFSET(Priorities!$D$3,Table1[[#This Row],[ID]],0),"")</f>
        <v>AWO</v>
      </c>
      <c r="F262" s="291" t="str" cm="1">
        <f t="array" aca="1" ref="F262" ca="1">_xlfn.IFNA(INDEX(OFFSET(Priorities!$F$3:$F$2283,Table1[[#This Row],[ID]],0),MATCH(1,(B262=OFFSET(Priorities!$B$3:$B$2283,Table1[[#This Row],[ID]],0))*("Initial"=OFFSET(Priorities!$E$3:$E$2283,Table1[[#This Row],[ID]],0)),0)),"")</f>
        <v>22.12.2021</v>
      </c>
      <c r="G262" s="292" cm="1">
        <f t="array" aca="1" ref="G262" ca="1">_xlfn.IFNA(TODAY()-(INDEX(OFFSET(Priorities!$F$3:$F$2283,Table1[[#This Row],[ID]],0),MATCH(1,(B262=OFFSET(Priorities!$B$3:$B$2283,Table1[[#This Row],[ID]],0))*("1W"=OFFSET(Priorities!$E$3:$E$2283,Table1[[#This Row],[ID]],0)),0))),"")</f>
        <v>286</v>
      </c>
      <c r="H262" s="292" cm="1">
        <f t="array" aca="1" ref="H262" ca="1">_xlfn.IFNA(TODAY()-(INDEX(OFFSET(Priorities!$F$3:$F$2283,Table1[[#This Row],[ID]],0),MATCH(1,(B262=OFFSET(Priorities!$B$3:$B$2283,Table1[[#This Row],[ID]],0))*("3W"=OFFSET(Priorities!$E$3:$E$2283,Table1[[#This Row],[ID]],0)),0))),"")</f>
        <v>272</v>
      </c>
      <c r="I262" s="292" cm="1">
        <f t="array" aca="1" ref="I262" ca="1">_xlfn.IFNA(TODAY()-(INDEX(OFFSET(Priorities!$F$3:$F$2283,Table1[[#This Row],[ID]],0),MATCH(1,(B262=OFFSET(Priorities!$B$3:$B$2283,Table1[[#This Row],[ID]],0))*("6W"=OFFSET(Priorities!$E$3:$E$2283,Table1[[#This Row],[ID]],0)),0))),"")</f>
        <v>251</v>
      </c>
      <c r="J262" s="292" cm="1">
        <f t="array" aca="1" ref="J262" ca="1">_xlfn.IFNA(TODAY()-(INDEX(OFFSET(Priorities!$F$3:$F$2283,Table1[[#This Row],[ID]],0),MATCH(1,(B262=OFFSET(Priorities!$B$3:$B$2283,Table1[[#This Row],[ID]],0))*("12W"=OFFSET(Priorities!$E$3:$E$2283,Table1[[#This Row],[ID]],0)),0))),"")</f>
        <v>209</v>
      </c>
      <c r="K262" s="292" t="str" cm="1">
        <f t="array" aca="1" ref="K262" ca="1">_xlfn.IFNA(TODAY()-(INDEX(OFFSET(Priorities!$F$3:$F$2283,Table1[[#This Row],[ID]],0),MATCH(1,(B262=OFFSET(Priorities!$B$3:$B$2283,Table1[[#This Row],[ID]],0))*("18W"=OFFSET(Priorities!$E$3:$E$2283,Table1[[#This Row],[ID]],0)),0))),"")</f>
        <v/>
      </c>
      <c r="L262" s="292" t="str" cm="1">
        <f t="array" aca="1" ref="L262" ca="1">_xlfn.IFNA(TODAY()-(INDEX(OFFSET(Priorities!$F$3:$F$2283,Table1[[#This Row],[ID]],0),MATCH(1,(B262=OFFSET(Priorities!$B$3:$B$2283,Table1[[#This Row],[ID]],0))*("26W"=OFFSET(Priorities!$E$3:$E$2283,Table1[[#This Row],[ID]],0)),0))),"")</f>
        <v/>
      </c>
      <c r="M262" s="292" t="str" cm="1">
        <f t="array" aca="1" ref="M262" ca="1">_xlfn.IFNA(TODAY()-(INDEX(OFFSET(Priorities!$F$3:$F$2283,Table1[[#This Row],[ID]],0),MATCH(1,(B262=OFFSET(Priorities!$B$3:$B$2283,Table1[[#This Row],[ID]],0))*("52W"=OFFSET(Priorities!$E$3:$E$2283,Table1[[#This Row],[ID]],0)),0))),"")</f>
        <v/>
      </c>
      <c r="N262" s="292" t="str" cm="1">
        <f t="array" aca="1" ref="N262" ca="1">_xlfn.IFNA(TODAY()-(INDEX(OFFSET(Priorities!$F$3:$F$2283,Table1[[#This Row],[ID]],0),MATCH(1,(B262=OFFSET(Priorities!$B$3:$B$2283,Table1[[#This Row],[ID]],0))*("104W"=OFFSET(Priorities!$E$3:$E$2283,Table1[[#This Row],[ID]],0)),0))),"")</f>
        <v/>
      </c>
      <c r="O262" s="292" t="str" cm="1">
        <f t="array" aca="1" ref="O262" ca="1">_xlfn.IFNA(TODAY()-(INDEX(OFFSET(Priorities!$F$3:$F$2283,Table1[[#This Row],[ID]],0),MATCH(1,(B262=OFFSET(Priorities!$B$3:$B$2283,Table1[[#This Row],[ID]],0))*("2L"=OFFSET(Priorities!$E$3:$E$2283,Table1[[#This Row],[ID]],0)),0))),"")</f>
        <v/>
      </c>
      <c r="P262" s="292" t="str" cm="1">
        <f t="array" aca="1" ref="P262" ca="1">_xlfn.IFNA(TODAY()-(INDEX(OFFSET(Priorities!$F$3:$F$2283,Table1[[#This Row],[ID]],0),MATCH(1,(B262=OFFSET(Priorities!$B$3:$B$2283,Table1[[#This Row],[ID]],0))*("156W"=OFFSET(Priorities!$E$3:$E$2283,Table1[[#This Row],[ID]],0)),0))),"")</f>
        <v/>
      </c>
      <c r="Q262" s="287" t="str" cm="1">
        <f t="array" aca="1" ref="Q262" ca="1">_xlfn.IFNA(TODAY()-(INDEX(OFFSET(Priorities!$F$3:$F$2283,Table1[[#This Row],[ID]],0),MATCH(1,(B262=OFFSET(Priorities!$B$3:$B$2283,Table1[[#This Row],[ID]],0))*("3L"=OFFSET(Priorities!$E$3:$E$2283,Table1[[#This Row],[ID]],0)),0))),"")</f>
        <v/>
      </c>
    </row>
    <row r="263" spans="1:17" hidden="1" x14ac:dyDescent="0.3">
      <c r="A263" s="288">
        <v>262</v>
      </c>
      <c r="B263" s="289" t="str">
        <f ca="1">IF(COUNTIF(Priorities!$B$4:OFFSET(Priorities!$B$3,Table1[[#This Row],[ID]],0),OFFSET(Priorities!$B$3,Table1[[#This Row],[ID]],0))=1,OFFSET(Priorities!$B$3,Table1[[#This Row],[ID]],0),"")</f>
        <v/>
      </c>
      <c r="C263" s="290" t="str">
        <f ca="1">IF(COUNTIF(Priorities!$B$4:OFFSET(Priorities!$B$3,Table1[[#This Row],[ID]],0),OFFSET(Priorities!$B$3,Table1[[#This Row],[ID]],0))=1,OFFSET(Priorities!$C$3,Table1[[#This Row],[ID]],0),"")</f>
        <v/>
      </c>
      <c r="D263" s="289" t="str">
        <f ca="1">IFERROR(IF(VLOOKUP(E263,'Leader-Assistant'!$B$1:$B$25,1,FALSE)&lt;&gt;"",'Leader-Assistant'!$B$1,""),"") &amp; IFERROR(IF(VLOOKUP(E263,'Leader-Assistant'!$C$1:$C$25,1,FALSE)&lt;&gt;"",'Leader-Assistant'!$C$1,""),"")  &amp; IFERROR(IF(VLOOKUP(E263,'Leader-Assistant'!$D$1:$D$25,1,FALSE)&lt;&gt;"",'Leader-Assistant'!$D$1,""),"") &amp; IFERROR(IF(VLOOKUP(E263,'Leader-Assistant'!$E$1:$E$25,1,FALSE)&lt;&gt;"",'Leader-Assistant'!$E$1,""),"") &amp; IFERROR(IF(VLOOKUP(E263,'Leader-Assistant'!$F$1:$F$25,1,FALSE)&lt;&gt;"",'Leader-Assistant'!$F$1,""),"") &amp; IFERROR(IF(VLOOKUP(E263,'Leader-Assistant'!$G$1:$G$25,1,FALSE)&lt;&gt;"",'Leader-Assistant'!$G$1,""),"") &amp; IFERROR(IF(VLOOKUP(E263,'Leader-Assistant'!$H$1:$H$25,1,FALSE)&lt;&gt;"",'Leader-Assistant'!$H$1,""),"") &amp; IFERROR(IF(VLOOKUP(E263,'Leader-Assistant'!$I$1:$I$25,1,FALSE)&lt;&gt;"",'Leader-Assistant'!$I$1,""),"")</f>
        <v/>
      </c>
      <c r="E263" s="289" t="str">
        <f ca="1">IF(COUNTIF(Priorities!$B$4:OFFSET(Priorities!$B$3,Table1[[#This Row],[ID]],0),OFFSET(Priorities!$B$3,Table1[[#This Row],[ID]],0))=1,OFFSET(Priorities!$D$3,Table1[[#This Row],[ID]],0),"")</f>
        <v/>
      </c>
      <c r="F263" s="291" t="str" cm="1">
        <f t="array" aca="1" ref="F263" ca="1">_xlfn.IFNA(INDEX(OFFSET(Priorities!$F$3:$F$2283,Table1[[#This Row],[ID]],0),MATCH(1,(B263=OFFSET(Priorities!$B$3:$B$2283,Table1[[#This Row],[ID]],0))*("Initial"=OFFSET(Priorities!$E$3:$E$2283,Table1[[#This Row],[ID]],0)),0)),"")</f>
        <v/>
      </c>
      <c r="G263" s="292" t="str" cm="1">
        <f t="array" aca="1" ref="G263" ca="1">_xlfn.IFNA(TODAY()-(INDEX(OFFSET(Priorities!$F$3:$F$2283,Table1[[#This Row],[ID]],0),MATCH(1,(B263=OFFSET(Priorities!$B$3:$B$2283,Table1[[#This Row],[ID]],0))*("1W"=OFFSET(Priorities!$E$3:$E$2283,Table1[[#This Row],[ID]],0)),0))),"")</f>
        <v/>
      </c>
      <c r="H263" s="292" t="str" cm="1">
        <f t="array" aca="1" ref="H263" ca="1">_xlfn.IFNA(TODAY()-(INDEX(OFFSET(Priorities!$F$3:$F$2283,Table1[[#This Row],[ID]],0),MATCH(1,(B263=OFFSET(Priorities!$B$3:$B$2283,Table1[[#This Row],[ID]],0))*("3W"=OFFSET(Priorities!$E$3:$E$2283,Table1[[#This Row],[ID]],0)),0))),"")</f>
        <v/>
      </c>
      <c r="I263" s="292" t="str" cm="1">
        <f t="array" aca="1" ref="I263" ca="1">_xlfn.IFNA(TODAY()-(INDEX(OFFSET(Priorities!$F$3:$F$2283,Table1[[#This Row],[ID]],0),MATCH(1,(B263=OFFSET(Priorities!$B$3:$B$2283,Table1[[#This Row],[ID]],0))*("6W"=OFFSET(Priorities!$E$3:$E$2283,Table1[[#This Row],[ID]],0)),0))),"")</f>
        <v/>
      </c>
      <c r="J263" s="292" t="str" cm="1">
        <f t="array" aca="1" ref="J263" ca="1">_xlfn.IFNA(TODAY()-(INDEX(OFFSET(Priorities!$F$3:$F$2283,Table1[[#This Row],[ID]],0),MATCH(1,(B263=OFFSET(Priorities!$B$3:$B$2283,Table1[[#This Row],[ID]],0))*("12W"=OFFSET(Priorities!$E$3:$E$2283,Table1[[#This Row],[ID]],0)),0))),"")</f>
        <v/>
      </c>
      <c r="K263" s="292" t="str" cm="1">
        <f t="array" aca="1" ref="K263" ca="1">_xlfn.IFNA(TODAY()-(INDEX(OFFSET(Priorities!$F$3:$F$2283,Table1[[#This Row],[ID]],0),MATCH(1,(B263=OFFSET(Priorities!$B$3:$B$2283,Table1[[#This Row],[ID]],0))*("18W"=OFFSET(Priorities!$E$3:$E$2283,Table1[[#This Row],[ID]],0)),0))),"")</f>
        <v/>
      </c>
      <c r="L263" s="292" t="str" cm="1">
        <f t="array" aca="1" ref="L263" ca="1">_xlfn.IFNA(TODAY()-(INDEX(OFFSET(Priorities!$F$3:$F$2283,Table1[[#This Row],[ID]],0),MATCH(1,(B263=OFFSET(Priorities!$B$3:$B$2283,Table1[[#This Row],[ID]],0))*("26W"=OFFSET(Priorities!$E$3:$E$2283,Table1[[#This Row],[ID]],0)),0))),"")</f>
        <v/>
      </c>
      <c r="M263" s="292" t="str" cm="1">
        <f t="array" aca="1" ref="M263" ca="1">_xlfn.IFNA(TODAY()-(INDEX(OFFSET(Priorities!$F$3:$F$2283,Table1[[#This Row],[ID]],0),MATCH(1,(B263=OFFSET(Priorities!$B$3:$B$2283,Table1[[#This Row],[ID]],0))*("52W"=OFFSET(Priorities!$E$3:$E$2283,Table1[[#This Row],[ID]],0)),0))),"")</f>
        <v/>
      </c>
      <c r="N263" s="292" t="str" cm="1">
        <f t="array" aca="1" ref="N263" ca="1">_xlfn.IFNA(TODAY()-(INDEX(OFFSET(Priorities!$F$3:$F$2283,Table1[[#This Row],[ID]],0),MATCH(1,(B263=OFFSET(Priorities!$B$3:$B$2283,Table1[[#This Row],[ID]],0))*("104W"=OFFSET(Priorities!$E$3:$E$2283,Table1[[#This Row],[ID]],0)),0))),"")</f>
        <v/>
      </c>
      <c r="O263" s="292" t="str" cm="1">
        <f t="array" aca="1" ref="O263" ca="1">_xlfn.IFNA(TODAY()-(INDEX(OFFSET(Priorities!$F$3:$F$2283,Table1[[#This Row],[ID]],0),MATCH(1,(B263=OFFSET(Priorities!$B$3:$B$2283,Table1[[#This Row],[ID]],0))*("2L"=OFFSET(Priorities!$E$3:$E$2283,Table1[[#This Row],[ID]],0)),0))),"")</f>
        <v/>
      </c>
      <c r="P263" s="292" t="str" cm="1">
        <f t="array" aca="1" ref="P263" ca="1">_xlfn.IFNA(TODAY()-(INDEX(OFFSET(Priorities!$F$3:$F$2283,Table1[[#This Row],[ID]],0),MATCH(1,(B263=OFFSET(Priorities!$B$3:$B$2283,Table1[[#This Row],[ID]],0))*("156W"=OFFSET(Priorities!$E$3:$E$2283,Table1[[#This Row],[ID]],0)),0))),"")</f>
        <v/>
      </c>
      <c r="Q263" s="287" t="str" cm="1">
        <f t="array" aca="1" ref="Q263" ca="1">_xlfn.IFNA(TODAY()-(INDEX(OFFSET(Priorities!$F$3:$F$2283,Table1[[#This Row],[ID]],0),MATCH(1,(B263=OFFSET(Priorities!$B$3:$B$2283,Table1[[#This Row],[ID]],0))*("3L"=OFFSET(Priorities!$E$3:$E$2283,Table1[[#This Row],[ID]],0)),0))),"")</f>
        <v/>
      </c>
    </row>
    <row r="264" spans="1:17" hidden="1" x14ac:dyDescent="0.3">
      <c r="A264" s="288">
        <v>263</v>
      </c>
      <c r="B264" s="289" t="str">
        <f ca="1">IF(COUNTIF(Priorities!$B$4:OFFSET(Priorities!$B$3,Table1[[#This Row],[ID]],0),OFFSET(Priorities!$B$3,Table1[[#This Row],[ID]],0))=1,OFFSET(Priorities!$B$3,Table1[[#This Row],[ID]],0),"")</f>
        <v/>
      </c>
      <c r="C264" s="290" t="str">
        <f ca="1">IF(COUNTIF(Priorities!$B$4:OFFSET(Priorities!$B$3,Table1[[#This Row],[ID]],0),OFFSET(Priorities!$B$3,Table1[[#This Row],[ID]],0))=1,OFFSET(Priorities!$C$3,Table1[[#This Row],[ID]],0),"")</f>
        <v/>
      </c>
      <c r="D264" s="289" t="str">
        <f ca="1">IFERROR(IF(VLOOKUP(E264,'Leader-Assistant'!$B$1:$B$25,1,FALSE)&lt;&gt;"",'Leader-Assistant'!$B$1,""),"") &amp; IFERROR(IF(VLOOKUP(E264,'Leader-Assistant'!$C$1:$C$25,1,FALSE)&lt;&gt;"",'Leader-Assistant'!$C$1,""),"")  &amp; IFERROR(IF(VLOOKUP(E264,'Leader-Assistant'!$D$1:$D$25,1,FALSE)&lt;&gt;"",'Leader-Assistant'!$D$1,""),"") &amp; IFERROR(IF(VLOOKUP(E264,'Leader-Assistant'!$E$1:$E$25,1,FALSE)&lt;&gt;"",'Leader-Assistant'!$E$1,""),"") &amp; IFERROR(IF(VLOOKUP(E264,'Leader-Assistant'!$F$1:$F$25,1,FALSE)&lt;&gt;"",'Leader-Assistant'!$F$1,""),"") &amp; IFERROR(IF(VLOOKUP(E264,'Leader-Assistant'!$G$1:$G$25,1,FALSE)&lt;&gt;"",'Leader-Assistant'!$G$1,""),"") &amp; IFERROR(IF(VLOOKUP(E264,'Leader-Assistant'!$H$1:$H$25,1,FALSE)&lt;&gt;"",'Leader-Assistant'!$H$1,""),"") &amp; IFERROR(IF(VLOOKUP(E264,'Leader-Assistant'!$I$1:$I$25,1,FALSE)&lt;&gt;"",'Leader-Assistant'!$I$1,""),"")</f>
        <v/>
      </c>
      <c r="E264" s="289" t="str">
        <f ca="1">IF(COUNTIF(Priorities!$B$4:OFFSET(Priorities!$B$3,Table1[[#This Row],[ID]],0),OFFSET(Priorities!$B$3,Table1[[#This Row],[ID]],0))=1,OFFSET(Priorities!$D$3,Table1[[#This Row],[ID]],0),"")</f>
        <v/>
      </c>
      <c r="F264" s="291" t="str" cm="1">
        <f t="array" aca="1" ref="F264" ca="1">_xlfn.IFNA(INDEX(OFFSET(Priorities!$F$3:$F$2283,Table1[[#This Row],[ID]],0),MATCH(1,(B264=OFFSET(Priorities!$B$3:$B$2283,Table1[[#This Row],[ID]],0))*("Initial"=OFFSET(Priorities!$E$3:$E$2283,Table1[[#This Row],[ID]],0)),0)),"")</f>
        <v/>
      </c>
      <c r="G264" s="292" t="str" cm="1">
        <f t="array" aca="1" ref="G264" ca="1">_xlfn.IFNA(TODAY()-(INDEX(OFFSET(Priorities!$F$3:$F$2283,Table1[[#This Row],[ID]],0),MATCH(1,(B264=OFFSET(Priorities!$B$3:$B$2283,Table1[[#This Row],[ID]],0))*("1W"=OFFSET(Priorities!$E$3:$E$2283,Table1[[#This Row],[ID]],0)),0))),"")</f>
        <v/>
      </c>
      <c r="H264" s="292" t="str" cm="1">
        <f t="array" aca="1" ref="H264" ca="1">_xlfn.IFNA(TODAY()-(INDEX(OFFSET(Priorities!$F$3:$F$2283,Table1[[#This Row],[ID]],0),MATCH(1,(B264=OFFSET(Priorities!$B$3:$B$2283,Table1[[#This Row],[ID]],0))*("3W"=OFFSET(Priorities!$E$3:$E$2283,Table1[[#This Row],[ID]],0)),0))),"")</f>
        <v/>
      </c>
      <c r="I264" s="292" t="str" cm="1">
        <f t="array" aca="1" ref="I264" ca="1">_xlfn.IFNA(TODAY()-(INDEX(OFFSET(Priorities!$F$3:$F$2283,Table1[[#This Row],[ID]],0),MATCH(1,(B264=OFFSET(Priorities!$B$3:$B$2283,Table1[[#This Row],[ID]],0))*("6W"=OFFSET(Priorities!$E$3:$E$2283,Table1[[#This Row],[ID]],0)),0))),"")</f>
        <v/>
      </c>
      <c r="J264" s="292" t="str" cm="1">
        <f t="array" aca="1" ref="J264" ca="1">_xlfn.IFNA(TODAY()-(INDEX(OFFSET(Priorities!$F$3:$F$2283,Table1[[#This Row],[ID]],0),MATCH(1,(B264=OFFSET(Priorities!$B$3:$B$2283,Table1[[#This Row],[ID]],0))*("12W"=OFFSET(Priorities!$E$3:$E$2283,Table1[[#This Row],[ID]],0)),0))),"")</f>
        <v/>
      </c>
      <c r="K264" s="292" t="str" cm="1">
        <f t="array" aca="1" ref="K264" ca="1">_xlfn.IFNA(TODAY()-(INDEX(OFFSET(Priorities!$F$3:$F$2283,Table1[[#This Row],[ID]],0),MATCH(1,(B264=OFFSET(Priorities!$B$3:$B$2283,Table1[[#This Row],[ID]],0))*("18W"=OFFSET(Priorities!$E$3:$E$2283,Table1[[#This Row],[ID]],0)),0))),"")</f>
        <v/>
      </c>
      <c r="L264" s="292" t="str" cm="1">
        <f t="array" aca="1" ref="L264" ca="1">_xlfn.IFNA(TODAY()-(INDEX(OFFSET(Priorities!$F$3:$F$2283,Table1[[#This Row],[ID]],0),MATCH(1,(B264=OFFSET(Priorities!$B$3:$B$2283,Table1[[#This Row],[ID]],0))*("26W"=OFFSET(Priorities!$E$3:$E$2283,Table1[[#This Row],[ID]],0)),0))),"")</f>
        <v/>
      </c>
      <c r="M264" s="292" t="str" cm="1">
        <f t="array" aca="1" ref="M264" ca="1">_xlfn.IFNA(TODAY()-(INDEX(OFFSET(Priorities!$F$3:$F$2283,Table1[[#This Row],[ID]],0),MATCH(1,(B264=OFFSET(Priorities!$B$3:$B$2283,Table1[[#This Row],[ID]],0))*("52W"=OFFSET(Priorities!$E$3:$E$2283,Table1[[#This Row],[ID]],0)),0))),"")</f>
        <v/>
      </c>
      <c r="N264" s="292" t="str" cm="1">
        <f t="array" aca="1" ref="N264" ca="1">_xlfn.IFNA(TODAY()-(INDEX(OFFSET(Priorities!$F$3:$F$2283,Table1[[#This Row],[ID]],0),MATCH(1,(B264=OFFSET(Priorities!$B$3:$B$2283,Table1[[#This Row],[ID]],0))*("104W"=OFFSET(Priorities!$E$3:$E$2283,Table1[[#This Row],[ID]],0)),0))),"")</f>
        <v/>
      </c>
      <c r="O264" s="292" t="str" cm="1">
        <f t="array" aca="1" ref="O264" ca="1">_xlfn.IFNA(TODAY()-(INDEX(OFFSET(Priorities!$F$3:$F$2283,Table1[[#This Row],[ID]],0),MATCH(1,(B264=OFFSET(Priorities!$B$3:$B$2283,Table1[[#This Row],[ID]],0))*("2L"=OFFSET(Priorities!$E$3:$E$2283,Table1[[#This Row],[ID]],0)),0))),"")</f>
        <v/>
      </c>
      <c r="P264" s="292" t="str" cm="1">
        <f t="array" aca="1" ref="P264" ca="1">_xlfn.IFNA(TODAY()-(INDEX(OFFSET(Priorities!$F$3:$F$2283,Table1[[#This Row],[ID]],0),MATCH(1,(B264=OFFSET(Priorities!$B$3:$B$2283,Table1[[#This Row],[ID]],0))*("156W"=OFFSET(Priorities!$E$3:$E$2283,Table1[[#This Row],[ID]],0)),0))),"")</f>
        <v/>
      </c>
      <c r="Q264" s="287" t="str" cm="1">
        <f t="array" aca="1" ref="Q264" ca="1">_xlfn.IFNA(TODAY()-(INDEX(OFFSET(Priorities!$F$3:$F$2283,Table1[[#This Row],[ID]],0),MATCH(1,(B264=OFFSET(Priorities!$B$3:$B$2283,Table1[[#This Row],[ID]],0))*("3L"=OFFSET(Priorities!$E$3:$E$2283,Table1[[#This Row],[ID]],0)),0))),"")</f>
        <v/>
      </c>
    </row>
    <row r="265" spans="1:17" hidden="1" x14ac:dyDescent="0.3">
      <c r="A265" s="288">
        <v>264</v>
      </c>
      <c r="B265" s="289" t="str">
        <f ca="1">IF(COUNTIF(Priorities!$B$4:OFFSET(Priorities!$B$3,Table1[[#This Row],[ID]],0),OFFSET(Priorities!$B$3,Table1[[#This Row],[ID]],0))=1,OFFSET(Priorities!$B$3,Table1[[#This Row],[ID]],0),"")</f>
        <v/>
      </c>
      <c r="C265" s="290" t="str">
        <f ca="1">IF(COUNTIF(Priorities!$B$4:OFFSET(Priorities!$B$3,Table1[[#This Row],[ID]],0),OFFSET(Priorities!$B$3,Table1[[#This Row],[ID]],0))=1,OFFSET(Priorities!$C$3,Table1[[#This Row],[ID]],0),"")</f>
        <v/>
      </c>
      <c r="D265" s="289" t="str">
        <f ca="1">IFERROR(IF(VLOOKUP(E265,'Leader-Assistant'!$B$1:$B$25,1,FALSE)&lt;&gt;"",'Leader-Assistant'!$B$1,""),"") &amp; IFERROR(IF(VLOOKUP(E265,'Leader-Assistant'!$C$1:$C$25,1,FALSE)&lt;&gt;"",'Leader-Assistant'!$C$1,""),"")  &amp; IFERROR(IF(VLOOKUP(E265,'Leader-Assistant'!$D$1:$D$25,1,FALSE)&lt;&gt;"",'Leader-Assistant'!$D$1,""),"") &amp; IFERROR(IF(VLOOKUP(E265,'Leader-Assistant'!$E$1:$E$25,1,FALSE)&lt;&gt;"",'Leader-Assistant'!$E$1,""),"") &amp; IFERROR(IF(VLOOKUP(E265,'Leader-Assistant'!$F$1:$F$25,1,FALSE)&lt;&gt;"",'Leader-Assistant'!$F$1,""),"") &amp; IFERROR(IF(VLOOKUP(E265,'Leader-Assistant'!$G$1:$G$25,1,FALSE)&lt;&gt;"",'Leader-Assistant'!$G$1,""),"") &amp; IFERROR(IF(VLOOKUP(E265,'Leader-Assistant'!$H$1:$H$25,1,FALSE)&lt;&gt;"",'Leader-Assistant'!$H$1,""),"") &amp; IFERROR(IF(VLOOKUP(E265,'Leader-Assistant'!$I$1:$I$25,1,FALSE)&lt;&gt;"",'Leader-Assistant'!$I$1,""),"")</f>
        <v/>
      </c>
      <c r="E265" s="289" t="str">
        <f ca="1">IF(COUNTIF(Priorities!$B$4:OFFSET(Priorities!$B$3,Table1[[#This Row],[ID]],0),OFFSET(Priorities!$B$3,Table1[[#This Row],[ID]],0))=1,OFFSET(Priorities!$D$3,Table1[[#This Row],[ID]],0),"")</f>
        <v/>
      </c>
      <c r="F265" s="291" t="str" cm="1">
        <f t="array" aca="1" ref="F265" ca="1">_xlfn.IFNA(INDEX(OFFSET(Priorities!$F$3:$F$2283,Table1[[#This Row],[ID]],0),MATCH(1,(B265=OFFSET(Priorities!$B$3:$B$2283,Table1[[#This Row],[ID]],0))*("Initial"=OFFSET(Priorities!$E$3:$E$2283,Table1[[#This Row],[ID]],0)),0)),"")</f>
        <v/>
      </c>
      <c r="G265" s="292" t="str" cm="1">
        <f t="array" aca="1" ref="G265" ca="1">_xlfn.IFNA(TODAY()-(INDEX(OFFSET(Priorities!$F$3:$F$2283,Table1[[#This Row],[ID]],0),MATCH(1,(B265=OFFSET(Priorities!$B$3:$B$2283,Table1[[#This Row],[ID]],0))*("1W"=OFFSET(Priorities!$E$3:$E$2283,Table1[[#This Row],[ID]],0)),0))),"")</f>
        <v/>
      </c>
      <c r="H265" s="292" t="str" cm="1">
        <f t="array" aca="1" ref="H265" ca="1">_xlfn.IFNA(TODAY()-(INDEX(OFFSET(Priorities!$F$3:$F$2283,Table1[[#This Row],[ID]],0),MATCH(1,(B265=OFFSET(Priorities!$B$3:$B$2283,Table1[[#This Row],[ID]],0))*("3W"=OFFSET(Priorities!$E$3:$E$2283,Table1[[#This Row],[ID]],0)),0))),"")</f>
        <v/>
      </c>
      <c r="I265" s="292" t="str" cm="1">
        <f t="array" aca="1" ref="I265" ca="1">_xlfn.IFNA(TODAY()-(INDEX(OFFSET(Priorities!$F$3:$F$2283,Table1[[#This Row],[ID]],0),MATCH(1,(B265=OFFSET(Priorities!$B$3:$B$2283,Table1[[#This Row],[ID]],0))*("6W"=OFFSET(Priorities!$E$3:$E$2283,Table1[[#This Row],[ID]],0)),0))),"")</f>
        <v/>
      </c>
      <c r="J265" s="292" t="str" cm="1">
        <f t="array" aca="1" ref="J265" ca="1">_xlfn.IFNA(TODAY()-(INDEX(OFFSET(Priorities!$F$3:$F$2283,Table1[[#This Row],[ID]],0),MATCH(1,(B265=OFFSET(Priorities!$B$3:$B$2283,Table1[[#This Row],[ID]],0))*("12W"=OFFSET(Priorities!$E$3:$E$2283,Table1[[#This Row],[ID]],0)),0))),"")</f>
        <v/>
      </c>
      <c r="K265" s="292" t="str" cm="1">
        <f t="array" aca="1" ref="K265" ca="1">_xlfn.IFNA(TODAY()-(INDEX(OFFSET(Priorities!$F$3:$F$2283,Table1[[#This Row],[ID]],0),MATCH(1,(B265=OFFSET(Priorities!$B$3:$B$2283,Table1[[#This Row],[ID]],0))*("18W"=OFFSET(Priorities!$E$3:$E$2283,Table1[[#This Row],[ID]],0)),0))),"")</f>
        <v/>
      </c>
      <c r="L265" s="292" t="str" cm="1">
        <f t="array" aca="1" ref="L265" ca="1">_xlfn.IFNA(TODAY()-(INDEX(OFFSET(Priorities!$F$3:$F$2283,Table1[[#This Row],[ID]],0),MATCH(1,(B265=OFFSET(Priorities!$B$3:$B$2283,Table1[[#This Row],[ID]],0))*("26W"=OFFSET(Priorities!$E$3:$E$2283,Table1[[#This Row],[ID]],0)),0))),"")</f>
        <v/>
      </c>
      <c r="M265" s="292" t="str" cm="1">
        <f t="array" aca="1" ref="M265" ca="1">_xlfn.IFNA(TODAY()-(INDEX(OFFSET(Priorities!$F$3:$F$2283,Table1[[#This Row],[ID]],0),MATCH(1,(B265=OFFSET(Priorities!$B$3:$B$2283,Table1[[#This Row],[ID]],0))*("52W"=OFFSET(Priorities!$E$3:$E$2283,Table1[[#This Row],[ID]],0)),0))),"")</f>
        <v/>
      </c>
      <c r="N265" s="292" t="str" cm="1">
        <f t="array" aca="1" ref="N265" ca="1">_xlfn.IFNA(TODAY()-(INDEX(OFFSET(Priorities!$F$3:$F$2283,Table1[[#This Row],[ID]],0),MATCH(1,(B265=OFFSET(Priorities!$B$3:$B$2283,Table1[[#This Row],[ID]],0))*("104W"=OFFSET(Priorities!$E$3:$E$2283,Table1[[#This Row],[ID]],0)),0))),"")</f>
        <v/>
      </c>
      <c r="O265" s="292" t="str" cm="1">
        <f t="array" aca="1" ref="O265" ca="1">_xlfn.IFNA(TODAY()-(INDEX(OFFSET(Priorities!$F$3:$F$2283,Table1[[#This Row],[ID]],0),MATCH(1,(B265=OFFSET(Priorities!$B$3:$B$2283,Table1[[#This Row],[ID]],0))*("2L"=OFFSET(Priorities!$E$3:$E$2283,Table1[[#This Row],[ID]],0)),0))),"")</f>
        <v/>
      </c>
      <c r="P265" s="292" t="str" cm="1">
        <f t="array" aca="1" ref="P265" ca="1">_xlfn.IFNA(TODAY()-(INDEX(OFFSET(Priorities!$F$3:$F$2283,Table1[[#This Row],[ID]],0),MATCH(1,(B265=OFFSET(Priorities!$B$3:$B$2283,Table1[[#This Row],[ID]],0))*("156W"=OFFSET(Priorities!$E$3:$E$2283,Table1[[#This Row],[ID]],0)),0))),"")</f>
        <v/>
      </c>
      <c r="Q265" s="287" t="str" cm="1">
        <f t="array" aca="1" ref="Q265" ca="1">_xlfn.IFNA(TODAY()-(INDEX(OFFSET(Priorities!$F$3:$F$2283,Table1[[#This Row],[ID]],0),MATCH(1,(B265=OFFSET(Priorities!$B$3:$B$2283,Table1[[#This Row],[ID]],0))*("3L"=OFFSET(Priorities!$E$3:$E$2283,Table1[[#This Row],[ID]],0)),0))),"")</f>
        <v/>
      </c>
    </row>
    <row r="266" spans="1:17" ht="28.8" x14ac:dyDescent="0.3">
      <c r="A266" s="288">
        <v>265</v>
      </c>
      <c r="B266" s="289" t="str">
        <f ca="1">IF(COUNTIF(Priorities!$B$4:OFFSET(Priorities!$B$3,Table1[[#This Row],[ID]],0),OFFSET(Priorities!$B$3,Table1[[#This Row],[ID]],0))=1,OFFSET(Priorities!$B$3,Table1[[#This Row],[ID]],0),"")</f>
        <v>ST 581-2021</v>
      </c>
      <c r="C266" s="290" t="str">
        <f ca="1">IF(COUNTIF(Priorities!$B$4:OFFSET(Priorities!$B$3,Table1[[#This Row],[ID]],0),OFFSET(Priorities!$B$3,Table1[[#This Row],[ID]],0))=1,OFFSET(Priorities!$C$3,Table1[[#This Row],[ID]],0),"")</f>
        <v>PEG 1500 from new spray tower - BASF</v>
      </c>
      <c r="D266" s="289" t="str">
        <f ca="1">IFERROR(IF(VLOOKUP(E266,'Leader-Assistant'!$B$1:$B$25,1,FALSE)&lt;&gt;"",'Leader-Assistant'!$B$1,""),"") &amp; IFERROR(IF(VLOOKUP(E266,'Leader-Assistant'!$C$1:$C$25,1,FALSE)&lt;&gt;"",'Leader-Assistant'!$C$1,""),"")  &amp; IFERROR(IF(VLOOKUP(E266,'Leader-Assistant'!$D$1:$D$25,1,FALSE)&lt;&gt;"",'Leader-Assistant'!$D$1,""),"") &amp; IFERROR(IF(VLOOKUP(E266,'Leader-Assistant'!$E$1:$E$25,1,FALSE)&lt;&gt;"",'Leader-Assistant'!$E$1,""),"") &amp; IFERROR(IF(VLOOKUP(E266,'Leader-Assistant'!$F$1:$F$25,1,FALSE)&lt;&gt;"",'Leader-Assistant'!$F$1,""),"") &amp; IFERROR(IF(VLOOKUP(E266,'Leader-Assistant'!$G$1:$G$25,1,FALSE)&lt;&gt;"",'Leader-Assistant'!$G$1,""),"") &amp; IFERROR(IF(VLOOKUP(E266,'Leader-Assistant'!$H$1:$H$25,1,FALSE)&lt;&gt;"",'Leader-Assistant'!$H$1,""),"") &amp; IFERROR(IF(VLOOKUP(E266,'Leader-Assistant'!$I$1:$I$25,1,FALSE)&lt;&gt;"",'Leader-Assistant'!$I$1,""),"")</f>
        <v>PKL</v>
      </c>
      <c r="E266" s="289" t="str">
        <f ca="1">IF(COUNTIF(Priorities!$B$4:OFFSET(Priorities!$B$3,Table1[[#This Row],[ID]],0),OFFSET(Priorities!$B$3,Table1[[#This Row],[ID]],0))=1,OFFSET(Priorities!$D$3,Table1[[#This Row],[ID]],0),"")</f>
        <v>PAT</v>
      </c>
      <c r="F266" s="291" t="str" cm="1">
        <f t="array" aca="1" ref="F266" ca="1">_xlfn.IFNA(INDEX(OFFSET(Priorities!$F$3:$F$2283,Table1[[#This Row],[ID]],0),MATCH(1,(B266=OFFSET(Priorities!$B$3:$B$2283,Table1[[#This Row],[ID]],0))*("Initial"=OFFSET(Priorities!$E$3:$E$2283,Table1[[#This Row],[ID]],0)),0)),"")</f>
        <v>16.12.2021</v>
      </c>
      <c r="G266" s="292" cm="1">
        <f t="array" aca="1" ref="G266" ca="1">_xlfn.IFNA(TODAY()-(INDEX(OFFSET(Priorities!$F$3:$F$2283,Table1[[#This Row],[ID]],0),MATCH(1,(B266=OFFSET(Priorities!$B$3:$B$2283,Table1[[#This Row],[ID]],0))*("1W"=OFFSET(Priorities!$E$3:$E$2283,Table1[[#This Row],[ID]],0)),0))),"")</f>
        <v>292</v>
      </c>
      <c r="H266" s="292" cm="1">
        <f t="array" aca="1" ref="H266" ca="1">_xlfn.IFNA(TODAY()-(INDEX(OFFSET(Priorities!$F$3:$F$2283,Table1[[#This Row],[ID]],0),MATCH(1,(B266=OFFSET(Priorities!$B$3:$B$2283,Table1[[#This Row],[ID]],0))*("3W"=OFFSET(Priorities!$E$3:$E$2283,Table1[[#This Row],[ID]],0)),0))),"")</f>
        <v>278</v>
      </c>
      <c r="I266" s="292" cm="1">
        <f t="array" aca="1" ref="I266" ca="1">_xlfn.IFNA(TODAY()-(INDEX(OFFSET(Priorities!$F$3:$F$2283,Table1[[#This Row],[ID]],0),MATCH(1,(B266=OFFSET(Priorities!$B$3:$B$2283,Table1[[#This Row],[ID]],0))*("6W"=OFFSET(Priorities!$E$3:$E$2283,Table1[[#This Row],[ID]],0)),0))),"")</f>
        <v>257</v>
      </c>
      <c r="J266" s="292" cm="1">
        <f t="array" aca="1" ref="J266" ca="1">_xlfn.IFNA(TODAY()-(INDEX(OFFSET(Priorities!$F$3:$F$2283,Table1[[#This Row],[ID]],0),MATCH(1,(B266=OFFSET(Priorities!$B$3:$B$2283,Table1[[#This Row],[ID]],0))*("12W"=OFFSET(Priorities!$E$3:$E$2283,Table1[[#This Row],[ID]],0)),0))),"")</f>
        <v>215</v>
      </c>
      <c r="K266" s="292" t="str" cm="1">
        <f t="array" aca="1" ref="K266" ca="1">_xlfn.IFNA(TODAY()-(INDEX(OFFSET(Priorities!$F$3:$F$2283,Table1[[#This Row],[ID]],0),MATCH(1,(B266=OFFSET(Priorities!$B$3:$B$2283,Table1[[#This Row],[ID]],0))*("18W"=OFFSET(Priorities!$E$3:$E$2283,Table1[[#This Row],[ID]],0)),0))),"")</f>
        <v/>
      </c>
      <c r="L266" s="292" t="str" cm="1">
        <f t="array" aca="1" ref="L266" ca="1">_xlfn.IFNA(TODAY()-(INDEX(OFFSET(Priorities!$F$3:$F$2283,Table1[[#This Row],[ID]],0),MATCH(1,(B266=OFFSET(Priorities!$B$3:$B$2283,Table1[[#This Row],[ID]],0))*("26W"=OFFSET(Priorities!$E$3:$E$2283,Table1[[#This Row],[ID]],0)),0))),"")</f>
        <v/>
      </c>
      <c r="M266" s="292" t="str" cm="1">
        <f t="array" aca="1" ref="M266" ca="1">_xlfn.IFNA(TODAY()-(INDEX(OFFSET(Priorities!$F$3:$F$2283,Table1[[#This Row],[ID]],0),MATCH(1,(B266=OFFSET(Priorities!$B$3:$B$2283,Table1[[#This Row],[ID]],0))*("52W"=OFFSET(Priorities!$E$3:$E$2283,Table1[[#This Row],[ID]],0)),0))),"")</f>
        <v/>
      </c>
      <c r="N266" s="292" t="str" cm="1">
        <f t="array" aca="1" ref="N266" ca="1">_xlfn.IFNA(TODAY()-(INDEX(OFFSET(Priorities!$F$3:$F$2283,Table1[[#This Row],[ID]],0),MATCH(1,(B266=OFFSET(Priorities!$B$3:$B$2283,Table1[[#This Row],[ID]],0))*("104W"=OFFSET(Priorities!$E$3:$E$2283,Table1[[#This Row],[ID]],0)),0))),"")</f>
        <v/>
      </c>
      <c r="O266" s="292" t="str" cm="1">
        <f t="array" aca="1" ref="O266" ca="1">_xlfn.IFNA(TODAY()-(INDEX(OFFSET(Priorities!$F$3:$F$2283,Table1[[#This Row],[ID]],0),MATCH(1,(B266=OFFSET(Priorities!$B$3:$B$2283,Table1[[#This Row],[ID]],0))*("2L"=OFFSET(Priorities!$E$3:$E$2283,Table1[[#This Row],[ID]],0)),0))),"")</f>
        <v/>
      </c>
      <c r="P266" s="292" t="str" cm="1">
        <f t="array" aca="1" ref="P266" ca="1">_xlfn.IFNA(TODAY()-(INDEX(OFFSET(Priorities!$F$3:$F$2283,Table1[[#This Row],[ID]],0),MATCH(1,(B266=OFFSET(Priorities!$B$3:$B$2283,Table1[[#This Row],[ID]],0))*("156W"=OFFSET(Priorities!$E$3:$E$2283,Table1[[#This Row],[ID]],0)),0))),"")</f>
        <v/>
      </c>
      <c r="Q266" s="287" t="str" cm="1">
        <f t="array" aca="1" ref="Q266" ca="1">_xlfn.IFNA(TODAY()-(INDEX(OFFSET(Priorities!$F$3:$F$2283,Table1[[#This Row],[ID]],0),MATCH(1,(B266=OFFSET(Priorities!$B$3:$B$2283,Table1[[#This Row],[ID]],0))*("3L"=OFFSET(Priorities!$E$3:$E$2283,Table1[[#This Row],[ID]],0)),0))),"")</f>
        <v/>
      </c>
    </row>
    <row r="267" spans="1:17" hidden="1" x14ac:dyDescent="0.3">
      <c r="A267" s="288">
        <v>266</v>
      </c>
      <c r="B267" s="289" t="str">
        <f ca="1">IF(COUNTIF(Priorities!$B$4:OFFSET(Priorities!$B$3,Table1[[#This Row],[ID]],0),OFFSET(Priorities!$B$3,Table1[[#This Row],[ID]],0))=1,OFFSET(Priorities!$B$3,Table1[[#This Row],[ID]],0),"")</f>
        <v/>
      </c>
      <c r="C267" s="290" t="str">
        <f ca="1">IF(COUNTIF(Priorities!$B$4:OFFSET(Priorities!$B$3,Table1[[#This Row],[ID]],0),OFFSET(Priorities!$B$3,Table1[[#This Row],[ID]],0))=1,OFFSET(Priorities!$C$3,Table1[[#This Row],[ID]],0),"")</f>
        <v/>
      </c>
      <c r="D267" s="289" t="str">
        <f ca="1">IFERROR(IF(VLOOKUP(E267,'Leader-Assistant'!$B$1:$B$25,1,FALSE)&lt;&gt;"",'Leader-Assistant'!$B$1,""),"") &amp; IFERROR(IF(VLOOKUP(E267,'Leader-Assistant'!$C$1:$C$25,1,FALSE)&lt;&gt;"",'Leader-Assistant'!$C$1,""),"")  &amp; IFERROR(IF(VLOOKUP(E267,'Leader-Assistant'!$D$1:$D$25,1,FALSE)&lt;&gt;"",'Leader-Assistant'!$D$1,""),"") &amp; IFERROR(IF(VLOOKUP(E267,'Leader-Assistant'!$E$1:$E$25,1,FALSE)&lt;&gt;"",'Leader-Assistant'!$E$1,""),"") &amp; IFERROR(IF(VLOOKUP(E267,'Leader-Assistant'!$F$1:$F$25,1,FALSE)&lt;&gt;"",'Leader-Assistant'!$F$1,""),"") &amp; IFERROR(IF(VLOOKUP(E267,'Leader-Assistant'!$G$1:$G$25,1,FALSE)&lt;&gt;"",'Leader-Assistant'!$G$1,""),"") &amp; IFERROR(IF(VLOOKUP(E267,'Leader-Assistant'!$H$1:$H$25,1,FALSE)&lt;&gt;"",'Leader-Assistant'!$H$1,""),"") &amp; IFERROR(IF(VLOOKUP(E267,'Leader-Assistant'!$I$1:$I$25,1,FALSE)&lt;&gt;"",'Leader-Assistant'!$I$1,""),"")</f>
        <v/>
      </c>
      <c r="E267" s="289" t="str">
        <f ca="1">IF(COUNTIF(Priorities!$B$4:OFFSET(Priorities!$B$3,Table1[[#This Row],[ID]],0),OFFSET(Priorities!$B$3,Table1[[#This Row],[ID]],0))=1,OFFSET(Priorities!$D$3,Table1[[#This Row],[ID]],0),"")</f>
        <v/>
      </c>
      <c r="F267" s="291" t="str" cm="1">
        <f t="array" aca="1" ref="F267" ca="1">_xlfn.IFNA(INDEX(OFFSET(Priorities!$F$3:$F$2283,Table1[[#This Row],[ID]],0),MATCH(1,(B267=OFFSET(Priorities!$B$3:$B$2283,Table1[[#This Row],[ID]],0))*("Initial"=OFFSET(Priorities!$E$3:$E$2283,Table1[[#This Row],[ID]],0)),0)),"")</f>
        <v/>
      </c>
      <c r="G267" s="292" t="str" cm="1">
        <f t="array" aca="1" ref="G267" ca="1">_xlfn.IFNA(TODAY()-(INDEX(OFFSET(Priorities!$F$3:$F$2283,Table1[[#This Row],[ID]],0),MATCH(1,(B267=OFFSET(Priorities!$B$3:$B$2283,Table1[[#This Row],[ID]],0))*("1W"=OFFSET(Priorities!$E$3:$E$2283,Table1[[#This Row],[ID]],0)),0))),"")</f>
        <v/>
      </c>
      <c r="H267" s="292" t="str" cm="1">
        <f t="array" aca="1" ref="H267" ca="1">_xlfn.IFNA(TODAY()-(INDEX(OFFSET(Priorities!$F$3:$F$2283,Table1[[#This Row],[ID]],0),MATCH(1,(B267=OFFSET(Priorities!$B$3:$B$2283,Table1[[#This Row],[ID]],0))*("3W"=OFFSET(Priorities!$E$3:$E$2283,Table1[[#This Row],[ID]],0)),0))),"")</f>
        <v/>
      </c>
      <c r="I267" s="292" t="str" cm="1">
        <f t="array" aca="1" ref="I267" ca="1">_xlfn.IFNA(TODAY()-(INDEX(OFFSET(Priorities!$F$3:$F$2283,Table1[[#This Row],[ID]],0),MATCH(1,(B267=OFFSET(Priorities!$B$3:$B$2283,Table1[[#This Row],[ID]],0))*("6W"=OFFSET(Priorities!$E$3:$E$2283,Table1[[#This Row],[ID]],0)),0))),"")</f>
        <v/>
      </c>
      <c r="J267" s="292" t="str" cm="1">
        <f t="array" aca="1" ref="J267" ca="1">_xlfn.IFNA(TODAY()-(INDEX(OFFSET(Priorities!$F$3:$F$2283,Table1[[#This Row],[ID]],0),MATCH(1,(B267=OFFSET(Priorities!$B$3:$B$2283,Table1[[#This Row],[ID]],0))*("12W"=OFFSET(Priorities!$E$3:$E$2283,Table1[[#This Row],[ID]],0)),0))),"")</f>
        <v/>
      </c>
      <c r="K267" s="292" t="str" cm="1">
        <f t="array" aca="1" ref="K267" ca="1">_xlfn.IFNA(TODAY()-(INDEX(OFFSET(Priorities!$F$3:$F$2283,Table1[[#This Row],[ID]],0),MATCH(1,(B267=OFFSET(Priorities!$B$3:$B$2283,Table1[[#This Row],[ID]],0))*("18W"=OFFSET(Priorities!$E$3:$E$2283,Table1[[#This Row],[ID]],0)),0))),"")</f>
        <v/>
      </c>
      <c r="L267" s="292" t="str" cm="1">
        <f t="array" aca="1" ref="L267" ca="1">_xlfn.IFNA(TODAY()-(INDEX(OFFSET(Priorities!$F$3:$F$2283,Table1[[#This Row],[ID]],0),MATCH(1,(B267=OFFSET(Priorities!$B$3:$B$2283,Table1[[#This Row],[ID]],0))*("26W"=OFFSET(Priorities!$E$3:$E$2283,Table1[[#This Row],[ID]],0)),0))),"")</f>
        <v/>
      </c>
      <c r="M267" s="292" t="str" cm="1">
        <f t="array" aca="1" ref="M267" ca="1">_xlfn.IFNA(TODAY()-(INDEX(OFFSET(Priorities!$F$3:$F$2283,Table1[[#This Row],[ID]],0),MATCH(1,(B267=OFFSET(Priorities!$B$3:$B$2283,Table1[[#This Row],[ID]],0))*("52W"=OFFSET(Priorities!$E$3:$E$2283,Table1[[#This Row],[ID]],0)),0))),"")</f>
        <v/>
      </c>
      <c r="N267" s="292" t="str" cm="1">
        <f t="array" aca="1" ref="N267" ca="1">_xlfn.IFNA(TODAY()-(INDEX(OFFSET(Priorities!$F$3:$F$2283,Table1[[#This Row],[ID]],0),MATCH(1,(B267=OFFSET(Priorities!$B$3:$B$2283,Table1[[#This Row],[ID]],0))*("104W"=OFFSET(Priorities!$E$3:$E$2283,Table1[[#This Row],[ID]],0)),0))),"")</f>
        <v/>
      </c>
      <c r="O267" s="292" t="str" cm="1">
        <f t="array" aca="1" ref="O267" ca="1">_xlfn.IFNA(TODAY()-(INDEX(OFFSET(Priorities!$F$3:$F$2283,Table1[[#This Row],[ID]],0),MATCH(1,(B267=OFFSET(Priorities!$B$3:$B$2283,Table1[[#This Row],[ID]],0))*("2L"=OFFSET(Priorities!$E$3:$E$2283,Table1[[#This Row],[ID]],0)),0))),"")</f>
        <v/>
      </c>
      <c r="P267" s="292" t="str" cm="1">
        <f t="array" aca="1" ref="P267" ca="1">_xlfn.IFNA(TODAY()-(INDEX(OFFSET(Priorities!$F$3:$F$2283,Table1[[#This Row],[ID]],0),MATCH(1,(B267=OFFSET(Priorities!$B$3:$B$2283,Table1[[#This Row],[ID]],0))*("156W"=OFFSET(Priorities!$E$3:$E$2283,Table1[[#This Row],[ID]],0)),0))),"")</f>
        <v/>
      </c>
      <c r="Q267" s="287" t="str" cm="1">
        <f t="array" aca="1" ref="Q267" ca="1">_xlfn.IFNA(TODAY()-(INDEX(OFFSET(Priorities!$F$3:$F$2283,Table1[[#This Row],[ID]],0),MATCH(1,(B267=OFFSET(Priorities!$B$3:$B$2283,Table1[[#This Row],[ID]],0))*("3L"=OFFSET(Priorities!$E$3:$E$2283,Table1[[#This Row],[ID]],0)),0))),"")</f>
        <v/>
      </c>
    </row>
    <row r="268" spans="1:17" hidden="1" x14ac:dyDescent="0.3">
      <c r="A268" s="288">
        <v>267</v>
      </c>
      <c r="B268" s="289" t="str">
        <f ca="1">IF(COUNTIF(Priorities!$B$4:OFFSET(Priorities!$B$3,Table1[[#This Row],[ID]],0),OFFSET(Priorities!$B$3,Table1[[#This Row],[ID]],0))=1,OFFSET(Priorities!$B$3,Table1[[#This Row],[ID]],0),"")</f>
        <v/>
      </c>
      <c r="C268" s="290" t="str">
        <f ca="1">IF(COUNTIF(Priorities!$B$4:OFFSET(Priorities!$B$3,Table1[[#This Row],[ID]],0),OFFSET(Priorities!$B$3,Table1[[#This Row],[ID]],0))=1,OFFSET(Priorities!$C$3,Table1[[#This Row],[ID]],0),"")</f>
        <v/>
      </c>
      <c r="D268" s="289" t="str">
        <f ca="1">IFERROR(IF(VLOOKUP(E268,'Leader-Assistant'!$B$1:$B$25,1,FALSE)&lt;&gt;"",'Leader-Assistant'!$B$1,""),"") &amp; IFERROR(IF(VLOOKUP(E268,'Leader-Assistant'!$C$1:$C$25,1,FALSE)&lt;&gt;"",'Leader-Assistant'!$C$1,""),"")  &amp; IFERROR(IF(VLOOKUP(E268,'Leader-Assistant'!$D$1:$D$25,1,FALSE)&lt;&gt;"",'Leader-Assistant'!$D$1,""),"") &amp; IFERROR(IF(VLOOKUP(E268,'Leader-Assistant'!$E$1:$E$25,1,FALSE)&lt;&gt;"",'Leader-Assistant'!$E$1,""),"") &amp; IFERROR(IF(VLOOKUP(E268,'Leader-Assistant'!$F$1:$F$25,1,FALSE)&lt;&gt;"",'Leader-Assistant'!$F$1,""),"") &amp; IFERROR(IF(VLOOKUP(E268,'Leader-Assistant'!$G$1:$G$25,1,FALSE)&lt;&gt;"",'Leader-Assistant'!$G$1,""),"") &amp; IFERROR(IF(VLOOKUP(E268,'Leader-Assistant'!$H$1:$H$25,1,FALSE)&lt;&gt;"",'Leader-Assistant'!$H$1,""),"") &amp; IFERROR(IF(VLOOKUP(E268,'Leader-Assistant'!$I$1:$I$25,1,FALSE)&lt;&gt;"",'Leader-Assistant'!$I$1,""),"")</f>
        <v/>
      </c>
      <c r="E268" s="289" t="str">
        <f ca="1">IF(COUNTIF(Priorities!$B$4:OFFSET(Priorities!$B$3,Table1[[#This Row],[ID]],0),OFFSET(Priorities!$B$3,Table1[[#This Row],[ID]],0))=1,OFFSET(Priorities!$D$3,Table1[[#This Row],[ID]],0),"")</f>
        <v/>
      </c>
      <c r="F268" s="291" t="str" cm="1">
        <f t="array" aca="1" ref="F268" ca="1">_xlfn.IFNA(INDEX(OFFSET(Priorities!$F$3:$F$2283,Table1[[#This Row],[ID]],0),MATCH(1,(B268=OFFSET(Priorities!$B$3:$B$2283,Table1[[#This Row],[ID]],0))*("Initial"=OFFSET(Priorities!$E$3:$E$2283,Table1[[#This Row],[ID]],0)),0)),"")</f>
        <v/>
      </c>
      <c r="G268" s="292" t="str" cm="1">
        <f t="array" aca="1" ref="G268" ca="1">_xlfn.IFNA(TODAY()-(INDEX(OFFSET(Priorities!$F$3:$F$2283,Table1[[#This Row],[ID]],0),MATCH(1,(B268=OFFSET(Priorities!$B$3:$B$2283,Table1[[#This Row],[ID]],0))*("1W"=OFFSET(Priorities!$E$3:$E$2283,Table1[[#This Row],[ID]],0)),0))),"")</f>
        <v/>
      </c>
      <c r="H268" s="292" t="str" cm="1">
        <f t="array" aca="1" ref="H268" ca="1">_xlfn.IFNA(TODAY()-(INDEX(OFFSET(Priorities!$F$3:$F$2283,Table1[[#This Row],[ID]],0),MATCH(1,(B268=OFFSET(Priorities!$B$3:$B$2283,Table1[[#This Row],[ID]],0))*("3W"=OFFSET(Priorities!$E$3:$E$2283,Table1[[#This Row],[ID]],0)),0))),"")</f>
        <v/>
      </c>
      <c r="I268" s="292" t="str" cm="1">
        <f t="array" aca="1" ref="I268" ca="1">_xlfn.IFNA(TODAY()-(INDEX(OFFSET(Priorities!$F$3:$F$2283,Table1[[#This Row],[ID]],0),MATCH(1,(B268=OFFSET(Priorities!$B$3:$B$2283,Table1[[#This Row],[ID]],0))*("6W"=OFFSET(Priorities!$E$3:$E$2283,Table1[[#This Row],[ID]],0)),0))),"")</f>
        <v/>
      </c>
      <c r="J268" s="292" t="str" cm="1">
        <f t="array" aca="1" ref="J268" ca="1">_xlfn.IFNA(TODAY()-(INDEX(OFFSET(Priorities!$F$3:$F$2283,Table1[[#This Row],[ID]],0),MATCH(1,(B268=OFFSET(Priorities!$B$3:$B$2283,Table1[[#This Row],[ID]],0))*("12W"=OFFSET(Priorities!$E$3:$E$2283,Table1[[#This Row],[ID]],0)),0))),"")</f>
        <v/>
      </c>
      <c r="K268" s="292" t="str" cm="1">
        <f t="array" aca="1" ref="K268" ca="1">_xlfn.IFNA(TODAY()-(INDEX(OFFSET(Priorities!$F$3:$F$2283,Table1[[#This Row],[ID]],0),MATCH(1,(B268=OFFSET(Priorities!$B$3:$B$2283,Table1[[#This Row],[ID]],0))*("18W"=OFFSET(Priorities!$E$3:$E$2283,Table1[[#This Row],[ID]],0)),0))),"")</f>
        <v/>
      </c>
      <c r="L268" s="292" t="str" cm="1">
        <f t="array" aca="1" ref="L268" ca="1">_xlfn.IFNA(TODAY()-(INDEX(OFFSET(Priorities!$F$3:$F$2283,Table1[[#This Row],[ID]],0),MATCH(1,(B268=OFFSET(Priorities!$B$3:$B$2283,Table1[[#This Row],[ID]],0))*("26W"=OFFSET(Priorities!$E$3:$E$2283,Table1[[#This Row],[ID]],0)),0))),"")</f>
        <v/>
      </c>
      <c r="M268" s="292" t="str" cm="1">
        <f t="array" aca="1" ref="M268" ca="1">_xlfn.IFNA(TODAY()-(INDEX(OFFSET(Priorities!$F$3:$F$2283,Table1[[#This Row],[ID]],0),MATCH(1,(B268=OFFSET(Priorities!$B$3:$B$2283,Table1[[#This Row],[ID]],0))*("52W"=OFFSET(Priorities!$E$3:$E$2283,Table1[[#This Row],[ID]],0)),0))),"")</f>
        <v/>
      </c>
      <c r="N268" s="292" t="str" cm="1">
        <f t="array" aca="1" ref="N268" ca="1">_xlfn.IFNA(TODAY()-(INDEX(OFFSET(Priorities!$F$3:$F$2283,Table1[[#This Row],[ID]],0),MATCH(1,(B268=OFFSET(Priorities!$B$3:$B$2283,Table1[[#This Row],[ID]],0))*("104W"=OFFSET(Priorities!$E$3:$E$2283,Table1[[#This Row],[ID]],0)),0))),"")</f>
        <v/>
      </c>
      <c r="O268" s="292" t="str" cm="1">
        <f t="array" aca="1" ref="O268" ca="1">_xlfn.IFNA(TODAY()-(INDEX(OFFSET(Priorities!$F$3:$F$2283,Table1[[#This Row],[ID]],0),MATCH(1,(B268=OFFSET(Priorities!$B$3:$B$2283,Table1[[#This Row],[ID]],0))*("2L"=OFFSET(Priorities!$E$3:$E$2283,Table1[[#This Row],[ID]],0)),0))),"")</f>
        <v/>
      </c>
      <c r="P268" s="292" t="str" cm="1">
        <f t="array" aca="1" ref="P268" ca="1">_xlfn.IFNA(TODAY()-(INDEX(OFFSET(Priorities!$F$3:$F$2283,Table1[[#This Row],[ID]],0),MATCH(1,(B268=OFFSET(Priorities!$B$3:$B$2283,Table1[[#This Row],[ID]],0))*("156W"=OFFSET(Priorities!$E$3:$E$2283,Table1[[#This Row],[ID]],0)),0))),"")</f>
        <v/>
      </c>
      <c r="Q268" s="287" t="str" cm="1">
        <f t="array" aca="1" ref="Q268" ca="1">_xlfn.IFNA(TODAY()-(INDEX(OFFSET(Priorities!$F$3:$F$2283,Table1[[#This Row],[ID]],0),MATCH(1,(B268=OFFSET(Priorities!$B$3:$B$2283,Table1[[#This Row],[ID]],0))*("3L"=OFFSET(Priorities!$E$3:$E$2283,Table1[[#This Row],[ID]],0)),0))),"")</f>
        <v/>
      </c>
    </row>
    <row r="269" spans="1:17" ht="28.8" x14ac:dyDescent="0.3">
      <c r="A269" s="288">
        <v>268</v>
      </c>
      <c r="B269" s="289" t="str">
        <f ca="1">IF(COUNTIF(Priorities!$B$4:OFFSET(Priorities!$B$3,Table1[[#This Row],[ID]],0),OFFSET(Priorities!$B$3,Table1[[#This Row],[ID]],0))=1,OFFSET(Priorities!$B$3,Table1[[#This Row],[ID]],0),"")</f>
        <v>ST 58/2020</v>
      </c>
      <c r="C269" s="290" t="str">
        <f ca="1">IF(COUNTIF(Priorities!$B$4:OFFSET(Priorities!$B$3,Table1[[#This Row],[ID]],0),OFFSET(Priorities!$B$3,Table1[[#This Row],[ID]],0))=1,OFFSET(Priorities!$C$3,Table1[[#This Row],[ID]],0),"")</f>
        <v>AiO Jupiter TEST 63 with Coatex Rhesolve D12ASG</v>
      </c>
      <c r="D269" s="289" t="str">
        <f ca="1">IFERROR(IF(VLOOKUP(E269,'Leader-Assistant'!$B$1:$B$25,1,FALSE)&lt;&gt;"",'Leader-Assistant'!$B$1,""),"") &amp; IFERROR(IF(VLOOKUP(E269,'Leader-Assistant'!$C$1:$C$25,1,FALSE)&lt;&gt;"",'Leader-Assistant'!$C$1,""),"")  &amp; IFERROR(IF(VLOOKUP(E269,'Leader-Assistant'!$D$1:$D$25,1,FALSE)&lt;&gt;"",'Leader-Assistant'!$D$1,""),"") &amp; IFERROR(IF(VLOOKUP(E269,'Leader-Assistant'!$E$1:$E$25,1,FALSE)&lt;&gt;"",'Leader-Assistant'!$E$1,""),"") &amp; IFERROR(IF(VLOOKUP(E269,'Leader-Assistant'!$F$1:$F$25,1,FALSE)&lt;&gt;"",'Leader-Assistant'!$F$1,""),"") &amp; IFERROR(IF(VLOOKUP(E269,'Leader-Assistant'!$G$1:$G$25,1,FALSE)&lt;&gt;"",'Leader-Assistant'!$G$1,""),"") &amp; IFERROR(IF(VLOOKUP(E269,'Leader-Assistant'!$H$1:$H$25,1,FALSE)&lt;&gt;"",'Leader-Assistant'!$H$1,""),"") &amp; IFERROR(IF(VLOOKUP(E269,'Leader-Assistant'!$I$1:$I$25,1,FALSE)&lt;&gt;"",'Leader-Assistant'!$I$1,""),"")</f>
        <v/>
      </c>
      <c r="E269" s="289" t="str">
        <f ca="1">IF(COUNTIF(Priorities!$B$4:OFFSET(Priorities!$B$3,Table1[[#This Row],[ID]],0),OFFSET(Priorities!$B$3,Table1[[#This Row],[ID]],0))=1,OFFSET(Priorities!$D$3,Table1[[#This Row],[ID]],0),"")</f>
        <v>NPE</v>
      </c>
      <c r="F269" s="291" cm="1">
        <f t="array" aca="1" ref="F269" ca="1">_xlfn.IFNA(INDEX(OFFSET(Priorities!$F$3:$F$2283,Table1[[#This Row],[ID]],0),MATCH(1,(B269=OFFSET(Priorities!$B$3:$B$2283,Table1[[#This Row],[ID]],0))*("Initial"=OFFSET(Priorities!$E$3:$E$2283,Table1[[#This Row],[ID]],0)),0)),"")</f>
        <v>43901</v>
      </c>
      <c r="G269" s="292" cm="1">
        <f t="array" aca="1" ref="G269" ca="1">_xlfn.IFNA(TODAY()-(INDEX(OFFSET(Priorities!$F$3:$F$2283,Table1[[#This Row],[ID]],0),MATCH(1,(B269=OFFSET(Priorities!$B$3:$B$2283,Table1[[#This Row],[ID]],0))*("1W"=OFFSET(Priorities!$E$3:$E$2283,Table1[[#This Row],[ID]],0)),0))),"")</f>
        <v>937</v>
      </c>
      <c r="H269" s="292" cm="1">
        <f t="array" aca="1" ref="H269" ca="1">_xlfn.IFNA(TODAY()-(INDEX(OFFSET(Priorities!$F$3:$F$2283,Table1[[#This Row],[ID]],0),MATCH(1,(B269=OFFSET(Priorities!$B$3:$B$2283,Table1[[#This Row],[ID]],0))*("3W"=OFFSET(Priorities!$E$3:$E$2283,Table1[[#This Row],[ID]],0)),0))),"")</f>
        <v>923</v>
      </c>
      <c r="I269" s="292" cm="1">
        <f t="array" aca="1" ref="I269" ca="1">_xlfn.IFNA(TODAY()-(INDEX(OFFSET(Priorities!$F$3:$F$2283,Table1[[#This Row],[ID]],0),MATCH(1,(B269=OFFSET(Priorities!$B$3:$B$2283,Table1[[#This Row],[ID]],0))*("6W"=OFFSET(Priorities!$E$3:$E$2283,Table1[[#This Row],[ID]],0)),0))),"")</f>
        <v>902</v>
      </c>
      <c r="J269" s="292" cm="1">
        <f t="array" aca="1" ref="J269" ca="1">_xlfn.IFNA(TODAY()-(INDEX(OFFSET(Priorities!$F$3:$F$2283,Table1[[#This Row],[ID]],0),MATCH(1,(B269=OFFSET(Priorities!$B$3:$B$2283,Table1[[#This Row],[ID]],0))*("12W"=OFFSET(Priorities!$E$3:$E$2283,Table1[[#This Row],[ID]],0)),0))),"")</f>
        <v>860</v>
      </c>
      <c r="K269" s="292" t="str" cm="1">
        <f t="array" aca="1" ref="K269" ca="1">_xlfn.IFNA(TODAY()-(INDEX(OFFSET(Priorities!$F$3:$F$2283,Table1[[#This Row],[ID]],0),MATCH(1,(B269=OFFSET(Priorities!$B$3:$B$2283,Table1[[#This Row],[ID]],0))*("18W"=OFFSET(Priorities!$E$3:$E$2283,Table1[[#This Row],[ID]],0)),0))),"")</f>
        <v/>
      </c>
      <c r="L269" s="292" t="str" cm="1">
        <f t="array" aca="1" ref="L269" ca="1">_xlfn.IFNA(TODAY()-(INDEX(OFFSET(Priorities!$F$3:$F$2283,Table1[[#This Row],[ID]],0),MATCH(1,(B269=OFFSET(Priorities!$B$3:$B$2283,Table1[[#This Row],[ID]],0))*("26W"=OFFSET(Priorities!$E$3:$E$2283,Table1[[#This Row],[ID]],0)),0))),"")</f>
        <v/>
      </c>
      <c r="M269" s="292" t="str" cm="1">
        <f t="array" aca="1" ref="M269" ca="1">_xlfn.IFNA(TODAY()-(INDEX(OFFSET(Priorities!$F$3:$F$2283,Table1[[#This Row],[ID]],0),MATCH(1,(B269=OFFSET(Priorities!$B$3:$B$2283,Table1[[#This Row],[ID]],0))*("52W"=OFFSET(Priorities!$E$3:$E$2283,Table1[[#This Row],[ID]],0)),0))),"")</f>
        <v/>
      </c>
      <c r="N269" s="292" t="str" cm="1">
        <f t="array" aca="1" ref="N269" ca="1">_xlfn.IFNA(TODAY()-(INDEX(OFFSET(Priorities!$F$3:$F$2283,Table1[[#This Row],[ID]],0),MATCH(1,(B269=OFFSET(Priorities!$B$3:$B$2283,Table1[[#This Row],[ID]],0))*("104W"=OFFSET(Priorities!$E$3:$E$2283,Table1[[#This Row],[ID]],0)),0))),"")</f>
        <v/>
      </c>
      <c r="O269" s="292" cm="1">
        <f t="array" aca="1" ref="O269" ca="1">_xlfn.IFNA(TODAY()-(INDEX(OFFSET(Priorities!$F$3:$F$2283,Table1[[#This Row],[ID]],0),MATCH(1,(B269=OFFSET(Priorities!$B$3:$B$2283,Table1[[#This Row],[ID]],0))*("2L"=OFFSET(Priorities!$E$3:$E$2283,Table1[[#This Row],[ID]],0)),0))),"")</f>
        <v>216</v>
      </c>
      <c r="P269" s="292" t="str" cm="1">
        <f t="array" aca="1" ref="P269" ca="1">_xlfn.IFNA(TODAY()-(INDEX(OFFSET(Priorities!$F$3:$F$2283,Table1[[#This Row],[ID]],0),MATCH(1,(B269=OFFSET(Priorities!$B$3:$B$2283,Table1[[#This Row],[ID]],0))*("156W"=OFFSET(Priorities!$E$3:$E$2283,Table1[[#This Row],[ID]],0)),0))),"")</f>
        <v/>
      </c>
      <c r="Q269" s="287" t="str" cm="1">
        <f t="array" aca="1" ref="Q269" ca="1">_xlfn.IFNA(TODAY()-(INDEX(OFFSET(Priorities!$F$3:$F$2283,Table1[[#This Row],[ID]],0),MATCH(1,(B269=OFFSET(Priorities!$B$3:$B$2283,Table1[[#This Row],[ID]],0))*("3L"=OFFSET(Priorities!$E$3:$E$2283,Table1[[#This Row],[ID]],0)),0))),"")</f>
        <v/>
      </c>
    </row>
    <row r="270" spans="1:17" hidden="1" x14ac:dyDescent="0.3">
      <c r="A270" s="288">
        <v>269</v>
      </c>
      <c r="B270" s="289" t="str">
        <f ca="1">IF(COUNTIF(Priorities!$B$4:OFFSET(Priorities!$B$3,Table1[[#This Row],[ID]],0),OFFSET(Priorities!$B$3,Table1[[#This Row],[ID]],0))=1,OFFSET(Priorities!$B$3,Table1[[#This Row],[ID]],0),"")</f>
        <v/>
      </c>
      <c r="C270" s="290" t="str">
        <f ca="1">IF(COUNTIF(Priorities!$B$4:OFFSET(Priorities!$B$3,Table1[[#This Row],[ID]],0),OFFSET(Priorities!$B$3,Table1[[#This Row],[ID]],0))=1,OFFSET(Priorities!$C$3,Table1[[#This Row],[ID]],0),"")</f>
        <v/>
      </c>
      <c r="D270" s="289" t="str">
        <f ca="1">IFERROR(IF(VLOOKUP(E270,'Leader-Assistant'!$B$1:$B$25,1,FALSE)&lt;&gt;"",'Leader-Assistant'!$B$1,""),"") &amp; IFERROR(IF(VLOOKUP(E270,'Leader-Assistant'!$C$1:$C$25,1,FALSE)&lt;&gt;"",'Leader-Assistant'!$C$1,""),"")  &amp; IFERROR(IF(VLOOKUP(E270,'Leader-Assistant'!$D$1:$D$25,1,FALSE)&lt;&gt;"",'Leader-Assistant'!$D$1,""),"") &amp; IFERROR(IF(VLOOKUP(E270,'Leader-Assistant'!$E$1:$E$25,1,FALSE)&lt;&gt;"",'Leader-Assistant'!$E$1,""),"") &amp; IFERROR(IF(VLOOKUP(E270,'Leader-Assistant'!$F$1:$F$25,1,FALSE)&lt;&gt;"",'Leader-Assistant'!$F$1,""),"") &amp; IFERROR(IF(VLOOKUP(E270,'Leader-Assistant'!$G$1:$G$25,1,FALSE)&lt;&gt;"",'Leader-Assistant'!$G$1,""),"") &amp; IFERROR(IF(VLOOKUP(E270,'Leader-Assistant'!$H$1:$H$25,1,FALSE)&lt;&gt;"",'Leader-Assistant'!$H$1,""),"") &amp; IFERROR(IF(VLOOKUP(E270,'Leader-Assistant'!$I$1:$I$25,1,FALSE)&lt;&gt;"",'Leader-Assistant'!$I$1,""),"")</f>
        <v/>
      </c>
      <c r="E270" s="289" t="str">
        <f ca="1">IF(COUNTIF(Priorities!$B$4:OFFSET(Priorities!$B$3,Table1[[#This Row],[ID]],0),OFFSET(Priorities!$B$3,Table1[[#This Row],[ID]],0))=1,OFFSET(Priorities!$D$3,Table1[[#This Row],[ID]],0),"")</f>
        <v/>
      </c>
      <c r="F270" s="291" t="str" cm="1">
        <f t="array" aca="1" ref="F270" ca="1">_xlfn.IFNA(INDEX(OFFSET(Priorities!$F$3:$F$2283,Table1[[#This Row],[ID]],0),MATCH(1,(B270=OFFSET(Priorities!$B$3:$B$2283,Table1[[#This Row],[ID]],0))*("Initial"=OFFSET(Priorities!$E$3:$E$2283,Table1[[#This Row],[ID]],0)),0)),"")</f>
        <v/>
      </c>
      <c r="G270" s="292" t="str" cm="1">
        <f t="array" aca="1" ref="G270" ca="1">_xlfn.IFNA(TODAY()-(INDEX(OFFSET(Priorities!$F$3:$F$2283,Table1[[#This Row],[ID]],0),MATCH(1,(B270=OFFSET(Priorities!$B$3:$B$2283,Table1[[#This Row],[ID]],0))*("1W"=OFFSET(Priorities!$E$3:$E$2283,Table1[[#This Row],[ID]],0)),0))),"")</f>
        <v/>
      </c>
      <c r="H270" s="292" t="str" cm="1">
        <f t="array" aca="1" ref="H270" ca="1">_xlfn.IFNA(TODAY()-(INDEX(OFFSET(Priorities!$F$3:$F$2283,Table1[[#This Row],[ID]],0),MATCH(1,(B270=OFFSET(Priorities!$B$3:$B$2283,Table1[[#This Row],[ID]],0))*("3W"=OFFSET(Priorities!$E$3:$E$2283,Table1[[#This Row],[ID]],0)),0))),"")</f>
        <v/>
      </c>
      <c r="I270" s="292" t="str" cm="1">
        <f t="array" aca="1" ref="I270" ca="1">_xlfn.IFNA(TODAY()-(INDEX(OFFSET(Priorities!$F$3:$F$2283,Table1[[#This Row],[ID]],0),MATCH(1,(B270=OFFSET(Priorities!$B$3:$B$2283,Table1[[#This Row],[ID]],0))*("6W"=OFFSET(Priorities!$E$3:$E$2283,Table1[[#This Row],[ID]],0)),0))),"")</f>
        <v/>
      </c>
      <c r="J270" s="292" t="str" cm="1">
        <f t="array" aca="1" ref="J270" ca="1">_xlfn.IFNA(TODAY()-(INDEX(OFFSET(Priorities!$F$3:$F$2283,Table1[[#This Row],[ID]],0),MATCH(1,(B270=OFFSET(Priorities!$B$3:$B$2283,Table1[[#This Row],[ID]],0))*("12W"=OFFSET(Priorities!$E$3:$E$2283,Table1[[#This Row],[ID]],0)),0))),"")</f>
        <v/>
      </c>
      <c r="K270" s="292" t="str" cm="1">
        <f t="array" aca="1" ref="K270" ca="1">_xlfn.IFNA(TODAY()-(INDEX(OFFSET(Priorities!$F$3:$F$2283,Table1[[#This Row],[ID]],0),MATCH(1,(B270=OFFSET(Priorities!$B$3:$B$2283,Table1[[#This Row],[ID]],0))*("18W"=OFFSET(Priorities!$E$3:$E$2283,Table1[[#This Row],[ID]],0)),0))),"")</f>
        <v/>
      </c>
      <c r="L270" s="292" t="str" cm="1">
        <f t="array" aca="1" ref="L270" ca="1">_xlfn.IFNA(TODAY()-(INDEX(OFFSET(Priorities!$F$3:$F$2283,Table1[[#This Row],[ID]],0),MATCH(1,(B270=OFFSET(Priorities!$B$3:$B$2283,Table1[[#This Row],[ID]],0))*("26W"=OFFSET(Priorities!$E$3:$E$2283,Table1[[#This Row],[ID]],0)),0))),"")</f>
        <v/>
      </c>
      <c r="M270" s="292" t="str" cm="1">
        <f t="array" aca="1" ref="M270" ca="1">_xlfn.IFNA(TODAY()-(INDEX(OFFSET(Priorities!$F$3:$F$2283,Table1[[#This Row],[ID]],0),MATCH(1,(B270=OFFSET(Priorities!$B$3:$B$2283,Table1[[#This Row],[ID]],0))*("52W"=OFFSET(Priorities!$E$3:$E$2283,Table1[[#This Row],[ID]],0)),0))),"")</f>
        <v/>
      </c>
      <c r="N270" s="292" t="str" cm="1">
        <f t="array" aca="1" ref="N270" ca="1">_xlfn.IFNA(TODAY()-(INDEX(OFFSET(Priorities!$F$3:$F$2283,Table1[[#This Row],[ID]],0),MATCH(1,(B270=OFFSET(Priorities!$B$3:$B$2283,Table1[[#This Row],[ID]],0))*("104W"=OFFSET(Priorities!$E$3:$E$2283,Table1[[#This Row],[ID]],0)),0))),"")</f>
        <v/>
      </c>
      <c r="O270" s="292" t="str" cm="1">
        <f t="array" aca="1" ref="O270" ca="1">_xlfn.IFNA(TODAY()-(INDEX(OFFSET(Priorities!$F$3:$F$2283,Table1[[#This Row],[ID]],0),MATCH(1,(B270=OFFSET(Priorities!$B$3:$B$2283,Table1[[#This Row],[ID]],0))*("2L"=OFFSET(Priorities!$E$3:$E$2283,Table1[[#This Row],[ID]],0)),0))),"")</f>
        <v/>
      </c>
      <c r="P270" s="292" t="str" cm="1">
        <f t="array" aca="1" ref="P270" ca="1">_xlfn.IFNA(TODAY()-(INDEX(OFFSET(Priorities!$F$3:$F$2283,Table1[[#This Row],[ID]],0),MATCH(1,(B270=OFFSET(Priorities!$B$3:$B$2283,Table1[[#This Row],[ID]],0))*("156W"=OFFSET(Priorities!$E$3:$E$2283,Table1[[#This Row],[ID]],0)),0))),"")</f>
        <v/>
      </c>
      <c r="Q270" s="287" t="str" cm="1">
        <f t="array" aca="1" ref="Q270" ca="1">_xlfn.IFNA(TODAY()-(INDEX(OFFSET(Priorities!$F$3:$F$2283,Table1[[#This Row],[ID]],0),MATCH(1,(B270=OFFSET(Priorities!$B$3:$B$2283,Table1[[#This Row],[ID]],0))*("3L"=OFFSET(Priorities!$E$3:$E$2283,Table1[[#This Row],[ID]],0)),0))),"")</f>
        <v/>
      </c>
    </row>
    <row r="271" spans="1:17" hidden="1" x14ac:dyDescent="0.3">
      <c r="A271" s="288">
        <v>270</v>
      </c>
      <c r="B271" s="289" t="str">
        <f ca="1">IF(COUNTIF(Priorities!$B$4:OFFSET(Priorities!$B$3,Table1[[#This Row],[ID]],0),OFFSET(Priorities!$B$3,Table1[[#This Row],[ID]],0))=1,OFFSET(Priorities!$B$3,Table1[[#This Row],[ID]],0),"")</f>
        <v/>
      </c>
      <c r="C271" s="290" t="str">
        <f ca="1">IF(COUNTIF(Priorities!$B$4:OFFSET(Priorities!$B$3,Table1[[#This Row],[ID]],0),OFFSET(Priorities!$B$3,Table1[[#This Row],[ID]],0))=1,OFFSET(Priorities!$C$3,Table1[[#This Row],[ID]],0),"")</f>
        <v/>
      </c>
      <c r="D271" s="289" t="str">
        <f ca="1">IFERROR(IF(VLOOKUP(E271,'Leader-Assistant'!$B$1:$B$25,1,FALSE)&lt;&gt;"",'Leader-Assistant'!$B$1,""),"") &amp; IFERROR(IF(VLOOKUP(E271,'Leader-Assistant'!$C$1:$C$25,1,FALSE)&lt;&gt;"",'Leader-Assistant'!$C$1,""),"")  &amp; IFERROR(IF(VLOOKUP(E271,'Leader-Assistant'!$D$1:$D$25,1,FALSE)&lt;&gt;"",'Leader-Assistant'!$D$1,""),"") &amp; IFERROR(IF(VLOOKUP(E271,'Leader-Assistant'!$E$1:$E$25,1,FALSE)&lt;&gt;"",'Leader-Assistant'!$E$1,""),"") &amp; IFERROR(IF(VLOOKUP(E271,'Leader-Assistant'!$F$1:$F$25,1,FALSE)&lt;&gt;"",'Leader-Assistant'!$F$1,""),"") &amp; IFERROR(IF(VLOOKUP(E271,'Leader-Assistant'!$G$1:$G$25,1,FALSE)&lt;&gt;"",'Leader-Assistant'!$G$1,""),"") &amp; IFERROR(IF(VLOOKUP(E271,'Leader-Assistant'!$H$1:$H$25,1,FALSE)&lt;&gt;"",'Leader-Assistant'!$H$1,""),"") &amp; IFERROR(IF(VLOOKUP(E271,'Leader-Assistant'!$I$1:$I$25,1,FALSE)&lt;&gt;"",'Leader-Assistant'!$I$1,""),"")</f>
        <v/>
      </c>
      <c r="E271" s="289" t="str">
        <f ca="1">IF(COUNTIF(Priorities!$B$4:OFFSET(Priorities!$B$3,Table1[[#This Row],[ID]],0),OFFSET(Priorities!$B$3,Table1[[#This Row],[ID]],0))=1,OFFSET(Priorities!$D$3,Table1[[#This Row],[ID]],0),"")</f>
        <v/>
      </c>
      <c r="F271" s="291" t="str" cm="1">
        <f t="array" aca="1" ref="F271" ca="1">_xlfn.IFNA(INDEX(OFFSET(Priorities!$F$3:$F$2283,Table1[[#This Row],[ID]],0),MATCH(1,(B271=OFFSET(Priorities!$B$3:$B$2283,Table1[[#This Row],[ID]],0))*("Initial"=OFFSET(Priorities!$E$3:$E$2283,Table1[[#This Row],[ID]],0)),0)),"")</f>
        <v/>
      </c>
      <c r="G271" s="292" t="str" cm="1">
        <f t="array" aca="1" ref="G271" ca="1">_xlfn.IFNA(TODAY()-(INDEX(OFFSET(Priorities!$F$3:$F$2283,Table1[[#This Row],[ID]],0),MATCH(1,(B271=OFFSET(Priorities!$B$3:$B$2283,Table1[[#This Row],[ID]],0))*("1W"=OFFSET(Priorities!$E$3:$E$2283,Table1[[#This Row],[ID]],0)),0))),"")</f>
        <v/>
      </c>
      <c r="H271" s="292" t="str" cm="1">
        <f t="array" aca="1" ref="H271" ca="1">_xlfn.IFNA(TODAY()-(INDEX(OFFSET(Priorities!$F$3:$F$2283,Table1[[#This Row],[ID]],0),MATCH(1,(B271=OFFSET(Priorities!$B$3:$B$2283,Table1[[#This Row],[ID]],0))*("3W"=OFFSET(Priorities!$E$3:$E$2283,Table1[[#This Row],[ID]],0)),0))),"")</f>
        <v/>
      </c>
      <c r="I271" s="292" t="str" cm="1">
        <f t="array" aca="1" ref="I271" ca="1">_xlfn.IFNA(TODAY()-(INDEX(OFFSET(Priorities!$F$3:$F$2283,Table1[[#This Row],[ID]],0),MATCH(1,(B271=OFFSET(Priorities!$B$3:$B$2283,Table1[[#This Row],[ID]],0))*("6W"=OFFSET(Priorities!$E$3:$E$2283,Table1[[#This Row],[ID]],0)),0))),"")</f>
        <v/>
      </c>
      <c r="J271" s="292" t="str" cm="1">
        <f t="array" aca="1" ref="J271" ca="1">_xlfn.IFNA(TODAY()-(INDEX(OFFSET(Priorities!$F$3:$F$2283,Table1[[#This Row],[ID]],0),MATCH(1,(B271=OFFSET(Priorities!$B$3:$B$2283,Table1[[#This Row],[ID]],0))*("12W"=OFFSET(Priorities!$E$3:$E$2283,Table1[[#This Row],[ID]],0)),0))),"")</f>
        <v/>
      </c>
      <c r="K271" s="292" t="str" cm="1">
        <f t="array" aca="1" ref="K271" ca="1">_xlfn.IFNA(TODAY()-(INDEX(OFFSET(Priorities!$F$3:$F$2283,Table1[[#This Row],[ID]],0),MATCH(1,(B271=OFFSET(Priorities!$B$3:$B$2283,Table1[[#This Row],[ID]],0))*("18W"=OFFSET(Priorities!$E$3:$E$2283,Table1[[#This Row],[ID]],0)),0))),"")</f>
        <v/>
      </c>
      <c r="L271" s="292" t="str" cm="1">
        <f t="array" aca="1" ref="L271" ca="1">_xlfn.IFNA(TODAY()-(INDEX(OFFSET(Priorities!$F$3:$F$2283,Table1[[#This Row],[ID]],0),MATCH(1,(B271=OFFSET(Priorities!$B$3:$B$2283,Table1[[#This Row],[ID]],0))*("26W"=OFFSET(Priorities!$E$3:$E$2283,Table1[[#This Row],[ID]],0)),0))),"")</f>
        <v/>
      </c>
      <c r="M271" s="292" t="str" cm="1">
        <f t="array" aca="1" ref="M271" ca="1">_xlfn.IFNA(TODAY()-(INDEX(OFFSET(Priorities!$F$3:$F$2283,Table1[[#This Row],[ID]],0),MATCH(1,(B271=OFFSET(Priorities!$B$3:$B$2283,Table1[[#This Row],[ID]],0))*("52W"=OFFSET(Priorities!$E$3:$E$2283,Table1[[#This Row],[ID]],0)),0))),"")</f>
        <v/>
      </c>
      <c r="N271" s="292" t="str" cm="1">
        <f t="array" aca="1" ref="N271" ca="1">_xlfn.IFNA(TODAY()-(INDEX(OFFSET(Priorities!$F$3:$F$2283,Table1[[#This Row],[ID]],0),MATCH(1,(B271=OFFSET(Priorities!$B$3:$B$2283,Table1[[#This Row],[ID]],0))*("104W"=OFFSET(Priorities!$E$3:$E$2283,Table1[[#This Row],[ID]],0)),0))),"")</f>
        <v/>
      </c>
      <c r="O271" s="292" t="str" cm="1">
        <f t="array" aca="1" ref="O271" ca="1">_xlfn.IFNA(TODAY()-(INDEX(OFFSET(Priorities!$F$3:$F$2283,Table1[[#This Row],[ID]],0),MATCH(1,(B271=OFFSET(Priorities!$B$3:$B$2283,Table1[[#This Row],[ID]],0))*("2L"=OFFSET(Priorities!$E$3:$E$2283,Table1[[#This Row],[ID]],0)),0))),"")</f>
        <v/>
      </c>
      <c r="P271" s="292" t="str" cm="1">
        <f t="array" aca="1" ref="P271" ca="1">_xlfn.IFNA(TODAY()-(INDEX(OFFSET(Priorities!$F$3:$F$2283,Table1[[#This Row],[ID]],0),MATCH(1,(B271=OFFSET(Priorities!$B$3:$B$2283,Table1[[#This Row],[ID]],0))*("156W"=OFFSET(Priorities!$E$3:$E$2283,Table1[[#This Row],[ID]],0)),0))),"")</f>
        <v/>
      </c>
      <c r="Q271" s="287" t="str" cm="1">
        <f t="array" aca="1" ref="Q271" ca="1">_xlfn.IFNA(TODAY()-(INDEX(OFFSET(Priorities!$F$3:$F$2283,Table1[[#This Row],[ID]],0),MATCH(1,(B271=OFFSET(Priorities!$B$3:$B$2283,Table1[[#This Row],[ID]],0))*("3L"=OFFSET(Priorities!$E$3:$E$2283,Table1[[#This Row],[ID]],0)),0))),"")</f>
        <v/>
      </c>
    </row>
    <row r="272" spans="1:17" x14ac:dyDescent="0.3">
      <c r="A272" s="288">
        <v>271</v>
      </c>
      <c r="B272" s="289" t="str">
        <f ca="1">IF(COUNTIF(Priorities!$B$4:OFFSET(Priorities!$B$3,Table1[[#This Row],[ID]],0),OFFSET(Priorities!$B$3,Table1[[#This Row],[ID]],0))=1,OFFSET(Priorities!$B$3,Table1[[#This Row],[ID]],0),"")</f>
        <v>ST 571/2021</v>
      </c>
      <c r="C272" s="290" t="str">
        <f ca="1">IF(COUNTIF(Priorities!$B$4:OFFSET(Priorities!$B$3,Table1[[#This Row],[ID]],0),OFFSET(Priorities!$B$3,Table1[[#This Row],[ID]],0))=1,OFFSET(Priorities!$C$3,Table1[[#This Row],[ID]],0),"")</f>
        <v>TEST56 Jupiter</v>
      </c>
      <c r="D272" s="289" t="str">
        <f ca="1">IFERROR(IF(VLOOKUP(E272,'Leader-Assistant'!$B$1:$B$25,1,FALSE)&lt;&gt;"",'Leader-Assistant'!$B$1,""),"") &amp; IFERROR(IF(VLOOKUP(E272,'Leader-Assistant'!$C$1:$C$25,1,FALSE)&lt;&gt;"",'Leader-Assistant'!$C$1,""),"")  &amp; IFERROR(IF(VLOOKUP(E272,'Leader-Assistant'!$D$1:$D$25,1,FALSE)&lt;&gt;"",'Leader-Assistant'!$D$1,""),"") &amp; IFERROR(IF(VLOOKUP(E272,'Leader-Assistant'!$E$1:$E$25,1,FALSE)&lt;&gt;"",'Leader-Assistant'!$E$1,""),"") &amp; IFERROR(IF(VLOOKUP(E272,'Leader-Assistant'!$F$1:$F$25,1,FALSE)&lt;&gt;"",'Leader-Assistant'!$F$1,""),"") &amp; IFERROR(IF(VLOOKUP(E272,'Leader-Assistant'!$G$1:$G$25,1,FALSE)&lt;&gt;"",'Leader-Assistant'!$G$1,""),"") &amp; IFERROR(IF(VLOOKUP(E272,'Leader-Assistant'!$H$1:$H$25,1,FALSE)&lt;&gt;"",'Leader-Assistant'!$H$1,""),"") &amp; IFERROR(IF(VLOOKUP(E272,'Leader-Assistant'!$I$1:$I$25,1,FALSE)&lt;&gt;"",'Leader-Assistant'!$I$1,""),"")</f>
        <v>PKL</v>
      </c>
      <c r="E272" s="289" t="str">
        <f ca="1">IF(COUNTIF(Priorities!$B$4:OFFSET(Priorities!$B$3,Table1[[#This Row],[ID]],0),OFFSET(Priorities!$B$3,Table1[[#This Row],[ID]],0))=1,OFFSET(Priorities!$D$3,Table1[[#This Row],[ID]],0),"")</f>
        <v>DBI</v>
      </c>
      <c r="F272" s="291" t="str" cm="1">
        <f t="array" aca="1" ref="F272" ca="1">_xlfn.IFNA(INDEX(OFFSET(Priorities!$F$3:$F$2283,Table1[[#This Row],[ID]],0),MATCH(1,(B272=OFFSET(Priorities!$B$3:$B$2283,Table1[[#This Row],[ID]],0))*("Initial"=OFFSET(Priorities!$E$3:$E$2283,Table1[[#This Row],[ID]],0)),0)),"")</f>
        <v>09.12.2021</v>
      </c>
      <c r="G272" s="292" cm="1">
        <f t="array" aca="1" ref="G272" ca="1">_xlfn.IFNA(TODAY()-(INDEX(OFFSET(Priorities!$F$3:$F$2283,Table1[[#This Row],[ID]],0),MATCH(1,(B272=OFFSET(Priorities!$B$3:$B$2283,Table1[[#This Row],[ID]],0))*("1W"=OFFSET(Priorities!$E$3:$E$2283,Table1[[#This Row],[ID]],0)),0))),"")</f>
        <v>299</v>
      </c>
      <c r="H272" s="292" cm="1">
        <f t="array" aca="1" ref="H272" ca="1">_xlfn.IFNA(TODAY()-(INDEX(OFFSET(Priorities!$F$3:$F$2283,Table1[[#This Row],[ID]],0),MATCH(1,(B272=OFFSET(Priorities!$B$3:$B$2283,Table1[[#This Row],[ID]],0))*("3W"=OFFSET(Priorities!$E$3:$E$2283,Table1[[#This Row],[ID]],0)),0))),"")</f>
        <v>285</v>
      </c>
      <c r="I272" s="292" cm="1">
        <f t="array" aca="1" ref="I272" ca="1">_xlfn.IFNA(TODAY()-(INDEX(OFFSET(Priorities!$F$3:$F$2283,Table1[[#This Row],[ID]],0),MATCH(1,(B272=OFFSET(Priorities!$B$3:$B$2283,Table1[[#This Row],[ID]],0))*("6W"=OFFSET(Priorities!$E$3:$E$2283,Table1[[#This Row],[ID]],0)),0))),"")</f>
        <v>264</v>
      </c>
      <c r="J272" s="292" cm="1">
        <f t="array" aca="1" ref="J272" ca="1">_xlfn.IFNA(TODAY()-(INDEX(OFFSET(Priorities!$F$3:$F$2283,Table1[[#This Row],[ID]],0),MATCH(1,(B272=OFFSET(Priorities!$B$3:$B$2283,Table1[[#This Row],[ID]],0))*("12W"=OFFSET(Priorities!$E$3:$E$2283,Table1[[#This Row],[ID]],0)),0))),"")</f>
        <v>222</v>
      </c>
      <c r="K272" s="292" t="str" cm="1">
        <f t="array" aca="1" ref="K272" ca="1">_xlfn.IFNA(TODAY()-(INDEX(OFFSET(Priorities!$F$3:$F$2283,Table1[[#This Row],[ID]],0),MATCH(1,(B272=OFFSET(Priorities!$B$3:$B$2283,Table1[[#This Row],[ID]],0))*("18W"=OFFSET(Priorities!$E$3:$E$2283,Table1[[#This Row],[ID]],0)),0))),"")</f>
        <v/>
      </c>
      <c r="L272" s="292" t="str" cm="1">
        <f t="array" aca="1" ref="L272" ca="1">_xlfn.IFNA(TODAY()-(INDEX(OFFSET(Priorities!$F$3:$F$2283,Table1[[#This Row],[ID]],0),MATCH(1,(B272=OFFSET(Priorities!$B$3:$B$2283,Table1[[#This Row],[ID]],0))*("26W"=OFFSET(Priorities!$E$3:$E$2283,Table1[[#This Row],[ID]],0)),0))),"")</f>
        <v/>
      </c>
      <c r="M272" s="292" t="str" cm="1">
        <f t="array" aca="1" ref="M272" ca="1">_xlfn.IFNA(TODAY()-(INDEX(OFFSET(Priorities!$F$3:$F$2283,Table1[[#This Row],[ID]],0),MATCH(1,(B272=OFFSET(Priorities!$B$3:$B$2283,Table1[[#This Row],[ID]],0))*("52W"=OFFSET(Priorities!$E$3:$E$2283,Table1[[#This Row],[ID]],0)),0))),"")</f>
        <v/>
      </c>
      <c r="N272" s="292" t="str" cm="1">
        <f t="array" aca="1" ref="N272" ca="1">_xlfn.IFNA(TODAY()-(INDEX(OFFSET(Priorities!$F$3:$F$2283,Table1[[#This Row],[ID]],0),MATCH(1,(B272=OFFSET(Priorities!$B$3:$B$2283,Table1[[#This Row],[ID]],0))*("104W"=OFFSET(Priorities!$E$3:$E$2283,Table1[[#This Row],[ID]],0)),0))),"")</f>
        <v/>
      </c>
      <c r="O272" s="292" t="str" cm="1">
        <f t="array" aca="1" ref="O272" ca="1">_xlfn.IFNA(TODAY()-(INDEX(OFFSET(Priorities!$F$3:$F$2283,Table1[[#This Row],[ID]],0),MATCH(1,(B272=OFFSET(Priorities!$B$3:$B$2283,Table1[[#This Row],[ID]],0))*("2L"=OFFSET(Priorities!$E$3:$E$2283,Table1[[#This Row],[ID]],0)),0))),"")</f>
        <v/>
      </c>
      <c r="P272" s="292" t="str" cm="1">
        <f t="array" aca="1" ref="P272" ca="1">_xlfn.IFNA(TODAY()-(INDEX(OFFSET(Priorities!$F$3:$F$2283,Table1[[#This Row],[ID]],0),MATCH(1,(B272=OFFSET(Priorities!$B$3:$B$2283,Table1[[#This Row],[ID]],0))*("156W"=OFFSET(Priorities!$E$3:$E$2283,Table1[[#This Row],[ID]],0)),0))),"")</f>
        <v/>
      </c>
      <c r="Q272" s="287" t="str" cm="1">
        <f t="array" aca="1" ref="Q272" ca="1">_xlfn.IFNA(TODAY()-(INDEX(OFFSET(Priorities!$F$3:$F$2283,Table1[[#This Row],[ID]],0),MATCH(1,(B272=OFFSET(Priorities!$B$3:$B$2283,Table1[[#This Row],[ID]],0))*("3L"=OFFSET(Priorities!$E$3:$E$2283,Table1[[#This Row],[ID]],0)),0))),"")</f>
        <v/>
      </c>
    </row>
    <row r="273" spans="1:17" ht="28.8" x14ac:dyDescent="0.3">
      <c r="A273" s="288">
        <v>272</v>
      </c>
      <c r="B273" s="289" t="str">
        <f ca="1">IF(COUNTIF(Priorities!$B$4:OFFSET(Priorities!$B$3,Table1[[#This Row],[ID]],0),OFFSET(Priorities!$B$3,Table1[[#This Row],[ID]],0))=1,OFFSET(Priorities!$B$3,Table1[[#This Row],[ID]],0),"")</f>
        <v>ST 80/2020</v>
      </c>
      <c r="C273" s="290" t="str">
        <f ca="1">IF(COUNTIF(Priorities!$B$4:OFFSET(Priorities!$B$3,Table1[[#This Row],[ID]],0),OFFSET(Priorities!$B$3,Table1[[#This Row],[ID]],0))=1,OFFSET(Priorities!$C$3,Table1[[#This Row],[ID]],0),"")</f>
        <v>Qualification of TEST 61 Carbonate Heavy from Sisecam</v>
      </c>
      <c r="D273" s="289" t="str">
        <f ca="1">IFERROR(IF(VLOOKUP(E273,'Leader-Assistant'!$B$1:$B$25,1,FALSE)&lt;&gt;"",'Leader-Assistant'!$B$1,""),"") &amp; IFERROR(IF(VLOOKUP(E273,'Leader-Assistant'!$C$1:$C$25,1,FALSE)&lt;&gt;"",'Leader-Assistant'!$C$1,""),"")  &amp; IFERROR(IF(VLOOKUP(E273,'Leader-Assistant'!$D$1:$D$25,1,FALSE)&lt;&gt;"",'Leader-Assistant'!$D$1,""),"") &amp; IFERROR(IF(VLOOKUP(E273,'Leader-Assistant'!$E$1:$E$25,1,FALSE)&lt;&gt;"",'Leader-Assistant'!$E$1,""),"") &amp; IFERROR(IF(VLOOKUP(E273,'Leader-Assistant'!$F$1:$F$25,1,FALSE)&lt;&gt;"",'Leader-Assistant'!$F$1,""),"") &amp; IFERROR(IF(VLOOKUP(E273,'Leader-Assistant'!$G$1:$G$25,1,FALSE)&lt;&gt;"",'Leader-Assistant'!$G$1,""),"") &amp; IFERROR(IF(VLOOKUP(E273,'Leader-Assistant'!$H$1:$H$25,1,FALSE)&lt;&gt;"",'Leader-Assistant'!$H$1,""),"") &amp; IFERROR(IF(VLOOKUP(E273,'Leader-Assistant'!$I$1:$I$25,1,FALSE)&lt;&gt;"",'Leader-Assistant'!$I$1,""),"")</f>
        <v>PKL</v>
      </c>
      <c r="E273" s="289" t="str">
        <f ca="1">IF(COUNTIF(Priorities!$B$4:OFFSET(Priorities!$B$3,Table1[[#This Row],[ID]],0),OFFSET(Priorities!$B$3,Table1[[#This Row],[ID]],0))=1,OFFSET(Priorities!$D$3,Table1[[#This Row],[ID]],0),"")</f>
        <v>PPR</v>
      </c>
      <c r="F273" s="291" t="str" cm="1">
        <f t="array" aca="1" ref="F273" ca="1">_xlfn.IFNA(INDEX(OFFSET(Priorities!$F$3:$F$2283,Table1[[#This Row],[ID]],0),MATCH(1,(B273=OFFSET(Priorities!$B$3:$B$2283,Table1[[#This Row],[ID]],0))*("Initial"=OFFSET(Priorities!$E$3:$E$2283,Table1[[#This Row],[ID]],0)),0)),"")</f>
        <v/>
      </c>
      <c r="G273" s="292" cm="1">
        <f t="array" aca="1" ref="G273" ca="1">_xlfn.IFNA(TODAY()-(INDEX(OFFSET(Priorities!$F$3:$F$2283,Table1[[#This Row],[ID]],0),MATCH(1,(B273=OFFSET(Priorities!$B$3:$B$2283,Table1[[#This Row],[ID]],0))*("1W"=OFFSET(Priorities!$E$3:$E$2283,Table1[[#This Row],[ID]],0)),0))),"")</f>
        <v>944</v>
      </c>
      <c r="H273" s="292" cm="1">
        <f t="array" aca="1" ref="H273" ca="1">_xlfn.IFNA(TODAY()-(INDEX(OFFSET(Priorities!$F$3:$F$2283,Table1[[#This Row],[ID]],0),MATCH(1,(B273=OFFSET(Priorities!$B$3:$B$2283,Table1[[#This Row],[ID]],0))*("3W"=OFFSET(Priorities!$E$3:$E$2283,Table1[[#This Row],[ID]],0)),0))),"")</f>
        <v>930</v>
      </c>
      <c r="I273" s="292" cm="1">
        <f t="array" aca="1" ref="I273" ca="1">_xlfn.IFNA(TODAY()-(INDEX(OFFSET(Priorities!$F$3:$F$2283,Table1[[#This Row],[ID]],0),MATCH(1,(B273=OFFSET(Priorities!$B$3:$B$2283,Table1[[#This Row],[ID]],0))*("6W"=OFFSET(Priorities!$E$3:$E$2283,Table1[[#This Row],[ID]],0)),0))),"")</f>
        <v>909</v>
      </c>
      <c r="J273" s="292" cm="1">
        <f t="array" aca="1" ref="J273" ca="1">_xlfn.IFNA(TODAY()-(INDEX(OFFSET(Priorities!$F$3:$F$2283,Table1[[#This Row],[ID]],0),MATCH(1,(B273=OFFSET(Priorities!$B$3:$B$2283,Table1[[#This Row],[ID]],0))*("12W"=OFFSET(Priorities!$E$3:$E$2283,Table1[[#This Row],[ID]],0)),0))),"")</f>
        <v>867</v>
      </c>
      <c r="K273" s="292" t="str" cm="1">
        <f t="array" aca="1" ref="K273" ca="1">_xlfn.IFNA(TODAY()-(INDEX(OFFSET(Priorities!$F$3:$F$2283,Table1[[#This Row],[ID]],0),MATCH(1,(B273=OFFSET(Priorities!$B$3:$B$2283,Table1[[#This Row],[ID]],0))*("18W"=OFFSET(Priorities!$E$3:$E$2283,Table1[[#This Row],[ID]],0)),0))),"")</f>
        <v/>
      </c>
      <c r="L273" s="292" t="str" cm="1">
        <f t="array" aca="1" ref="L273" ca="1">_xlfn.IFNA(TODAY()-(INDEX(OFFSET(Priorities!$F$3:$F$2283,Table1[[#This Row],[ID]],0),MATCH(1,(B273=OFFSET(Priorities!$B$3:$B$2283,Table1[[#This Row],[ID]],0))*("26W"=OFFSET(Priorities!$E$3:$E$2283,Table1[[#This Row],[ID]],0)),0))),"")</f>
        <v/>
      </c>
      <c r="M273" s="292" t="str" cm="1">
        <f t="array" aca="1" ref="M273" ca="1">_xlfn.IFNA(TODAY()-(INDEX(OFFSET(Priorities!$F$3:$F$2283,Table1[[#This Row],[ID]],0),MATCH(1,(B273=OFFSET(Priorities!$B$3:$B$2283,Table1[[#This Row],[ID]],0))*("52W"=OFFSET(Priorities!$E$3:$E$2283,Table1[[#This Row],[ID]],0)),0))),"")</f>
        <v/>
      </c>
      <c r="N273" s="292" t="str" cm="1">
        <f t="array" aca="1" ref="N273" ca="1">_xlfn.IFNA(TODAY()-(INDEX(OFFSET(Priorities!$F$3:$F$2283,Table1[[#This Row],[ID]],0),MATCH(1,(B273=OFFSET(Priorities!$B$3:$B$2283,Table1[[#This Row],[ID]],0))*("104W"=OFFSET(Priorities!$E$3:$E$2283,Table1[[#This Row],[ID]],0)),0))),"")</f>
        <v/>
      </c>
      <c r="O273" s="292" cm="1">
        <f t="array" aca="1" ref="O273" ca="1">_xlfn.IFNA(TODAY()-(INDEX(OFFSET(Priorities!$F$3:$F$2283,Table1[[#This Row],[ID]],0),MATCH(1,(B273=OFFSET(Priorities!$B$3:$B$2283,Table1[[#This Row],[ID]],0))*("2L"=OFFSET(Priorities!$E$3:$E$2283,Table1[[#This Row],[ID]],0)),0))),"")</f>
        <v>223</v>
      </c>
      <c r="P273" s="292" t="str" cm="1">
        <f t="array" aca="1" ref="P273" ca="1">_xlfn.IFNA(TODAY()-(INDEX(OFFSET(Priorities!$F$3:$F$2283,Table1[[#This Row],[ID]],0),MATCH(1,(B273=OFFSET(Priorities!$B$3:$B$2283,Table1[[#This Row],[ID]],0))*("156W"=OFFSET(Priorities!$E$3:$E$2283,Table1[[#This Row],[ID]],0)),0))),"")</f>
        <v/>
      </c>
      <c r="Q273" s="287" t="str" cm="1">
        <f t="array" aca="1" ref="Q273" ca="1">_xlfn.IFNA(TODAY()-(INDEX(OFFSET(Priorities!$F$3:$F$2283,Table1[[#This Row],[ID]],0),MATCH(1,(B273=OFFSET(Priorities!$B$3:$B$2283,Table1[[#This Row],[ID]],0))*("3L"=OFFSET(Priorities!$E$3:$E$2283,Table1[[#This Row],[ID]],0)),0))),"")</f>
        <v/>
      </c>
    </row>
    <row r="274" spans="1:17" x14ac:dyDescent="0.3">
      <c r="A274" s="288">
        <v>273</v>
      </c>
      <c r="B274" s="289" t="str">
        <f ca="1">IF(COUNTIF(Priorities!$B$4:OFFSET(Priorities!$B$3,Table1[[#This Row],[ID]],0),OFFSET(Priorities!$B$3,Table1[[#This Row],[ID]],0))=1,OFFSET(Priorities!$B$3,Table1[[#This Row],[ID]],0),"")</f>
        <v>ST 561-2021</v>
      </c>
      <c r="C274" s="290" t="str">
        <f ca="1">IF(COUNTIF(Priorities!$B$4:OFFSET(Priorities!$B$3,Table1[[#This Row],[ID]],0),OFFSET(Priorities!$B$3,Table1[[#This Row],[ID]],0))=1,OFFSET(Priorities!$C$3,Table1[[#This Row],[ID]],0),"")</f>
        <v>TEST54 Laminate (50um/70um)</v>
      </c>
      <c r="D274" s="289" t="str">
        <f ca="1">IFERROR(IF(VLOOKUP(E274,'Leader-Assistant'!$B$1:$B$25,1,FALSE)&lt;&gt;"",'Leader-Assistant'!$B$1,""),"") &amp; IFERROR(IF(VLOOKUP(E274,'Leader-Assistant'!$C$1:$C$25,1,FALSE)&lt;&gt;"",'Leader-Assistant'!$C$1,""),"")  &amp; IFERROR(IF(VLOOKUP(E274,'Leader-Assistant'!$D$1:$D$25,1,FALSE)&lt;&gt;"",'Leader-Assistant'!$D$1,""),"") &amp; IFERROR(IF(VLOOKUP(E274,'Leader-Assistant'!$E$1:$E$25,1,FALSE)&lt;&gt;"",'Leader-Assistant'!$E$1,""),"") &amp; IFERROR(IF(VLOOKUP(E274,'Leader-Assistant'!$F$1:$F$25,1,FALSE)&lt;&gt;"",'Leader-Assistant'!$F$1,""),"") &amp; IFERROR(IF(VLOOKUP(E274,'Leader-Assistant'!$G$1:$G$25,1,FALSE)&lt;&gt;"",'Leader-Assistant'!$G$1,""),"") &amp; IFERROR(IF(VLOOKUP(E274,'Leader-Assistant'!$H$1:$H$25,1,FALSE)&lt;&gt;"",'Leader-Assistant'!$H$1,""),"") &amp; IFERROR(IF(VLOOKUP(E274,'Leader-Assistant'!$I$1:$I$25,1,FALSE)&lt;&gt;"",'Leader-Assistant'!$I$1,""),"")</f>
        <v>MU</v>
      </c>
      <c r="E274" s="289" t="str">
        <f ca="1">IF(COUNTIF(Priorities!$B$4:OFFSET(Priorities!$B$3,Table1[[#This Row],[ID]],0),OFFSET(Priorities!$B$3,Table1[[#This Row],[ID]],0))=1,OFFSET(Priorities!$D$3,Table1[[#This Row],[ID]],0),"")</f>
        <v>AWO</v>
      </c>
      <c r="F274" s="291" cm="1">
        <f t="array" aca="1" ref="F274" ca="1">_xlfn.IFNA(INDEX(OFFSET(Priorities!$F$3:$F$2283,Table1[[#This Row],[ID]],0),MATCH(1,(B274=OFFSET(Priorities!$B$3:$B$2283,Table1[[#This Row],[ID]],0))*("Initial"=OFFSET(Priorities!$E$3:$E$2283,Table1[[#This Row],[ID]],0)),0)),"")</f>
        <v>44537</v>
      </c>
      <c r="G274" s="292" cm="1">
        <f t="array" aca="1" ref="G274" ca="1">_xlfn.IFNA(TODAY()-(INDEX(OFFSET(Priorities!$F$3:$F$2283,Table1[[#This Row],[ID]],0),MATCH(1,(B274=OFFSET(Priorities!$B$3:$B$2283,Table1[[#This Row],[ID]],0))*("1W"=OFFSET(Priorities!$E$3:$E$2283,Table1[[#This Row],[ID]],0)),0))),"")</f>
        <v>301</v>
      </c>
      <c r="H274" s="292" cm="1">
        <f t="array" aca="1" ref="H274" ca="1">_xlfn.IFNA(TODAY()-(INDEX(OFFSET(Priorities!$F$3:$F$2283,Table1[[#This Row],[ID]],0),MATCH(1,(B274=OFFSET(Priorities!$B$3:$B$2283,Table1[[#This Row],[ID]],0))*("3W"=OFFSET(Priorities!$E$3:$E$2283,Table1[[#This Row],[ID]],0)),0))),"")</f>
        <v>287</v>
      </c>
      <c r="I274" s="292" cm="1">
        <f t="array" aca="1" ref="I274" ca="1">_xlfn.IFNA(TODAY()-(INDEX(OFFSET(Priorities!$F$3:$F$2283,Table1[[#This Row],[ID]],0),MATCH(1,(B274=OFFSET(Priorities!$B$3:$B$2283,Table1[[#This Row],[ID]],0))*("6W"=OFFSET(Priorities!$E$3:$E$2283,Table1[[#This Row],[ID]],0)),0))),"")</f>
        <v>266</v>
      </c>
      <c r="J274" s="292" cm="1">
        <f t="array" aca="1" ref="J274" ca="1">_xlfn.IFNA(TODAY()-(INDEX(OFFSET(Priorities!$F$3:$F$2283,Table1[[#This Row],[ID]],0),MATCH(1,(B274=OFFSET(Priorities!$B$3:$B$2283,Table1[[#This Row],[ID]],0))*("12W"=OFFSET(Priorities!$E$3:$E$2283,Table1[[#This Row],[ID]],0)),0))),"")</f>
        <v>224</v>
      </c>
      <c r="K274" s="292" t="str" cm="1">
        <f t="array" aca="1" ref="K274" ca="1">_xlfn.IFNA(TODAY()-(INDEX(OFFSET(Priorities!$F$3:$F$2283,Table1[[#This Row],[ID]],0),MATCH(1,(B274=OFFSET(Priorities!$B$3:$B$2283,Table1[[#This Row],[ID]],0))*("18W"=OFFSET(Priorities!$E$3:$E$2283,Table1[[#This Row],[ID]],0)),0))),"")</f>
        <v/>
      </c>
      <c r="L274" s="292" t="str" cm="1">
        <f t="array" aca="1" ref="L274" ca="1">_xlfn.IFNA(TODAY()-(INDEX(OFFSET(Priorities!$F$3:$F$2283,Table1[[#This Row],[ID]],0),MATCH(1,(B274=OFFSET(Priorities!$B$3:$B$2283,Table1[[#This Row],[ID]],0))*("26W"=OFFSET(Priorities!$E$3:$E$2283,Table1[[#This Row],[ID]],0)),0))),"")</f>
        <v/>
      </c>
      <c r="M274" s="292" t="str" cm="1">
        <f t="array" aca="1" ref="M274" ca="1">_xlfn.IFNA(TODAY()-(INDEX(OFFSET(Priorities!$F$3:$F$2283,Table1[[#This Row],[ID]],0),MATCH(1,(B274=OFFSET(Priorities!$B$3:$B$2283,Table1[[#This Row],[ID]],0))*("52W"=OFFSET(Priorities!$E$3:$E$2283,Table1[[#This Row],[ID]],0)),0))),"")</f>
        <v/>
      </c>
      <c r="N274" s="292" t="str" cm="1">
        <f t="array" aca="1" ref="N274" ca="1">_xlfn.IFNA(TODAY()-(INDEX(OFFSET(Priorities!$F$3:$F$2283,Table1[[#This Row],[ID]],0),MATCH(1,(B274=OFFSET(Priorities!$B$3:$B$2283,Table1[[#This Row],[ID]],0))*("104W"=OFFSET(Priorities!$E$3:$E$2283,Table1[[#This Row],[ID]],0)),0))),"")</f>
        <v/>
      </c>
      <c r="O274" s="292" t="str" cm="1">
        <f t="array" aca="1" ref="O274" ca="1">_xlfn.IFNA(TODAY()-(INDEX(OFFSET(Priorities!$F$3:$F$2283,Table1[[#This Row],[ID]],0),MATCH(1,(B274=OFFSET(Priorities!$B$3:$B$2283,Table1[[#This Row],[ID]],0))*("2L"=OFFSET(Priorities!$E$3:$E$2283,Table1[[#This Row],[ID]],0)),0))),"")</f>
        <v/>
      </c>
      <c r="P274" s="292" t="str" cm="1">
        <f t="array" aca="1" ref="P274" ca="1">_xlfn.IFNA(TODAY()-(INDEX(OFFSET(Priorities!$F$3:$F$2283,Table1[[#This Row],[ID]],0),MATCH(1,(B274=OFFSET(Priorities!$B$3:$B$2283,Table1[[#This Row],[ID]],0))*("156W"=OFFSET(Priorities!$E$3:$E$2283,Table1[[#This Row],[ID]],0)),0))),"")</f>
        <v/>
      </c>
      <c r="Q274" s="287" t="str" cm="1">
        <f t="array" aca="1" ref="Q274" ca="1">_xlfn.IFNA(TODAY()-(INDEX(OFFSET(Priorities!$F$3:$F$2283,Table1[[#This Row],[ID]],0),MATCH(1,(B274=OFFSET(Priorities!$B$3:$B$2283,Table1[[#This Row],[ID]],0))*("3L"=OFFSET(Priorities!$E$3:$E$2283,Table1[[#This Row],[ID]],0)),0))),"")</f>
        <v/>
      </c>
    </row>
    <row r="275" spans="1:17" hidden="1" x14ac:dyDescent="0.3">
      <c r="A275" s="288">
        <v>274</v>
      </c>
      <c r="B275" s="289" t="str">
        <f ca="1">IF(COUNTIF(Priorities!$B$4:OFFSET(Priorities!$B$3,Table1[[#This Row],[ID]],0),OFFSET(Priorities!$B$3,Table1[[#This Row],[ID]],0))=1,OFFSET(Priorities!$B$3,Table1[[#This Row],[ID]],0),"")</f>
        <v/>
      </c>
      <c r="C275" s="290" t="str">
        <f ca="1">IF(COUNTIF(Priorities!$B$4:OFFSET(Priorities!$B$3,Table1[[#This Row],[ID]],0),OFFSET(Priorities!$B$3,Table1[[#This Row],[ID]],0))=1,OFFSET(Priorities!$C$3,Table1[[#This Row],[ID]],0),"")</f>
        <v/>
      </c>
      <c r="D275" s="289" t="str">
        <f ca="1">IFERROR(IF(VLOOKUP(E275,'Leader-Assistant'!$B$1:$B$25,1,FALSE)&lt;&gt;"",'Leader-Assistant'!$B$1,""),"") &amp; IFERROR(IF(VLOOKUP(E275,'Leader-Assistant'!$C$1:$C$25,1,FALSE)&lt;&gt;"",'Leader-Assistant'!$C$1,""),"")  &amp; IFERROR(IF(VLOOKUP(E275,'Leader-Assistant'!$D$1:$D$25,1,FALSE)&lt;&gt;"",'Leader-Assistant'!$D$1,""),"") &amp; IFERROR(IF(VLOOKUP(E275,'Leader-Assistant'!$E$1:$E$25,1,FALSE)&lt;&gt;"",'Leader-Assistant'!$E$1,""),"") &amp; IFERROR(IF(VLOOKUP(E275,'Leader-Assistant'!$F$1:$F$25,1,FALSE)&lt;&gt;"",'Leader-Assistant'!$F$1,""),"") &amp; IFERROR(IF(VLOOKUP(E275,'Leader-Assistant'!$G$1:$G$25,1,FALSE)&lt;&gt;"",'Leader-Assistant'!$G$1,""),"") &amp; IFERROR(IF(VLOOKUP(E275,'Leader-Assistant'!$H$1:$H$25,1,FALSE)&lt;&gt;"",'Leader-Assistant'!$H$1,""),"") &amp; IFERROR(IF(VLOOKUP(E275,'Leader-Assistant'!$I$1:$I$25,1,FALSE)&lt;&gt;"",'Leader-Assistant'!$I$1,""),"")</f>
        <v/>
      </c>
      <c r="E275" s="289" t="str">
        <f ca="1">IF(COUNTIF(Priorities!$B$4:OFFSET(Priorities!$B$3,Table1[[#This Row],[ID]],0),OFFSET(Priorities!$B$3,Table1[[#This Row],[ID]],0))=1,OFFSET(Priorities!$D$3,Table1[[#This Row],[ID]],0),"")</f>
        <v/>
      </c>
      <c r="F275" s="291" t="str" cm="1">
        <f t="array" aca="1" ref="F275" ca="1">_xlfn.IFNA(INDEX(OFFSET(Priorities!$F$3:$F$2283,Table1[[#This Row],[ID]],0),MATCH(1,(B275=OFFSET(Priorities!$B$3:$B$2283,Table1[[#This Row],[ID]],0))*("Initial"=OFFSET(Priorities!$E$3:$E$2283,Table1[[#This Row],[ID]],0)),0)),"")</f>
        <v/>
      </c>
      <c r="G275" s="292" t="str" cm="1">
        <f t="array" aca="1" ref="G275" ca="1">_xlfn.IFNA(TODAY()-(INDEX(OFFSET(Priorities!$F$3:$F$2283,Table1[[#This Row],[ID]],0),MATCH(1,(B275=OFFSET(Priorities!$B$3:$B$2283,Table1[[#This Row],[ID]],0))*("1W"=OFFSET(Priorities!$E$3:$E$2283,Table1[[#This Row],[ID]],0)),0))),"")</f>
        <v/>
      </c>
      <c r="H275" s="292" t="str" cm="1">
        <f t="array" aca="1" ref="H275" ca="1">_xlfn.IFNA(TODAY()-(INDEX(OFFSET(Priorities!$F$3:$F$2283,Table1[[#This Row],[ID]],0),MATCH(1,(B275=OFFSET(Priorities!$B$3:$B$2283,Table1[[#This Row],[ID]],0))*("3W"=OFFSET(Priorities!$E$3:$E$2283,Table1[[#This Row],[ID]],0)),0))),"")</f>
        <v/>
      </c>
      <c r="I275" s="292" t="str" cm="1">
        <f t="array" aca="1" ref="I275" ca="1">_xlfn.IFNA(TODAY()-(INDEX(OFFSET(Priorities!$F$3:$F$2283,Table1[[#This Row],[ID]],0),MATCH(1,(B275=OFFSET(Priorities!$B$3:$B$2283,Table1[[#This Row],[ID]],0))*("6W"=OFFSET(Priorities!$E$3:$E$2283,Table1[[#This Row],[ID]],0)),0))),"")</f>
        <v/>
      </c>
      <c r="J275" s="292" t="str" cm="1">
        <f t="array" aca="1" ref="J275" ca="1">_xlfn.IFNA(TODAY()-(INDEX(OFFSET(Priorities!$F$3:$F$2283,Table1[[#This Row],[ID]],0),MATCH(1,(B275=OFFSET(Priorities!$B$3:$B$2283,Table1[[#This Row],[ID]],0))*("12W"=OFFSET(Priorities!$E$3:$E$2283,Table1[[#This Row],[ID]],0)),0))),"")</f>
        <v/>
      </c>
      <c r="K275" s="292" t="str" cm="1">
        <f t="array" aca="1" ref="K275" ca="1">_xlfn.IFNA(TODAY()-(INDEX(OFFSET(Priorities!$F$3:$F$2283,Table1[[#This Row],[ID]],0),MATCH(1,(B275=OFFSET(Priorities!$B$3:$B$2283,Table1[[#This Row],[ID]],0))*("18W"=OFFSET(Priorities!$E$3:$E$2283,Table1[[#This Row],[ID]],0)),0))),"")</f>
        <v/>
      </c>
      <c r="L275" s="292" t="str" cm="1">
        <f t="array" aca="1" ref="L275" ca="1">_xlfn.IFNA(TODAY()-(INDEX(OFFSET(Priorities!$F$3:$F$2283,Table1[[#This Row],[ID]],0),MATCH(1,(B275=OFFSET(Priorities!$B$3:$B$2283,Table1[[#This Row],[ID]],0))*("26W"=OFFSET(Priorities!$E$3:$E$2283,Table1[[#This Row],[ID]],0)),0))),"")</f>
        <v/>
      </c>
      <c r="M275" s="292" t="str" cm="1">
        <f t="array" aca="1" ref="M275" ca="1">_xlfn.IFNA(TODAY()-(INDEX(OFFSET(Priorities!$F$3:$F$2283,Table1[[#This Row],[ID]],0),MATCH(1,(B275=OFFSET(Priorities!$B$3:$B$2283,Table1[[#This Row],[ID]],0))*("52W"=OFFSET(Priorities!$E$3:$E$2283,Table1[[#This Row],[ID]],0)),0))),"")</f>
        <v/>
      </c>
      <c r="N275" s="292" t="str" cm="1">
        <f t="array" aca="1" ref="N275" ca="1">_xlfn.IFNA(TODAY()-(INDEX(OFFSET(Priorities!$F$3:$F$2283,Table1[[#This Row],[ID]],0),MATCH(1,(B275=OFFSET(Priorities!$B$3:$B$2283,Table1[[#This Row],[ID]],0))*("104W"=OFFSET(Priorities!$E$3:$E$2283,Table1[[#This Row],[ID]],0)),0))),"")</f>
        <v/>
      </c>
      <c r="O275" s="292" t="str" cm="1">
        <f t="array" aca="1" ref="O275" ca="1">_xlfn.IFNA(TODAY()-(INDEX(OFFSET(Priorities!$F$3:$F$2283,Table1[[#This Row],[ID]],0),MATCH(1,(B275=OFFSET(Priorities!$B$3:$B$2283,Table1[[#This Row],[ID]],0))*("2L"=OFFSET(Priorities!$E$3:$E$2283,Table1[[#This Row],[ID]],0)),0))),"")</f>
        <v/>
      </c>
      <c r="P275" s="292" t="str" cm="1">
        <f t="array" aca="1" ref="P275" ca="1">_xlfn.IFNA(TODAY()-(INDEX(OFFSET(Priorities!$F$3:$F$2283,Table1[[#This Row],[ID]],0),MATCH(1,(B275=OFFSET(Priorities!$B$3:$B$2283,Table1[[#This Row],[ID]],0))*("156W"=OFFSET(Priorities!$E$3:$E$2283,Table1[[#This Row],[ID]],0)),0))),"")</f>
        <v/>
      </c>
      <c r="Q275" s="287" t="str" cm="1">
        <f t="array" aca="1" ref="Q275" ca="1">_xlfn.IFNA(TODAY()-(INDEX(OFFSET(Priorities!$F$3:$F$2283,Table1[[#This Row],[ID]],0),MATCH(1,(B275=OFFSET(Priorities!$B$3:$B$2283,Table1[[#This Row],[ID]],0))*("3L"=OFFSET(Priorities!$E$3:$E$2283,Table1[[#This Row],[ID]],0)),0))),"")</f>
        <v/>
      </c>
    </row>
    <row r="276" spans="1:17" hidden="1" x14ac:dyDescent="0.3">
      <c r="A276" s="288">
        <v>275</v>
      </c>
      <c r="B276" s="289" t="str">
        <f ca="1">IF(COUNTIF(Priorities!$B$4:OFFSET(Priorities!$B$3,Table1[[#This Row],[ID]],0),OFFSET(Priorities!$B$3,Table1[[#This Row],[ID]],0))=1,OFFSET(Priorities!$B$3,Table1[[#This Row],[ID]],0),"")</f>
        <v/>
      </c>
      <c r="C276" s="290" t="str">
        <f ca="1">IF(COUNTIF(Priorities!$B$4:OFFSET(Priorities!$B$3,Table1[[#This Row],[ID]],0),OFFSET(Priorities!$B$3,Table1[[#This Row],[ID]],0))=1,OFFSET(Priorities!$C$3,Table1[[#This Row],[ID]],0),"")</f>
        <v/>
      </c>
      <c r="D276" s="289" t="str">
        <f ca="1">IFERROR(IF(VLOOKUP(E276,'Leader-Assistant'!$B$1:$B$25,1,FALSE)&lt;&gt;"",'Leader-Assistant'!$B$1,""),"") &amp; IFERROR(IF(VLOOKUP(E276,'Leader-Assistant'!$C$1:$C$25,1,FALSE)&lt;&gt;"",'Leader-Assistant'!$C$1,""),"")  &amp; IFERROR(IF(VLOOKUP(E276,'Leader-Assistant'!$D$1:$D$25,1,FALSE)&lt;&gt;"",'Leader-Assistant'!$D$1,""),"") &amp; IFERROR(IF(VLOOKUP(E276,'Leader-Assistant'!$E$1:$E$25,1,FALSE)&lt;&gt;"",'Leader-Assistant'!$E$1,""),"") &amp; IFERROR(IF(VLOOKUP(E276,'Leader-Assistant'!$F$1:$F$25,1,FALSE)&lt;&gt;"",'Leader-Assistant'!$F$1,""),"") &amp; IFERROR(IF(VLOOKUP(E276,'Leader-Assistant'!$G$1:$G$25,1,FALSE)&lt;&gt;"",'Leader-Assistant'!$G$1,""),"") &amp; IFERROR(IF(VLOOKUP(E276,'Leader-Assistant'!$H$1:$H$25,1,FALSE)&lt;&gt;"",'Leader-Assistant'!$H$1,""),"") &amp; IFERROR(IF(VLOOKUP(E276,'Leader-Assistant'!$I$1:$I$25,1,FALSE)&lt;&gt;"",'Leader-Assistant'!$I$1,""),"")</f>
        <v/>
      </c>
      <c r="E276" s="289" t="str">
        <f ca="1">IF(COUNTIF(Priorities!$B$4:OFFSET(Priorities!$B$3,Table1[[#This Row],[ID]],0),OFFSET(Priorities!$B$3,Table1[[#This Row],[ID]],0))=1,OFFSET(Priorities!$D$3,Table1[[#This Row],[ID]],0),"")</f>
        <v/>
      </c>
      <c r="F276" s="291" t="str" cm="1">
        <f t="array" aca="1" ref="F276" ca="1">_xlfn.IFNA(INDEX(OFFSET(Priorities!$F$3:$F$2283,Table1[[#This Row],[ID]],0),MATCH(1,(B276=OFFSET(Priorities!$B$3:$B$2283,Table1[[#This Row],[ID]],0))*("Initial"=OFFSET(Priorities!$E$3:$E$2283,Table1[[#This Row],[ID]],0)),0)),"")</f>
        <v/>
      </c>
      <c r="G276" s="292" t="str" cm="1">
        <f t="array" aca="1" ref="G276" ca="1">_xlfn.IFNA(TODAY()-(INDEX(OFFSET(Priorities!$F$3:$F$2283,Table1[[#This Row],[ID]],0),MATCH(1,(B276=OFFSET(Priorities!$B$3:$B$2283,Table1[[#This Row],[ID]],0))*("1W"=OFFSET(Priorities!$E$3:$E$2283,Table1[[#This Row],[ID]],0)),0))),"")</f>
        <v/>
      </c>
      <c r="H276" s="292" t="str" cm="1">
        <f t="array" aca="1" ref="H276" ca="1">_xlfn.IFNA(TODAY()-(INDEX(OFFSET(Priorities!$F$3:$F$2283,Table1[[#This Row],[ID]],0),MATCH(1,(B276=OFFSET(Priorities!$B$3:$B$2283,Table1[[#This Row],[ID]],0))*("3W"=OFFSET(Priorities!$E$3:$E$2283,Table1[[#This Row],[ID]],0)),0))),"")</f>
        <v/>
      </c>
      <c r="I276" s="292" t="str" cm="1">
        <f t="array" aca="1" ref="I276" ca="1">_xlfn.IFNA(TODAY()-(INDEX(OFFSET(Priorities!$F$3:$F$2283,Table1[[#This Row],[ID]],0),MATCH(1,(B276=OFFSET(Priorities!$B$3:$B$2283,Table1[[#This Row],[ID]],0))*("6W"=OFFSET(Priorities!$E$3:$E$2283,Table1[[#This Row],[ID]],0)),0))),"")</f>
        <v/>
      </c>
      <c r="J276" s="292" t="str" cm="1">
        <f t="array" aca="1" ref="J276" ca="1">_xlfn.IFNA(TODAY()-(INDEX(OFFSET(Priorities!$F$3:$F$2283,Table1[[#This Row],[ID]],0),MATCH(1,(B276=OFFSET(Priorities!$B$3:$B$2283,Table1[[#This Row],[ID]],0))*("12W"=OFFSET(Priorities!$E$3:$E$2283,Table1[[#This Row],[ID]],0)),0))),"")</f>
        <v/>
      </c>
      <c r="K276" s="292" t="str" cm="1">
        <f t="array" aca="1" ref="K276" ca="1">_xlfn.IFNA(TODAY()-(INDEX(OFFSET(Priorities!$F$3:$F$2283,Table1[[#This Row],[ID]],0),MATCH(1,(B276=OFFSET(Priorities!$B$3:$B$2283,Table1[[#This Row],[ID]],0))*("18W"=OFFSET(Priorities!$E$3:$E$2283,Table1[[#This Row],[ID]],0)),0))),"")</f>
        <v/>
      </c>
      <c r="L276" s="292" t="str" cm="1">
        <f t="array" aca="1" ref="L276" ca="1">_xlfn.IFNA(TODAY()-(INDEX(OFFSET(Priorities!$F$3:$F$2283,Table1[[#This Row],[ID]],0),MATCH(1,(B276=OFFSET(Priorities!$B$3:$B$2283,Table1[[#This Row],[ID]],0))*("26W"=OFFSET(Priorities!$E$3:$E$2283,Table1[[#This Row],[ID]],0)),0))),"")</f>
        <v/>
      </c>
      <c r="M276" s="292" t="str" cm="1">
        <f t="array" aca="1" ref="M276" ca="1">_xlfn.IFNA(TODAY()-(INDEX(OFFSET(Priorities!$F$3:$F$2283,Table1[[#This Row],[ID]],0),MATCH(1,(B276=OFFSET(Priorities!$B$3:$B$2283,Table1[[#This Row],[ID]],0))*("52W"=OFFSET(Priorities!$E$3:$E$2283,Table1[[#This Row],[ID]],0)),0))),"")</f>
        <v/>
      </c>
      <c r="N276" s="292" t="str" cm="1">
        <f t="array" aca="1" ref="N276" ca="1">_xlfn.IFNA(TODAY()-(INDEX(OFFSET(Priorities!$F$3:$F$2283,Table1[[#This Row],[ID]],0),MATCH(1,(B276=OFFSET(Priorities!$B$3:$B$2283,Table1[[#This Row],[ID]],0))*("104W"=OFFSET(Priorities!$E$3:$E$2283,Table1[[#This Row],[ID]],0)),0))),"")</f>
        <v/>
      </c>
      <c r="O276" s="292" t="str" cm="1">
        <f t="array" aca="1" ref="O276" ca="1">_xlfn.IFNA(TODAY()-(INDEX(OFFSET(Priorities!$F$3:$F$2283,Table1[[#This Row],[ID]],0),MATCH(1,(B276=OFFSET(Priorities!$B$3:$B$2283,Table1[[#This Row],[ID]],0))*("2L"=OFFSET(Priorities!$E$3:$E$2283,Table1[[#This Row],[ID]],0)),0))),"")</f>
        <v/>
      </c>
      <c r="P276" s="292" t="str" cm="1">
        <f t="array" aca="1" ref="P276" ca="1">_xlfn.IFNA(TODAY()-(INDEX(OFFSET(Priorities!$F$3:$F$2283,Table1[[#This Row],[ID]],0),MATCH(1,(B276=OFFSET(Priorities!$B$3:$B$2283,Table1[[#This Row],[ID]],0))*("156W"=OFFSET(Priorities!$E$3:$E$2283,Table1[[#This Row],[ID]],0)),0))),"")</f>
        <v/>
      </c>
      <c r="Q276" s="287" t="str" cm="1">
        <f t="array" aca="1" ref="Q276" ca="1">_xlfn.IFNA(TODAY()-(INDEX(OFFSET(Priorities!$F$3:$F$2283,Table1[[#This Row],[ID]],0),MATCH(1,(B276=OFFSET(Priorities!$B$3:$B$2283,Table1[[#This Row],[ID]],0))*("3L"=OFFSET(Priorities!$E$3:$E$2283,Table1[[#This Row],[ID]],0)),0))),"")</f>
        <v/>
      </c>
    </row>
    <row r="277" spans="1:17" x14ac:dyDescent="0.3">
      <c r="A277" s="288">
        <v>276</v>
      </c>
      <c r="B277" s="289" t="str">
        <f ca="1">IF(COUNTIF(Priorities!$B$4:OFFSET(Priorities!$B$3,Table1[[#This Row],[ID]],0),OFFSET(Priorities!$B$3,Table1[[#This Row],[ID]],0))=1,OFFSET(Priorities!$B$3,Table1[[#This Row],[ID]],0),"")</f>
        <v>ST 73/2020</v>
      </c>
      <c r="C277" s="290" t="str">
        <f ca="1">IF(COUNTIF(Priorities!$B$4:OFFSET(Priorities!$B$3,Table1[[#This Row],[ID]],0),OFFSET(Priorities!$B$3,Table1[[#This Row],[ID]],0))=1,OFFSET(Priorities!$C$3,Table1[[#This Row],[ID]],0),"")</f>
        <v>Product: TEST38 proposition 2</v>
      </c>
      <c r="D277" s="289" t="str">
        <f ca="1">IFERROR(IF(VLOOKUP(E277,'Leader-Assistant'!$B$1:$B$25,1,FALSE)&lt;&gt;"",'Leader-Assistant'!$B$1,""),"") &amp; IFERROR(IF(VLOOKUP(E277,'Leader-Assistant'!$C$1:$C$25,1,FALSE)&lt;&gt;"",'Leader-Assistant'!$C$1,""),"")  &amp; IFERROR(IF(VLOOKUP(E277,'Leader-Assistant'!$D$1:$D$25,1,FALSE)&lt;&gt;"",'Leader-Assistant'!$D$1,""),"") &amp; IFERROR(IF(VLOOKUP(E277,'Leader-Assistant'!$E$1:$E$25,1,FALSE)&lt;&gt;"",'Leader-Assistant'!$E$1,""),"") &amp; IFERROR(IF(VLOOKUP(E277,'Leader-Assistant'!$F$1:$F$25,1,FALSE)&lt;&gt;"",'Leader-Assistant'!$F$1,""),"") &amp; IFERROR(IF(VLOOKUP(E277,'Leader-Assistant'!$G$1:$G$25,1,FALSE)&lt;&gt;"",'Leader-Assistant'!$G$1,""),"") &amp; IFERROR(IF(VLOOKUP(E277,'Leader-Assistant'!$H$1:$H$25,1,FALSE)&lt;&gt;"",'Leader-Assistant'!$H$1,""),"") &amp; IFERROR(IF(VLOOKUP(E277,'Leader-Assistant'!$I$1:$I$25,1,FALSE)&lt;&gt;"",'Leader-Assistant'!$I$1,""),"")</f>
        <v/>
      </c>
      <c r="E277" s="289" t="str">
        <f ca="1">IF(COUNTIF(Priorities!$B$4:OFFSET(Priorities!$B$3,Table1[[#This Row],[ID]],0),OFFSET(Priorities!$B$3,Table1[[#This Row],[ID]],0))=1,OFFSET(Priorities!$D$3,Table1[[#This Row],[ID]],0),"")</f>
        <v>NPE</v>
      </c>
      <c r="F277" s="291" cm="1">
        <f t="array" aca="1" ref="F277" ca="1">_xlfn.IFNA(INDEX(OFFSET(Priorities!$F$3:$F$2283,Table1[[#This Row],[ID]],0),MATCH(1,(B277=OFFSET(Priorities!$B$3:$B$2283,Table1[[#This Row],[ID]],0))*("Initial"=OFFSET(Priorities!$E$3:$E$2283,Table1[[#This Row],[ID]],0)),0)),"")</f>
        <v>43889</v>
      </c>
      <c r="G277" s="292" cm="1">
        <f t="array" aca="1" ref="G277" ca="1">_xlfn.IFNA(TODAY()-(INDEX(OFFSET(Priorities!$F$3:$F$2283,Table1[[#This Row],[ID]],0),MATCH(1,(B277=OFFSET(Priorities!$B$3:$B$2283,Table1[[#This Row],[ID]],0))*("1W"=OFFSET(Priorities!$E$3:$E$2283,Table1[[#This Row],[ID]],0)),0))),"")</f>
        <v>949</v>
      </c>
      <c r="H277" s="292" cm="1">
        <f t="array" aca="1" ref="H277" ca="1">_xlfn.IFNA(TODAY()-(INDEX(OFFSET(Priorities!$F$3:$F$2283,Table1[[#This Row],[ID]],0),MATCH(1,(B277=OFFSET(Priorities!$B$3:$B$2283,Table1[[#This Row],[ID]],0))*("3W"=OFFSET(Priorities!$E$3:$E$2283,Table1[[#This Row],[ID]],0)),0))),"")</f>
        <v>935</v>
      </c>
      <c r="I277" s="292" cm="1">
        <f t="array" aca="1" ref="I277" ca="1">_xlfn.IFNA(TODAY()-(INDEX(OFFSET(Priorities!$F$3:$F$2283,Table1[[#This Row],[ID]],0),MATCH(1,(B277=OFFSET(Priorities!$B$3:$B$2283,Table1[[#This Row],[ID]],0))*("6W"=OFFSET(Priorities!$E$3:$E$2283,Table1[[#This Row],[ID]],0)),0))),"")</f>
        <v>914</v>
      </c>
      <c r="J277" s="292" cm="1">
        <f t="array" aca="1" ref="J277" ca="1">_xlfn.IFNA(TODAY()-(INDEX(OFFSET(Priorities!$F$3:$F$2283,Table1[[#This Row],[ID]],0),MATCH(1,(B277=OFFSET(Priorities!$B$3:$B$2283,Table1[[#This Row],[ID]],0))*("12W"=OFFSET(Priorities!$E$3:$E$2283,Table1[[#This Row],[ID]],0)),0))),"")</f>
        <v>872</v>
      </c>
      <c r="K277" s="292" t="str" cm="1">
        <f t="array" aca="1" ref="K277" ca="1">_xlfn.IFNA(TODAY()-(INDEX(OFFSET(Priorities!$F$3:$F$2283,Table1[[#This Row],[ID]],0),MATCH(1,(B277=OFFSET(Priorities!$B$3:$B$2283,Table1[[#This Row],[ID]],0))*("18W"=OFFSET(Priorities!$E$3:$E$2283,Table1[[#This Row],[ID]],0)),0))),"")</f>
        <v/>
      </c>
      <c r="L277" s="292" t="str" cm="1">
        <f t="array" aca="1" ref="L277" ca="1">_xlfn.IFNA(TODAY()-(INDEX(OFFSET(Priorities!$F$3:$F$2283,Table1[[#This Row],[ID]],0),MATCH(1,(B277=OFFSET(Priorities!$B$3:$B$2283,Table1[[#This Row],[ID]],0))*("26W"=OFFSET(Priorities!$E$3:$E$2283,Table1[[#This Row],[ID]],0)),0))),"")</f>
        <v/>
      </c>
      <c r="M277" s="292" t="str" cm="1">
        <f t="array" aca="1" ref="M277" ca="1">_xlfn.IFNA(TODAY()-(INDEX(OFFSET(Priorities!$F$3:$F$2283,Table1[[#This Row],[ID]],0),MATCH(1,(B277=OFFSET(Priorities!$B$3:$B$2283,Table1[[#This Row],[ID]],0))*("52W"=OFFSET(Priorities!$E$3:$E$2283,Table1[[#This Row],[ID]],0)),0))),"")</f>
        <v/>
      </c>
      <c r="N277" s="292" t="str" cm="1">
        <f t="array" aca="1" ref="N277" ca="1">_xlfn.IFNA(TODAY()-(INDEX(OFFSET(Priorities!$F$3:$F$2283,Table1[[#This Row],[ID]],0),MATCH(1,(B277=OFFSET(Priorities!$B$3:$B$2283,Table1[[#This Row],[ID]],0))*("104W"=OFFSET(Priorities!$E$3:$E$2283,Table1[[#This Row],[ID]],0)),0))),"")</f>
        <v/>
      </c>
      <c r="O277" s="292" cm="1">
        <f t="array" aca="1" ref="O277" ca="1">_xlfn.IFNA(TODAY()-(INDEX(OFFSET(Priorities!$F$3:$F$2283,Table1[[#This Row],[ID]],0),MATCH(1,(B277=OFFSET(Priorities!$B$3:$B$2283,Table1[[#This Row],[ID]],0))*("2L"=OFFSET(Priorities!$E$3:$E$2283,Table1[[#This Row],[ID]],0)),0))),"")</f>
        <v>228</v>
      </c>
      <c r="P277" s="292" t="str" cm="1">
        <f t="array" aca="1" ref="P277" ca="1">_xlfn.IFNA(TODAY()-(INDEX(OFFSET(Priorities!$F$3:$F$2283,Table1[[#This Row],[ID]],0),MATCH(1,(B277=OFFSET(Priorities!$B$3:$B$2283,Table1[[#This Row],[ID]],0))*("156W"=OFFSET(Priorities!$E$3:$E$2283,Table1[[#This Row],[ID]],0)),0))),"")</f>
        <v/>
      </c>
      <c r="Q277" s="287" t="str" cm="1">
        <f t="array" aca="1" ref="Q277" ca="1">_xlfn.IFNA(TODAY()-(INDEX(OFFSET(Priorities!$F$3:$F$2283,Table1[[#This Row],[ID]],0),MATCH(1,(B277=OFFSET(Priorities!$B$3:$B$2283,Table1[[#This Row],[ID]],0))*("3L"=OFFSET(Priorities!$E$3:$E$2283,Table1[[#This Row],[ID]],0)),0))),"")</f>
        <v/>
      </c>
    </row>
    <row r="278" spans="1:17" x14ac:dyDescent="0.3">
      <c r="A278" s="288">
        <v>277</v>
      </c>
      <c r="B278" s="289" t="str">
        <f ca="1">IF(COUNTIF(Priorities!$B$4:OFFSET(Priorities!$B$3,Table1[[#This Row],[ID]],0),OFFSET(Priorities!$B$3,Table1[[#This Row],[ID]],0))=1,OFFSET(Priorities!$B$3,Table1[[#This Row],[ID]],0),"")</f>
        <v>ST 72/2020</v>
      </c>
      <c r="C278" s="290" t="str">
        <f ca="1">IF(COUNTIF(Priorities!$B$4:OFFSET(Priorities!$B$3,Table1[[#This Row],[ID]],0),OFFSET(Priorities!$B$3,Table1[[#This Row],[ID]],0))=1,OFFSET(Priorities!$C$3,Table1[[#This Row],[ID]],0),"")</f>
        <v>Product: TEST38 proposition 1</v>
      </c>
      <c r="D278" s="289" t="str">
        <f ca="1">IFERROR(IF(VLOOKUP(E278,'Leader-Assistant'!$B$1:$B$25,1,FALSE)&lt;&gt;"",'Leader-Assistant'!$B$1,""),"") &amp; IFERROR(IF(VLOOKUP(E278,'Leader-Assistant'!$C$1:$C$25,1,FALSE)&lt;&gt;"",'Leader-Assistant'!$C$1,""),"")  &amp; IFERROR(IF(VLOOKUP(E278,'Leader-Assistant'!$D$1:$D$25,1,FALSE)&lt;&gt;"",'Leader-Assistant'!$D$1,""),"") &amp; IFERROR(IF(VLOOKUP(E278,'Leader-Assistant'!$E$1:$E$25,1,FALSE)&lt;&gt;"",'Leader-Assistant'!$E$1,""),"") &amp; IFERROR(IF(VLOOKUP(E278,'Leader-Assistant'!$F$1:$F$25,1,FALSE)&lt;&gt;"",'Leader-Assistant'!$F$1,""),"") &amp; IFERROR(IF(VLOOKUP(E278,'Leader-Assistant'!$G$1:$G$25,1,FALSE)&lt;&gt;"",'Leader-Assistant'!$G$1,""),"") &amp; IFERROR(IF(VLOOKUP(E278,'Leader-Assistant'!$H$1:$H$25,1,FALSE)&lt;&gt;"",'Leader-Assistant'!$H$1,""),"") &amp; IFERROR(IF(VLOOKUP(E278,'Leader-Assistant'!$I$1:$I$25,1,FALSE)&lt;&gt;"",'Leader-Assistant'!$I$1,""),"")</f>
        <v/>
      </c>
      <c r="E278" s="289" t="str">
        <f ca="1">IF(COUNTIF(Priorities!$B$4:OFFSET(Priorities!$B$3,Table1[[#This Row],[ID]],0),OFFSET(Priorities!$B$3,Table1[[#This Row],[ID]],0))=1,OFFSET(Priorities!$D$3,Table1[[#This Row],[ID]],0),"")</f>
        <v>NPE</v>
      </c>
      <c r="F278" s="291" cm="1">
        <f t="array" aca="1" ref="F278" ca="1">_xlfn.IFNA(INDEX(OFFSET(Priorities!$F$3:$F$2283,Table1[[#This Row],[ID]],0),MATCH(1,(B278=OFFSET(Priorities!$B$3:$B$2283,Table1[[#This Row],[ID]],0))*("Initial"=OFFSET(Priorities!$E$3:$E$2283,Table1[[#This Row],[ID]],0)),0)),"")</f>
        <v>43889</v>
      </c>
      <c r="G278" s="292" cm="1">
        <f t="array" aca="1" ref="G278" ca="1">_xlfn.IFNA(TODAY()-(INDEX(OFFSET(Priorities!$F$3:$F$2283,Table1[[#This Row],[ID]],0),MATCH(1,(B278=OFFSET(Priorities!$B$3:$B$2283,Table1[[#This Row],[ID]],0))*("1W"=OFFSET(Priorities!$E$3:$E$2283,Table1[[#This Row],[ID]],0)),0))),"")</f>
        <v>949</v>
      </c>
      <c r="H278" s="292" cm="1">
        <f t="array" aca="1" ref="H278" ca="1">_xlfn.IFNA(TODAY()-(INDEX(OFFSET(Priorities!$F$3:$F$2283,Table1[[#This Row],[ID]],0),MATCH(1,(B278=OFFSET(Priorities!$B$3:$B$2283,Table1[[#This Row],[ID]],0))*("3W"=OFFSET(Priorities!$E$3:$E$2283,Table1[[#This Row],[ID]],0)),0))),"")</f>
        <v>935</v>
      </c>
      <c r="I278" s="292" cm="1">
        <f t="array" aca="1" ref="I278" ca="1">_xlfn.IFNA(TODAY()-(INDEX(OFFSET(Priorities!$F$3:$F$2283,Table1[[#This Row],[ID]],0),MATCH(1,(B278=OFFSET(Priorities!$B$3:$B$2283,Table1[[#This Row],[ID]],0))*("6W"=OFFSET(Priorities!$E$3:$E$2283,Table1[[#This Row],[ID]],0)),0))),"")</f>
        <v>914</v>
      </c>
      <c r="J278" s="292" cm="1">
        <f t="array" aca="1" ref="J278" ca="1">_xlfn.IFNA(TODAY()-(INDEX(OFFSET(Priorities!$F$3:$F$2283,Table1[[#This Row],[ID]],0),MATCH(1,(B278=OFFSET(Priorities!$B$3:$B$2283,Table1[[#This Row],[ID]],0))*("12W"=OFFSET(Priorities!$E$3:$E$2283,Table1[[#This Row],[ID]],0)),0))),"")</f>
        <v>872</v>
      </c>
      <c r="K278" s="292" t="str" cm="1">
        <f t="array" aca="1" ref="K278" ca="1">_xlfn.IFNA(TODAY()-(INDEX(OFFSET(Priorities!$F$3:$F$2283,Table1[[#This Row],[ID]],0),MATCH(1,(B278=OFFSET(Priorities!$B$3:$B$2283,Table1[[#This Row],[ID]],0))*("18W"=OFFSET(Priorities!$E$3:$E$2283,Table1[[#This Row],[ID]],0)),0))),"")</f>
        <v/>
      </c>
      <c r="L278" s="292" t="str" cm="1">
        <f t="array" aca="1" ref="L278" ca="1">_xlfn.IFNA(TODAY()-(INDEX(OFFSET(Priorities!$F$3:$F$2283,Table1[[#This Row],[ID]],0),MATCH(1,(B278=OFFSET(Priorities!$B$3:$B$2283,Table1[[#This Row],[ID]],0))*("26W"=OFFSET(Priorities!$E$3:$E$2283,Table1[[#This Row],[ID]],0)),0))),"")</f>
        <v/>
      </c>
      <c r="M278" s="292" t="str" cm="1">
        <f t="array" aca="1" ref="M278" ca="1">_xlfn.IFNA(TODAY()-(INDEX(OFFSET(Priorities!$F$3:$F$2283,Table1[[#This Row],[ID]],0),MATCH(1,(B278=OFFSET(Priorities!$B$3:$B$2283,Table1[[#This Row],[ID]],0))*("52W"=OFFSET(Priorities!$E$3:$E$2283,Table1[[#This Row],[ID]],0)),0))),"")</f>
        <v/>
      </c>
      <c r="N278" s="292" t="str" cm="1">
        <f t="array" aca="1" ref="N278" ca="1">_xlfn.IFNA(TODAY()-(INDEX(OFFSET(Priorities!$F$3:$F$2283,Table1[[#This Row],[ID]],0),MATCH(1,(B278=OFFSET(Priorities!$B$3:$B$2283,Table1[[#This Row],[ID]],0))*("104W"=OFFSET(Priorities!$E$3:$E$2283,Table1[[#This Row],[ID]],0)),0))),"")</f>
        <v/>
      </c>
      <c r="O278" s="292" cm="1">
        <f t="array" aca="1" ref="O278" ca="1">_xlfn.IFNA(TODAY()-(INDEX(OFFSET(Priorities!$F$3:$F$2283,Table1[[#This Row],[ID]],0),MATCH(1,(B278=OFFSET(Priorities!$B$3:$B$2283,Table1[[#This Row],[ID]],0))*("2L"=OFFSET(Priorities!$E$3:$E$2283,Table1[[#This Row],[ID]],0)),0))),"")</f>
        <v>228</v>
      </c>
      <c r="P278" s="292" t="str" cm="1">
        <f t="array" aca="1" ref="P278" ca="1">_xlfn.IFNA(TODAY()-(INDEX(OFFSET(Priorities!$F$3:$F$2283,Table1[[#This Row],[ID]],0),MATCH(1,(B278=OFFSET(Priorities!$B$3:$B$2283,Table1[[#This Row],[ID]],0))*("156W"=OFFSET(Priorities!$E$3:$E$2283,Table1[[#This Row],[ID]],0)),0))),"")</f>
        <v/>
      </c>
      <c r="Q278" s="287" t="str" cm="1">
        <f t="array" aca="1" ref="Q278" ca="1">_xlfn.IFNA(TODAY()-(INDEX(OFFSET(Priorities!$F$3:$F$2283,Table1[[#This Row],[ID]],0),MATCH(1,(B278=OFFSET(Priorities!$B$3:$B$2283,Table1[[#This Row],[ID]],0))*("3L"=OFFSET(Priorities!$E$3:$E$2283,Table1[[#This Row],[ID]],0)),0))),"")</f>
        <v/>
      </c>
    </row>
    <row r="279" spans="1:17" hidden="1" x14ac:dyDescent="0.3">
      <c r="A279" s="288">
        <v>278</v>
      </c>
      <c r="B279" s="289" t="str">
        <f ca="1">IF(COUNTIF(Priorities!$B$4:OFFSET(Priorities!$B$3,Table1[[#This Row],[ID]],0),OFFSET(Priorities!$B$3,Table1[[#This Row],[ID]],0))=1,OFFSET(Priorities!$B$3,Table1[[#This Row],[ID]],0),"")</f>
        <v/>
      </c>
      <c r="C279" s="290" t="str">
        <f ca="1">IF(COUNTIF(Priorities!$B$4:OFFSET(Priorities!$B$3,Table1[[#This Row],[ID]],0),OFFSET(Priorities!$B$3,Table1[[#This Row],[ID]],0))=1,OFFSET(Priorities!$C$3,Table1[[#This Row],[ID]],0),"")</f>
        <v/>
      </c>
      <c r="D279" s="289" t="str">
        <f ca="1">IFERROR(IF(VLOOKUP(E279,'Leader-Assistant'!$B$1:$B$25,1,FALSE)&lt;&gt;"",'Leader-Assistant'!$B$1,""),"") &amp; IFERROR(IF(VLOOKUP(E279,'Leader-Assistant'!$C$1:$C$25,1,FALSE)&lt;&gt;"",'Leader-Assistant'!$C$1,""),"")  &amp; IFERROR(IF(VLOOKUP(E279,'Leader-Assistant'!$D$1:$D$25,1,FALSE)&lt;&gt;"",'Leader-Assistant'!$D$1,""),"") &amp; IFERROR(IF(VLOOKUP(E279,'Leader-Assistant'!$E$1:$E$25,1,FALSE)&lt;&gt;"",'Leader-Assistant'!$E$1,""),"") &amp; IFERROR(IF(VLOOKUP(E279,'Leader-Assistant'!$F$1:$F$25,1,FALSE)&lt;&gt;"",'Leader-Assistant'!$F$1,""),"") &amp; IFERROR(IF(VLOOKUP(E279,'Leader-Assistant'!$G$1:$G$25,1,FALSE)&lt;&gt;"",'Leader-Assistant'!$G$1,""),"") &amp; IFERROR(IF(VLOOKUP(E279,'Leader-Assistant'!$H$1:$H$25,1,FALSE)&lt;&gt;"",'Leader-Assistant'!$H$1,""),"") &amp; IFERROR(IF(VLOOKUP(E279,'Leader-Assistant'!$I$1:$I$25,1,FALSE)&lt;&gt;"",'Leader-Assistant'!$I$1,""),"")</f>
        <v/>
      </c>
      <c r="E279" s="289" t="str">
        <f ca="1">IF(COUNTIF(Priorities!$B$4:OFFSET(Priorities!$B$3,Table1[[#This Row],[ID]],0),OFFSET(Priorities!$B$3,Table1[[#This Row],[ID]],0))=1,OFFSET(Priorities!$D$3,Table1[[#This Row],[ID]],0),"")</f>
        <v/>
      </c>
      <c r="F279" s="291" t="str" cm="1">
        <f t="array" aca="1" ref="F279" ca="1">_xlfn.IFNA(INDEX(OFFSET(Priorities!$F$3:$F$2283,Table1[[#This Row],[ID]],0),MATCH(1,(B279=OFFSET(Priorities!$B$3:$B$2283,Table1[[#This Row],[ID]],0))*("Initial"=OFFSET(Priorities!$E$3:$E$2283,Table1[[#This Row],[ID]],0)),0)),"")</f>
        <v/>
      </c>
      <c r="G279" s="292" t="str" cm="1">
        <f t="array" aca="1" ref="G279" ca="1">_xlfn.IFNA(TODAY()-(INDEX(OFFSET(Priorities!$F$3:$F$2283,Table1[[#This Row],[ID]],0),MATCH(1,(B279=OFFSET(Priorities!$B$3:$B$2283,Table1[[#This Row],[ID]],0))*("1W"=OFFSET(Priorities!$E$3:$E$2283,Table1[[#This Row],[ID]],0)),0))),"")</f>
        <v/>
      </c>
      <c r="H279" s="292" t="str" cm="1">
        <f t="array" aca="1" ref="H279" ca="1">_xlfn.IFNA(TODAY()-(INDEX(OFFSET(Priorities!$F$3:$F$2283,Table1[[#This Row],[ID]],0),MATCH(1,(B279=OFFSET(Priorities!$B$3:$B$2283,Table1[[#This Row],[ID]],0))*("3W"=OFFSET(Priorities!$E$3:$E$2283,Table1[[#This Row],[ID]],0)),0))),"")</f>
        <v/>
      </c>
      <c r="I279" s="292" t="str" cm="1">
        <f t="array" aca="1" ref="I279" ca="1">_xlfn.IFNA(TODAY()-(INDEX(OFFSET(Priorities!$F$3:$F$2283,Table1[[#This Row],[ID]],0),MATCH(1,(B279=OFFSET(Priorities!$B$3:$B$2283,Table1[[#This Row],[ID]],0))*("6W"=OFFSET(Priorities!$E$3:$E$2283,Table1[[#This Row],[ID]],0)),0))),"")</f>
        <v/>
      </c>
      <c r="J279" s="292" t="str" cm="1">
        <f t="array" aca="1" ref="J279" ca="1">_xlfn.IFNA(TODAY()-(INDEX(OFFSET(Priorities!$F$3:$F$2283,Table1[[#This Row],[ID]],0),MATCH(1,(B279=OFFSET(Priorities!$B$3:$B$2283,Table1[[#This Row],[ID]],0))*("12W"=OFFSET(Priorities!$E$3:$E$2283,Table1[[#This Row],[ID]],0)),0))),"")</f>
        <v/>
      </c>
      <c r="K279" s="292" t="str" cm="1">
        <f t="array" aca="1" ref="K279" ca="1">_xlfn.IFNA(TODAY()-(INDEX(OFFSET(Priorities!$F$3:$F$2283,Table1[[#This Row],[ID]],0),MATCH(1,(B279=OFFSET(Priorities!$B$3:$B$2283,Table1[[#This Row],[ID]],0))*("18W"=OFFSET(Priorities!$E$3:$E$2283,Table1[[#This Row],[ID]],0)),0))),"")</f>
        <v/>
      </c>
      <c r="L279" s="292" t="str" cm="1">
        <f t="array" aca="1" ref="L279" ca="1">_xlfn.IFNA(TODAY()-(INDEX(OFFSET(Priorities!$F$3:$F$2283,Table1[[#This Row],[ID]],0),MATCH(1,(B279=OFFSET(Priorities!$B$3:$B$2283,Table1[[#This Row],[ID]],0))*("26W"=OFFSET(Priorities!$E$3:$E$2283,Table1[[#This Row],[ID]],0)),0))),"")</f>
        <v/>
      </c>
      <c r="M279" s="292" t="str" cm="1">
        <f t="array" aca="1" ref="M279" ca="1">_xlfn.IFNA(TODAY()-(INDEX(OFFSET(Priorities!$F$3:$F$2283,Table1[[#This Row],[ID]],0),MATCH(1,(B279=OFFSET(Priorities!$B$3:$B$2283,Table1[[#This Row],[ID]],0))*("52W"=OFFSET(Priorities!$E$3:$E$2283,Table1[[#This Row],[ID]],0)),0))),"")</f>
        <v/>
      </c>
      <c r="N279" s="292" t="str" cm="1">
        <f t="array" aca="1" ref="N279" ca="1">_xlfn.IFNA(TODAY()-(INDEX(OFFSET(Priorities!$F$3:$F$2283,Table1[[#This Row],[ID]],0),MATCH(1,(B279=OFFSET(Priorities!$B$3:$B$2283,Table1[[#This Row],[ID]],0))*("104W"=OFFSET(Priorities!$E$3:$E$2283,Table1[[#This Row],[ID]],0)),0))),"")</f>
        <v/>
      </c>
      <c r="O279" s="292" t="str" cm="1">
        <f t="array" aca="1" ref="O279" ca="1">_xlfn.IFNA(TODAY()-(INDEX(OFFSET(Priorities!$F$3:$F$2283,Table1[[#This Row],[ID]],0),MATCH(1,(B279=OFFSET(Priorities!$B$3:$B$2283,Table1[[#This Row],[ID]],0))*("2L"=OFFSET(Priorities!$E$3:$E$2283,Table1[[#This Row],[ID]],0)),0))),"")</f>
        <v/>
      </c>
      <c r="P279" s="292" t="str" cm="1">
        <f t="array" aca="1" ref="P279" ca="1">_xlfn.IFNA(TODAY()-(INDEX(OFFSET(Priorities!$F$3:$F$2283,Table1[[#This Row],[ID]],0),MATCH(1,(B279=OFFSET(Priorities!$B$3:$B$2283,Table1[[#This Row],[ID]],0))*("156W"=OFFSET(Priorities!$E$3:$E$2283,Table1[[#This Row],[ID]],0)),0))),"")</f>
        <v/>
      </c>
      <c r="Q279" s="287" t="str" cm="1">
        <f t="array" aca="1" ref="Q279" ca="1">_xlfn.IFNA(TODAY()-(INDEX(OFFSET(Priorities!$F$3:$F$2283,Table1[[#This Row],[ID]],0),MATCH(1,(B279=OFFSET(Priorities!$B$3:$B$2283,Table1[[#This Row],[ID]],0))*("3L"=OFFSET(Priorities!$E$3:$E$2283,Table1[[#This Row],[ID]],0)),0))),"")</f>
        <v/>
      </c>
    </row>
    <row r="280" spans="1:17" hidden="1" x14ac:dyDescent="0.3">
      <c r="A280" s="288">
        <v>279</v>
      </c>
      <c r="B280" s="289" t="str">
        <f ca="1">IF(COUNTIF(Priorities!$B$4:OFFSET(Priorities!$B$3,Table1[[#This Row],[ID]],0),OFFSET(Priorities!$B$3,Table1[[#This Row],[ID]],0))=1,OFFSET(Priorities!$B$3,Table1[[#This Row],[ID]],0),"")</f>
        <v/>
      </c>
      <c r="C280" s="290" t="str">
        <f ca="1">IF(COUNTIF(Priorities!$B$4:OFFSET(Priorities!$B$3,Table1[[#This Row],[ID]],0),OFFSET(Priorities!$B$3,Table1[[#This Row],[ID]],0))=1,OFFSET(Priorities!$C$3,Table1[[#This Row],[ID]],0),"")</f>
        <v/>
      </c>
      <c r="D280" s="289" t="str">
        <f ca="1">IFERROR(IF(VLOOKUP(E280,'Leader-Assistant'!$B$1:$B$25,1,FALSE)&lt;&gt;"",'Leader-Assistant'!$B$1,""),"") &amp; IFERROR(IF(VLOOKUP(E280,'Leader-Assistant'!$C$1:$C$25,1,FALSE)&lt;&gt;"",'Leader-Assistant'!$C$1,""),"")  &amp; IFERROR(IF(VLOOKUP(E280,'Leader-Assistant'!$D$1:$D$25,1,FALSE)&lt;&gt;"",'Leader-Assistant'!$D$1,""),"") &amp; IFERROR(IF(VLOOKUP(E280,'Leader-Assistant'!$E$1:$E$25,1,FALSE)&lt;&gt;"",'Leader-Assistant'!$E$1,""),"") &amp; IFERROR(IF(VLOOKUP(E280,'Leader-Assistant'!$F$1:$F$25,1,FALSE)&lt;&gt;"",'Leader-Assistant'!$F$1,""),"") &amp; IFERROR(IF(VLOOKUP(E280,'Leader-Assistant'!$G$1:$G$25,1,FALSE)&lt;&gt;"",'Leader-Assistant'!$G$1,""),"") &amp; IFERROR(IF(VLOOKUP(E280,'Leader-Assistant'!$H$1:$H$25,1,FALSE)&lt;&gt;"",'Leader-Assistant'!$H$1,""),"") &amp; IFERROR(IF(VLOOKUP(E280,'Leader-Assistant'!$I$1:$I$25,1,FALSE)&lt;&gt;"",'Leader-Assistant'!$I$1,""),"")</f>
        <v/>
      </c>
      <c r="E280" s="289" t="str">
        <f ca="1">IF(COUNTIF(Priorities!$B$4:OFFSET(Priorities!$B$3,Table1[[#This Row],[ID]],0),OFFSET(Priorities!$B$3,Table1[[#This Row],[ID]],0))=1,OFFSET(Priorities!$D$3,Table1[[#This Row],[ID]],0),"")</f>
        <v/>
      </c>
      <c r="F280" s="291" t="str" cm="1">
        <f t="array" aca="1" ref="F280" ca="1">_xlfn.IFNA(INDEX(OFFSET(Priorities!$F$3:$F$2283,Table1[[#This Row],[ID]],0),MATCH(1,(B280=OFFSET(Priorities!$B$3:$B$2283,Table1[[#This Row],[ID]],0))*("Initial"=OFFSET(Priorities!$E$3:$E$2283,Table1[[#This Row],[ID]],0)),0)),"")</f>
        <v/>
      </c>
      <c r="G280" s="292" t="str" cm="1">
        <f t="array" aca="1" ref="G280" ca="1">_xlfn.IFNA(TODAY()-(INDEX(OFFSET(Priorities!$F$3:$F$2283,Table1[[#This Row],[ID]],0),MATCH(1,(B280=OFFSET(Priorities!$B$3:$B$2283,Table1[[#This Row],[ID]],0))*("1W"=OFFSET(Priorities!$E$3:$E$2283,Table1[[#This Row],[ID]],0)),0))),"")</f>
        <v/>
      </c>
      <c r="H280" s="292" t="str" cm="1">
        <f t="array" aca="1" ref="H280" ca="1">_xlfn.IFNA(TODAY()-(INDEX(OFFSET(Priorities!$F$3:$F$2283,Table1[[#This Row],[ID]],0),MATCH(1,(B280=OFFSET(Priorities!$B$3:$B$2283,Table1[[#This Row],[ID]],0))*("3W"=OFFSET(Priorities!$E$3:$E$2283,Table1[[#This Row],[ID]],0)),0))),"")</f>
        <v/>
      </c>
      <c r="I280" s="292" t="str" cm="1">
        <f t="array" aca="1" ref="I280" ca="1">_xlfn.IFNA(TODAY()-(INDEX(OFFSET(Priorities!$F$3:$F$2283,Table1[[#This Row],[ID]],0),MATCH(1,(B280=OFFSET(Priorities!$B$3:$B$2283,Table1[[#This Row],[ID]],0))*("6W"=OFFSET(Priorities!$E$3:$E$2283,Table1[[#This Row],[ID]],0)),0))),"")</f>
        <v/>
      </c>
      <c r="J280" s="292" t="str" cm="1">
        <f t="array" aca="1" ref="J280" ca="1">_xlfn.IFNA(TODAY()-(INDEX(OFFSET(Priorities!$F$3:$F$2283,Table1[[#This Row],[ID]],0),MATCH(1,(B280=OFFSET(Priorities!$B$3:$B$2283,Table1[[#This Row],[ID]],0))*("12W"=OFFSET(Priorities!$E$3:$E$2283,Table1[[#This Row],[ID]],0)),0))),"")</f>
        <v/>
      </c>
      <c r="K280" s="292" t="str" cm="1">
        <f t="array" aca="1" ref="K280" ca="1">_xlfn.IFNA(TODAY()-(INDEX(OFFSET(Priorities!$F$3:$F$2283,Table1[[#This Row],[ID]],0),MATCH(1,(B280=OFFSET(Priorities!$B$3:$B$2283,Table1[[#This Row],[ID]],0))*("18W"=OFFSET(Priorities!$E$3:$E$2283,Table1[[#This Row],[ID]],0)),0))),"")</f>
        <v/>
      </c>
      <c r="L280" s="292" t="str" cm="1">
        <f t="array" aca="1" ref="L280" ca="1">_xlfn.IFNA(TODAY()-(INDEX(OFFSET(Priorities!$F$3:$F$2283,Table1[[#This Row],[ID]],0),MATCH(1,(B280=OFFSET(Priorities!$B$3:$B$2283,Table1[[#This Row],[ID]],0))*("26W"=OFFSET(Priorities!$E$3:$E$2283,Table1[[#This Row],[ID]],0)),0))),"")</f>
        <v/>
      </c>
      <c r="M280" s="292" t="str" cm="1">
        <f t="array" aca="1" ref="M280" ca="1">_xlfn.IFNA(TODAY()-(INDEX(OFFSET(Priorities!$F$3:$F$2283,Table1[[#This Row],[ID]],0),MATCH(1,(B280=OFFSET(Priorities!$B$3:$B$2283,Table1[[#This Row],[ID]],0))*("52W"=OFFSET(Priorities!$E$3:$E$2283,Table1[[#This Row],[ID]],0)),0))),"")</f>
        <v/>
      </c>
      <c r="N280" s="292" t="str" cm="1">
        <f t="array" aca="1" ref="N280" ca="1">_xlfn.IFNA(TODAY()-(INDEX(OFFSET(Priorities!$F$3:$F$2283,Table1[[#This Row],[ID]],0),MATCH(1,(B280=OFFSET(Priorities!$B$3:$B$2283,Table1[[#This Row],[ID]],0))*("104W"=OFFSET(Priorities!$E$3:$E$2283,Table1[[#This Row],[ID]],0)),0))),"")</f>
        <v/>
      </c>
      <c r="O280" s="292" t="str" cm="1">
        <f t="array" aca="1" ref="O280" ca="1">_xlfn.IFNA(TODAY()-(INDEX(OFFSET(Priorities!$F$3:$F$2283,Table1[[#This Row],[ID]],0),MATCH(1,(B280=OFFSET(Priorities!$B$3:$B$2283,Table1[[#This Row],[ID]],0))*("2L"=OFFSET(Priorities!$E$3:$E$2283,Table1[[#This Row],[ID]],0)),0))),"")</f>
        <v/>
      </c>
      <c r="P280" s="292" t="str" cm="1">
        <f t="array" aca="1" ref="P280" ca="1">_xlfn.IFNA(TODAY()-(INDEX(OFFSET(Priorities!$F$3:$F$2283,Table1[[#This Row],[ID]],0),MATCH(1,(B280=OFFSET(Priorities!$B$3:$B$2283,Table1[[#This Row],[ID]],0))*("156W"=OFFSET(Priorities!$E$3:$E$2283,Table1[[#This Row],[ID]],0)),0))),"")</f>
        <v/>
      </c>
      <c r="Q280" s="287" t="str" cm="1">
        <f t="array" aca="1" ref="Q280" ca="1">_xlfn.IFNA(TODAY()-(INDEX(OFFSET(Priorities!$F$3:$F$2283,Table1[[#This Row],[ID]],0),MATCH(1,(B280=OFFSET(Priorities!$B$3:$B$2283,Table1[[#This Row],[ID]],0))*("3L"=OFFSET(Priorities!$E$3:$E$2283,Table1[[#This Row],[ID]],0)),0))),"")</f>
        <v/>
      </c>
    </row>
    <row r="281" spans="1:17" hidden="1" x14ac:dyDescent="0.3">
      <c r="A281" s="288">
        <v>280</v>
      </c>
      <c r="B281" s="289" t="str">
        <f ca="1">IF(COUNTIF(Priorities!$B$4:OFFSET(Priorities!$B$3,Table1[[#This Row],[ID]],0),OFFSET(Priorities!$B$3,Table1[[#This Row],[ID]],0))=1,OFFSET(Priorities!$B$3,Table1[[#This Row],[ID]],0),"")</f>
        <v/>
      </c>
      <c r="C281" s="290" t="str">
        <f ca="1">IF(COUNTIF(Priorities!$B$4:OFFSET(Priorities!$B$3,Table1[[#This Row],[ID]],0),OFFSET(Priorities!$B$3,Table1[[#This Row],[ID]],0))=1,OFFSET(Priorities!$C$3,Table1[[#This Row],[ID]],0),"")</f>
        <v/>
      </c>
      <c r="D281" s="289" t="str">
        <f ca="1">IFERROR(IF(VLOOKUP(E281,'Leader-Assistant'!$B$1:$B$25,1,FALSE)&lt;&gt;"",'Leader-Assistant'!$B$1,""),"") &amp; IFERROR(IF(VLOOKUP(E281,'Leader-Assistant'!$C$1:$C$25,1,FALSE)&lt;&gt;"",'Leader-Assistant'!$C$1,""),"")  &amp; IFERROR(IF(VLOOKUP(E281,'Leader-Assistant'!$D$1:$D$25,1,FALSE)&lt;&gt;"",'Leader-Assistant'!$D$1,""),"") &amp; IFERROR(IF(VLOOKUP(E281,'Leader-Assistant'!$E$1:$E$25,1,FALSE)&lt;&gt;"",'Leader-Assistant'!$E$1,""),"") &amp; IFERROR(IF(VLOOKUP(E281,'Leader-Assistant'!$F$1:$F$25,1,FALSE)&lt;&gt;"",'Leader-Assistant'!$F$1,""),"") &amp; IFERROR(IF(VLOOKUP(E281,'Leader-Assistant'!$G$1:$G$25,1,FALSE)&lt;&gt;"",'Leader-Assistant'!$G$1,""),"") &amp; IFERROR(IF(VLOOKUP(E281,'Leader-Assistant'!$H$1:$H$25,1,FALSE)&lt;&gt;"",'Leader-Assistant'!$H$1,""),"") &amp; IFERROR(IF(VLOOKUP(E281,'Leader-Assistant'!$I$1:$I$25,1,FALSE)&lt;&gt;"",'Leader-Assistant'!$I$1,""),"")</f>
        <v/>
      </c>
      <c r="E281" s="289" t="str">
        <f ca="1">IF(COUNTIF(Priorities!$B$4:OFFSET(Priorities!$B$3,Table1[[#This Row],[ID]],0),OFFSET(Priorities!$B$3,Table1[[#This Row],[ID]],0))=1,OFFSET(Priorities!$D$3,Table1[[#This Row],[ID]],0),"")</f>
        <v/>
      </c>
      <c r="F281" s="291" t="str" cm="1">
        <f t="array" aca="1" ref="F281" ca="1">_xlfn.IFNA(INDEX(OFFSET(Priorities!$F$3:$F$2283,Table1[[#This Row],[ID]],0),MATCH(1,(B281=OFFSET(Priorities!$B$3:$B$2283,Table1[[#This Row],[ID]],0))*("Initial"=OFFSET(Priorities!$E$3:$E$2283,Table1[[#This Row],[ID]],0)),0)),"")</f>
        <v/>
      </c>
      <c r="G281" s="292" t="str" cm="1">
        <f t="array" aca="1" ref="G281" ca="1">_xlfn.IFNA(TODAY()-(INDEX(OFFSET(Priorities!$F$3:$F$2283,Table1[[#This Row],[ID]],0),MATCH(1,(B281=OFFSET(Priorities!$B$3:$B$2283,Table1[[#This Row],[ID]],0))*("1W"=OFFSET(Priorities!$E$3:$E$2283,Table1[[#This Row],[ID]],0)),0))),"")</f>
        <v/>
      </c>
      <c r="H281" s="292" t="str" cm="1">
        <f t="array" aca="1" ref="H281" ca="1">_xlfn.IFNA(TODAY()-(INDEX(OFFSET(Priorities!$F$3:$F$2283,Table1[[#This Row],[ID]],0),MATCH(1,(B281=OFFSET(Priorities!$B$3:$B$2283,Table1[[#This Row],[ID]],0))*("3W"=OFFSET(Priorities!$E$3:$E$2283,Table1[[#This Row],[ID]],0)),0))),"")</f>
        <v/>
      </c>
      <c r="I281" s="292" t="str" cm="1">
        <f t="array" aca="1" ref="I281" ca="1">_xlfn.IFNA(TODAY()-(INDEX(OFFSET(Priorities!$F$3:$F$2283,Table1[[#This Row],[ID]],0),MATCH(1,(B281=OFFSET(Priorities!$B$3:$B$2283,Table1[[#This Row],[ID]],0))*("6W"=OFFSET(Priorities!$E$3:$E$2283,Table1[[#This Row],[ID]],0)),0))),"")</f>
        <v/>
      </c>
      <c r="J281" s="292" t="str" cm="1">
        <f t="array" aca="1" ref="J281" ca="1">_xlfn.IFNA(TODAY()-(INDEX(OFFSET(Priorities!$F$3:$F$2283,Table1[[#This Row],[ID]],0),MATCH(1,(B281=OFFSET(Priorities!$B$3:$B$2283,Table1[[#This Row],[ID]],0))*("12W"=OFFSET(Priorities!$E$3:$E$2283,Table1[[#This Row],[ID]],0)),0))),"")</f>
        <v/>
      </c>
      <c r="K281" s="292" t="str" cm="1">
        <f t="array" aca="1" ref="K281" ca="1">_xlfn.IFNA(TODAY()-(INDEX(OFFSET(Priorities!$F$3:$F$2283,Table1[[#This Row],[ID]],0),MATCH(1,(B281=OFFSET(Priorities!$B$3:$B$2283,Table1[[#This Row],[ID]],0))*("18W"=OFFSET(Priorities!$E$3:$E$2283,Table1[[#This Row],[ID]],0)),0))),"")</f>
        <v/>
      </c>
      <c r="L281" s="292" t="str" cm="1">
        <f t="array" aca="1" ref="L281" ca="1">_xlfn.IFNA(TODAY()-(INDEX(OFFSET(Priorities!$F$3:$F$2283,Table1[[#This Row],[ID]],0),MATCH(1,(B281=OFFSET(Priorities!$B$3:$B$2283,Table1[[#This Row],[ID]],0))*("26W"=OFFSET(Priorities!$E$3:$E$2283,Table1[[#This Row],[ID]],0)),0))),"")</f>
        <v/>
      </c>
      <c r="M281" s="292" t="str" cm="1">
        <f t="array" aca="1" ref="M281" ca="1">_xlfn.IFNA(TODAY()-(INDEX(OFFSET(Priorities!$F$3:$F$2283,Table1[[#This Row],[ID]],0),MATCH(1,(B281=OFFSET(Priorities!$B$3:$B$2283,Table1[[#This Row],[ID]],0))*("52W"=OFFSET(Priorities!$E$3:$E$2283,Table1[[#This Row],[ID]],0)),0))),"")</f>
        <v/>
      </c>
      <c r="N281" s="292" t="str" cm="1">
        <f t="array" aca="1" ref="N281" ca="1">_xlfn.IFNA(TODAY()-(INDEX(OFFSET(Priorities!$F$3:$F$2283,Table1[[#This Row],[ID]],0),MATCH(1,(B281=OFFSET(Priorities!$B$3:$B$2283,Table1[[#This Row],[ID]],0))*("104W"=OFFSET(Priorities!$E$3:$E$2283,Table1[[#This Row],[ID]],0)),0))),"")</f>
        <v/>
      </c>
      <c r="O281" s="292" t="str" cm="1">
        <f t="array" aca="1" ref="O281" ca="1">_xlfn.IFNA(TODAY()-(INDEX(OFFSET(Priorities!$F$3:$F$2283,Table1[[#This Row],[ID]],0),MATCH(1,(B281=OFFSET(Priorities!$B$3:$B$2283,Table1[[#This Row],[ID]],0))*("2L"=OFFSET(Priorities!$E$3:$E$2283,Table1[[#This Row],[ID]],0)),0))),"")</f>
        <v/>
      </c>
      <c r="P281" s="292" t="str" cm="1">
        <f t="array" aca="1" ref="P281" ca="1">_xlfn.IFNA(TODAY()-(INDEX(OFFSET(Priorities!$F$3:$F$2283,Table1[[#This Row],[ID]],0),MATCH(1,(B281=OFFSET(Priorities!$B$3:$B$2283,Table1[[#This Row],[ID]],0))*("156W"=OFFSET(Priorities!$E$3:$E$2283,Table1[[#This Row],[ID]],0)),0))),"")</f>
        <v/>
      </c>
      <c r="Q281" s="287" t="str" cm="1">
        <f t="array" aca="1" ref="Q281" ca="1">_xlfn.IFNA(TODAY()-(INDEX(OFFSET(Priorities!$F$3:$F$2283,Table1[[#This Row],[ID]],0),MATCH(1,(B281=OFFSET(Priorities!$B$3:$B$2283,Table1[[#This Row],[ID]],0))*("3L"=OFFSET(Priorities!$E$3:$E$2283,Table1[[#This Row],[ID]],0)),0))),"")</f>
        <v/>
      </c>
    </row>
    <row r="282" spans="1:17" ht="28.8" x14ac:dyDescent="0.3">
      <c r="A282" s="288">
        <v>281</v>
      </c>
      <c r="B282" s="289" t="str">
        <f ca="1">IF(COUNTIF(Priorities!$B$4:OFFSET(Priorities!$B$3,Table1[[#This Row],[ID]],0),OFFSET(Priorities!$B$3,Table1[[#This Row],[ID]],0))=1,OFFSET(Priorities!$B$3,Table1[[#This Row],[ID]],0),"")</f>
        <v>ST 511/2021</v>
      </c>
      <c r="C282" s="290" t="str">
        <f ca="1">IF(COUNTIF(Priorities!$B$4:OFFSET(Priorities!$B$3,Table1[[#This Row],[ID]],0),OFFSET(Priorities!$B$3,Table1[[#This Row],[ID]],0))=1,OFFSET(Priorities!$C$3,Table1[[#This Row],[ID]],0),"")</f>
        <v>OOO on TEST41 (TDS#XOC003ADS)</v>
      </c>
      <c r="D282" s="289" t="str">
        <f ca="1">IFERROR(IF(VLOOKUP(E282,'Leader-Assistant'!$B$1:$B$25,1,FALSE)&lt;&gt;"",'Leader-Assistant'!$B$1,""),"") &amp; IFERROR(IF(VLOOKUP(E282,'Leader-Assistant'!$C$1:$C$25,1,FALSE)&lt;&gt;"",'Leader-Assistant'!$C$1,""),"")  &amp; IFERROR(IF(VLOOKUP(E282,'Leader-Assistant'!$D$1:$D$25,1,FALSE)&lt;&gt;"",'Leader-Assistant'!$D$1,""),"") &amp; IFERROR(IF(VLOOKUP(E282,'Leader-Assistant'!$E$1:$E$25,1,FALSE)&lt;&gt;"",'Leader-Assistant'!$E$1,""),"") &amp; IFERROR(IF(VLOOKUP(E282,'Leader-Assistant'!$F$1:$F$25,1,FALSE)&lt;&gt;"",'Leader-Assistant'!$F$1,""),"") &amp; IFERROR(IF(VLOOKUP(E282,'Leader-Assistant'!$G$1:$G$25,1,FALSE)&lt;&gt;"",'Leader-Assistant'!$G$1,""),"") &amp; IFERROR(IF(VLOOKUP(E282,'Leader-Assistant'!$H$1:$H$25,1,FALSE)&lt;&gt;"",'Leader-Assistant'!$H$1,""),"") &amp; IFERROR(IF(VLOOKUP(E282,'Leader-Assistant'!$I$1:$I$25,1,FALSE)&lt;&gt;"",'Leader-Assistant'!$I$1,""),"")</f>
        <v>PKL</v>
      </c>
      <c r="E282" s="289" t="str">
        <f ca="1">IF(COUNTIF(Priorities!$B$4:OFFSET(Priorities!$B$3,Table1[[#This Row],[ID]],0),OFFSET(Priorities!$B$3,Table1[[#This Row],[ID]],0))=1,OFFSET(Priorities!$D$3,Table1[[#This Row],[ID]],0),"")</f>
        <v>DBI</v>
      </c>
      <c r="F282" s="291" t="str" cm="1">
        <f t="array" aca="1" ref="F282" ca="1">_xlfn.IFNA(INDEX(OFFSET(Priorities!$F$3:$F$2283,Table1[[#This Row],[ID]],0),MATCH(1,(B282=OFFSET(Priorities!$B$3:$B$2283,Table1[[#This Row],[ID]],0))*("Initial"=OFFSET(Priorities!$E$3:$E$2283,Table1[[#This Row],[ID]],0)),0)),"")</f>
        <v>23.11.2021</v>
      </c>
      <c r="G282" s="292" cm="1">
        <f t="array" aca="1" ref="G282" ca="1">_xlfn.IFNA(TODAY()-(INDEX(OFFSET(Priorities!$F$3:$F$2283,Table1[[#This Row],[ID]],0),MATCH(1,(B282=OFFSET(Priorities!$B$3:$B$2283,Table1[[#This Row],[ID]],0))*("1W"=OFFSET(Priorities!$E$3:$E$2283,Table1[[#This Row],[ID]],0)),0))),"")</f>
        <v>315</v>
      </c>
      <c r="H282" s="292" cm="1">
        <f t="array" aca="1" ref="H282" ca="1">_xlfn.IFNA(TODAY()-(INDEX(OFFSET(Priorities!$F$3:$F$2283,Table1[[#This Row],[ID]],0),MATCH(1,(B282=OFFSET(Priorities!$B$3:$B$2283,Table1[[#This Row],[ID]],0))*("3W"=OFFSET(Priorities!$E$3:$E$2283,Table1[[#This Row],[ID]],0)),0))),"")</f>
        <v>301</v>
      </c>
      <c r="I282" s="292" cm="1">
        <f t="array" aca="1" ref="I282" ca="1">_xlfn.IFNA(TODAY()-(INDEX(OFFSET(Priorities!$F$3:$F$2283,Table1[[#This Row],[ID]],0),MATCH(1,(B282=OFFSET(Priorities!$B$3:$B$2283,Table1[[#This Row],[ID]],0))*("6W"=OFFSET(Priorities!$E$3:$E$2283,Table1[[#This Row],[ID]],0)),0))),"")</f>
        <v>280</v>
      </c>
      <c r="J282" s="292" cm="1">
        <f t="array" aca="1" ref="J282" ca="1">_xlfn.IFNA(TODAY()-(INDEX(OFFSET(Priorities!$F$3:$F$2283,Table1[[#This Row],[ID]],0),MATCH(1,(B282=OFFSET(Priorities!$B$3:$B$2283,Table1[[#This Row],[ID]],0))*("12W"=OFFSET(Priorities!$E$3:$E$2283,Table1[[#This Row],[ID]],0)),0))),"")</f>
        <v>238</v>
      </c>
      <c r="K282" s="292" t="str" cm="1">
        <f t="array" aca="1" ref="K282" ca="1">_xlfn.IFNA(TODAY()-(INDEX(OFFSET(Priorities!$F$3:$F$2283,Table1[[#This Row],[ID]],0),MATCH(1,(B282=OFFSET(Priorities!$B$3:$B$2283,Table1[[#This Row],[ID]],0))*("18W"=OFFSET(Priorities!$E$3:$E$2283,Table1[[#This Row],[ID]],0)),0))),"")</f>
        <v/>
      </c>
      <c r="L282" s="292" t="str" cm="1">
        <f t="array" aca="1" ref="L282" ca="1">_xlfn.IFNA(TODAY()-(INDEX(OFFSET(Priorities!$F$3:$F$2283,Table1[[#This Row],[ID]],0),MATCH(1,(B282=OFFSET(Priorities!$B$3:$B$2283,Table1[[#This Row],[ID]],0))*("26W"=OFFSET(Priorities!$E$3:$E$2283,Table1[[#This Row],[ID]],0)),0))),"")</f>
        <v/>
      </c>
      <c r="M282" s="292" t="str" cm="1">
        <f t="array" aca="1" ref="M282" ca="1">_xlfn.IFNA(TODAY()-(INDEX(OFFSET(Priorities!$F$3:$F$2283,Table1[[#This Row],[ID]],0),MATCH(1,(B282=OFFSET(Priorities!$B$3:$B$2283,Table1[[#This Row],[ID]],0))*("52W"=OFFSET(Priorities!$E$3:$E$2283,Table1[[#This Row],[ID]],0)),0))),"")</f>
        <v/>
      </c>
      <c r="N282" s="292" t="str" cm="1">
        <f t="array" aca="1" ref="N282" ca="1">_xlfn.IFNA(TODAY()-(INDEX(OFFSET(Priorities!$F$3:$F$2283,Table1[[#This Row],[ID]],0),MATCH(1,(B282=OFFSET(Priorities!$B$3:$B$2283,Table1[[#This Row],[ID]],0))*("104W"=OFFSET(Priorities!$E$3:$E$2283,Table1[[#This Row],[ID]],0)),0))),"")</f>
        <v/>
      </c>
      <c r="O282" s="292" t="str" cm="1">
        <f t="array" aca="1" ref="O282" ca="1">_xlfn.IFNA(TODAY()-(INDEX(OFFSET(Priorities!$F$3:$F$2283,Table1[[#This Row],[ID]],0),MATCH(1,(B282=OFFSET(Priorities!$B$3:$B$2283,Table1[[#This Row],[ID]],0))*("2L"=OFFSET(Priorities!$E$3:$E$2283,Table1[[#This Row],[ID]],0)),0))),"")</f>
        <v/>
      </c>
      <c r="P282" s="292" t="str" cm="1">
        <f t="array" aca="1" ref="P282" ca="1">_xlfn.IFNA(TODAY()-(INDEX(OFFSET(Priorities!$F$3:$F$2283,Table1[[#This Row],[ID]],0),MATCH(1,(B282=OFFSET(Priorities!$B$3:$B$2283,Table1[[#This Row],[ID]],0))*("156W"=OFFSET(Priorities!$E$3:$E$2283,Table1[[#This Row],[ID]],0)),0))),"")</f>
        <v/>
      </c>
      <c r="Q282" s="287" t="str" cm="1">
        <f t="array" aca="1" ref="Q282" ca="1">_xlfn.IFNA(TODAY()-(INDEX(OFFSET(Priorities!$F$3:$F$2283,Table1[[#This Row],[ID]],0),MATCH(1,(B282=OFFSET(Priorities!$B$3:$B$2283,Table1[[#This Row],[ID]],0))*("3L"=OFFSET(Priorities!$E$3:$E$2283,Table1[[#This Row],[ID]],0)),0))),"")</f>
        <v/>
      </c>
    </row>
    <row r="283" spans="1:17" hidden="1" x14ac:dyDescent="0.3">
      <c r="A283" s="288">
        <v>282</v>
      </c>
      <c r="B283" s="289" t="str">
        <f ca="1">IF(COUNTIF(Priorities!$B$4:OFFSET(Priorities!$B$3,Table1[[#This Row],[ID]],0),OFFSET(Priorities!$B$3,Table1[[#This Row],[ID]],0))=1,OFFSET(Priorities!$B$3,Table1[[#This Row],[ID]],0),"")</f>
        <v/>
      </c>
      <c r="C283" s="290" t="str">
        <f ca="1">IF(COUNTIF(Priorities!$B$4:OFFSET(Priorities!$B$3,Table1[[#This Row],[ID]],0),OFFSET(Priorities!$B$3,Table1[[#This Row],[ID]],0))=1,OFFSET(Priorities!$C$3,Table1[[#This Row],[ID]],0),"")</f>
        <v/>
      </c>
      <c r="D283" s="289" t="str">
        <f ca="1">IFERROR(IF(VLOOKUP(E283,'Leader-Assistant'!$B$1:$B$25,1,FALSE)&lt;&gt;"",'Leader-Assistant'!$B$1,""),"") &amp; IFERROR(IF(VLOOKUP(E283,'Leader-Assistant'!$C$1:$C$25,1,FALSE)&lt;&gt;"",'Leader-Assistant'!$C$1,""),"")  &amp; IFERROR(IF(VLOOKUP(E283,'Leader-Assistant'!$D$1:$D$25,1,FALSE)&lt;&gt;"",'Leader-Assistant'!$D$1,""),"") &amp; IFERROR(IF(VLOOKUP(E283,'Leader-Assistant'!$E$1:$E$25,1,FALSE)&lt;&gt;"",'Leader-Assistant'!$E$1,""),"") &amp; IFERROR(IF(VLOOKUP(E283,'Leader-Assistant'!$F$1:$F$25,1,FALSE)&lt;&gt;"",'Leader-Assistant'!$F$1,""),"") &amp; IFERROR(IF(VLOOKUP(E283,'Leader-Assistant'!$G$1:$G$25,1,FALSE)&lt;&gt;"",'Leader-Assistant'!$G$1,""),"") &amp; IFERROR(IF(VLOOKUP(E283,'Leader-Assistant'!$H$1:$H$25,1,FALSE)&lt;&gt;"",'Leader-Assistant'!$H$1,""),"") &amp; IFERROR(IF(VLOOKUP(E283,'Leader-Assistant'!$I$1:$I$25,1,FALSE)&lt;&gt;"",'Leader-Assistant'!$I$1,""),"")</f>
        <v/>
      </c>
      <c r="E283" s="289" t="str">
        <f ca="1">IF(COUNTIF(Priorities!$B$4:OFFSET(Priorities!$B$3,Table1[[#This Row],[ID]],0),OFFSET(Priorities!$B$3,Table1[[#This Row],[ID]],0))=1,OFFSET(Priorities!$D$3,Table1[[#This Row],[ID]],0),"")</f>
        <v/>
      </c>
      <c r="F283" s="291" t="str" cm="1">
        <f t="array" aca="1" ref="F283" ca="1">_xlfn.IFNA(INDEX(OFFSET(Priorities!$F$3:$F$2283,Table1[[#This Row],[ID]],0),MATCH(1,(B283=OFFSET(Priorities!$B$3:$B$2283,Table1[[#This Row],[ID]],0))*("Initial"=OFFSET(Priorities!$E$3:$E$2283,Table1[[#This Row],[ID]],0)),0)),"")</f>
        <v/>
      </c>
      <c r="G283" s="292" t="str" cm="1">
        <f t="array" aca="1" ref="G283" ca="1">_xlfn.IFNA(TODAY()-(INDEX(OFFSET(Priorities!$F$3:$F$2283,Table1[[#This Row],[ID]],0),MATCH(1,(B283=OFFSET(Priorities!$B$3:$B$2283,Table1[[#This Row],[ID]],0))*("1W"=OFFSET(Priorities!$E$3:$E$2283,Table1[[#This Row],[ID]],0)),0))),"")</f>
        <v/>
      </c>
      <c r="H283" s="292" t="str" cm="1">
        <f t="array" aca="1" ref="H283" ca="1">_xlfn.IFNA(TODAY()-(INDEX(OFFSET(Priorities!$F$3:$F$2283,Table1[[#This Row],[ID]],0),MATCH(1,(B283=OFFSET(Priorities!$B$3:$B$2283,Table1[[#This Row],[ID]],0))*("3W"=OFFSET(Priorities!$E$3:$E$2283,Table1[[#This Row],[ID]],0)),0))),"")</f>
        <v/>
      </c>
      <c r="I283" s="292" t="str" cm="1">
        <f t="array" aca="1" ref="I283" ca="1">_xlfn.IFNA(TODAY()-(INDEX(OFFSET(Priorities!$F$3:$F$2283,Table1[[#This Row],[ID]],0),MATCH(1,(B283=OFFSET(Priorities!$B$3:$B$2283,Table1[[#This Row],[ID]],0))*("6W"=OFFSET(Priorities!$E$3:$E$2283,Table1[[#This Row],[ID]],0)),0))),"")</f>
        <v/>
      </c>
      <c r="J283" s="292" t="str" cm="1">
        <f t="array" aca="1" ref="J283" ca="1">_xlfn.IFNA(TODAY()-(INDEX(OFFSET(Priorities!$F$3:$F$2283,Table1[[#This Row],[ID]],0),MATCH(1,(B283=OFFSET(Priorities!$B$3:$B$2283,Table1[[#This Row],[ID]],0))*("12W"=OFFSET(Priorities!$E$3:$E$2283,Table1[[#This Row],[ID]],0)),0))),"")</f>
        <v/>
      </c>
      <c r="K283" s="292" t="str" cm="1">
        <f t="array" aca="1" ref="K283" ca="1">_xlfn.IFNA(TODAY()-(INDEX(OFFSET(Priorities!$F$3:$F$2283,Table1[[#This Row],[ID]],0),MATCH(1,(B283=OFFSET(Priorities!$B$3:$B$2283,Table1[[#This Row],[ID]],0))*("18W"=OFFSET(Priorities!$E$3:$E$2283,Table1[[#This Row],[ID]],0)),0))),"")</f>
        <v/>
      </c>
      <c r="L283" s="292" t="str" cm="1">
        <f t="array" aca="1" ref="L283" ca="1">_xlfn.IFNA(TODAY()-(INDEX(OFFSET(Priorities!$F$3:$F$2283,Table1[[#This Row],[ID]],0),MATCH(1,(B283=OFFSET(Priorities!$B$3:$B$2283,Table1[[#This Row],[ID]],0))*("26W"=OFFSET(Priorities!$E$3:$E$2283,Table1[[#This Row],[ID]],0)),0))),"")</f>
        <v/>
      </c>
      <c r="M283" s="292" t="str" cm="1">
        <f t="array" aca="1" ref="M283" ca="1">_xlfn.IFNA(TODAY()-(INDEX(OFFSET(Priorities!$F$3:$F$2283,Table1[[#This Row],[ID]],0),MATCH(1,(B283=OFFSET(Priorities!$B$3:$B$2283,Table1[[#This Row],[ID]],0))*("52W"=OFFSET(Priorities!$E$3:$E$2283,Table1[[#This Row],[ID]],0)),0))),"")</f>
        <v/>
      </c>
      <c r="N283" s="292" t="str" cm="1">
        <f t="array" aca="1" ref="N283" ca="1">_xlfn.IFNA(TODAY()-(INDEX(OFFSET(Priorities!$F$3:$F$2283,Table1[[#This Row],[ID]],0),MATCH(1,(B283=OFFSET(Priorities!$B$3:$B$2283,Table1[[#This Row],[ID]],0))*("104W"=OFFSET(Priorities!$E$3:$E$2283,Table1[[#This Row],[ID]],0)),0))),"")</f>
        <v/>
      </c>
      <c r="O283" s="292" t="str" cm="1">
        <f t="array" aca="1" ref="O283" ca="1">_xlfn.IFNA(TODAY()-(INDEX(OFFSET(Priorities!$F$3:$F$2283,Table1[[#This Row],[ID]],0),MATCH(1,(B283=OFFSET(Priorities!$B$3:$B$2283,Table1[[#This Row],[ID]],0))*("2L"=OFFSET(Priorities!$E$3:$E$2283,Table1[[#This Row],[ID]],0)),0))),"")</f>
        <v/>
      </c>
      <c r="P283" s="292" t="str" cm="1">
        <f t="array" aca="1" ref="P283" ca="1">_xlfn.IFNA(TODAY()-(INDEX(OFFSET(Priorities!$F$3:$F$2283,Table1[[#This Row],[ID]],0),MATCH(1,(B283=OFFSET(Priorities!$B$3:$B$2283,Table1[[#This Row],[ID]],0))*("156W"=OFFSET(Priorities!$E$3:$E$2283,Table1[[#This Row],[ID]],0)),0))),"")</f>
        <v/>
      </c>
      <c r="Q283" s="287" t="str" cm="1">
        <f t="array" aca="1" ref="Q283" ca="1">_xlfn.IFNA(TODAY()-(INDEX(OFFSET(Priorities!$F$3:$F$2283,Table1[[#This Row],[ID]],0),MATCH(1,(B283=OFFSET(Priorities!$B$3:$B$2283,Table1[[#This Row],[ID]],0))*("3L"=OFFSET(Priorities!$E$3:$E$2283,Table1[[#This Row],[ID]],0)),0))),"")</f>
        <v/>
      </c>
    </row>
    <row r="284" spans="1:17" hidden="1" x14ac:dyDescent="0.3">
      <c r="A284" s="288">
        <v>283</v>
      </c>
      <c r="B284" s="289" t="str">
        <f ca="1">IF(COUNTIF(Priorities!$B$4:OFFSET(Priorities!$B$3,Table1[[#This Row],[ID]],0),OFFSET(Priorities!$B$3,Table1[[#This Row],[ID]],0))=1,OFFSET(Priorities!$B$3,Table1[[#This Row],[ID]],0),"")</f>
        <v/>
      </c>
      <c r="C284" s="290" t="str">
        <f ca="1">IF(COUNTIF(Priorities!$B$4:OFFSET(Priorities!$B$3,Table1[[#This Row],[ID]],0),OFFSET(Priorities!$B$3,Table1[[#This Row],[ID]],0))=1,OFFSET(Priorities!$C$3,Table1[[#This Row],[ID]],0),"")</f>
        <v/>
      </c>
      <c r="D284" s="289" t="str">
        <f ca="1">IFERROR(IF(VLOOKUP(E284,'Leader-Assistant'!$B$1:$B$25,1,FALSE)&lt;&gt;"",'Leader-Assistant'!$B$1,""),"") &amp; IFERROR(IF(VLOOKUP(E284,'Leader-Assistant'!$C$1:$C$25,1,FALSE)&lt;&gt;"",'Leader-Assistant'!$C$1,""),"")  &amp; IFERROR(IF(VLOOKUP(E284,'Leader-Assistant'!$D$1:$D$25,1,FALSE)&lt;&gt;"",'Leader-Assistant'!$D$1,""),"") &amp; IFERROR(IF(VLOOKUP(E284,'Leader-Assistant'!$E$1:$E$25,1,FALSE)&lt;&gt;"",'Leader-Assistant'!$E$1,""),"") &amp; IFERROR(IF(VLOOKUP(E284,'Leader-Assistant'!$F$1:$F$25,1,FALSE)&lt;&gt;"",'Leader-Assistant'!$F$1,""),"") &amp; IFERROR(IF(VLOOKUP(E284,'Leader-Assistant'!$G$1:$G$25,1,FALSE)&lt;&gt;"",'Leader-Assistant'!$G$1,""),"") &amp; IFERROR(IF(VLOOKUP(E284,'Leader-Assistant'!$H$1:$H$25,1,FALSE)&lt;&gt;"",'Leader-Assistant'!$H$1,""),"") &amp; IFERROR(IF(VLOOKUP(E284,'Leader-Assistant'!$I$1:$I$25,1,FALSE)&lt;&gt;"",'Leader-Assistant'!$I$1,""),"")</f>
        <v/>
      </c>
      <c r="E284" s="289" t="str">
        <f ca="1">IF(COUNTIF(Priorities!$B$4:OFFSET(Priorities!$B$3,Table1[[#This Row],[ID]],0),OFFSET(Priorities!$B$3,Table1[[#This Row],[ID]],0))=1,OFFSET(Priorities!$D$3,Table1[[#This Row],[ID]],0),"")</f>
        <v/>
      </c>
      <c r="F284" s="291" t="str" cm="1">
        <f t="array" aca="1" ref="F284" ca="1">_xlfn.IFNA(INDEX(OFFSET(Priorities!$F$3:$F$2283,Table1[[#This Row],[ID]],0),MATCH(1,(B284=OFFSET(Priorities!$B$3:$B$2283,Table1[[#This Row],[ID]],0))*("Initial"=OFFSET(Priorities!$E$3:$E$2283,Table1[[#This Row],[ID]],0)),0)),"")</f>
        <v/>
      </c>
      <c r="G284" s="292" t="str" cm="1">
        <f t="array" aca="1" ref="G284" ca="1">_xlfn.IFNA(TODAY()-(INDEX(OFFSET(Priorities!$F$3:$F$2283,Table1[[#This Row],[ID]],0),MATCH(1,(B284=OFFSET(Priorities!$B$3:$B$2283,Table1[[#This Row],[ID]],0))*("1W"=OFFSET(Priorities!$E$3:$E$2283,Table1[[#This Row],[ID]],0)),0))),"")</f>
        <v/>
      </c>
      <c r="H284" s="292" t="str" cm="1">
        <f t="array" aca="1" ref="H284" ca="1">_xlfn.IFNA(TODAY()-(INDEX(OFFSET(Priorities!$F$3:$F$2283,Table1[[#This Row],[ID]],0),MATCH(1,(B284=OFFSET(Priorities!$B$3:$B$2283,Table1[[#This Row],[ID]],0))*("3W"=OFFSET(Priorities!$E$3:$E$2283,Table1[[#This Row],[ID]],0)),0))),"")</f>
        <v/>
      </c>
      <c r="I284" s="292" t="str" cm="1">
        <f t="array" aca="1" ref="I284" ca="1">_xlfn.IFNA(TODAY()-(INDEX(OFFSET(Priorities!$F$3:$F$2283,Table1[[#This Row],[ID]],0),MATCH(1,(B284=OFFSET(Priorities!$B$3:$B$2283,Table1[[#This Row],[ID]],0))*("6W"=OFFSET(Priorities!$E$3:$E$2283,Table1[[#This Row],[ID]],0)),0))),"")</f>
        <v/>
      </c>
      <c r="J284" s="292" t="str" cm="1">
        <f t="array" aca="1" ref="J284" ca="1">_xlfn.IFNA(TODAY()-(INDEX(OFFSET(Priorities!$F$3:$F$2283,Table1[[#This Row],[ID]],0),MATCH(1,(B284=OFFSET(Priorities!$B$3:$B$2283,Table1[[#This Row],[ID]],0))*("12W"=OFFSET(Priorities!$E$3:$E$2283,Table1[[#This Row],[ID]],0)),0))),"")</f>
        <v/>
      </c>
      <c r="K284" s="292" t="str" cm="1">
        <f t="array" aca="1" ref="K284" ca="1">_xlfn.IFNA(TODAY()-(INDEX(OFFSET(Priorities!$F$3:$F$2283,Table1[[#This Row],[ID]],0),MATCH(1,(B284=OFFSET(Priorities!$B$3:$B$2283,Table1[[#This Row],[ID]],0))*("18W"=OFFSET(Priorities!$E$3:$E$2283,Table1[[#This Row],[ID]],0)),0))),"")</f>
        <v/>
      </c>
      <c r="L284" s="292" t="str" cm="1">
        <f t="array" aca="1" ref="L284" ca="1">_xlfn.IFNA(TODAY()-(INDEX(OFFSET(Priorities!$F$3:$F$2283,Table1[[#This Row],[ID]],0),MATCH(1,(B284=OFFSET(Priorities!$B$3:$B$2283,Table1[[#This Row],[ID]],0))*("26W"=OFFSET(Priorities!$E$3:$E$2283,Table1[[#This Row],[ID]],0)),0))),"")</f>
        <v/>
      </c>
      <c r="M284" s="292" t="str" cm="1">
        <f t="array" aca="1" ref="M284" ca="1">_xlfn.IFNA(TODAY()-(INDEX(OFFSET(Priorities!$F$3:$F$2283,Table1[[#This Row],[ID]],0),MATCH(1,(B284=OFFSET(Priorities!$B$3:$B$2283,Table1[[#This Row],[ID]],0))*("52W"=OFFSET(Priorities!$E$3:$E$2283,Table1[[#This Row],[ID]],0)),0))),"")</f>
        <v/>
      </c>
      <c r="N284" s="292" t="str" cm="1">
        <f t="array" aca="1" ref="N284" ca="1">_xlfn.IFNA(TODAY()-(INDEX(OFFSET(Priorities!$F$3:$F$2283,Table1[[#This Row],[ID]],0),MATCH(1,(B284=OFFSET(Priorities!$B$3:$B$2283,Table1[[#This Row],[ID]],0))*("104W"=OFFSET(Priorities!$E$3:$E$2283,Table1[[#This Row],[ID]],0)),0))),"")</f>
        <v/>
      </c>
      <c r="O284" s="292" t="str" cm="1">
        <f t="array" aca="1" ref="O284" ca="1">_xlfn.IFNA(TODAY()-(INDEX(OFFSET(Priorities!$F$3:$F$2283,Table1[[#This Row],[ID]],0),MATCH(1,(B284=OFFSET(Priorities!$B$3:$B$2283,Table1[[#This Row],[ID]],0))*("2L"=OFFSET(Priorities!$E$3:$E$2283,Table1[[#This Row],[ID]],0)),0))),"")</f>
        <v/>
      </c>
      <c r="P284" s="292" t="str" cm="1">
        <f t="array" aca="1" ref="P284" ca="1">_xlfn.IFNA(TODAY()-(INDEX(OFFSET(Priorities!$F$3:$F$2283,Table1[[#This Row],[ID]],0),MATCH(1,(B284=OFFSET(Priorities!$B$3:$B$2283,Table1[[#This Row],[ID]],0))*("156W"=OFFSET(Priorities!$E$3:$E$2283,Table1[[#This Row],[ID]],0)),0))),"")</f>
        <v/>
      </c>
      <c r="Q284" s="287" t="str" cm="1">
        <f t="array" aca="1" ref="Q284" ca="1">_xlfn.IFNA(TODAY()-(INDEX(OFFSET(Priorities!$F$3:$F$2283,Table1[[#This Row],[ID]],0),MATCH(1,(B284=OFFSET(Priorities!$B$3:$B$2283,Table1[[#This Row],[ID]],0))*("3L"=OFFSET(Priorities!$E$3:$E$2283,Table1[[#This Row],[ID]],0)),0))),"")</f>
        <v/>
      </c>
    </row>
    <row r="285" spans="1:17" hidden="1" x14ac:dyDescent="0.3">
      <c r="A285" s="288">
        <v>284</v>
      </c>
      <c r="B285" s="289" t="str">
        <f ca="1">IF(COUNTIF(Priorities!$B$4:OFFSET(Priorities!$B$3,Table1[[#This Row],[ID]],0),OFFSET(Priorities!$B$3,Table1[[#This Row],[ID]],0))=1,OFFSET(Priorities!$B$3,Table1[[#This Row],[ID]],0),"")</f>
        <v/>
      </c>
      <c r="C285" s="290" t="str">
        <f ca="1">IF(COUNTIF(Priorities!$B$4:OFFSET(Priorities!$B$3,Table1[[#This Row],[ID]],0),OFFSET(Priorities!$B$3,Table1[[#This Row],[ID]],0))=1,OFFSET(Priorities!$C$3,Table1[[#This Row],[ID]],0),"")</f>
        <v/>
      </c>
      <c r="D285" s="289" t="str">
        <f ca="1">IFERROR(IF(VLOOKUP(E285,'Leader-Assistant'!$B$1:$B$25,1,FALSE)&lt;&gt;"",'Leader-Assistant'!$B$1,""),"") &amp; IFERROR(IF(VLOOKUP(E285,'Leader-Assistant'!$C$1:$C$25,1,FALSE)&lt;&gt;"",'Leader-Assistant'!$C$1,""),"")  &amp; IFERROR(IF(VLOOKUP(E285,'Leader-Assistant'!$D$1:$D$25,1,FALSE)&lt;&gt;"",'Leader-Assistant'!$D$1,""),"") &amp; IFERROR(IF(VLOOKUP(E285,'Leader-Assistant'!$E$1:$E$25,1,FALSE)&lt;&gt;"",'Leader-Assistant'!$E$1,""),"") &amp; IFERROR(IF(VLOOKUP(E285,'Leader-Assistant'!$F$1:$F$25,1,FALSE)&lt;&gt;"",'Leader-Assistant'!$F$1,""),"") &amp; IFERROR(IF(VLOOKUP(E285,'Leader-Assistant'!$G$1:$G$25,1,FALSE)&lt;&gt;"",'Leader-Assistant'!$G$1,""),"") &amp; IFERROR(IF(VLOOKUP(E285,'Leader-Assistant'!$H$1:$H$25,1,FALSE)&lt;&gt;"",'Leader-Assistant'!$H$1,""),"") &amp; IFERROR(IF(VLOOKUP(E285,'Leader-Assistant'!$I$1:$I$25,1,FALSE)&lt;&gt;"",'Leader-Assistant'!$I$1,""),"")</f>
        <v/>
      </c>
      <c r="E285" s="289" t="str">
        <f ca="1">IF(COUNTIF(Priorities!$B$4:OFFSET(Priorities!$B$3,Table1[[#This Row],[ID]],0),OFFSET(Priorities!$B$3,Table1[[#This Row],[ID]],0))=1,OFFSET(Priorities!$D$3,Table1[[#This Row],[ID]],0),"")</f>
        <v/>
      </c>
      <c r="F285" s="291" t="str" cm="1">
        <f t="array" aca="1" ref="F285" ca="1">_xlfn.IFNA(INDEX(OFFSET(Priorities!$F$3:$F$2283,Table1[[#This Row],[ID]],0),MATCH(1,(B285=OFFSET(Priorities!$B$3:$B$2283,Table1[[#This Row],[ID]],0))*("Initial"=OFFSET(Priorities!$E$3:$E$2283,Table1[[#This Row],[ID]],0)),0)),"")</f>
        <v/>
      </c>
      <c r="G285" s="292" t="str" cm="1">
        <f t="array" aca="1" ref="G285" ca="1">_xlfn.IFNA(TODAY()-(INDEX(OFFSET(Priorities!$F$3:$F$2283,Table1[[#This Row],[ID]],0),MATCH(1,(B285=OFFSET(Priorities!$B$3:$B$2283,Table1[[#This Row],[ID]],0))*("1W"=OFFSET(Priorities!$E$3:$E$2283,Table1[[#This Row],[ID]],0)),0))),"")</f>
        <v/>
      </c>
      <c r="H285" s="292" t="str" cm="1">
        <f t="array" aca="1" ref="H285" ca="1">_xlfn.IFNA(TODAY()-(INDEX(OFFSET(Priorities!$F$3:$F$2283,Table1[[#This Row],[ID]],0),MATCH(1,(B285=OFFSET(Priorities!$B$3:$B$2283,Table1[[#This Row],[ID]],0))*("3W"=OFFSET(Priorities!$E$3:$E$2283,Table1[[#This Row],[ID]],0)),0))),"")</f>
        <v/>
      </c>
      <c r="I285" s="292" t="str" cm="1">
        <f t="array" aca="1" ref="I285" ca="1">_xlfn.IFNA(TODAY()-(INDEX(OFFSET(Priorities!$F$3:$F$2283,Table1[[#This Row],[ID]],0),MATCH(1,(B285=OFFSET(Priorities!$B$3:$B$2283,Table1[[#This Row],[ID]],0))*("6W"=OFFSET(Priorities!$E$3:$E$2283,Table1[[#This Row],[ID]],0)),0))),"")</f>
        <v/>
      </c>
      <c r="J285" s="292" t="str" cm="1">
        <f t="array" aca="1" ref="J285" ca="1">_xlfn.IFNA(TODAY()-(INDEX(OFFSET(Priorities!$F$3:$F$2283,Table1[[#This Row],[ID]],0),MATCH(1,(B285=OFFSET(Priorities!$B$3:$B$2283,Table1[[#This Row],[ID]],0))*("12W"=OFFSET(Priorities!$E$3:$E$2283,Table1[[#This Row],[ID]],0)),0))),"")</f>
        <v/>
      </c>
      <c r="K285" s="292" t="str" cm="1">
        <f t="array" aca="1" ref="K285" ca="1">_xlfn.IFNA(TODAY()-(INDEX(OFFSET(Priorities!$F$3:$F$2283,Table1[[#This Row],[ID]],0),MATCH(1,(B285=OFFSET(Priorities!$B$3:$B$2283,Table1[[#This Row],[ID]],0))*("18W"=OFFSET(Priorities!$E$3:$E$2283,Table1[[#This Row],[ID]],0)),0))),"")</f>
        <v/>
      </c>
      <c r="L285" s="292" t="str" cm="1">
        <f t="array" aca="1" ref="L285" ca="1">_xlfn.IFNA(TODAY()-(INDEX(OFFSET(Priorities!$F$3:$F$2283,Table1[[#This Row],[ID]],0),MATCH(1,(B285=OFFSET(Priorities!$B$3:$B$2283,Table1[[#This Row],[ID]],0))*("26W"=OFFSET(Priorities!$E$3:$E$2283,Table1[[#This Row],[ID]],0)),0))),"")</f>
        <v/>
      </c>
      <c r="M285" s="292" t="str" cm="1">
        <f t="array" aca="1" ref="M285" ca="1">_xlfn.IFNA(TODAY()-(INDEX(OFFSET(Priorities!$F$3:$F$2283,Table1[[#This Row],[ID]],0),MATCH(1,(B285=OFFSET(Priorities!$B$3:$B$2283,Table1[[#This Row],[ID]],0))*("52W"=OFFSET(Priorities!$E$3:$E$2283,Table1[[#This Row],[ID]],0)),0))),"")</f>
        <v/>
      </c>
      <c r="N285" s="292" t="str" cm="1">
        <f t="array" aca="1" ref="N285" ca="1">_xlfn.IFNA(TODAY()-(INDEX(OFFSET(Priorities!$F$3:$F$2283,Table1[[#This Row],[ID]],0),MATCH(1,(B285=OFFSET(Priorities!$B$3:$B$2283,Table1[[#This Row],[ID]],0))*("104W"=OFFSET(Priorities!$E$3:$E$2283,Table1[[#This Row],[ID]],0)),0))),"")</f>
        <v/>
      </c>
      <c r="O285" s="292" t="str" cm="1">
        <f t="array" aca="1" ref="O285" ca="1">_xlfn.IFNA(TODAY()-(INDEX(OFFSET(Priorities!$F$3:$F$2283,Table1[[#This Row],[ID]],0),MATCH(1,(B285=OFFSET(Priorities!$B$3:$B$2283,Table1[[#This Row],[ID]],0))*("2L"=OFFSET(Priorities!$E$3:$E$2283,Table1[[#This Row],[ID]],0)),0))),"")</f>
        <v/>
      </c>
      <c r="P285" s="292" t="str" cm="1">
        <f t="array" aca="1" ref="P285" ca="1">_xlfn.IFNA(TODAY()-(INDEX(OFFSET(Priorities!$F$3:$F$2283,Table1[[#This Row],[ID]],0),MATCH(1,(B285=OFFSET(Priorities!$B$3:$B$2283,Table1[[#This Row],[ID]],0))*("156W"=OFFSET(Priorities!$E$3:$E$2283,Table1[[#This Row],[ID]],0)),0))),"")</f>
        <v/>
      </c>
      <c r="Q285" s="287" t="str" cm="1">
        <f t="array" aca="1" ref="Q285" ca="1">_xlfn.IFNA(TODAY()-(INDEX(OFFSET(Priorities!$F$3:$F$2283,Table1[[#This Row],[ID]],0),MATCH(1,(B285=OFFSET(Priorities!$B$3:$B$2283,Table1[[#This Row],[ID]],0))*("3L"=OFFSET(Priorities!$E$3:$E$2283,Table1[[#This Row],[ID]],0)),0))),"")</f>
        <v/>
      </c>
    </row>
    <row r="286" spans="1:17" hidden="1" x14ac:dyDescent="0.3">
      <c r="A286" s="288">
        <v>285</v>
      </c>
      <c r="B286" s="289" t="str">
        <f ca="1">IF(COUNTIF(Priorities!$B$4:OFFSET(Priorities!$B$3,Table1[[#This Row],[ID]],0),OFFSET(Priorities!$B$3,Table1[[#This Row],[ID]],0))=1,OFFSET(Priorities!$B$3,Table1[[#This Row],[ID]],0),"")</f>
        <v/>
      </c>
      <c r="C286" s="290" t="str">
        <f ca="1">IF(COUNTIF(Priorities!$B$4:OFFSET(Priorities!$B$3,Table1[[#This Row],[ID]],0),OFFSET(Priorities!$B$3,Table1[[#This Row],[ID]],0))=1,OFFSET(Priorities!$C$3,Table1[[#This Row],[ID]],0),"")</f>
        <v/>
      </c>
      <c r="D286" s="289" t="str">
        <f ca="1">IFERROR(IF(VLOOKUP(E286,'Leader-Assistant'!$B$1:$B$25,1,FALSE)&lt;&gt;"",'Leader-Assistant'!$B$1,""),"") &amp; IFERROR(IF(VLOOKUP(E286,'Leader-Assistant'!$C$1:$C$25,1,FALSE)&lt;&gt;"",'Leader-Assistant'!$C$1,""),"")  &amp; IFERROR(IF(VLOOKUP(E286,'Leader-Assistant'!$D$1:$D$25,1,FALSE)&lt;&gt;"",'Leader-Assistant'!$D$1,""),"") &amp; IFERROR(IF(VLOOKUP(E286,'Leader-Assistant'!$E$1:$E$25,1,FALSE)&lt;&gt;"",'Leader-Assistant'!$E$1,""),"") &amp; IFERROR(IF(VLOOKUP(E286,'Leader-Assistant'!$F$1:$F$25,1,FALSE)&lt;&gt;"",'Leader-Assistant'!$F$1,""),"") &amp; IFERROR(IF(VLOOKUP(E286,'Leader-Assistant'!$G$1:$G$25,1,FALSE)&lt;&gt;"",'Leader-Assistant'!$G$1,""),"") &amp; IFERROR(IF(VLOOKUP(E286,'Leader-Assistant'!$H$1:$H$25,1,FALSE)&lt;&gt;"",'Leader-Assistant'!$H$1,""),"") &amp; IFERROR(IF(VLOOKUP(E286,'Leader-Assistant'!$I$1:$I$25,1,FALSE)&lt;&gt;"",'Leader-Assistant'!$I$1,""),"")</f>
        <v/>
      </c>
      <c r="E286" s="289" t="str">
        <f ca="1">IF(COUNTIF(Priorities!$B$4:OFFSET(Priorities!$B$3,Table1[[#This Row],[ID]],0),OFFSET(Priorities!$B$3,Table1[[#This Row],[ID]],0))=1,OFFSET(Priorities!$D$3,Table1[[#This Row],[ID]],0),"")</f>
        <v/>
      </c>
      <c r="F286" s="291" t="str" cm="1">
        <f t="array" aca="1" ref="F286" ca="1">_xlfn.IFNA(INDEX(OFFSET(Priorities!$F$3:$F$2283,Table1[[#This Row],[ID]],0),MATCH(1,(B286=OFFSET(Priorities!$B$3:$B$2283,Table1[[#This Row],[ID]],0))*("Initial"=OFFSET(Priorities!$E$3:$E$2283,Table1[[#This Row],[ID]],0)),0)),"")</f>
        <v/>
      </c>
      <c r="G286" s="292" t="str" cm="1">
        <f t="array" aca="1" ref="G286" ca="1">_xlfn.IFNA(TODAY()-(INDEX(OFFSET(Priorities!$F$3:$F$2283,Table1[[#This Row],[ID]],0),MATCH(1,(B286=OFFSET(Priorities!$B$3:$B$2283,Table1[[#This Row],[ID]],0))*("1W"=OFFSET(Priorities!$E$3:$E$2283,Table1[[#This Row],[ID]],0)),0))),"")</f>
        <v/>
      </c>
      <c r="H286" s="292" t="str" cm="1">
        <f t="array" aca="1" ref="H286" ca="1">_xlfn.IFNA(TODAY()-(INDEX(OFFSET(Priorities!$F$3:$F$2283,Table1[[#This Row],[ID]],0),MATCH(1,(B286=OFFSET(Priorities!$B$3:$B$2283,Table1[[#This Row],[ID]],0))*("3W"=OFFSET(Priorities!$E$3:$E$2283,Table1[[#This Row],[ID]],0)),0))),"")</f>
        <v/>
      </c>
      <c r="I286" s="292" t="str" cm="1">
        <f t="array" aca="1" ref="I286" ca="1">_xlfn.IFNA(TODAY()-(INDEX(OFFSET(Priorities!$F$3:$F$2283,Table1[[#This Row],[ID]],0),MATCH(1,(B286=OFFSET(Priorities!$B$3:$B$2283,Table1[[#This Row],[ID]],0))*("6W"=OFFSET(Priorities!$E$3:$E$2283,Table1[[#This Row],[ID]],0)),0))),"")</f>
        <v/>
      </c>
      <c r="J286" s="292" t="str" cm="1">
        <f t="array" aca="1" ref="J286" ca="1">_xlfn.IFNA(TODAY()-(INDEX(OFFSET(Priorities!$F$3:$F$2283,Table1[[#This Row],[ID]],0),MATCH(1,(B286=OFFSET(Priorities!$B$3:$B$2283,Table1[[#This Row],[ID]],0))*("12W"=OFFSET(Priorities!$E$3:$E$2283,Table1[[#This Row],[ID]],0)),0))),"")</f>
        <v/>
      </c>
      <c r="K286" s="292" t="str" cm="1">
        <f t="array" aca="1" ref="K286" ca="1">_xlfn.IFNA(TODAY()-(INDEX(OFFSET(Priorities!$F$3:$F$2283,Table1[[#This Row],[ID]],0),MATCH(1,(B286=OFFSET(Priorities!$B$3:$B$2283,Table1[[#This Row],[ID]],0))*("18W"=OFFSET(Priorities!$E$3:$E$2283,Table1[[#This Row],[ID]],0)),0))),"")</f>
        <v/>
      </c>
      <c r="L286" s="292" t="str" cm="1">
        <f t="array" aca="1" ref="L286" ca="1">_xlfn.IFNA(TODAY()-(INDEX(OFFSET(Priorities!$F$3:$F$2283,Table1[[#This Row],[ID]],0),MATCH(1,(B286=OFFSET(Priorities!$B$3:$B$2283,Table1[[#This Row],[ID]],0))*("26W"=OFFSET(Priorities!$E$3:$E$2283,Table1[[#This Row],[ID]],0)),0))),"")</f>
        <v/>
      </c>
      <c r="M286" s="292" t="str" cm="1">
        <f t="array" aca="1" ref="M286" ca="1">_xlfn.IFNA(TODAY()-(INDEX(OFFSET(Priorities!$F$3:$F$2283,Table1[[#This Row],[ID]],0),MATCH(1,(B286=OFFSET(Priorities!$B$3:$B$2283,Table1[[#This Row],[ID]],0))*("52W"=OFFSET(Priorities!$E$3:$E$2283,Table1[[#This Row],[ID]],0)),0))),"")</f>
        <v/>
      </c>
      <c r="N286" s="292" t="str" cm="1">
        <f t="array" aca="1" ref="N286" ca="1">_xlfn.IFNA(TODAY()-(INDEX(OFFSET(Priorities!$F$3:$F$2283,Table1[[#This Row],[ID]],0),MATCH(1,(B286=OFFSET(Priorities!$B$3:$B$2283,Table1[[#This Row],[ID]],0))*("104W"=OFFSET(Priorities!$E$3:$E$2283,Table1[[#This Row],[ID]],0)),0))),"")</f>
        <v/>
      </c>
      <c r="O286" s="292" t="str" cm="1">
        <f t="array" aca="1" ref="O286" ca="1">_xlfn.IFNA(TODAY()-(INDEX(OFFSET(Priorities!$F$3:$F$2283,Table1[[#This Row],[ID]],0),MATCH(1,(B286=OFFSET(Priorities!$B$3:$B$2283,Table1[[#This Row],[ID]],0))*("2L"=OFFSET(Priorities!$E$3:$E$2283,Table1[[#This Row],[ID]],0)),0))),"")</f>
        <v/>
      </c>
      <c r="P286" s="292" t="str" cm="1">
        <f t="array" aca="1" ref="P286" ca="1">_xlfn.IFNA(TODAY()-(INDEX(OFFSET(Priorities!$F$3:$F$2283,Table1[[#This Row],[ID]],0),MATCH(1,(B286=OFFSET(Priorities!$B$3:$B$2283,Table1[[#This Row],[ID]],0))*("156W"=OFFSET(Priorities!$E$3:$E$2283,Table1[[#This Row],[ID]],0)),0))),"")</f>
        <v/>
      </c>
      <c r="Q286" s="287" t="str" cm="1">
        <f t="array" aca="1" ref="Q286" ca="1">_xlfn.IFNA(TODAY()-(INDEX(OFFSET(Priorities!$F$3:$F$2283,Table1[[#This Row],[ID]],0),MATCH(1,(B286=OFFSET(Priorities!$B$3:$B$2283,Table1[[#This Row],[ID]],0))*("3L"=OFFSET(Priorities!$E$3:$E$2283,Table1[[#This Row],[ID]],0)),0))),"")</f>
        <v/>
      </c>
    </row>
    <row r="287" spans="1:17" hidden="1" x14ac:dyDescent="0.3">
      <c r="A287" s="288">
        <v>286</v>
      </c>
      <c r="B287" s="289" t="str">
        <f ca="1">IF(COUNTIF(Priorities!$B$4:OFFSET(Priorities!$B$3,Table1[[#This Row],[ID]],0),OFFSET(Priorities!$B$3,Table1[[#This Row],[ID]],0))=1,OFFSET(Priorities!$B$3,Table1[[#This Row],[ID]],0),"")</f>
        <v/>
      </c>
      <c r="C287" s="290" t="str">
        <f ca="1">IF(COUNTIF(Priorities!$B$4:OFFSET(Priorities!$B$3,Table1[[#This Row],[ID]],0),OFFSET(Priorities!$B$3,Table1[[#This Row],[ID]],0))=1,OFFSET(Priorities!$C$3,Table1[[#This Row],[ID]],0),"")</f>
        <v/>
      </c>
      <c r="D287" s="289" t="str">
        <f ca="1">IFERROR(IF(VLOOKUP(E287,'Leader-Assistant'!$B$1:$B$25,1,FALSE)&lt;&gt;"",'Leader-Assistant'!$B$1,""),"") &amp; IFERROR(IF(VLOOKUP(E287,'Leader-Assistant'!$C$1:$C$25,1,FALSE)&lt;&gt;"",'Leader-Assistant'!$C$1,""),"")  &amp; IFERROR(IF(VLOOKUP(E287,'Leader-Assistant'!$D$1:$D$25,1,FALSE)&lt;&gt;"",'Leader-Assistant'!$D$1,""),"") &amp; IFERROR(IF(VLOOKUP(E287,'Leader-Assistant'!$E$1:$E$25,1,FALSE)&lt;&gt;"",'Leader-Assistant'!$E$1,""),"") &amp; IFERROR(IF(VLOOKUP(E287,'Leader-Assistant'!$F$1:$F$25,1,FALSE)&lt;&gt;"",'Leader-Assistant'!$F$1,""),"") &amp; IFERROR(IF(VLOOKUP(E287,'Leader-Assistant'!$G$1:$G$25,1,FALSE)&lt;&gt;"",'Leader-Assistant'!$G$1,""),"") &amp; IFERROR(IF(VLOOKUP(E287,'Leader-Assistant'!$H$1:$H$25,1,FALSE)&lt;&gt;"",'Leader-Assistant'!$H$1,""),"") &amp; IFERROR(IF(VLOOKUP(E287,'Leader-Assistant'!$I$1:$I$25,1,FALSE)&lt;&gt;"",'Leader-Assistant'!$I$1,""),"")</f>
        <v/>
      </c>
      <c r="E287" s="289" t="str">
        <f ca="1">IF(COUNTIF(Priorities!$B$4:OFFSET(Priorities!$B$3,Table1[[#This Row],[ID]],0),OFFSET(Priorities!$B$3,Table1[[#This Row],[ID]],0))=1,OFFSET(Priorities!$D$3,Table1[[#This Row],[ID]],0),"")</f>
        <v/>
      </c>
      <c r="F287" s="291" t="str" cm="1">
        <f t="array" aca="1" ref="F287" ca="1">_xlfn.IFNA(INDEX(OFFSET(Priorities!$F$3:$F$2283,Table1[[#This Row],[ID]],0),MATCH(1,(B287=OFFSET(Priorities!$B$3:$B$2283,Table1[[#This Row],[ID]],0))*("Initial"=OFFSET(Priorities!$E$3:$E$2283,Table1[[#This Row],[ID]],0)),0)),"")</f>
        <v/>
      </c>
      <c r="G287" s="292" t="str" cm="1">
        <f t="array" aca="1" ref="G287" ca="1">_xlfn.IFNA(TODAY()-(INDEX(OFFSET(Priorities!$F$3:$F$2283,Table1[[#This Row],[ID]],0),MATCH(1,(B287=OFFSET(Priorities!$B$3:$B$2283,Table1[[#This Row],[ID]],0))*("1W"=OFFSET(Priorities!$E$3:$E$2283,Table1[[#This Row],[ID]],0)),0))),"")</f>
        <v/>
      </c>
      <c r="H287" s="292" t="str" cm="1">
        <f t="array" aca="1" ref="H287" ca="1">_xlfn.IFNA(TODAY()-(INDEX(OFFSET(Priorities!$F$3:$F$2283,Table1[[#This Row],[ID]],0),MATCH(1,(B287=OFFSET(Priorities!$B$3:$B$2283,Table1[[#This Row],[ID]],0))*("3W"=OFFSET(Priorities!$E$3:$E$2283,Table1[[#This Row],[ID]],0)),0))),"")</f>
        <v/>
      </c>
      <c r="I287" s="292" t="str" cm="1">
        <f t="array" aca="1" ref="I287" ca="1">_xlfn.IFNA(TODAY()-(INDEX(OFFSET(Priorities!$F$3:$F$2283,Table1[[#This Row],[ID]],0),MATCH(1,(B287=OFFSET(Priorities!$B$3:$B$2283,Table1[[#This Row],[ID]],0))*("6W"=OFFSET(Priorities!$E$3:$E$2283,Table1[[#This Row],[ID]],0)),0))),"")</f>
        <v/>
      </c>
      <c r="J287" s="292" t="str" cm="1">
        <f t="array" aca="1" ref="J287" ca="1">_xlfn.IFNA(TODAY()-(INDEX(OFFSET(Priorities!$F$3:$F$2283,Table1[[#This Row],[ID]],0),MATCH(1,(B287=OFFSET(Priorities!$B$3:$B$2283,Table1[[#This Row],[ID]],0))*("12W"=OFFSET(Priorities!$E$3:$E$2283,Table1[[#This Row],[ID]],0)),0))),"")</f>
        <v/>
      </c>
      <c r="K287" s="292" t="str" cm="1">
        <f t="array" aca="1" ref="K287" ca="1">_xlfn.IFNA(TODAY()-(INDEX(OFFSET(Priorities!$F$3:$F$2283,Table1[[#This Row],[ID]],0),MATCH(1,(B287=OFFSET(Priorities!$B$3:$B$2283,Table1[[#This Row],[ID]],0))*("18W"=OFFSET(Priorities!$E$3:$E$2283,Table1[[#This Row],[ID]],0)),0))),"")</f>
        <v/>
      </c>
      <c r="L287" s="292" t="str" cm="1">
        <f t="array" aca="1" ref="L287" ca="1">_xlfn.IFNA(TODAY()-(INDEX(OFFSET(Priorities!$F$3:$F$2283,Table1[[#This Row],[ID]],0),MATCH(1,(B287=OFFSET(Priorities!$B$3:$B$2283,Table1[[#This Row],[ID]],0))*("26W"=OFFSET(Priorities!$E$3:$E$2283,Table1[[#This Row],[ID]],0)),0))),"")</f>
        <v/>
      </c>
      <c r="M287" s="292" t="str" cm="1">
        <f t="array" aca="1" ref="M287" ca="1">_xlfn.IFNA(TODAY()-(INDEX(OFFSET(Priorities!$F$3:$F$2283,Table1[[#This Row],[ID]],0),MATCH(1,(B287=OFFSET(Priorities!$B$3:$B$2283,Table1[[#This Row],[ID]],0))*("52W"=OFFSET(Priorities!$E$3:$E$2283,Table1[[#This Row],[ID]],0)),0))),"")</f>
        <v/>
      </c>
      <c r="N287" s="292" t="str" cm="1">
        <f t="array" aca="1" ref="N287" ca="1">_xlfn.IFNA(TODAY()-(INDEX(OFFSET(Priorities!$F$3:$F$2283,Table1[[#This Row],[ID]],0),MATCH(1,(B287=OFFSET(Priorities!$B$3:$B$2283,Table1[[#This Row],[ID]],0))*("104W"=OFFSET(Priorities!$E$3:$E$2283,Table1[[#This Row],[ID]],0)),0))),"")</f>
        <v/>
      </c>
      <c r="O287" s="292" t="str" cm="1">
        <f t="array" aca="1" ref="O287" ca="1">_xlfn.IFNA(TODAY()-(INDEX(OFFSET(Priorities!$F$3:$F$2283,Table1[[#This Row],[ID]],0),MATCH(1,(B287=OFFSET(Priorities!$B$3:$B$2283,Table1[[#This Row],[ID]],0))*("2L"=OFFSET(Priorities!$E$3:$E$2283,Table1[[#This Row],[ID]],0)),0))),"")</f>
        <v/>
      </c>
      <c r="P287" s="292" t="str" cm="1">
        <f t="array" aca="1" ref="P287" ca="1">_xlfn.IFNA(TODAY()-(INDEX(OFFSET(Priorities!$F$3:$F$2283,Table1[[#This Row],[ID]],0),MATCH(1,(B287=OFFSET(Priorities!$B$3:$B$2283,Table1[[#This Row],[ID]],0))*("156W"=OFFSET(Priorities!$E$3:$E$2283,Table1[[#This Row],[ID]],0)),0))),"")</f>
        <v/>
      </c>
      <c r="Q287" s="287" t="str" cm="1">
        <f t="array" aca="1" ref="Q287" ca="1">_xlfn.IFNA(TODAY()-(INDEX(OFFSET(Priorities!$F$3:$F$2283,Table1[[#This Row],[ID]],0),MATCH(1,(B287=OFFSET(Priorities!$B$3:$B$2283,Table1[[#This Row],[ID]],0))*("3L"=OFFSET(Priorities!$E$3:$E$2283,Table1[[#This Row],[ID]],0)),0))),"")</f>
        <v/>
      </c>
    </row>
    <row r="288" spans="1:17" ht="28.8" x14ac:dyDescent="0.3">
      <c r="A288" s="288">
        <v>287</v>
      </c>
      <c r="B288" s="289" t="str">
        <f ca="1">IF(COUNTIF(Priorities!$B$4:OFFSET(Priorities!$B$3,Table1[[#This Row],[ID]],0),OFFSET(Priorities!$B$3,Table1[[#This Row],[ID]],0))=1,OFFSET(Priorities!$B$3,Table1[[#This Row],[ID]],0),"")</f>
        <v>ST 523-2021</v>
      </c>
      <c r="C288" s="290" t="str">
        <f ca="1">IF(COUNTIF(Priorities!$B$4:OFFSET(Priorities!$B$3,Table1[[#This Row],[ID]],0),OFFSET(Priorities!$B$3,Table1[[#This Row],[ID]],0))=1,OFFSET(Priorities!$C$3,Table1[[#This Row],[ID]],0),"")</f>
        <v xml:space="preserve">TEST57 PA30CL as alternative to Acol 445NG for </v>
      </c>
      <c r="D288" s="289" t="str">
        <f ca="1">IFERROR(IF(VLOOKUP(E288,'Leader-Assistant'!$B$1:$B$25,1,FALSE)&lt;&gt;"",'Leader-Assistant'!$B$1,""),"") &amp; IFERROR(IF(VLOOKUP(E288,'Leader-Assistant'!$C$1:$C$25,1,FALSE)&lt;&gt;"",'Leader-Assistant'!$C$1,""),"")  &amp; IFERROR(IF(VLOOKUP(E288,'Leader-Assistant'!$D$1:$D$25,1,FALSE)&lt;&gt;"",'Leader-Assistant'!$D$1,""),"") &amp; IFERROR(IF(VLOOKUP(E288,'Leader-Assistant'!$E$1:$E$25,1,FALSE)&lt;&gt;"",'Leader-Assistant'!$E$1,""),"") &amp; IFERROR(IF(VLOOKUP(E288,'Leader-Assistant'!$F$1:$F$25,1,FALSE)&lt;&gt;"",'Leader-Assistant'!$F$1,""),"") &amp; IFERROR(IF(VLOOKUP(E288,'Leader-Assistant'!$G$1:$G$25,1,FALSE)&lt;&gt;"",'Leader-Assistant'!$G$1,""),"") &amp; IFERROR(IF(VLOOKUP(E288,'Leader-Assistant'!$H$1:$H$25,1,FALSE)&lt;&gt;"",'Leader-Assistant'!$H$1,""),"") &amp; IFERROR(IF(VLOOKUP(E288,'Leader-Assistant'!$I$1:$I$25,1,FALSE)&lt;&gt;"",'Leader-Assistant'!$I$1,""),"")</f>
        <v>PKL</v>
      </c>
      <c r="E288" s="289" t="str">
        <f ca="1">IF(COUNTIF(Priorities!$B$4:OFFSET(Priorities!$B$3,Table1[[#This Row],[ID]],0),OFFSET(Priorities!$B$3,Table1[[#This Row],[ID]],0))=1,OFFSET(Priorities!$D$3,Table1[[#This Row],[ID]],0),"")</f>
        <v>JRE</v>
      </c>
      <c r="F288" s="291" t="str" cm="1">
        <f t="array" aca="1" ref="F288" ca="1">_xlfn.IFNA(INDEX(OFFSET(Priorities!$F$3:$F$2283,Table1[[#This Row],[ID]],0),MATCH(1,(B288=OFFSET(Priorities!$B$3:$B$2283,Table1[[#This Row],[ID]],0))*("Initial"=OFFSET(Priorities!$E$3:$E$2283,Table1[[#This Row],[ID]],0)),0)),"")</f>
        <v>10.11.2021</v>
      </c>
      <c r="G288" s="292" cm="1">
        <f t="array" aca="1" ref="G288" ca="1">_xlfn.IFNA(TODAY()-(INDEX(OFFSET(Priorities!$F$3:$F$2283,Table1[[#This Row],[ID]],0),MATCH(1,(B288=OFFSET(Priorities!$B$3:$B$2283,Table1[[#This Row],[ID]],0))*("1W"=OFFSET(Priorities!$E$3:$E$2283,Table1[[#This Row],[ID]],0)),0))),"")</f>
        <v>328</v>
      </c>
      <c r="H288" s="292" cm="1">
        <f t="array" aca="1" ref="H288" ca="1">_xlfn.IFNA(TODAY()-(INDEX(OFFSET(Priorities!$F$3:$F$2283,Table1[[#This Row],[ID]],0),MATCH(1,(B288=OFFSET(Priorities!$B$3:$B$2283,Table1[[#This Row],[ID]],0))*("3W"=OFFSET(Priorities!$E$3:$E$2283,Table1[[#This Row],[ID]],0)),0))),"")</f>
        <v>314</v>
      </c>
      <c r="I288" s="292" cm="1">
        <f t="array" aca="1" ref="I288" ca="1">_xlfn.IFNA(TODAY()-(INDEX(OFFSET(Priorities!$F$3:$F$2283,Table1[[#This Row],[ID]],0),MATCH(1,(B288=OFFSET(Priorities!$B$3:$B$2283,Table1[[#This Row],[ID]],0))*("6W"=OFFSET(Priorities!$E$3:$E$2283,Table1[[#This Row],[ID]],0)),0))),"")</f>
        <v>293</v>
      </c>
      <c r="J288" s="292" cm="1">
        <f t="array" aca="1" ref="J288" ca="1">_xlfn.IFNA(TODAY()-(INDEX(OFFSET(Priorities!$F$3:$F$2283,Table1[[#This Row],[ID]],0),MATCH(1,(B288=OFFSET(Priorities!$B$3:$B$2283,Table1[[#This Row],[ID]],0))*("12W"=OFFSET(Priorities!$E$3:$E$2283,Table1[[#This Row],[ID]],0)),0))),"")</f>
        <v>251</v>
      </c>
      <c r="K288" s="292" t="str" cm="1">
        <f t="array" aca="1" ref="K288" ca="1">_xlfn.IFNA(TODAY()-(INDEX(OFFSET(Priorities!$F$3:$F$2283,Table1[[#This Row],[ID]],0),MATCH(1,(B288=OFFSET(Priorities!$B$3:$B$2283,Table1[[#This Row],[ID]],0))*("18W"=OFFSET(Priorities!$E$3:$E$2283,Table1[[#This Row],[ID]],0)),0))),"")</f>
        <v/>
      </c>
      <c r="L288" s="292" t="str" cm="1">
        <f t="array" aca="1" ref="L288" ca="1">_xlfn.IFNA(TODAY()-(INDEX(OFFSET(Priorities!$F$3:$F$2283,Table1[[#This Row],[ID]],0),MATCH(1,(B288=OFFSET(Priorities!$B$3:$B$2283,Table1[[#This Row],[ID]],0))*("26W"=OFFSET(Priorities!$E$3:$E$2283,Table1[[#This Row],[ID]],0)),0))),"")</f>
        <v/>
      </c>
      <c r="M288" s="292" t="str" cm="1">
        <f t="array" aca="1" ref="M288" ca="1">_xlfn.IFNA(TODAY()-(INDEX(OFFSET(Priorities!$F$3:$F$2283,Table1[[#This Row],[ID]],0),MATCH(1,(B288=OFFSET(Priorities!$B$3:$B$2283,Table1[[#This Row],[ID]],0))*("52W"=OFFSET(Priorities!$E$3:$E$2283,Table1[[#This Row],[ID]],0)),0))),"")</f>
        <v/>
      </c>
      <c r="N288" s="292" t="str" cm="1">
        <f t="array" aca="1" ref="N288" ca="1">_xlfn.IFNA(TODAY()-(INDEX(OFFSET(Priorities!$F$3:$F$2283,Table1[[#This Row],[ID]],0),MATCH(1,(B288=OFFSET(Priorities!$B$3:$B$2283,Table1[[#This Row],[ID]],0))*("104W"=OFFSET(Priorities!$E$3:$E$2283,Table1[[#This Row],[ID]],0)),0))),"")</f>
        <v/>
      </c>
      <c r="O288" s="292" t="str" cm="1">
        <f t="array" aca="1" ref="O288" ca="1">_xlfn.IFNA(TODAY()-(INDEX(OFFSET(Priorities!$F$3:$F$2283,Table1[[#This Row],[ID]],0),MATCH(1,(B288=OFFSET(Priorities!$B$3:$B$2283,Table1[[#This Row],[ID]],0))*("2L"=OFFSET(Priorities!$E$3:$E$2283,Table1[[#This Row],[ID]],0)),0))),"")</f>
        <v/>
      </c>
      <c r="P288" s="292" t="str" cm="1">
        <f t="array" aca="1" ref="P288" ca="1">_xlfn.IFNA(TODAY()-(INDEX(OFFSET(Priorities!$F$3:$F$2283,Table1[[#This Row],[ID]],0),MATCH(1,(B288=OFFSET(Priorities!$B$3:$B$2283,Table1[[#This Row],[ID]],0))*("156W"=OFFSET(Priorities!$E$3:$E$2283,Table1[[#This Row],[ID]],0)),0))),"")</f>
        <v/>
      </c>
      <c r="Q288" s="287" t="str" cm="1">
        <f t="array" aca="1" ref="Q288" ca="1">_xlfn.IFNA(TODAY()-(INDEX(OFFSET(Priorities!$F$3:$F$2283,Table1[[#This Row],[ID]],0),MATCH(1,(B288=OFFSET(Priorities!$B$3:$B$2283,Table1[[#This Row],[ID]],0))*("3L"=OFFSET(Priorities!$E$3:$E$2283,Table1[[#This Row],[ID]],0)),0))),"")</f>
        <v/>
      </c>
    </row>
    <row r="289" spans="1:17" hidden="1" x14ac:dyDescent="0.3">
      <c r="A289" s="288">
        <v>288</v>
      </c>
      <c r="B289" s="289" t="str">
        <f ca="1">IF(COUNTIF(Priorities!$B$4:OFFSET(Priorities!$B$3,Table1[[#This Row],[ID]],0),OFFSET(Priorities!$B$3,Table1[[#This Row],[ID]],0))=1,OFFSET(Priorities!$B$3,Table1[[#This Row],[ID]],0),"")</f>
        <v/>
      </c>
      <c r="C289" s="290" t="str">
        <f ca="1">IF(COUNTIF(Priorities!$B$4:OFFSET(Priorities!$B$3,Table1[[#This Row],[ID]],0),OFFSET(Priorities!$B$3,Table1[[#This Row],[ID]],0))=1,OFFSET(Priorities!$C$3,Table1[[#This Row],[ID]],0),"")</f>
        <v/>
      </c>
      <c r="D289" s="289" t="str">
        <f ca="1">IFERROR(IF(VLOOKUP(E289,'Leader-Assistant'!$B$1:$B$25,1,FALSE)&lt;&gt;"",'Leader-Assistant'!$B$1,""),"") &amp; IFERROR(IF(VLOOKUP(E289,'Leader-Assistant'!$C$1:$C$25,1,FALSE)&lt;&gt;"",'Leader-Assistant'!$C$1,""),"")  &amp; IFERROR(IF(VLOOKUP(E289,'Leader-Assistant'!$D$1:$D$25,1,FALSE)&lt;&gt;"",'Leader-Assistant'!$D$1,""),"") &amp; IFERROR(IF(VLOOKUP(E289,'Leader-Assistant'!$E$1:$E$25,1,FALSE)&lt;&gt;"",'Leader-Assistant'!$E$1,""),"") &amp; IFERROR(IF(VLOOKUP(E289,'Leader-Assistant'!$F$1:$F$25,1,FALSE)&lt;&gt;"",'Leader-Assistant'!$F$1,""),"") &amp; IFERROR(IF(VLOOKUP(E289,'Leader-Assistant'!$G$1:$G$25,1,FALSE)&lt;&gt;"",'Leader-Assistant'!$G$1,""),"") &amp; IFERROR(IF(VLOOKUP(E289,'Leader-Assistant'!$H$1:$H$25,1,FALSE)&lt;&gt;"",'Leader-Assistant'!$H$1,""),"") &amp; IFERROR(IF(VLOOKUP(E289,'Leader-Assistant'!$I$1:$I$25,1,FALSE)&lt;&gt;"",'Leader-Assistant'!$I$1,""),"")</f>
        <v/>
      </c>
      <c r="E289" s="289" t="str">
        <f ca="1">IF(COUNTIF(Priorities!$B$4:OFFSET(Priorities!$B$3,Table1[[#This Row],[ID]],0),OFFSET(Priorities!$B$3,Table1[[#This Row],[ID]],0))=1,OFFSET(Priorities!$D$3,Table1[[#This Row],[ID]],0),"")</f>
        <v/>
      </c>
      <c r="F289" s="291" t="str" cm="1">
        <f t="array" aca="1" ref="F289" ca="1">_xlfn.IFNA(INDEX(OFFSET(Priorities!$F$3:$F$2283,Table1[[#This Row],[ID]],0),MATCH(1,(B289=OFFSET(Priorities!$B$3:$B$2283,Table1[[#This Row],[ID]],0))*("Initial"=OFFSET(Priorities!$E$3:$E$2283,Table1[[#This Row],[ID]],0)),0)),"")</f>
        <v/>
      </c>
      <c r="G289" s="292" t="str" cm="1">
        <f t="array" aca="1" ref="G289" ca="1">_xlfn.IFNA(TODAY()-(INDEX(OFFSET(Priorities!$F$3:$F$2283,Table1[[#This Row],[ID]],0),MATCH(1,(B289=OFFSET(Priorities!$B$3:$B$2283,Table1[[#This Row],[ID]],0))*("1W"=OFFSET(Priorities!$E$3:$E$2283,Table1[[#This Row],[ID]],0)),0))),"")</f>
        <v/>
      </c>
      <c r="H289" s="292" t="str" cm="1">
        <f t="array" aca="1" ref="H289" ca="1">_xlfn.IFNA(TODAY()-(INDEX(OFFSET(Priorities!$F$3:$F$2283,Table1[[#This Row],[ID]],0),MATCH(1,(B289=OFFSET(Priorities!$B$3:$B$2283,Table1[[#This Row],[ID]],0))*("3W"=OFFSET(Priorities!$E$3:$E$2283,Table1[[#This Row],[ID]],0)),0))),"")</f>
        <v/>
      </c>
      <c r="I289" s="292" t="str" cm="1">
        <f t="array" aca="1" ref="I289" ca="1">_xlfn.IFNA(TODAY()-(INDEX(OFFSET(Priorities!$F$3:$F$2283,Table1[[#This Row],[ID]],0),MATCH(1,(B289=OFFSET(Priorities!$B$3:$B$2283,Table1[[#This Row],[ID]],0))*("6W"=OFFSET(Priorities!$E$3:$E$2283,Table1[[#This Row],[ID]],0)),0))),"")</f>
        <v/>
      </c>
      <c r="J289" s="292" t="str" cm="1">
        <f t="array" aca="1" ref="J289" ca="1">_xlfn.IFNA(TODAY()-(INDEX(OFFSET(Priorities!$F$3:$F$2283,Table1[[#This Row],[ID]],0),MATCH(1,(B289=OFFSET(Priorities!$B$3:$B$2283,Table1[[#This Row],[ID]],0))*("12W"=OFFSET(Priorities!$E$3:$E$2283,Table1[[#This Row],[ID]],0)),0))),"")</f>
        <v/>
      </c>
      <c r="K289" s="292" t="str" cm="1">
        <f t="array" aca="1" ref="K289" ca="1">_xlfn.IFNA(TODAY()-(INDEX(OFFSET(Priorities!$F$3:$F$2283,Table1[[#This Row],[ID]],0),MATCH(1,(B289=OFFSET(Priorities!$B$3:$B$2283,Table1[[#This Row],[ID]],0))*("18W"=OFFSET(Priorities!$E$3:$E$2283,Table1[[#This Row],[ID]],0)),0))),"")</f>
        <v/>
      </c>
      <c r="L289" s="292" t="str" cm="1">
        <f t="array" aca="1" ref="L289" ca="1">_xlfn.IFNA(TODAY()-(INDEX(OFFSET(Priorities!$F$3:$F$2283,Table1[[#This Row],[ID]],0),MATCH(1,(B289=OFFSET(Priorities!$B$3:$B$2283,Table1[[#This Row],[ID]],0))*("26W"=OFFSET(Priorities!$E$3:$E$2283,Table1[[#This Row],[ID]],0)),0))),"")</f>
        <v/>
      </c>
      <c r="M289" s="292" t="str" cm="1">
        <f t="array" aca="1" ref="M289" ca="1">_xlfn.IFNA(TODAY()-(INDEX(OFFSET(Priorities!$F$3:$F$2283,Table1[[#This Row],[ID]],0),MATCH(1,(B289=OFFSET(Priorities!$B$3:$B$2283,Table1[[#This Row],[ID]],0))*("52W"=OFFSET(Priorities!$E$3:$E$2283,Table1[[#This Row],[ID]],0)),0))),"")</f>
        <v/>
      </c>
      <c r="N289" s="292" t="str" cm="1">
        <f t="array" aca="1" ref="N289" ca="1">_xlfn.IFNA(TODAY()-(INDEX(OFFSET(Priorities!$F$3:$F$2283,Table1[[#This Row],[ID]],0),MATCH(1,(B289=OFFSET(Priorities!$B$3:$B$2283,Table1[[#This Row],[ID]],0))*("104W"=OFFSET(Priorities!$E$3:$E$2283,Table1[[#This Row],[ID]],0)),0))),"")</f>
        <v/>
      </c>
      <c r="O289" s="292" t="str" cm="1">
        <f t="array" aca="1" ref="O289" ca="1">_xlfn.IFNA(TODAY()-(INDEX(OFFSET(Priorities!$F$3:$F$2283,Table1[[#This Row],[ID]],0),MATCH(1,(B289=OFFSET(Priorities!$B$3:$B$2283,Table1[[#This Row],[ID]],0))*("2L"=OFFSET(Priorities!$E$3:$E$2283,Table1[[#This Row],[ID]],0)),0))),"")</f>
        <v/>
      </c>
      <c r="P289" s="292" t="str" cm="1">
        <f t="array" aca="1" ref="P289" ca="1">_xlfn.IFNA(TODAY()-(INDEX(OFFSET(Priorities!$F$3:$F$2283,Table1[[#This Row],[ID]],0),MATCH(1,(B289=OFFSET(Priorities!$B$3:$B$2283,Table1[[#This Row],[ID]],0))*("156W"=OFFSET(Priorities!$E$3:$E$2283,Table1[[#This Row],[ID]],0)),0))),"")</f>
        <v/>
      </c>
      <c r="Q289" s="287" t="str" cm="1">
        <f t="array" aca="1" ref="Q289" ca="1">_xlfn.IFNA(TODAY()-(INDEX(OFFSET(Priorities!$F$3:$F$2283,Table1[[#This Row],[ID]],0),MATCH(1,(B289=OFFSET(Priorities!$B$3:$B$2283,Table1[[#This Row],[ID]],0))*("3L"=OFFSET(Priorities!$E$3:$E$2283,Table1[[#This Row],[ID]],0)),0))),"")</f>
        <v/>
      </c>
    </row>
    <row r="290" spans="1:17" hidden="1" x14ac:dyDescent="0.3">
      <c r="A290" s="288">
        <v>289</v>
      </c>
      <c r="B290" s="289" t="str">
        <f ca="1">IF(COUNTIF(Priorities!$B$4:OFFSET(Priorities!$B$3,Table1[[#This Row],[ID]],0),OFFSET(Priorities!$B$3,Table1[[#This Row],[ID]],0))=1,OFFSET(Priorities!$B$3,Table1[[#This Row],[ID]],0),"")</f>
        <v/>
      </c>
      <c r="C290" s="290" t="str">
        <f ca="1">IF(COUNTIF(Priorities!$B$4:OFFSET(Priorities!$B$3,Table1[[#This Row],[ID]],0),OFFSET(Priorities!$B$3,Table1[[#This Row],[ID]],0))=1,OFFSET(Priorities!$C$3,Table1[[#This Row],[ID]],0),"")</f>
        <v/>
      </c>
      <c r="D290" s="289" t="str">
        <f ca="1">IFERROR(IF(VLOOKUP(E290,'Leader-Assistant'!$B$1:$B$25,1,FALSE)&lt;&gt;"",'Leader-Assistant'!$B$1,""),"") &amp; IFERROR(IF(VLOOKUP(E290,'Leader-Assistant'!$C$1:$C$25,1,FALSE)&lt;&gt;"",'Leader-Assistant'!$C$1,""),"")  &amp; IFERROR(IF(VLOOKUP(E290,'Leader-Assistant'!$D$1:$D$25,1,FALSE)&lt;&gt;"",'Leader-Assistant'!$D$1,""),"") &amp; IFERROR(IF(VLOOKUP(E290,'Leader-Assistant'!$E$1:$E$25,1,FALSE)&lt;&gt;"",'Leader-Assistant'!$E$1,""),"") &amp; IFERROR(IF(VLOOKUP(E290,'Leader-Assistant'!$F$1:$F$25,1,FALSE)&lt;&gt;"",'Leader-Assistant'!$F$1,""),"") &amp; IFERROR(IF(VLOOKUP(E290,'Leader-Assistant'!$G$1:$G$25,1,FALSE)&lt;&gt;"",'Leader-Assistant'!$G$1,""),"") &amp; IFERROR(IF(VLOOKUP(E290,'Leader-Assistant'!$H$1:$H$25,1,FALSE)&lt;&gt;"",'Leader-Assistant'!$H$1,""),"") &amp; IFERROR(IF(VLOOKUP(E290,'Leader-Assistant'!$I$1:$I$25,1,FALSE)&lt;&gt;"",'Leader-Assistant'!$I$1,""),"")</f>
        <v/>
      </c>
      <c r="E290" s="289" t="str">
        <f ca="1">IF(COUNTIF(Priorities!$B$4:OFFSET(Priorities!$B$3,Table1[[#This Row],[ID]],0),OFFSET(Priorities!$B$3,Table1[[#This Row],[ID]],0))=1,OFFSET(Priorities!$D$3,Table1[[#This Row],[ID]],0),"")</f>
        <v/>
      </c>
      <c r="F290" s="291" t="str" cm="1">
        <f t="array" aca="1" ref="F290" ca="1">_xlfn.IFNA(INDEX(OFFSET(Priorities!$F$3:$F$2283,Table1[[#This Row],[ID]],0),MATCH(1,(B290=OFFSET(Priorities!$B$3:$B$2283,Table1[[#This Row],[ID]],0))*("Initial"=OFFSET(Priorities!$E$3:$E$2283,Table1[[#This Row],[ID]],0)),0)),"")</f>
        <v/>
      </c>
      <c r="G290" s="292" t="str" cm="1">
        <f t="array" aca="1" ref="G290" ca="1">_xlfn.IFNA(TODAY()-(INDEX(OFFSET(Priorities!$F$3:$F$2283,Table1[[#This Row],[ID]],0),MATCH(1,(B290=OFFSET(Priorities!$B$3:$B$2283,Table1[[#This Row],[ID]],0))*("1W"=OFFSET(Priorities!$E$3:$E$2283,Table1[[#This Row],[ID]],0)),0))),"")</f>
        <v/>
      </c>
      <c r="H290" s="292" t="str" cm="1">
        <f t="array" aca="1" ref="H290" ca="1">_xlfn.IFNA(TODAY()-(INDEX(OFFSET(Priorities!$F$3:$F$2283,Table1[[#This Row],[ID]],0),MATCH(1,(B290=OFFSET(Priorities!$B$3:$B$2283,Table1[[#This Row],[ID]],0))*("3W"=OFFSET(Priorities!$E$3:$E$2283,Table1[[#This Row],[ID]],0)),0))),"")</f>
        <v/>
      </c>
      <c r="I290" s="292" t="str" cm="1">
        <f t="array" aca="1" ref="I290" ca="1">_xlfn.IFNA(TODAY()-(INDEX(OFFSET(Priorities!$F$3:$F$2283,Table1[[#This Row],[ID]],0),MATCH(1,(B290=OFFSET(Priorities!$B$3:$B$2283,Table1[[#This Row],[ID]],0))*("6W"=OFFSET(Priorities!$E$3:$E$2283,Table1[[#This Row],[ID]],0)),0))),"")</f>
        <v/>
      </c>
      <c r="J290" s="292" t="str" cm="1">
        <f t="array" aca="1" ref="J290" ca="1">_xlfn.IFNA(TODAY()-(INDEX(OFFSET(Priorities!$F$3:$F$2283,Table1[[#This Row],[ID]],0),MATCH(1,(B290=OFFSET(Priorities!$B$3:$B$2283,Table1[[#This Row],[ID]],0))*("12W"=OFFSET(Priorities!$E$3:$E$2283,Table1[[#This Row],[ID]],0)),0))),"")</f>
        <v/>
      </c>
      <c r="K290" s="292" t="str" cm="1">
        <f t="array" aca="1" ref="K290" ca="1">_xlfn.IFNA(TODAY()-(INDEX(OFFSET(Priorities!$F$3:$F$2283,Table1[[#This Row],[ID]],0),MATCH(1,(B290=OFFSET(Priorities!$B$3:$B$2283,Table1[[#This Row],[ID]],0))*("18W"=OFFSET(Priorities!$E$3:$E$2283,Table1[[#This Row],[ID]],0)),0))),"")</f>
        <v/>
      </c>
      <c r="L290" s="292" t="str" cm="1">
        <f t="array" aca="1" ref="L290" ca="1">_xlfn.IFNA(TODAY()-(INDEX(OFFSET(Priorities!$F$3:$F$2283,Table1[[#This Row],[ID]],0),MATCH(1,(B290=OFFSET(Priorities!$B$3:$B$2283,Table1[[#This Row],[ID]],0))*("26W"=OFFSET(Priorities!$E$3:$E$2283,Table1[[#This Row],[ID]],0)),0))),"")</f>
        <v/>
      </c>
      <c r="M290" s="292" t="str" cm="1">
        <f t="array" aca="1" ref="M290" ca="1">_xlfn.IFNA(TODAY()-(INDEX(OFFSET(Priorities!$F$3:$F$2283,Table1[[#This Row],[ID]],0),MATCH(1,(B290=OFFSET(Priorities!$B$3:$B$2283,Table1[[#This Row],[ID]],0))*("52W"=OFFSET(Priorities!$E$3:$E$2283,Table1[[#This Row],[ID]],0)),0))),"")</f>
        <v/>
      </c>
      <c r="N290" s="292" t="str" cm="1">
        <f t="array" aca="1" ref="N290" ca="1">_xlfn.IFNA(TODAY()-(INDEX(OFFSET(Priorities!$F$3:$F$2283,Table1[[#This Row],[ID]],0),MATCH(1,(B290=OFFSET(Priorities!$B$3:$B$2283,Table1[[#This Row],[ID]],0))*("104W"=OFFSET(Priorities!$E$3:$E$2283,Table1[[#This Row],[ID]],0)),0))),"")</f>
        <v/>
      </c>
      <c r="O290" s="292" t="str" cm="1">
        <f t="array" aca="1" ref="O290" ca="1">_xlfn.IFNA(TODAY()-(INDEX(OFFSET(Priorities!$F$3:$F$2283,Table1[[#This Row],[ID]],0),MATCH(1,(B290=OFFSET(Priorities!$B$3:$B$2283,Table1[[#This Row],[ID]],0))*("2L"=OFFSET(Priorities!$E$3:$E$2283,Table1[[#This Row],[ID]],0)),0))),"")</f>
        <v/>
      </c>
      <c r="P290" s="292" t="str" cm="1">
        <f t="array" aca="1" ref="P290" ca="1">_xlfn.IFNA(TODAY()-(INDEX(OFFSET(Priorities!$F$3:$F$2283,Table1[[#This Row],[ID]],0),MATCH(1,(B290=OFFSET(Priorities!$B$3:$B$2283,Table1[[#This Row],[ID]],0))*("156W"=OFFSET(Priorities!$E$3:$E$2283,Table1[[#This Row],[ID]],0)),0))),"")</f>
        <v/>
      </c>
      <c r="Q290" s="287" t="str" cm="1">
        <f t="array" aca="1" ref="Q290" ca="1">_xlfn.IFNA(TODAY()-(INDEX(OFFSET(Priorities!$F$3:$F$2283,Table1[[#This Row],[ID]],0),MATCH(1,(B290=OFFSET(Priorities!$B$3:$B$2283,Table1[[#This Row],[ID]],0))*("3L"=OFFSET(Priorities!$E$3:$E$2283,Table1[[#This Row],[ID]],0)),0))),"")</f>
        <v/>
      </c>
    </row>
    <row r="291" spans="1:17" hidden="1" x14ac:dyDescent="0.3">
      <c r="A291" s="288">
        <v>290</v>
      </c>
      <c r="B291" s="289" t="str">
        <f ca="1">IF(COUNTIF(Priorities!$B$4:OFFSET(Priorities!$B$3,Table1[[#This Row],[ID]],0),OFFSET(Priorities!$B$3,Table1[[#This Row],[ID]],0))=1,OFFSET(Priorities!$B$3,Table1[[#This Row],[ID]],0),"")</f>
        <v/>
      </c>
      <c r="C291" s="290" t="str">
        <f ca="1">IF(COUNTIF(Priorities!$B$4:OFFSET(Priorities!$B$3,Table1[[#This Row],[ID]],0),OFFSET(Priorities!$B$3,Table1[[#This Row],[ID]],0))=1,OFFSET(Priorities!$C$3,Table1[[#This Row],[ID]],0),"")</f>
        <v/>
      </c>
      <c r="D291" s="289" t="str">
        <f ca="1">IFERROR(IF(VLOOKUP(E291,'Leader-Assistant'!$B$1:$B$25,1,FALSE)&lt;&gt;"",'Leader-Assistant'!$B$1,""),"") &amp; IFERROR(IF(VLOOKUP(E291,'Leader-Assistant'!$C$1:$C$25,1,FALSE)&lt;&gt;"",'Leader-Assistant'!$C$1,""),"")  &amp; IFERROR(IF(VLOOKUP(E291,'Leader-Assistant'!$D$1:$D$25,1,FALSE)&lt;&gt;"",'Leader-Assistant'!$D$1,""),"") &amp; IFERROR(IF(VLOOKUP(E291,'Leader-Assistant'!$E$1:$E$25,1,FALSE)&lt;&gt;"",'Leader-Assistant'!$E$1,""),"") &amp; IFERROR(IF(VLOOKUP(E291,'Leader-Assistant'!$F$1:$F$25,1,FALSE)&lt;&gt;"",'Leader-Assistant'!$F$1,""),"") &amp; IFERROR(IF(VLOOKUP(E291,'Leader-Assistant'!$G$1:$G$25,1,FALSE)&lt;&gt;"",'Leader-Assistant'!$G$1,""),"") &amp; IFERROR(IF(VLOOKUP(E291,'Leader-Assistant'!$H$1:$H$25,1,FALSE)&lt;&gt;"",'Leader-Assistant'!$H$1,""),"") &amp; IFERROR(IF(VLOOKUP(E291,'Leader-Assistant'!$I$1:$I$25,1,FALSE)&lt;&gt;"",'Leader-Assistant'!$I$1,""),"")</f>
        <v/>
      </c>
      <c r="E291" s="289" t="str">
        <f ca="1">IF(COUNTIF(Priorities!$B$4:OFFSET(Priorities!$B$3,Table1[[#This Row],[ID]],0),OFFSET(Priorities!$B$3,Table1[[#This Row],[ID]],0))=1,OFFSET(Priorities!$D$3,Table1[[#This Row],[ID]],0),"")</f>
        <v/>
      </c>
      <c r="F291" s="291" t="str" cm="1">
        <f t="array" aca="1" ref="F291" ca="1">_xlfn.IFNA(INDEX(OFFSET(Priorities!$F$3:$F$2283,Table1[[#This Row],[ID]],0),MATCH(1,(B291=OFFSET(Priorities!$B$3:$B$2283,Table1[[#This Row],[ID]],0))*("Initial"=OFFSET(Priorities!$E$3:$E$2283,Table1[[#This Row],[ID]],0)),0)),"")</f>
        <v/>
      </c>
      <c r="G291" s="292" t="str" cm="1">
        <f t="array" aca="1" ref="G291" ca="1">_xlfn.IFNA(TODAY()-(INDEX(OFFSET(Priorities!$F$3:$F$2283,Table1[[#This Row],[ID]],0),MATCH(1,(B291=OFFSET(Priorities!$B$3:$B$2283,Table1[[#This Row],[ID]],0))*("1W"=OFFSET(Priorities!$E$3:$E$2283,Table1[[#This Row],[ID]],0)),0))),"")</f>
        <v/>
      </c>
      <c r="H291" s="292" t="str" cm="1">
        <f t="array" aca="1" ref="H291" ca="1">_xlfn.IFNA(TODAY()-(INDEX(OFFSET(Priorities!$F$3:$F$2283,Table1[[#This Row],[ID]],0),MATCH(1,(B291=OFFSET(Priorities!$B$3:$B$2283,Table1[[#This Row],[ID]],0))*("3W"=OFFSET(Priorities!$E$3:$E$2283,Table1[[#This Row],[ID]],0)),0))),"")</f>
        <v/>
      </c>
      <c r="I291" s="292" t="str" cm="1">
        <f t="array" aca="1" ref="I291" ca="1">_xlfn.IFNA(TODAY()-(INDEX(OFFSET(Priorities!$F$3:$F$2283,Table1[[#This Row],[ID]],0),MATCH(1,(B291=OFFSET(Priorities!$B$3:$B$2283,Table1[[#This Row],[ID]],0))*("6W"=OFFSET(Priorities!$E$3:$E$2283,Table1[[#This Row],[ID]],0)),0))),"")</f>
        <v/>
      </c>
      <c r="J291" s="292" t="str" cm="1">
        <f t="array" aca="1" ref="J291" ca="1">_xlfn.IFNA(TODAY()-(INDEX(OFFSET(Priorities!$F$3:$F$2283,Table1[[#This Row],[ID]],0),MATCH(1,(B291=OFFSET(Priorities!$B$3:$B$2283,Table1[[#This Row],[ID]],0))*("12W"=OFFSET(Priorities!$E$3:$E$2283,Table1[[#This Row],[ID]],0)),0))),"")</f>
        <v/>
      </c>
      <c r="K291" s="292" t="str" cm="1">
        <f t="array" aca="1" ref="K291" ca="1">_xlfn.IFNA(TODAY()-(INDEX(OFFSET(Priorities!$F$3:$F$2283,Table1[[#This Row],[ID]],0),MATCH(1,(B291=OFFSET(Priorities!$B$3:$B$2283,Table1[[#This Row],[ID]],0))*("18W"=OFFSET(Priorities!$E$3:$E$2283,Table1[[#This Row],[ID]],0)),0))),"")</f>
        <v/>
      </c>
      <c r="L291" s="292" t="str" cm="1">
        <f t="array" aca="1" ref="L291" ca="1">_xlfn.IFNA(TODAY()-(INDEX(OFFSET(Priorities!$F$3:$F$2283,Table1[[#This Row],[ID]],0),MATCH(1,(B291=OFFSET(Priorities!$B$3:$B$2283,Table1[[#This Row],[ID]],0))*("26W"=OFFSET(Priorities!$E$3:$E$2283,Table1[[#This Row],[ID]],0)),0))),"")</f>
        <v/>
      </c>
      <c r="M291" s="292" t="str" cm="1">
        <f t="array" aca="1" ref="M291" ca="1">_xlfn.IFNA(TODAY()-(INDEX(OFFSET(Priorities!$F$3:$F$2283,Table1[[#This Row],[ID]],0),MATCH(1,(B291=OFFSET(Priorities!$B$3:$B$2283,Table1[[#This Row],[ID]],0))*("52W"=OFFSET(Priorities!$E$3:$E$2283,Table1[[#This Row],[ID]],0)),0))),"")</f>
        <v/>
      </c>
      <c r="N291" s="292" t="str" cm="1">
        <f t="array" aca="1" ref="N291" ca="1">_xlfn.IFNA(TODAY()-(INDEX(OFFSET(Priorities!$F$3:$F$2283,Table1[[#This Row],[ID]],0),MATCH(1,(B291=OFFSET(Priorities!$B$3:$B$2283,Table1[[#This Row],[ID]],0))*("104W"=OFFSET(Priorities!$E$3:$E$2283,Table1[[#This Row],[ID]],0)),0))),"")</f>
        <v/>
      </c>
      <c r="O291" s="292" t="str" cm="1">
        <f t="array" aca="1" ref="O291" ca="1">_xlfn.IFNA(TODAY()-(INDEX(OFFSET(Priorities!$F$3:$F$2283,Table1[[#This Row],[ID]],0),MATCH(1,(B291=OFFSET(Priorities!$B$3:$B$2283,Table1[[#This Row],[ID]],0))*("2L"=OFFSET(Priorities!$E$3:$E$2283,Table1[[#This Row],[ID]],0)),0))),"")</f>
        <v/>
      </c>
      <c r="P291" s="292" t="str" cm="1">
        <f t="array" aca="1" ref="P291" ca="1">_xlfn.IFNA(TODAY()-(INDEX(OFFSET(Priorities!$F$3:$F$2283,Table1[[#This Row],[ID]],0),MATCH(1,(B291=OFFSET(Priorities!$B$3:$B$2283,Table1[[#This Row],[ID]],0))*("156W"=OFFSET(Priorities!$E$3:$E$2283,Table1[[#This Row],[ID]],0)),0))),"")</f>
        <v/>
      </c>
      <c r="Q291" s="287" t="str" cm="1">
        <f t="array" aca="1" ref="Q291" ca="1">_xlfn.IFNA(TODAY()-(INDEX(OFFSET(Priorities!$F$3:$F$2283,Table1[[#This Row],[ID]],0),MATCH(1,(B291=OFFSET(Priorities!$B$3:$B$2283,Table1[[#This Row],[ID]],0))*("3L"=OFFSET(Priorities!$E$3:$E$2283,Table1[[#This Row],[ID]],0)),0))),"")</f>
        <v/>
      </c>
    </row>
    <row r="292" spans="1:17" hidden="1" x14ac:dyDescent="0.3">
      <c r="A292" s="288">
        <v>291</v>
      </c>
      <c r="B292" s="289" t="str">
        <f ca="1">IF(COUNTIF(Priorities!$B$4:OFFSET(Priorities!$B$3,Table1[[#This Row],[ID]],0),OFFSET(Priorities!$B$3,Table1[[#This Row],[ID]],0))=1,OFFSET(Priorities!$B$3,Table1[[#This Row],[ID]],0),"")</f>
        <v/>
      </c>
      <c r="C292" s="290" t="str">
        <f ca="1">IF(COUNTIF(Priorities!$B$4:OFFSET(Priorities!$B$3,Table1[[#This Row],[ID]],0),OFFSET(Priorities!$B$3,Table1[[#This Row],[ID]],0))=1,OFFSET(Priorities!$C$3,Table1[[#This Row],[ID]],0),"")</f>
        <v/>
      </c>
      <c r="D292" s="289" t="str">
        <f ca="1">IFERROR(IF(VLOOKUP(E292,'Leader-Assistant'!$B$1:$B$25,1,FALSE)&lt;&gt;"",'Leader-Assistant'!$B$1,""),"") &amp; IFERROR(IF(VLOOKUP(E292,'Leader-Assistant'!$C$1:$C$25,1,FALSE)&lt;&gt;"",'Leader-Assistant'!$C$1,""),"")  &amp; IFERROR(IF(VLOOKUP(E292,'Leader-Assistant'!$D$1:$D$25,1,FALSE)&lt;&gt;"",'Leader-Assistant'!$D$1,""),"") &amp; IFERROR(IF(VLOOKUP(E292,'Leader-Assistant'!$E$1:$E$25,1,FALSE)&lt;&gt;"",'Leader-Assistant'!$E$1,""),"") &amp; IFERROR(IF(VLOOKUP(E292,'Leader-Assistant'!$F$1:$F$25,1,FALSE)&lt;&gt;"",'Leader-Assistant'!$F$1,""),"") &amp; IFERROR(IF(VLOOKUP(E292,'Leader-Assistant'!$G$1:$G$25,1,FALSE)&lt;&gt;"",'Leader-Assistant'!$G$1,""),"") &amp; IFERROR(IF(VLOOKUP(E292,'Leader-Assistant'!$H$1:$H$25,1,FALSE)&lt;&gt;"",'Leader-Assistant'!$H$1,""),"") &amp; IFERROR(IF(VLOOKUP(E292,'Leader-Assistant'!$I$1:$I$25,1,FALSE)&lt;&gt;"",'Leader-Assistant'!$I$1,""),"")</f>
        <v/>
      </c>
      <c r="E292" s="289" t="str">
        <f ca="1">IF(COUNTIF(Priorities!$B$4:OFFSET(Priorities!$B$3,Table1[[#This Row],[ID]],0),OFFSET(Priorities!$B$3,Table1[[#This Row],[ID]],0))=1,OFFSET(Priorities!$D$3,Table1[[#This Row],[ID]],0),"")</f>
        <v/>
      </c>
      <c r="F292" s="291" t="str" cm="1">
        <f t="array" aca="1" ref="F292" ca="1">_xlfn.IFNA(INDEX(OFFSET(Priorities!$F$3:$F$2283,Table1[[#This Row],[ID]],0),MATCH(1,(B292=OFFSET(Priorities!$B$3:$B$2283,Table1[[#This Row],[ID]],0))*("Initial"=OFFSET(Priorities!$E$3:$E$2283,Table1[[#This Row],[ID]],0)),0)),"")</f>
        <v/>
      </c>
      <c r="G292" s="292" t="str" cm="1">
        <f t="array" aca="1" ref="G292" ca="1">_xlfn.IFNA(TODAY()-(INDEX(OFFSET(Priorities!$F$3:$F$2283,Table1[[#This Row],[ID]],0),MATCH(1,(B292=OFFSET(Priorities!$B$3:$B$2283,Table1[[#This Row],[ID]],0))*("1W"=OFFSET(Priorities!$E$3:$E$2283,Table1[[#This Row],[ID]],0)),0))),"")</f>
        <v/>
      </c>
      <c r="H292" s="292" t="str" cm="1">
        <f t="array" aca="1" ref="H292" ca="1">_xlfn.IFNA(TODAY()-(INDEX(OFFSET(Priorities!$F$3:$F$2283,Table1[[#This Row],[ID]],0),MATCH(1,(B292=OFFSET(Priorities!$B$3:$B$2283,Table1[[#This Row],[ID]],0))*("3W"=OFFSET(Priorities!$E$3:$E$2283,Table1[[#This Row],[ID]],0)),0))),"")</f>
        <v/>
      </c>
      <c r="I292" s="292" t="str" cm="1">
        <f t="array" aca="1" ref="I292" ca="1">_xlfn.IFNA(TODAY()-(INDEX(OFFSET(Priorities!$F$3:$F$2283,Table1[[#This Row],[ID]],0),MATCH(1,(B292=OFFSET(Priorities!$B$3:$B$2283,Table1[[#This Row],[ID]],0))*("6W"=OFFSET(Priorities!$E$3:$E$2283,Table1[[#This Row],[ID]],0)),0))),"")</f>
        <v/>
      </c>
      <c r="J292" s="292" t="str" cm="1">
        <f t="array" aca="1" ref="J292" ca="1">_xlfn.IFNA(TODAY()-(INDEX(OFFSET(Priorities!$F$3:$F$2283,Table1[[#This Row],[ID]],0),MATCH(1,(B292=OFFSET(Priorities!$B$3:$B$2283,Table1[[#This Row],[ID]],0))*("12W"=OFFSET(Priorities!$E$3:$E$2283,Table1[[#This Row],[ID]],0)),0))),"")</f>
        <v/>
      </c>
      <c r="K292" s="292" t="str" cm="1">
        <f t="array" aca="1" ref="K292" ca="1">_xlfn.IFNA(TODAY()-(INDEX(OFFSET(Priorities!$F$3:$F$2283,Table1[[#This Row],[ID]],0),MATCH(1,(B292=OFFSET(Priorities!$B$3:$B$2283,Table1[[#This Row],[ID]],0))*("18W"=OFFSET(Priorities!$E$3:$E$2283,Table1[[#This Row],[ID]],0)),0))),"")</f>
        <v/>
      </c>
      <c r="L292" s="292" t="str" cm="1">
        <f t="array" aca="1" ref="L292" ca="1">_xlfn.IFNA(TODAY()-(INDEX(OFFSET(Priorities!$F$3:$F$2283,Table1[[#This Row],[ID]],0),MATCH(1,(B292=OFFSET(Priorities!$B$3:$B$2283,Table1[[#This Row],[ID]],0))*("26W"=OFFSET(Priorities!$E$3:$E$2283,Table1[[#This Row],[ID]],0)),0))),"")</f>
        <v/>
      </c>
      <c r="M292" s="292" t="str" cm="1">
        <f t="array" aca="1" ref="M292" ca="1">_xlfn.IFNA(TODAY()-(INDEX(OFFSET(Priorities!$F$3:$F$2283,Table1[[#This Row],[ID]],0),MATCH(1,(B292=OFFSET(Priorities!$B$3:$B$2283,Table1[[#This Row],[ID]],0))*("52W"=OFFSET(Priorities!$E$3:$E$2283,Table1[[#This Row],[ID]],0)),0))),"")</f>
        <v/>
      </c>
      <c r="N292" s="292" t="str" cm="1">
        <f t="array" aca="1" ref="N292" ca="1">_xlfn.IFNA(TODAY()-(INDEX(OFFSET(Priorities!$F$3:$F$2283,Table1[[#This Row],[ID]],0),MATCH(1,(B292=OFFSET(Priorities!$B$3:$B$2283,Table1[[#This Row],[ID]],0))*("104W"=OFFSET(Priorities!$E$3:$E$2283,Table1[[#This Row],[ID]],0)),0))),"")</f>
        <v/>
      </c>
      <c r="O292" s="292" t="str" cm="1">
        <f t="array" aca="1" ref="O292" ca="1">_xlfn.IFNA(TODAY()-(INDEX(OFFSET(Priorities!$F$3:$F$2283,Table1[[#This Row],[ID]],0),MATCH(1,(B292=OFFSET(Priorities!$B$3:$B$2283,Table1[[#This Row],[ID]],0))*("2L"=OFFSET(Priorities!$E$3:$E$2283,Table1[[#This Row],[ID]],0)),0))),"")</f>
        <v/>
      </c>
      <c r="P292" s="292" t="str" cm="1">
        <f t="array" aca="1" ref="P292" ca="1">_xlfn.IFNA(TODAY()-(INDEX(OFFSET(Priorities!$F$3:$F$2283,Table1[[#This Row],[ID]],0),MATCH(1,(B292=OFFSET(Priorities!$B$3:$B$2283,Table1[[#This Row],[ID]],0))*("156W"=OFFSET(Priorities!$E$3:$E$2283,Table1[[#This Row],[ID]],0)),0))),"")</f>
        <v/>
      </c>
      <c r="Q292" s="287" t="str" cm="1">
        <f t="array" aca="1" ref="Q292" ca="1">_xlfn.IFNA(TODAY()-(INDEX(OFFSET(Priorities!$F$3:$F$2283,Table1[[#This Row],[ID]],0),MATCH(1,(B292=OFFSET(Priorities!$B$3:$B$2283,Table1[[#This Row],[ID]],0))*("3L"=OFFSET(Priorities!$E$3:$E$2283,Table1[[#This Row],[ID]],0)),0))),"")</f>
        <v/>
      </c>
    </row>
    <row r="293" spans="1:17" x14ac:dyDescent="0.3">
      <c r="A293" s="288">
        <v>292</v>
      </c>
      <c r="B293" s="289" t="str">
        <f ca="1">IF(COUNTIF(Priorities!$B$4:OFFSET(Priorities!$B$3,Table1[[#This Row],[ID]],0),OFFSET(Priorities!$B$3,Table1[[#This Row],[ID]],0))=1,OFFSET(Priorities!$B$3,Table1[[#This Row],[ID]],0),"")</f>
        <v>ST 510/2021</v>
      </c>
      <c r="C293" s="290" t="str">
        <f ca="1">IF(COUNTIF(Priorities!$B$4:OFFSET(Priorities!$B$3,Table1[[#This Row],[ID]],0),OFFSET(Priorities!$B$3,Table1[[#This Row],[ID]],0))=1,OFFSET(Priorities!$C$3,Table1[[#This Row],[ID]],0),"")</f>
        <v>TEST54 laminate  (40um/70um)</v>
      </c>
      <c r="D293" s="289" t="str">
        <f ca="1">IFERROR(IF(VLOOKUP(E293,'Leader-Assistant'!$B$1:$B$25,1,FALSE)&lt;&gt;"",'Leader-Assistant'!$B$1,""),"") &amp; IFERROR(IF(VLOOKUP(E293,'Leader-Assistant'!$C$1:$C$25,1,FALSE)&lt;&gt;"",'Leader-Assistant'!$C$1,""),"")  &amp; IFERROR(IF(VLOOKUP(E293,'Leader-Assistant'!$D$1:$D$25,1,FALSE)&lt;&gt;"",'Leader-Assistant'!$D$1,""),"") &amp; IFERROR(IF(VLOOKUP(E293,'Leader-Assistant'!$E$1:$E$25,1,FALSE)&lt;&gt;"",'Leader-Assistant'!$E$1,""),"") &amp; IFERROR(IF(VLOOKUP(E293,'Leader-Assistant'!$F$1:$F$25,1,FALSE)&lt;&gt;"",'Leader-Assistant'!$F$1,""),"") &amp; IFERROR(IF(VLOOKUP(E293,'Leader-Assistant'!$G$1:$G$25,1,FALSE)&lt;&gt;"",'Leader-Assistant'!$G$1,""),"") &amp; IFERROR(IF(VLOOKUP(E293,'Leader-Assistant'!$H$1:$H$25,1,FALSE)&lt;&gt;"",'Leader-Assistant'!$H$1,""),"") &amp; IFERROR(IF(VLOOKUP(E293,'Leader-Assistant'!$I$1:$I$25,1,FALSE)&lt;&gt;"",'Leader-Assistant'!$I$1,""),"")</f>
        <v>MU</v>
      </c>
      <c r="E293" s="289" t="str">
        <f ca="1">IF(COUNTIF(Priorities!$B$4:OFFSET(Priorities!$B$3,Table1[[#This Row],[ID]],0),OFFSET(Priorities!$B$3,Table1[[#This Row],[ID]],0))=1,OFFSET(Priorities!$D$3,Table1[[#This Row],[ID]],0),"")</f>
        <v>AWO</v>
      </c>
      <c r="F293" s="291" t="str" cm="1">
        <f t="array" aca="1" ref="F293" ca="1">_xlfn.IFNA(INDEX(OFFSET(Priorities!$F$3:$F$2283,Table1[[#This Row],[ID]],0),MATCH(1,(B293=OFFSET(Priorities!$B$3:$B$2283,Table1[[#This Row],[ID]],0))*("Initial"=OFFSET(Priorities!$E$3:$E$2283,Table1[[#This Row],[ID]],0)),0)),"")</f>
        <v>03.11.2021</v>
      </c>
      <c r="G293" s="292" cm="1">
        <f t="array" aca="1" ref="G293" ca="1">_xlfn.IFNA(TODAY()-(INDEX(OFFSET(Priorities!$F$3:$F$2283,Table1[[#This Row],[ID]],0),MATCH(1,(B293=OFFSET(Priorities!$B$3:$B$2283,Table1[[#This Row],[ID]],0))*("1W"=OFFSET(Priorities!$E$3:$E$2283,Table1[[#This Row],[ID]],0)),0))),"")</f>
        <v>335</v>
      </c>
      <c r="H293" s="292" cm="1">
        <f t="array" aca="1" ref="H293" ca="1">_xlfn.IFNA(TODAY()-(INDEX(OFFSET(Priorities!$F$3:$F$2283,Table1[[#This Row],[ID]],0),MATCH(1,(B293=OFFSET(Priorities!$B$3:$B$2283,Table1[[#This Row],[ID]],0))*("3W"=OFFSET(Priorities!$E$3:$E$2283,Table1[[#This Row],[ID]],0)),0))),"")</f>
        <v>321</v>
      </c>
      <c r="I293" s="292" cm="1">
        <f t="array" aca="1" ref="I293" ca="1">_xlfn.IFNA(TODAY()-(INDEX(OFFSET(Priorities!$F$3:$F$2283,Table1[[#This Row],[ID]],0),MATCH(1,(B293=OFFSET(Priorities!$B$3:$B$2283,Table1[[#This Row],[ID]],0))*("6W"=OFFSET(Priorities!$E$3:$E$2283,Table1[[#This Row],[ID]],0)),0))),"")</f>
        <v>300</v>
      </c>
      <c r="J293" s="292" cm="1">
        <f t="array" aca="1" ref="J293" ca="1">_xlfn.IFNA(TODAY()-(INDEX(OFFSET(Priorities!$F$3:$F$2283,Table1[[#This Row],[ID]],0),MATCH(1,(B293=OFFSET(Priorities!$B$3:$B$2283,Table1[[#This Row],[ID]],0))*("12W"=OFFSET(Priorities!$E$3:$E$2283,Table1[[#This Row],[ID]],0)),0))),"")</f>
        <v>258</v>
      </c>
      <c r="K293" s="292" t="str" cm="1">
        <f t="array" aca="1" ref="K293" ca="1">_xlfn.IFNA(TODAY()-(INDEX(OFFSET(Priorities!$F$3:$F$2283,Table1[[#This Row],[ID]],0),MATCH(1,(B293=OFFSET(Priorities!$B$3:$B$2283,Table1[[#This Row],[ID]],0))*("18W"=OFFSET(Priorities!$E$3:$E$2283,Table1[[#This Row],[ID]],0)),0))),"")</f>
        <v/>
      </c>
      <c r="L293" s="292" t="str" cm="1">
        <f t="array" aca="1" ref="L293" ca="1">_xlfn.IFNA(TODAY()-(INDEX(OFFSET(Priorities!$F$3:$F$2283,Table1[[#This Row],[ID]],0),MATCH(1,(B293=OFFSET(Priorities!$B$3:$B$2283,Table1[[#This Row],[ID]],0))*("26W"=OFFSET(Priorities!$E$3:$E$2283,Table1[[#This Row],[ID]],0)),0))),"")</f>
        <v/>
      </c>
      <c r="M293" s="292" t="str" cm="1">
        <f t="array" aca="1" ref="M293" ca="1">_xlfn.IFNA(TODAY()-(INDEX(OFFSET(Priorities!$F$3:$F$2283,Table1[[#This Row],[ID]],0),MATCH(1,(B293=OFFSET(Priorities!$B$3:$B$2283,Table1[[#This Row],[ID]],0))*("52W"=OFFSET(Priorities!$E$3:$E$2283,Table1[[#This Row],[ID]],0)),0))),"")</f>
        <v/>
      </c>
      <c r="N293" s="292" t="str" cm="1">
        <f t="array" aca="1" ref="N293" ca="1">_xlfn.IFNA(TODAY()-(INDEX(OFFSET(Priorities!$F$3:$F$2283,Table1[[#This Row],[ID]],0),MATCH(1,(B293=OFFSET(Priorities!$B$3:$B$2283,Table1[[#This Row],[ID]],0))*("104W"=OFFSET(Priorities!$E$3:$E$2283,Table1[[#This Row],[ID]],0)),0))),"")</f>
        <v/>
      </c>
      <c r="O293" s="292" t="str" cm="1">
        <f t="array" aca="1" ref="O293" ca="1">_xlfn.IFNA(TODAY()-(INDEX(OFFSET(Priorities!$F$3:$F$2283,Table1[[#This Row],[ID]],0),MATCH(1,(B293=OFFSET(Priorities!$B$3:$B$2283,Table1[[#This Row],[ID]],0))*("2L"=OFFSET(Priorities!$E$3:$E$2283,Table1[[#This Row],[ID]],0)),0))),"")</f>
        <v/>
      </c>
      <c r="P293" s="292" t="str" cm="1">
        <f t="array" aca="1" ref="P293" ca="1">_xlfn.IFNA(TODAY()-(INDEX(OFFSET(Priorities!$F$3:$F$2283,Table1[[#This Row],[ID]],0),MATCH(1,(B293=OFFSET(Priorities!$B$3:$B$2283,Table1[[#This Row],[ID]],0))*("156W"=OFFSET(Priorities!$E$3:$E$2283,Table1[[#This Row],[ID]],0)),0))),"")</f>
        <v/>
      </c>
      <c r="Q293" s="287" t="str" cm="1">
        <f t="array" aca="1" ref="Q293" ca="1">_xlfn.IFNA(TODAY()-(INDEX(OFFSET(Priorities!$F$3:$F$2283,Table1[[#This Row],[ID]],0),MATCH(1,(B293=OFFSET(Priorities!$B$3:$B$2283,Table1[[#This Row],[ID]],0))*("3L"=OFFSET(Priorities!$E$3:$E$2283,Table1[[#This Row],[ID]],0)),0))),"")</f>
        <v/>
      </c>
    </row>
    <row r="294" spans="1:17" hidden="1" x14ac:dyDescent="0.3">
      <c r="A294" s="288">
        <v>293</v>
      </c>
      <c r="B294" s="289" t="str">
        <f ca="1">IF(COUNTIF(Priorities!$B$4:OFFSET(Priorities!$B$3,Table1[[#This Row],[ID]],0),OFFSET(Priorities!$B$3,Table1[[#This Row],[ID]],0))=1,OFFSET(Priorities!$B$3,Table1[[#This Row],[ID]],0),"")</f>
        <v/>
      </c>
      <c r="C294" s="290" t="str">
        <f ca="1">IF(COUNTIF(Priorities!$B$4:OFFSET(Priorities!$B$3,Table1[[#This Row],[ID]],0),OFFSET(Priorities!$B$3,Table1[[#This Row],[ID]],0))=1,OFFSET(Priorities!$C$3,Table1[[#This Row],[ID]],0),"")</f>
        <v/>
      </c>
      <c r="D294" s="289" t="str">
        <f ca="1">IFERROR(IF(VLOOKUP(E294,'Leader-Assistant'!$B$1:$B$25,1,FALSE)&lt;&gt;"",'Leader-Assistant'!$B$1,""),"") &amp; IFERROR(IF(VLOOKUP(E294,'Leader-Assistant'!$C$1:$C$25,1,FALSE)&lt;&gt;"",'Leader-Assistant'!$C$1,""),"")  &amp; IFERROR(IF(VLOOKUP(E294,'Leader-Assistant'!$D$1:$D$25,1,FALSE)&lt;&gt;"",'Leader-Assistant'!$D$1,""),"") &amp; IFERROR(IF(VLOOKUP(E294,'Leader-Assistant'!$E$1:$E$25,1,FALSE)&lt;&gt;"",'Leader-Assistant'!$E$1,""),"") &amp; IFERROR(IF(VLOOKUP(E294,'Leader-Assistant'!$F$1:$F$25,1,FALSE)&lt;&gt;"",'Leader-Assistant'!$F$1,""),"") &amp; IFERROR(IF(VLOOKUP(E294,'Leader-Assistant'!$G$1:$G$25,1,FALSE)&lt;&gt;"",'Leader-Assistant'!$G$1,""),"") &amp; IFERROR(IF(VLOOKUP(E294,'Leader-Assistant'!$H$1:$H$25,1,FALSE)&lt;&gt;"",'Leader-Assistant'!$H$1,""),"") &amp; IFERROR(IF(VLOOKUP(E294,'Leader-Assistant'!$I$1:$I$25,1,FALSE)&lt;&gt;"",'Leader-Assistant'!$I$1,""),"")</f>
        <v/>
      </c>
      <c r="E294" s="289" t="str">
        <f ca="1">IF(COUNTIF(Priorities!$B$4:OFFSET(Priorities!$B$3,Table1[[#This Row],[ID]],0),OFFSET(Priorities!$B$3,Table1[[#This Row],[ID]],0))=1,OFFSET(Priorities!$D$3,Table1[[#This Row],[ID]],0),"")</f>
        <v/>
      </c>
      <c r="F294" s="291" t="str" cm="1">
        <f t="array" aca="1" ref="F294" ca="1">_xlfn.IFNA(INDEX(OFFSET(Priorities!$F$3:$F$2283,Table1[[#This Row],[ID]],0),MATCH(1,(B294=OFFSET(Priorities!$B$3:$B$2283,Table1[[#This Row],[ID]],0))*("Initial"=OFFSET(Priorities!$E$3:$E$2283,Table1[[#This Row],[ID]],0)),0)),"")</f>
        <v/>
      </c>
      <c r="G294" s="292" t="str" cm="1">
        <f t="array" aca="1" ref="G294" ca="1">_xlfn.IFNA(TODAY()-(INDEX(OFFSET(Priorities!$F$3:$F$2283,Table1[[#This Row],[ID]],0),MATCH(1,(B294=OFFSET(Priorities!$B$3:$B$2283,Table1[[#This Row],[ID]],0))*("1W"=OFFSET(Priorities!$E$3:$E$2283,Table1[[#This Row],[ID]],0)),0))),"")</f>
        <v/>
      </c>
      <c r="H294" s="292" t="str" cm="1">
        <f t="array" aca="1" ref="H294" ca="1">_xlfn.IFNA(TODAY()-(INDEX(OFFSET(Priorities!$F$3:$F$2283,Table1[[#This Row],[ID]],0),MATCH(1,(B294=OFFSET(Priorities!$B$3:$B$2283,Table1[[#This Row],[ID]],0))*("3W"=OFFSET(Priorities!$E$3:$E$2283,Table1[[#This Row],[ID]],0)),0))),"")</f>
        <v/>
      </c>
      <c r="I294" s="292" t="str" cm="1">
        <f t="array" aca="1" ref="I294" ca="1">_xlfn.IFNA(TODAY()-(INDEX(OFFSET(Priorities!$F$3:$F$2283,Table1[[#This Row],[ID]],0),MATCH(1,(B294=OFFSET(Priorities!$B$3:$B$2283,Table1[[#This Row],[ID]],0))*("6W"=OFFSET(Priorities!$E$3:$E$2283,Table1[[#This Row],[ID]],0)),0))),"")</f>
        <v/>
      </c>
      <c r="J294" s="292" t="str" cm="1">
        <f t="array" aca="1" ref="J294" ca="1">_xlfn.IFNA(TODAY()-(INDEX(OFFSET(Priorities!$F$3:$F$2283,Table1[[#This Row],[ID]],0),MATCH(1,(B294=OFFSET(Priorities!$B$3:$B$2283,Table1[[#This Row],[ID]],0))*("12W"=OFFSET(Priorities!$E$3:$E$2283,Table1[[#This Row],[ID]],0)),0))),"")</f>
        <v/>
      </c>
      <c r="K294" s="292" t="str" cm="1">
        <f t="array" aca="1" ref="K294" ca="1">_xlfn.IFNA(TODAY()-(INDEX(OFFSET(Priorities!$F$3:$F$2283,Table1[[#This Row],[ID]],0),MATCH(1,(B294=OFFSET(Priorities!$B$3:$B$2283,Table1[[#This Row],[ID]],0))*("18W"=OFFSET(Priorities!$E$3:$E$2283,Table1[[#This Row],[ID]],0)),0))),"")</f>
        <v/>
      </c>
      <c r="L294" s="292" t="str" cm="1">
        <f t="array" aca="1" ref="L294" ca="1">_xlfn.IFNA(TODAY()-(INDEX(OFFSET(Priorities!$F$3:$F$2283,Table1[[#This Row],[ID]],0),MATCH(1,(B294=OFFSET(Priorities!$B$3:$B$2283,Table1[[#This Row],[ID]],0))*("26W"=OFFSET(Priorities!$E$3:$E$2283,Table1[[#This Row],[ID]],0)),0))),"")</f>
        <v/>
      </c>
      <c r="M294" s="292" t="str" cm="1">
        <f t="array" aca="1" ref="M294" ca="1">_xlfn.IFNA(TODAY()-(INDEX(OFFSET(Priorities!$F$3:$F$2283,Table1[[#This Row],[ID]],0),MATCH(1,(B294=OFFSET(Priorities!$B$3:$B$2283,Table1[[#This Row],[ID]],0))*("52W"=OFFSET(Priorities!$E$3:$E$2283,Table1[[#This Row],[ID]],0)),0))),"")</f>
        <v/>
      </c>
      <c r="N294" s="292" t="str" cm="1">
        <f t="array" aca="1" ref="N294" ca="1">_xlfn.IFNA(TODAY()-(INDEX(OFFSET(Priorities!$F$3:$F$2283,Table1[[#This Row],[ID]],0),MATCH(1,(B294=OFFSET(Priorities!$B$3:$B$2283,Table1[[#This Row],[ID]],0))*("104W"=OFFSET(Priorities!$E$3:$E$2283,Table1[[#This Row],[ID]],0)),0))),"")</f>
        <v/>
      </c>
      <c r="O294" s="292" t="str" cm="1">
        <f t="array" aca="1" ref="O294" ca="1">_xlfn.IFNA(TODAY()-(INDEX(OFFSET(Priorities!$F$3:$F$2283,Table1[[#This Row],[ID]],0),MATCH(1,(B294=OFFSET(Priorities!$B$3:$B$2283,Table1[[#This Row],[ID]],0))*("2L"=OFFSET(Priorities!$E$3:$E$2283,Table1[[#This Row],[ID]],0)),0))),"")</f>
        <v/>
      </c>
      <c r="P294" s="292" t="str" cm="1">
        <f t="array" aca="1" ref="P294" ca="1">_xlfn.IFNA(TODAY()-(INDEX(OFFSET(Priorities!$F$3:$F$2283,Table1[[#This Row],[ID]],0),MATCH(1,(B294=OFFSET(Priorities!$B$3:$B$2283,Table1[[#This Row],[ID]],0))*("156W"=OFFSET(Priorities!$E$3:$E$2283,Table1[[#This Row],[ID]],0)),0))),"")</f>
        <v/>
      </c>
      <c r="Q294" s="287" t="str" cm="1">
        <f t="array" aca="1" ref="Q294" ca="1">_xlfn.IFNA(TODAY()-(INDEX(OFFSET(Priorities!$F$3:$F$2283,Table1[[#This Row],[ID]],0),MATCH(1,(B294=OFFSET(Priorities!$B$3:$B$2283,Table1[[#This Row],[ID]],0))*("3L"=OFFSET(Priorities!$E$3:$E$2283,Table1[[#This Row],[ID]],0)),0))),"")</f>
        <v/>
      </c>
    </row>
    <row r="295" spans="1:17" hidden="1" x14ac:dyDescent="0.3">
      <c r="A295" s="288">
        <v>294</v>
      </c>
      <c r="B295" s="289" t="str">
        <f ca="1">IF(COUNTIF(Priorities!$B$4:OFFSET(Priorities!$B$3,Table1[[#This Row],[ID]],0),OFFSET(Priorities!$B$3,Table1[[#This Row],[ID]],0))=1,OFFSET(Priorities!$B$3,Table1[[#This Row],[ID]],0),"")</f>
        <v/>
      </c>
      <c r="C295" s="290" t="str">
        <f ca="1">IF(COUNTIF(Priorities!$B$4:OFFSET(Priorities!$B$3,Table1[[#This Row],[ID]],0),OFFSET(Priorities!$B$3,Table1[[#This Row],[ID]],0))=1,OFFSET(Priorities!$C$3,Table1[[#This Row],[ID]],0),"")</f>
        <v/>
      </c>
      <c r="D295" s="289" t="str">
        <f ca="1">IFERROR(IF(VLOOKUP(E295,'Leader-Assistant'!$B$1:$B$25,1,FALSE)&lt;&gt;"",'Leader-Assistant'!$B$1,""),"") &amp; IFERROR(IF(VLOOKUP(E295,'Leader-Assistant'!$C$1:$C$25,1,FALSE)&lt;&gt;"",'Leader-Assistant'!$C$1,""),"")  &amp; IFERROR(IF(VLOOKUP(E295,'Leader-Assistant'!$D$1:$D$25,1,FALSE)&lt;&gt;"",'Leader-Assistant'!$D$1,""),"") &amp; IFERROR(IF(VLOOKUP(E295,'Leader-Assistant'!$E$1:$E$25,1,FALSE)&lt;&gt;"",'Leader-Assistant'!$E$1,""),"") &amp; IFERROR(IF(VLOOKUP(E295,'Leader-Assistant'!$F$1:$F$25,1,FALSE)&lt;&gt;"",'Leader-Assistant'!$F$1,""),"") &amp; IFERROR(IF(VLOOKUP(E295,'Leader-Assistant'!$G$1:$G$25,1,FALSE)&lt;&gt;"",'Leader-Assistant'!$G$1,""),"") &amp; IFERROR(IF(VLOOKUP(E295,'Leader-Assistant'!$H$1:$H$25,1,FALSE)&lt;&gt;"",'Leader-Assistant'!$H$1,""),"") &amp; IFERROR(IF(VLOOKUP(E295,'Leader-Assistant'!$I$1:$I$25,1,FALSE)&lt;&gt;"",'Leader-Assistant'!$I$1,""),"")</f>
        <v/>
      </c>
      <c r="E295" s="289" t="str">
        <f ca="1">IF(COUNTIF(Priorities!$B$4:OFFSET(Priorities!$B$3,Table1[[#This Row],[ID]],0),OFFSET(Priorities!$B$3,Table1[[#This Row],[ID]],0))=1,OFFSET(Priorities!$D$3,Table1[[#This Row],[ID]],0),"")</f>
        <v/>
      </c>
      <c r="F295" s="291" t="str" cm="1">
        <f t="array" aca="1" ref="F295" ca="1">_xlfn.IFNA(INDEX(OFFSET(Priorities!$F$3:$F$2283,Table1[[#This Row],[ID]],0),MATCH(1,(B295=OFFSET(Priorities!$B$3:$B$2283,Table1[[#This Row],[ID]],0))*("Initial"=OFFSET(Priorities!$E$3:$E$2283,Table1[[#This Row],[ID]],0)),0)),"")</f>
        <v/>
      </c>
      <c r="G295" s="292" t="str" cm="1">
        <f t="array" aca="1" ref="G295" ca="1">_xlfn.IFNA(TODAY()-(INDEX(OFFSET(Priorities!$F$3:$F$2283,Table1[[#This Row],[ID]],0),MATCH(1,(B295=OFFSET(Priorities!$B$3:$B$2283,Table1[[#This Row],[ID]],0))*("1W"=OFFSET(Priorities!$E$3:$E$2283,Table1[[#This Row],[ID]],0)),0))),"")</f>
        <v/>
      </c>
      <c r="H295" s="292" t="str" cm="1">
        <f t="array" aca="1" ref="H295" ca="1">_xlfn.IFNA(TODAY()-(INDEX(OFFSET(Priorities!$F$3:$F$2283,Table1[[#This Row],[ID]],0),MATCH(1,(B295=OFFSET(Priorities!$B$3:$B$2283,Table1[[#This Row],[ID]],0))*("3W"=OFFSET(Priorities!$E$3:$E$2283,Table1[[#This Row],[ID]],0)),0))),"")</f>
        <v/>
      </c>
      <c r="I295" s="292" t="str" cm="1">
        <f t="array" aca="1" ref="I295" ca="1">_xlfn.IFNA(TODAY()-(INDEX(OFFSET(Priorities!$F$3:$F$2283,Table1[[#This Row],[ID]],0),MATCH(1,(B295=OFFSET(Priorities!$B$3:$B$2283,Table1[[#This Row],[ID]],0))*("6W"=OFFSET(Priorities!$E$3:$E$2283,Table1[[#This Row],[ID]],0)),0))),"")</f>
        <v/>
      </c>
      <c r="J295" s="292" t="str" cm="1">
        <f t="array" aca="1" ref="J295" ca="1">_xlfn.IFNA(TODAY()-(INDEX(OFFSET(Priorities!$F$3:$F$2283,Table1[[#This Row],[ID]],0),MATCH(1,(B295=OFFSET(Priorities!$B$3:$B$2283,Table1[[#This Row],[ID]],0))*("12W"=OFFSET(Priorities!$E$3:$E$2283,Table1[[#This Row],[ID]],0)),0))),"")</f>
        <v/>
      </c>
      <c r="K295" s="292" t="str" cm="1">
        <f t="array" aca="1" ref="K295" ca="1">_xlfn.IFNA(TODAY()-(INDEX(OFFSET(Priorities!$F$3:$F$2283,Table1[[#This Row],[ID]],0),MATCH(1,(B295=OFFSET(Priorities!$B$3:$B$2283,Table1[[#This Row],[ID]],0))*("18W"=OFFSET(Priorities!$E$3:$E$2283,Table1[[#This Row],[ID]],0)),0))),"")</f>
        <v/>
      </c>
      <c r="L295" s="292" t="str" cm="1">
        <f t="array" aca="1" ref="L295" ca="1">_xlfn.IFNA(TODAY()-(INDEX(OFFSET(Priorities!$F$3:$F$2283,Table1[[#This Row],[ID]],0),MATCH(1,(B295=OFFSET(Priorities!$B$3:$B$2283,Table1[[#This Row],[ID]],0))*("26W"=OFFSET(Priorities!$E$3:$E$2283,Table1[[#This Row],[ID]],0)),0))),"")</f>
        <v/>
      </c>
      <c r="M295" s="292" t="str" cm="1">
        <f t="array" aca="1" ref="M295" ca="1">_xlfn.IFNA(TODAY()-(INDEX(OFFSET(Priorities!$F$3:$F$2283,Table1[[#This Row],[ID]],0),MATCH(1,(B295=OFFSET(Priorities!$B$3:$B$2283,Table1[[#This Row],[ID]],0))*("52W"=OFFSET(Priorities!$E$3:$E$2283,Table1[[#This Row],[ID]],0)),0))),"")</f>
        <v/>
      </c>
      <c r="N295" s="292" t="str" cm="1">
        <f t="array" aca="1" ref="N295" ca="1">_xlfn.IFNA(TODAY()-(INDEX(OFFSET(Priorities!$F$3:$F$2283,Table1[[#This Row],[ID]],0),MATCH(1,(B295=OFFSET(Priorities!$B$3:$B$2283,Table1[[#This Row],[ID]],0))*("104W"=OFFSET(Priorities!$E$3:$E$2283,Table1[[#This Row],[ID]],0)),0))),"")</f>
        <v/>
      </c>
      <c r="O295" s="292" t="str" cm="1">
        <f t="array" aca="1" ref="O295" ca="1">_xlfn.IFNA(TODAY()-(INDEX(OFFSET(Priorities!$F$3:$F$2283,Table1[[#This Row],[ID]],0),MATCH(1,(B295=OFFSET(Priorities!$B$3:$B$2283,Table1[[#This Row],[ID]],0))*("2L"=OFFSET(Priorities!$E$3:$E$2283,Table1[[#This Row],[ID]],0)),0))),"")</f>
        <v/>
      </c>
      <c r="P295" s="292" t="str" cm="1">
        <f t="array" aca="1" ref="P295" ca="1">_xlfn.IFNA(TODAY()-(INDEX(OFFSET(Priorities!$F$3:$F$2283,Table1[[#This Row],[ID]],0),MATCH(1,(B295=OFFSET(Priorities!$B$3:$B$2283,Table1[[#This Row],[ID]],0))*("156W"=OFFSET(Priorities!$E$3:$E$2283,Table1[[#This Row],[ID]],0)),0))),"")</f>
        <v/>
      </c>
      <c r="Q295" s="287" t="str" cm="1">
        <f t="array" aca="1" ref="Q295" ca="1">_xlfn.IFNA(TODAY()-(INDEX(OFFSET(Priorities!$F$3:$F$2283,Table1[[#This Row],[ID]],0),MATCH(1,(B295=OFFSET(Priorities!$B$3:$B$2283,Table1[[#This Row],[ID]],0))*("3L"=OFFSET(Priorities!$E$3:$E$2283,Table1[[#This Row],[ID]],0)),0))),"")</f>
        <v/>
      </c>
    </row>
    <row r="296" spans="1:17" x14ac:dyDescent="0.3">
      <c r="A296" s="288">
        <v>295</v>
      </c>
      <c r="B296" s="289" t="str">
        <f ca="1">IF(COUNTIF(Priorities!$B$4:OFFSET(Priorities!$B$3,Table1[[#This Row],[ID]],0),OFFSET(Priorities!$B$3,Table1[[#This Row],[ID]],0))=1,OFFSET(Priorities!$B$3,Table1[[#This Row],[ID]],0),"")</f>
        <v>ST 495/2021</v>
      </c>
      <c r="C296" s="290" t="str">
        <f ca="1">IF(COUNTIF(Priorities!$B$4:OFFSET(Priorities!$B$3,Table1[[#This Row],[ID]],0),OFFSET(Priorities!$B$3,Table1[[#This Row],[ID]],0))=1,OFFSET(Priorities!$C$3,Table1[[#This Row],[ID]],0),"")</f>
        <v>Local copacking of AiO Tab</v>
      </c>
      <c r="D296" s="289" t="str">
        <f ca="1">IFERROR(IF(VLOOKUP(E296,'Leader-Assistant'!$B$1:$B$25,1,FALSE)&lt;&gt;"",'Leader-Assistant'!$B$1,""),"") &amp; IFERROR(IF(VLOOKUP(E296,'Leader-Assistant'!$C$1:$C$25,1,FALSE)&lt;&gt;"",'Leader-Assistant'!$C$1,""),"")  &amp; IFERROR(IF(VLOOKUP(E296,'Leader-Assistant'!$D$1:$D$25,1,FALSE)&lt;&gt;"",'Leader-Assistant'!$D$1,""),"") &amp; IFERROR(IF(VLOOKUP(E296,'Leader-Assistant'!$E$1:$E$25,1,FALSE)&lt;&gt;"",'Leader-Assistant'!$E$1,""),"") &amp; IFERROR(IF(VLOOKUP(E296,'Leader-Assistant'!$F$1:$F$25,1,FALSE)&lt;&gt;"",'Leader-Assistant'!$F$1,""),"") &amp; IFERROR(IF(VLOOKUP(E296,'Leader-Assistant'!$G$1:$G$25,1,FALSE)&lt;&gt;"",'Leader-Assistant'!$G$1,""),"") &amp; IFERROR(IF(VLOOKUP(E296,'Leader-Assistant'!$H$1:$H$25,1,FALSE)&lt;&gt;"",'Leader-Assistant'!$H$1,""),"") &amp; IFERROR(IF(VLOOKUP(E296,'Leader-Assistant'!$I$1:$I$25,1,FALSE)&lt;&gt;"",'Leader-Assistant'!$I$1,""),"")</f>
        <v>PKL</v>
      </c>
      <c r="E296" s="289" t="str">
        <f ca="1">IF(COUNTIF(Priorities!$B$4:OFFSET(Priorities!$B$3,Table1[[#This Row],[ID]],0),OFFSET(Priorities!$B$3,Table1[[#This Row],[ID]],0))=1,OFFSET(Priorities!$D$3,Table1[[#This Row],[ID]],0),"")</f>
        <v>PAT</v>
      </c>
      <c r="F296" s="291" t="str" cm="1">
        <f t="array" aca="1" ref="F296" ca="1">_xlfn.IFNA(INDEX(OFFSET(Priorities!$F$3:$F$2283,Table1[[#This Row],[ID]],0),MATCH(1,(B296=OFFSET(Priorities!$B$3:$B$2283,Table1[[#This Row],[ID]],0))*("Initial"=OFFSET(Priorities!$E$3:$E$2283,Table1[[#This Row],[ID]],0)),0)),"")</f>
        <v>28.10.2021</v>
      </c>
      <c r="G296" s="292" cm="1">
        <f t="array" aca="1" ref="G296" ca="1">_xlfn.IFNA(TODAY()-(INDEX(OFFSET(Priorities!$F$3:$F$2283,Table1[[#This Row],[ID]],0),MATCH(1,(B296=OFFSET(Priorities!$B$3:$B$2283,Table1[[#This Row],[ID]],0))*("1W"=OFFSET(Priorities!$E$3:$E$2283,Table1[[#This Row],[ID]],0)),0))),"")</f>
        <v>341</v>
      </c>
      <c r="H296" s="292" cm="1">
        <f t="array" aca="1" ref="H296" ca="1">_xlfn.IFNA(TODAY()-(INDEX(OFFSET(Priorities!$F$3:$F$2283,Table1[[#This Row],[ID]],0),MATCH(1,(B296=OFFSET(Priorities!$B$3:$B$2283,Table1[[#This Row],[ID]],0))*("3W"=OFFSET(Priorities!$E$3:$E$2283,Table1[[#This Row],[ID]],0)),0))),"")</f>
        <v>327</v>
      </c>
      <c r="I296" s="292" cm="1">
        <f t="array" aca="1" ref="I296" ca="1">_xlfn.IFNA(TODAY()-(INDEX(OFFSET(Priorities!$F$3:$F$2283,Table1[[#This Row],[ID]],0),MATCH(1,(B296=OFFSET(Priorities!$B$3:$B$2283,Table1[[#This Row],[ID]],0))*("6W"=OFFSET(Priorities!$E$3:$E$2283,Table1[[#This Row],[ID]],0)),0))),"")</f>
        <v>306</v>
      </c>
      <c r="J296" s="292" cm="1">
        <f t="array" aca="1" ref="J296" ca="1">_xlfn.IFNA(TODAY()-(INDEX(OFFSET(Priorities!$F$3:$F$2283,Table1[[#This Row],[ID]],0),MATCH(1,(B296=OFFSET(Priorities!$B$3:$B$2283,Table1[[#This Row],[ID]],0))*("12W"=OFFSET(Priorities!$E$3:$E$2283,Table1[[#This Row],[ID]],0)),0))),"")</f>
        <v>264</v>
      </c>
      <c r="K296" s="292" t="str" cm="1">
        <f t="array" aca="1" ref="K296" ca="1">_xlfn.IFNA(TODAY()-(INDEX(OFFSET(Priorities!$F$3:$F$2283,Table1[[#This Row],[ID]],0),MATCH(1,(B296=OFFSET(Priorities!$B$3:$B$2283,Table1[[#This Row],[ID]],0))*("18W"=OFFSET(Priorities!$E$3:$E$2283,Table1[[#This Row],[ID]],0)),0))),"")</f>
        <v/>
      </c>
      <c r="L296" s="292" t="str" cm="1">
        <f t="array" aca="1" ref="L296" ca="1">_xlfn.IFNA(TODAY()-(INDEX(OFFSET(Priorities!$F$3:$F$2283,Table1[[#This Row],[ID]],0),MATCH(1,(B296=OFFSET(Priorities!$B$3:$B$2283,Table1[[#This Row],[ID]],0))*("26W"=OFFSET(Priorities!$E$3:$E$2283,Table1[[#This Row],[ID]],0)),0))),"")</f>
        <v/>
      </c>
      <c r="M296" s="292" t="str" cm="1">
        <f t="array" aca="1" ref="M296" ca="1">_xlfn.IFNA(TODAY()-(INDEX(OFFSET(Priorities!$F$3:$F$2283,Table1[[#This Row],[ID]],0),MATCH(1,(B296=OFFSET(Priorities!$B$3:$B$2283,Table1[[#This Row],[ID]],0))*("52W"=OFFSET(Priorities!$E$3:$E$2283,Table1[[#This Row],[ID]],0)),0))),"")</f>
        <v/>
      </c>
      <c r="N296" s="292" t="str" cm="1">
        <f t="array" aca="1" ref="N296" ca="1">_xlfn.IFNA(TODAY()-(INDEX(OFFSET(Priorities!$F$3:$F$2283,Table1[[#This Row],[ID]],0),MATCH(1,(B296=OFFSET(Priorities!$B$3:$B$2283,Table1[[#This Row],[ID]],0))*("104W"=OFFSET(Priorities!$E$3:$E$2283,Table1[[#This Row],[ID]],0)),0))),"")</f>
        <v/>
      </c>
      <c r="O296" s="292" t="str" cm="1">
        <f t="array" aca="1" ref="O296" ca="1">_xlfn.IFNA(TODAY()-(INDEX(OFFSET(Priorities!$F$3:$F$2283,Table1[[#This Row],[ID]],0),MATCH(1,(B296=OFFSET(Priorities!$B$3:$B$2283,Table1[[#This Row],[ID]],0))*("2L"=OFFSET(Priorities!$E$3:$E$2283,Table1[[#This Row],[ID]],0)),0))),"")</f>
        <v/>
      </c>
      <c r="P296" s="292" t="str" cm="1">
        <f t="array" aca="1" ref="P296" ca="1">_xlfn.IFNA(TODAY()-(INDEX(OFFSET(Priorities!$F$3:$F$2283,Table1[[#This Row],[ID]],0),MATCH(1,(B296=OFFSET(Priorities!$B$3:$B$2283,Table1[[#This Row],[ID]],0))*("156W"=OFFSET(Priorities!$E$3:$E$2283,Table1[[#This Row],[ID]],0)),0))),"")</f>
        <v/>
      </c>
      <c r="Q296" s="287" t="str" cm="1">
        <f t="array" aca="1" ref="Q296" ca="1">_xlfn.IFNA(TODAY()-(INDEX(OFFSET(Priorities!$F$3:$F$2283,Table1[[#This Row],[ID]],0),MATCH(1,(B296=OFFSET(Priorities!$B$3:$B$2283,Table1[[#This Row],[ID]],0))*("3L"=OFFSET(Priorities!$E$3:$E$2283,Table1[[#This Row],[ID]],0)),0))),"")</f>
        <v/>
      </c>
    </row>
    <row r="297" spans="1:17" hidden="1" x14ac:dyDescent="0.3">
      <c r="A297" s="288">
        <v>296</v>
      </c>
      <c r="B297" s="289" t="str">
        <f ca="1">IF(COUNTIF(Priorities!$B$4:OFFSET(Priorities!$B$3,Table1[[#This Row],[ID]],0),OFFSET(Priorities!$B$3,Table1[[#This Row],[ID]],0))=1,OFFSET(Priorities!$B$3,Table1[[#This Row],[ID]],0),"")</f>
        <v/>
      </c>
      <c r="C297" s="290" t="str">
        <f ca="1">IF(COUNTIF(Priorities!$B$4:OFFSET(Priorities!$B$3,Table1[[#This Row],[ID]],0),OFFSET(Priorities!$B$3,Table1[[#This Row],[ID]],0))=1,OFFSET(Priorities!$C$3,Table1[[#This Row],[ID]],0),"")</f>
        <v/>
      </c>
      <c r="D297" s="289" t="str">
        <f ca="1">IFERROR(IF(VLOOKUP(E297,'Leader-Assistant'!$B$1:$B$25,1,FALSE)&lt;&gt;"",'Leader-Assistant'!$B$1,""),"") &amp; IFERROR(IF(VLOOKUP(E297,'Leader-Assistant'!$C$1:$C$25,1,FALSE)&lt;&gt;"",'Leader-Assistant'!$C$1,""),"")  &amp; IFERROR(IF(VLOOKUP(E297,'Leader-Assistant'!$D$1:$D$25,1,FALSE)&lt;&gt;"",'Leader-Assistant'!$D$1,""),"") &amp; IFERROR(IF(VLOOKUP(E297,'Leader-Assistant'!$E$1:$E$25,1,FALSE)&lt;&gt;"",'Leader-Assistant'!$E$1,""),"") &amp; IFERROR(IF(VLOOKUP(E297,'Leader-Assistant'!$F$1:$F$25,1,FALSE)&lt;&gt;"",'Leader-Assistant'!$F$1,""),"") &amp; IFERROR(IF(VLOOKUP(E297,'Leader-Assistant'!$G$1:$G$25,1,FALSE)&lt;&gt;"",'Leader-Assistant'!$G$1,""),"") &amp; IFERROR(IF(VLOOKUP(E297,'Leader-Assistant'!$H$1:$H$25,1,FALSE)&lt;&gt;"",'Leader-Assistant'!$H$1,""),"") &amp; IFERROR(IF(VLOOKUP(E297,'Leader-Assistant'!$I$1:$I$25,1,FALSE)&lt;&gt;"",'Leader-Assistant'!$I$1,""),"")</f>
        <v/>
      </c>
      <c r="E297" s="289" t="str">
        <f ca="1">IF(COUNTIF(Priorities!$B$4:OFFSET(Priorities!$B$3,Table1[[#This Row],[ID]],0),OFFSET(Priorities!$B$3,Table1[[#This Row],[ID]],0))=1,OFFSET(Priorities!$D$3,Table1[[#This Row],[ID]],0),"")</f>
        <v/>
      </c>
      <c r="F297" s="291" t="str" cm="1">
        <f t="array" aca="1" ref="F297" ca="1">_xlfn.IFNA(INDEX(OFFSET(Priorities!$F$3:$F$2283,Table1[[#This Row],[ID]],0),MATCH(1,(B297=OFFSET(Priorities!$B$3:$B$2283,Table1[[#This Row],[ID]],0))*("Initial"=OFFSET(Priorities!$E$3:$E$2283,Table1[[#This Row],[ID]],0)),0)),"")</f>
        <v/>
      </c>
      <c r="G297" s="292" t="str" cm="1">
        <f t="array" aca="1" ref="G297" ca="1">_xlfn.IFNA(TODAY()-(INDEX(OFFSET(Priorities!$F$3:$F$2283,Table1[[#This Row],[ID]],0),MATCH(1,(B297=OFFSET(Priorities!$B$3:$B$2283,Table1[[#This Row],[ID]],0))*("1W"=OFFSET(Priorities!$E$3:$E$2283,Table1[[#This Row],[ID]],0)),0))),"")</f>
        <v/>
      </c>
      <c r="H297" s="292" t="str" cm="1">
        <f t="array" aca="1" ref="H297" ca="1">_xlfn.IFNA(TODAY()-(INDEX(OFFSET(Priorities!$F$3:$F$2283,Table1[[#This Row],[ID]],0),MATCH(1,(B297=OFFSET(Priorities!$B$3:$B$2283,Table1[[#This Row],[ID]],0))*("3W"=OFFSET(Priorities!$E$3:$E$2283,Table1[[#This Row],[ID]],0)),0))),"")</f>
        <v/>
      </c>
      <c r="I297" s="292" t="str" cm="1">
        <f t="array" aca="1" ref="I297" ca="1">_xlfn.IFNA(TODAY()-(INDEX(OFFSET(Priorities!$F$3:$F$2283,Table1[[#This Row],[ID]],0),MATCH(1,(B297=OFFSET(Priorities!$B$3:$B$2283,Table1[[#This Row],[ID]],0))*("6W"=OFFSET(Priorities!$E$3:$E$2283,Table1[[#This Row],[ID]],0)),0))),"")</f>
        <v/>
      </c>
      <c r="J297" s="292" t="str" cm="1">
        <f t="array" aca="1" ref="J297" ca="1">_xlfn.IFNA(TODAY()-(INDEX(OFFSET(Priorities!$F$3:$F$2283,Table1[[#This Row],[ID]],0),MATCH(1,(B297=OFFSET(Priorities!$B$3:$B$2283,Table1[[#This Row],[ID]],0))*("12W"=OFFSET(Priorities!$E$3:$E$2283,Table1[[#This Row],[ID]],0)),0))),"")</f>
        <v/>
      </c>
      <c r="K297" s="292" t="str" cm="1">
        <f t="array" aca="1" ref="K297" ca="1">_xlfn.IFNA(TODAY()-(INDEX(OFFSET(Priorities!$F$3:$F$2283,Table1[[#This Row],[ID]],0),MATCH(1,(B297=OFFSET(Priorities!$B$3:$B$2283,Table1[[#This Row],[ID]],0))*("18W"=OFFSET(Priorities!$E$3:$E$2283,Table1[[#This Row],[ID]],0)),0))),"")</f>
        <v/>
      </c>
      <c r="L297" s="292" t="str" cm="1">
        <f t="array" aca="1" ref="L297" ca="1">_xlfn.IFNA(TODAY()-(INDEX(OFFSET(Priorities!$F$3:$F$2283,Table1[[#This Row],[ID]],0),MATCH(1,(B297=OFFSET(Priorities!$B$3:$B$2283,Table1[[#This Row],[ID]],0))*("26W"=OFFSET(Priorities!$E$3:$E$2283,Table1[[#This Row],[ID]],0)),0))),"")</f>
        <v/>
      </c>
      <c r="M297" s="292" t="str" cm="1">
        <f t="array" aca="1" ref="M297" ca="1">_xlfn.IFNA(TODAY()-(INDEX(OFFSET(Priorities!$F$3:$F$2283,Table1[[#This Row],[ID]],0),MATCH(1,(B297=OFFSET(Priorities!$B$3:$B$2283,Table1[[#This Row],[ID]],0))*("52W"=OFFSET(Priorities!$E$3:$E$2283,Table1[[#This Row],[ID]],0)),0))),"")</f>
        <v/>
      </c>
      <c r="N297" s="292" t="str" cm="1">
        <f t="array" aca="1" ref="N297" ca="1">_xlfn.IFNA(TODAY()-(INDEX(OFFSET(Priorities!$F$3:$F$2283,Table1[[#This Row],[ID]],0),MATCH(1,(B297=OFFSET(Priorities!$B$3:$B$2283,Table1[[#This Row],[ID]],0))*("104W"=OFFSET(Priorities!$E$3:$E$2283,Table1[[#This Row],[ID]],0)),0))),"")</f>
        <v/>
      </c>
      <c r="O297" s="292" t="str" cm="1">
        <f t="array" aca="1" ref="O297" ca="1">_xlfn.IFNA(TODAY()-(INDEX(OFFSET(Priorities!$F$3:$F$2283,Table1[[#This Row],[ID]],0),MATCH(1,(B297=OFFSET(Priorities!$B$3:$B$2283,Table1[[#This Row],[ID]],0))*("2L"=OFFSET(Priorities!$E$3:$E$2283,Table1[[#This Row],[ID]],0)),0))),"")</f>
        <v/>
      </c>
      <c r="P297" s="292" t="str" cm="1">
        <f t="array" aca="1" ref="P297" ca="1">_xlfn.IFNA(TODAY()-(INDEX(OFFSET(Priorities!$F$3:$F$2283,Table1[[#This Row],[ID]],0),MATCH(1,(B297=OFFSET(Priorities!$B$3:$B$2283,Table1[[#This Row],[ID]],0))*("156W"=OFFSET(Priorities!$E$3:$E$2283,Table1[[#This Row],[ID]],0)),0))),"")</f>
        <v/>
      </c>
      <c r="Q297" s="287" t="str" cm="1">
        <f t="array" aca="1" ref="Q297" ca="1">_xlfn.IFNA(TODAY()-(INDEX(OFFSET(Priorities!$F$3:$F$2283,Table1[[#This Row],[ID]],0),MATCH(1,(B297=OFFSET(Priorities!$B$3:$B$2283,Table1[[#This Row],[ID]],0))*("3L"=OFFSET(Priorities!$E$3:$E$2283,Table1[[#This Row],[ID]],0)),0))),"")</f>
        <v/>
      </c>
    </row>
    <row r="298" spans="1:17" hidden="1" x14ac:dyDescent="0.3">
      <c r="A298" s="288">
        <v>297</v>
      </c>
      <c r="B298" s="289" t="str">
        <f ca="1">IF(COUNTIF(Priorities!$B$4:OFFSET(Priorities!$B$3,Table1[[#This Row],[ID]],0),OFFSET(Priorities!$B$3,Table1[[#This Row],[ID]],0))=1,OFFSET(Priorities!$B$3,Table1[[#This Row],[ID]],0),"")</f>
        <v/>
      </c>
      <c r="C298" s="290" t="str">
        <f ca="1">IF(COUNTIF(Priorities!$B$4:OFFSET(Priorities!$B$3,Table1[[#This Row],[ID]],0),OFFSET(Priorities!$B$3,Table1[[#This Row],[ID]],0))=1,OFFSET(Priorities!$C$3,Table1[[#This Row],[ID]],0),"")</f>
        <v/>
      </c>
      <c r="D298" s="289" t="str">
        <f ca="1">IFERROR(IF(VLOOKUP(E298,'Leader-Assistant'!$B$1:$B$25,1,FALSE)&lt;&gt;"",'Leader-Assistant'!$B$1,""),"") &amp; IFERROR(IF(VLOOKUP(E298,'Leader-Assistant'!$C$1:$C$25,1,FALSE)&lt;&gt;"",'Leader-Assistant'!$C$1,""),"")  &amp; IFERROR(IF(VLOOKUP(E298,'Leader-Assistant'!$D$1:$D$25,1,FALSE)&lt;&gt;"",'Leader-Assistant'!$D$1,""),"") &amp; IFERROR(IF(VLOOKUP(E298,'Leader-Assistant'!$E$1:$E$25,1,FALSE)&lt;&gt;"",'Leader-Assistant'!$E$1,""),"") &amp; IFERROR(IF(VLOOKUP(E298,'Leader-Assistant'!$F$1:$F$25,1,FALSE)&lt;&gt;"",'Leader-Assistant'!$F$1,""),"") &amp; IFERROR(IF(VLOOKUP(E298,'Leader-Assistant'!$G$1:$G$25,1,FALSE)&lt;&gt;"",'Leader-Assistant'!$G$1,""),"") &amp; IFERROR(IF(VLOOKUP(E298,'Leader-Assistant'!$H$1:$H$25,1,FALSE)&lt;&gt;"",'Leader-Assistant'!$H$1,""),"") &amp; IFERROR(IF(VLOOKUP(E298,'Leader-Assistant'!$I$1:$I$25,1,FALSE)&lt;&gt;"",'Leader-Assistant'!$I$1,""),"")</f>
        <v/>
      </c>
      <c r="E298" s="289" t="str">
        <f ca="1">IF(COUNTIF(Priorities!$B$4:OFFSET(Priorities!$B$3,Table1[[#This Row],[ID]],0),OFFSET(Priorities!$B$3,Table1[[#This Row],[ID]],0))=1,OFFSET(Priorities!$D$3,Table1[[#This Row],[ID]],0),"")</f>
        <v/>
      </c>
      <c r="F298" s="291" t="str" cm="1">
        <f t="array" aca="1" ref="F298" ca="1">_xlfn.IFNA(INDEX(OFFSET(Priorities!$F$3:$F$2283,Table1[[#This Row],[ID]],0),MATCH(1,(B298=OFFSET(Priorities!$B$3:$B$2283,Table1[[#This Row],[ID]],0))*("Initial"=OFFSET(Priorities!$E$3:$E$2283,Table1[[#This Row],[ID]],0)),0)),"")</f>
        <v/>
      </c>
      <c r="G298" s="292" t="str" cm="1">
        <f t="array" aca="1" ref="G298" ca="1">_xlfn.IFNA(TODAY()-(INDEX(OFFSET(Priorities!$F$3:$F$2283,Table1[[#This Row],[ID]],0),MATCH(1,(B298=OFFSET(Priorities!$B$3:$B$2283,Table1[[#This Row],[ID]],0))*("1W"=OFFSET(Priorities!$E$3:$E$2283,Table1[[#This Row],[ID]],0)),0))),"")</f>
        <v/>
      </c>
      <c r="H298" s="292" t="str" cm="1">
        <f t="array" aca="1" ref="H298" ca="1">_xlfn.IFNA(TODAY()-(INDEX(OFFSET(Priorities!$F$3:$F$2283,Table1[[#This Row],[ID]],0),MATCH(1,(B298=OFFSET(Priorities!$B$3:$B$2283,Table1[[#This Row],[ID]],0))*("3W"=OFFSET(Priorities!$E$3:$E$2283,Table1[[#This Row],[ID]],0)),0))),"")</f>
        <v/>
      </c>
      <c r="I298" s="292" t="str" cm="1">
        <f t="array" aca="1" ref="I298" ca="1">_xlfn.IFNA(TODAY()-(INDEX(OFFSET(Priorities!$F$3:$F$2283,Table1[[#This Row],[ID]],0),MATCH(1,(B298=OFFSET(Priorities!$B$3:$B$2283,Table1[[#This Row],[ID]],0))*("6W"=OFFSET(Priorities!$E$3:$E$2283,Table1[[#This Row],[ID]],0)),0))),"")</f>
        <v/>
      </c>
      <c r="J298" s="292" t="str" cm="1">
        <f t="array" aca="1" ref="J298" ca="1">_xlfn.IFNA(TODAY()-(INDEX(OFFSET(Priorities!$F$3:$F$2283,Table1[[#This Row],[ID]],0),MATCH(1,(B298=OFFSET(Priorities!$B$3:$B$2283,Table1[[#This Row],[ID]],0))*("12W"=OFFSET(Priorities!$E$3:$E$2283,Table1[[#This Row],[ID]],0)),0))),"")</f>
        <v/>
      </c>
      <c r="K298" s="292" t="str" cm="1">
        <f t="array" aca="1" ref="K298" ca="1">_xlfn.IFNA(TODAY()-(INDEX(OFFSET(Priorities!$F$3:$F$2283,Table1[[#This Row],[ID]],0),MATCH(1,(B298=OFFSET(Priorities!$B$3:$B$2283,Table1[[#This Row],[ID]],0))*("18W"=OFFSET(Priorities!$E$3:$E$2283,Table1[[#This Row],[ID]],0)),0))),"")</f>
        <v/>
      </c>
      <c r="L298" s="292" t="str" cm="1">
        <f t="array" aca="1" ref="L298" ca="1">_xlfn.IFNA(TODAY()-(INDEX(OFFSET(Priorities!$F$3:$F$2283,Table1[[#This Row],[ID]],0),MATCH(1,(B298=OFFSET(Priorities!$B$3:$B$2283,Table1[[#This Row],[ID]],0))*("26W"=OFFSET(Priorities!$E$3:$E$2283,Table1[[#This Row],[ID]],0)),0))),"")</f>
        <v/>
      </c>
      <c r="M298" s="292" t="str" cm="1">
        <f t="array" aca="1" ref="M298" ca="1">_xlfn.IFNA(TODAY()-(INDEX(OFFSET(Priorities!$F$3:$F$2283,Table1[[#This Row],[ID]],0),MATCH(1,(B298=OFFSET(Priorities!$B$3:$B$2283,Table1[[#This Row],[ID]],0))*("52W"=OFFSET(Priorities!$E$3:$E$2283,Table1[[#This Row],[ID]],0)),0))),"")</f>
        <v/>
      </c>
      <c r="N298" s="292" t="str" cm="1">
        <f t="array" aca="1" ref="N298" ca="1">_xlfn.IFNA(TODAY()-(INDEX(OFFSET(Priorities!$F$3:$F$2283,Table1[[#This Row],[ID]],0),MATCH(1,(B298=OFFSET(Priorities!$B$3:$B$2283,Table1[[#This Row],[ID]],0))*("104W"=OFFSET(Priorities!$E$3:$E$2283,Table1[[#This Row],[ID]],0)),0))),"")</f>
        <v/>
      </c>
      <c r="O298" s="292" t="str" cm="1">
        <f t="array" aca="1" ref="O298" ca="1">_xlfn.IFNA(TODAY()-(INDEX(OFFSET(Priorities!$F$3:$F$2283,Table1[[#This Row],[ID]],0),MATCH(1,(B298=OFFSET(Priorities!$B$3:$B$2283,Table1[[#This Row],[ID]],0))*("2L"=OFFSET(Priorities!$E$3:$E$2283,Table1[[#This Row],[ID]],0)),0))),"")</f>
        <v/>
      </c>
      <c r="P298" s="292" t="str" cm="1">
        <f t="array" aca="1" ref="P298" ca="1">_xlfn.IFNA(TODAY()-(INDEX(OFFSET(Priorities!$F$3:$F$2283,Table1[[#This Row],[ID]],0),MATCH(1,(B298=OFFSET(Priorities!$B$3:$B$2283,Table1[[#This Row],[ID]],0))*("156W"=OFFSET(Priorities!$E$3:$E$2283,Table1[[#This Row],[ID]],0)),0))),"")</f>
        <v/>
      </c>
      <c r="Q298" s="287" t="str" cm="1">
        <f t="array" aca="1" ref="Q298" ca="1">_xlfn.IFNA(TODAY()-(INDEX(OFFSET(Priorities!$F$3:$F$2283,Table1[[#This Row],[ID]],0),MATCH(1,(B298=OFFSET(Priorities!$B$3:$B$2283,Table1[[#This Row],[ID]],0))*("3L"=OFFSET(Priorities!$E$3:$E$2283,Table1[[#This Row],[ID]],0)),0))),"")</f>
        <v/>
      </c>
    </row>
    <row r="299" spans="1:17" hidden="1" x14ac:dyDescent="0.3">
      <c r="A299" s="288">
        <v>298</v>
      </c>
      <c r="B299" s="289" t="str">
        <f ca="1">IF(COUNTIF(Priorities!$B$4:OFFSET(Priorities!$B$3,Table1[[#This Row],[ID]],0),OFFSET(Priorities!$B$3,Table1[[#This Row],[ID]],0))=1,OFFSET(Priorities!$B$3,Table1[[#This Row],[ID]],0),"")</f>
        <v/>
      </c>
      <c r="C299" s="290" t="str">
        <f ca="1">IF(COUNTIF(Priorities!$B$4:OFFSET(Priorities!$B$3,Table1[[#This Row],[ID]],0),OFFSET(Priorities!$B$3,Table1[[#This Row],[ID]],0))=1,OFFSET(Priorities!$C$3,Table1[[#This Row],[ID]],0),"")</f>
        <v/>
      </c>
      <c r="D299" s="289" t="str">
        <f ca="1">IFERROR(IF(VLOOKUP(E299,'Leader-Assistant'!$B$1:$B$25,1,FALSE)&lt;&gt;"",'Leader-Assistant'!$B$1,""),"") &amp; IFERROR(IF(VLOOKUP(E299,'Leader-Assistant'!$C$1:$C$25,1,FALSE)&lt;&gt;"",'Leader-Assistant'!$C$1,""),"")  &amp; IFERROR(IF(VLOOKUP(E299,'Leader-Assistant'!$D$1:$D$25,1,FALSE)&lt;&gt;"",'Leader-Assistant'!$D$1,""),"") &amp; IFERROR(IF(VLOOKUP(E299,'Leader-Assistant'!$E$1:$E$25,1,FALSE)&lt;&gt;"",'Leader-Assistant'!$E$1,""),"") &amp; IFERROR(IF(VLOOKUP(E299,'Leader-Assistant'!$F$1:$F$25,1,FALSE)&lt;&gt;"",'Leader-Assistant'!$F$1,""),"") &amp; IFERROR(IF(VLOOKUP(E299,'Leader-Assistant'!$G$1:$G$25,1,FALSE)&lt;&gt;"",'Leader-Assistant'!$G$1,""),"") &amp; IFERROR(IF(VLOOKUP(E299,'Leader-Assistant'!$H$1:$H$25,1,FALSE)&lt;&gt;"",'Leader-Assistant'!$H$1,""),"") &amp; IFERROR(IF(VLOOKUP(E299,'Leader-Assistant'!$I$1:$I$25,1,FALSE)&lt;&gt;"",'Leader-Assistant'!$I$1,""),"")</f>
        <v/>
      </c>
      <c r="E299" s="289" t="str">
        <f ca="1">IF(COUNTIF(Priorities!$B$4:OFFSET(Priorities!$B$3,Table1[[#This Row],[ID]],0),OFFSET(Priorities!$B$3,Table1[[#This Row],[ID]],0))=1,OFFSET(Priorities!$D$3,Table1[[#This Row],[ID]],0),"")</f>
        <v/>
      </c>
      <c r="F299" s="291" t="str" cm="1">
        <f t="array" aca="1" ref="F299" ca="1">_xlfn.IFNA(INDEX(OFFSET(Priorities!$F$3:$F$2283,Table1[[#This Row],[ID]],0),MATCH(1,(B299=OFFSET(Priorities!$B$3:$B$2283,Table1[[#This Row],[ID]],0))*("Initial"=OFFSET(Priorities!$E$3:$E$2283,Table1[[#This Row],[ID]],0)),0)),"")</f>
        <v/>
      </c>
      <c r="G299" s="292" t="str" cm="1">
        <f t="array" aca="1" ref="G299" ca="1">_xlfn.IFNA(TODAY()-(INDEX(OFFSET(Priorities!$F$3:$F$2283,Table1[[#This Row],[ID]],0),MATCH(1,(B299=OFFSET(Priorities!$B$3:$B$2283,Table1[[#This Row],[ID]],0))*("1W"=OFFSET(Priorities!$E$3:$E$2283,Table1[[#This Row],[ID]],0)),0))),"")</f>
        <v/>
      </c>
      <c r="H299" s="292" t="str" cm="1">
        <f t="array" aca="1" ref="H299" ca="1">_xlfn.IFNA(TODAY()-(INDEX(OFFSET(Priorities!$F$3:$F$2283,Table1[[#This Row],[ID]],0),MATCH(1,(B299=OFFSET(Priorities!$B$3:$B$2283,Table1[[#This Row],[ID]],0))*("3W"=OFFSET(Priorities!$E$3:$E$2283,Table1[[#This Row],[ID]],0)),0))),"")</f>
        <v/>
      </c>
      <c r="I299" s="292" t="str" cm="1">
        <f t="array" aca="1" ref="I299" ca="1">_xlfn.IFNA(TODAY()-(INDEX(OFFSET(Priorities!$F$3:$F$2283,Table1[[#This Row],[ID]],0),MATCH(1,(B299=OFFSET(Priorities!$B$3:$B$2283,Table1[[#This Row],[ID]],0))*("6W"=OFFSET(Priorities!$E$3:$E$2283,Table1[[#This Row],[ID]],0)),0))),"")</f>
        <v/>
      </c>
      <c r="J299" s="292" t="str" cm="1">
        <f t="array" aca="1" ref="J299" ca="1">_xlfn.IFNA(TODAY()-(INDEX(OFFSET(Priorities!$F$3:$F$2283,Table1[[#This Row],[ID]],0),MATCH(1,(B299=OFFSET(Priorities!$B$3:$B$2283,Table1[[#This Row],[ID]],0))*("12W"=OFFSET(Priorities!$E$3:$E$2283,Table1[[#This Row],[ID]],0)),0))),"")</f>
        <v/>
      </c>
      <c r="K299" s="292" t="str" cm="1">
        <f t="array" aca="1" ref="K299" ca="1">_xlfn.IFNA(TODAY()-(INDEX(OFFSET(Priorities!$F$3:$F$2283,Table1[[#This Row],[ID]],0),MATCH(1,(B299=OFFSET(Priorities!$B$3:$B$2283,Table1[[#This Row],[ID]],0))*("18W"=OFFSET(Priorities!$E$3:$E$2283,Table1[[#This Row],[ID]],0)),0))),"")</f>
        <v/>
      </c>
      <c r="L299" s="292" t="str" cm="1">
        <f t="array" aca="1" ref="L299" ca="1">_xlfn.IFNA(TODAY()-(INDEX(OFFSET(Priorities!$F$3:$F$2283,Table1[[#This Row],[ID]],0),MATCH(1,(B299=OFFSET(Priorities!$B$3:$B$2283,Table1[[#This Row],[ID]],0))*("26W"=OFFSET(Priorities!$E$3:$E$2283,Table1[[#This Row],[ID]],0)),0))),"")</f>
        <v/>
      </c>
      <c r="M299" s="292" t="str" cm="1">
        <f t="array" aca="1" ref="M299" ca="1">_xlfn.IFNA(TODAY()-(INDEX(OFFSET(Priorities!$F$3:$F$2283,Table1[[#This Row],[ID]],0),MATCH(1,(B299=OFFSET(Priorities!$B$3:$B$2283,Table1[[#This Row],[ID]],0))*("52W"=OFFSET(Priorities!$E$3:$E$2283,Table1[[#This Row],[ID]],0)),0))),"")</f>
        <v/>
      </c>
      <c r="N299" s="292" t="str" cm="1">
        <f t="array" aca="1" ref="N299" ca="1">_xlfn.IFNA(TODAY()-(INDEX(OFFSET(Priorities!$F$3:$F$2283,Table1[[#This Row],[ID]],0),MATCH(1,(B299=OFFSET(Priorities!$B$3:$B$2283,Table1[[#This Row],[ID]],0))*("104W"=OFFSET(Priorities!$E$3:$E$2283,Table1[[#This Row],[ID]],0)),0))),"")</f>
        <v/>
      </c>
      <c r="O299" s="292" t="str" cm="1">
        <f t="array" aca="1" ref="O299" ca="1">_xlfn.IFNA(TODAY()-(INDEX(OFFSET(Priorities!$F$3:$F$2283,Table1[[#This Row],[ID]],0),MATCH(1,(B299=OFFSET(Priorities!$B$3:$B$2283,Table1[[#This Row],[ID]],0))*("2L"=OFFSET(Priorities!$E$3:$E$2283,Table1[[#This Row],[ID]],0)),0))),"")</f>
        <v/>
      </c>
      <c r="P299" s="292" t="str" cm="1">
        <f t="array" aca="1" ref="P299" ca="1">_xlfn.IFNA(TODAY()-(INDEX(OFFSET(Priorities!$F$3:$F$2283,Table1[[#This Row],[ID]],0),MATCH(1,(B299=OFFSET(Priorities!$B$3:$B$2283,Table1[[#This Row],[ID]],0))*("156W"=OFFSET(Priorities!$E$3:$E$2283,Table1[[#This Row],[ID]],0)),0))),"")</f>
        <v/>
      </c>
      <c r="Q299" s="287" t="str" cm="1">
        <f t="array" aca="1" ref="Q299" ca="1">_xlfn.IFNA(TODAY()-(INDEX(OFFSET(Priorities!$F$3:$F$2283,Table1[[#This Row],[ID]],0),MATCH(1,(B299=OFFSET(Priorities!$B$3:$B$2283,Table1[[#This Row],[ID]],0))*("3L"=OFFSET(Priorities!$E$3:$E$2283,Table1[[#This Row],[ID]],0)),0))),"")</f>
        <v/>
      </c>
    </row>
    <row r="300" spans="1:17" hidden="1" x14ac:dyDescent="0.3">
      <c r="A300" s="288">
        <v>299</v>
      </c>
      <c r="B300" s="289" t="str">
        <f ca="1">IF(COUNTIF(Priorities!$B$4:OFFSET(Priorities!$B$3,Table1[[#This Row],[ID]],0),OFFSET(Priorities!$B$3,Table1[[#This Row],[ID]],0))=1,OFFSET(Priorities!$B$3,Table1[[#This Row],[ID]],0),"")</f>
        <v/>
      </c>
      <c r="C300" s="290" t="str">
        <f ca="1">IF(COUNTIF(Priorities!$B$4:OFFSET(Priorities!$B$3,Table1[[#This Row],[ID]],0),OFFSET(Priorities!$B$3,Table1[[#This Row],[ID]],0))=1,OFFSET(Priorities!$C$3,Table1[[#This Row],[ID]],0),"")</f>
        <v/>
      </c>
      <c r="D300" s="289" t="str">
        <f ca="1">IFERROR(IF(VLOOKUP(E300,'Leader-Assistant'!$B$1:$B$25,1,FALSE)&lt;&gt;"",'Leader-Assistant'!$B$1,""),"") &amp; IFERROR(IF(VLOOKUP(E300,'Leader-Assistant'!$C$1:$C$25,1,FALSE)&lt;&gt;"",'Leader-Assistant'!$C$1,""),"")  &amp; IFERROR(IF(VLOOKUP(E300,'Leader-Assistant'!$D$1:$D$25,1,FALSE)&lt;&gt;"",'Leader-Assistant'!$D$1,""),"") &amp; IFERROR(IF(VLOOKUP(E300,'Leader-Assistant'!$E$1:$E$25,1,FALSE)&lt;&gt;"",'Leader-Assistant'!$E$1,""),"") &amp; IFERROR(IF(VLOOKUP(E300,'Leader-Assistant'!$F$1:$F$25,1,FALSE)&lt;&gt;"",'Leader-Assistant'!$F$1,""),"") &amp; IFERROR(IF(VLOOKUP(E300,'Leader-Assistant'!$G$1:$G$25,1,FALSE)&lt;&gt;"",'Leader-Assistant'!$G$1,""),"") &amp; IFERROR(IF(VLOOKUP(E300,'Leader-Assistant'!$H$1:$H$25,1,FALSE)&lt;&gt;"",'Leader-Assistant'!$H$1,""),"") &amp; IFERROR(IF(VLOOKUP(E300,'Leader-Assistant'!$I$1:$I$25,1,FALSE)&lt;&gt;"",'Leader-Assistant'!$I$1,""),"")</f>
        <v/>
      </c>
      <c r="E300" s="289" t="str">
        <f ca="1">IF(COUNTIF(Priorities!$B$4:OFFSET(Priorities!$B$3,Table1[[#This Row],[ID]],0),OFFSET(Priorities!$B$3,Table1[[#This Row],[ID]],0))=1,OFFSET(Priorities!$D$3,Table1[[#This Row],[ID]],0),"")</f>
        <v/>
      </c>
      <c r="F300" s="291" t="str" cm="1">
        <f t="array" aca="1" ref="F300" ca="1">_xlfn.IFNA(INDEX(OFFSET(Priorities!$F$3:$F$2283,Table1[[#This Row],[ID]],0),MATCH(1,(B300=OFFSET(Priorities!$B$3:$B$2283,Table1[[#This Row],[ID]],0))*("Initial"=OFFSET(Priorities!$E$3:$E$2283,Table1[[#This Row],[ID]],0)),0)),"")</f>
        <v/>
      </c>
      <c r="G300" s="292" t="str" cm="1">
        <f t="array" aca="1" ref="G300" ca="1">_xlfn.IFNA(TODAY()-(INDEX(OFFSET(Priorities!$F$3:$F$2283,Table1[[#This Row],[ID]],0),MATCH(1,(B300=OFFSET(Priorities!$B$3:$B$2283,Table1[[#This Row],[ID]],0))*("1W"=OFFSET(Priorities!$E$3:$E$2283,Table1[[#This Row],[ID]],0)),0))),"")</f>
        <v/>
      </c>
      <c r="H300" s="292" t="str" cm="1">
        <f t="array" aca="1" ref="H300" ca="1">_xlfn.IFNA(TODAY()-(INDEX(OFFSET(Priorities!$F$3:$F$2283,Table1[[#This Row],[ID]],0),MATCH(1,(B300=OFFSET(Priorities!$B$3:$B$2283,Table1[[#This Row],[ID]],0))*("3W"=OFFSET(Priorities!$E$3:$E$2283,Table1[[#This Row],[ID]],0)),0))),"")</f>
        <v/>
      </c>
      <c r="I300" s="292" t="str" cm="1">
        <f t="array" aca="1" ref="I300" ca="1">_xlfn.IFNA(TODAY()-(INDEX(OFFSET(Priorities!$F$3:$F$2283,Table1[[#This Row],[ID]],0),MATCH(1,(B300=OFFSET(Priorities!$B$3:$B$2283,Table1[[#This Row],[ID]],0))*("6W"=OFFSET(Priorities!$E$3:$E$2283,Table1[[#This Row],[ID]],0)),0))),"")</f>
        <v/>
      </c>
      <c r="J300" s="292" t="str" cm="1">
        <f t="array" aca="1" ref="J300" ca="1">_xlfn.IFNA(TODAY()-(INDEX(OFFSET(Priorities!$F$3:$F$2283,Table1[[#This Row],[ID]],0),MATCH(1,(B300=OFFSET(Priorities!$B$3:$B$2283,Table1[[#This Row],[ID]],0))*("12W"=OFFSET(Priorities!$E$3:$E$2283,Table1[[#This Row],[ID]],0)),0))),"")</f>
        <v/>
      </c>
      <c r="K300" s="292" t="str" cm="1">
        <f t="array" aca="1" ref="K300" ca="1">_xlfn.IFNA(TODAY()-(INDEX(OFFSET(Priorities!$F$3:$F$2283,Table1[[#This Row],[ID]],0),MATCH(1,(B300=OFFSET(Priorities!$B$3:$B$2283,Table1[[#This Row],[ID]],0))*("18W"=OFFSET(Priorities!$E$3:$E$2283,Table1[[#This Row],[ID]],0)),0))),"")</f>
        <v/>
      </c>
      <c r="L300" s="292" t="str" cm="1">
        <f t="array" aca="1" ref="L300" ca="1">_xlfn.IFNA(TODAY()-(INDEX(OFFSET(Priorities!$F$3:$F$2283,Table1[[#This Row],[ID]],0),MATCH(1,(B300=OFFSET(Priorities!$B$3:$B$2283,Table1[[#This Row],[ID]],0))*("26W"=OFFSET(Priorities!$E$3:$E$2283,Table1[[#This Row],[ID]],0)),0))),"")</f>
        <v/>
      </c>
      <c r="M300" s="292" t="str" cm="1">
        <f t="array" aca="1" ref="M300" ca="1">_xlfn.IFNA(TODAY()-(INDEX(OFFSET(Priorities!$F$3:$F$2283,Table1[[#This Row],[ID]],0),MATCH(1,(B300=OFFSET(Priorities!$B$3:$B$2283,Table1[[#This Row],[ID]],0))*("52W"=OFFSET(Priorities!$E$3:$E$2283,Table1[[#This Row],[ID]],0)),0))),"")</f>
        <v/>
      </c>
      <c r="N300" s="292" t="str" cm="1">
        <f t="array" aca="1" ref="N300" ca="1">_xlfn.IFNA(TODAY()-(INDEX(OFFSET(Priorities!$F$3:$F$2283,Table1[[#This Row],[ID]],0),MATCH(1,(B300=OFFSET(Priorities!$B$3:$B$2283,Table1[[#This Row],[ID]],0))*("104W"=OFFSET(Priorities!$E$3:$E$2283,Table1[[#This Row],[ID]],0)),0))),"")</f>
        <v/>
      </c>
      <c r="O300" s="292" t="str" cm="1">
        <f t="array" aca="1" ref="O300" ca="1">_xlfn.IFNA(TODAY()-(INDEX(OFFSET(Priorities!$F$3:$F$2283,Table1[[#This Row],[ID]],0),MATCH(1,(B300=OFFSET(Priorities!$B$3:$B$2283,Table1[[#This Row],[ID]],0))*("2L"=OFFSET(Priorities!$E$3:$E$2283,Table1[[#This Row],[ID]],0)),0))),"")</f>
        <v/>
      </c>
      <c r="P300" s="292" t="str" cm="1">
        <f t="array" aca="1" ref="P300" ca="1">_xlfn.IFNA(TODAY()-(INDEX(OFFSET(Priorities!$F$3:$F$2283,Table1[[#This Row],[ID]],0),MATCH(1,(B300=OFFSET(Priorities!$B$3:$B$2283,Table1[[#This Row],[ID]],0))*("156W"=OFFSET(Priorities!$E$3:$E$2283,Table1[[#This Row],[ID]],0)),0))),"")</f>
        <v/>
      </c>
      <c r="Q300" s="287" t="str" cm="1">
        <f t="array" aca="1" ref="Q300" ca="1">_xlfn.IFNA(TODAY()-(INDEX(OFFSET(Priorities!$F$3:$F$2283,Table1[[#This Row],[ID]],0),MATCH(1,(B300=OFFSET(Priorities!$B$3:$B$2283,Table1[[#This Row],[ID]],0))*("3L"=OFFSET(Priorities!$E$3:$E$2283,Table1[[#This Row],[ID]],0)),0))),"")</f>
        <v/>
      </c>
    </row>
    <row r="301" spans="1:17" hidden="1" x14ac:dyDescent="0.3">
      <c r="A301" s="288">
        <v>300</v>
      </c>
      <c r="B301" s="289" t="str">
        <f ca="1">IF(COUNTIF(Priorities!$B$4:OFFSET(Priorities!$B$3,Table1[[#This Row],[ID]],0),OFFSET(Priorities!$B$3,Table1[[#This Row],[ID]],0))=1,OFFSET(Priorities!$B$3,Table1[[#This Row],[ID]],0),"")</f>
        <v/>
      </c>
      <c r="C301" s="290" t="str">
        <f ca="1">IF(COUNTIF(Priorities!$B$4:OFFSET(Priorities!$B$3,Table1[[#This Row],[ID]],0),OFFSET(Priorities!$B$3,Table1[[#This Row],[ID]],0))=1,OFFSET(Priorities!$C$3,Table1[[#This Row],[ID]],0),"")</f>
        <v/>
      </c>
      <c r="D301" s="289" t="str">
        <f ca="1">IFERROR(IF(VLOOKUP(E301,'Leader-Assistant'!$B$1:$B$25,1,FALSE)&lt;&gt;"",'Leader-Assistant'!$B$1,""),"") &amp; IFERROR(IF(VLOOKUP(E301,'Leader-Assistant'!$C$1:$C$25,1,FALSE)&lt;&gt;"",'Leader-Assistant'!$C$1,""),"")  &amp; IFERROR(IF(VLOOKUP(E301,'Leader-Assistant'!$D$1:$D$25,1,FALSE)&lt;&gt;"",'Leader-Assistant'!$D$1,""),"") &amp; IFERROR(IF(VLOOKUP(E301,'Leader-Assistant'!$E$1:$E$25,1,FALSE)&lt;&gt;"",'Leader-Assistant'!$E$1,""),"") &amp; IFERROR(IF(VLOOKUP(E301,'Leader-Assistant'!$F$1:$F$25,1,FALSE)&lt;&gt;"",'Leader-Assistant'!$F$1,""),"") &amp; IFERROR(IF(VLOOKUP(E301,'Leader-Assistant'!$G$1:$G$25,1,FALSE)&lt;&gt;"",'Leader-Assistant'!$G$1,""),"") &amp; IFERROR(IF(VLOOKUP(E301,'Leader-Assistant'!$H$1:$H$25,1,FALSE)&lt;&gt;"",'Leader-Assistant'!$H$1,""),"") &amp; IFERROR(IF(VLOOKUP(E301,'Leader-Assistant'!$I$1:$I$25,1,FALSE)&lt;&gt;"",'Leader-Assistant'!$I$1,""),"")</f>
        <v/>
      </c>
      <c r="E301" s="289" t="str">
        <f ca="1">IF(COUNTIF(Priorities!$B$4:OFFSET(Priorities!$B$3,Table1[[#This Row],[ID]],0),OFFSET(Priorities!$B$3,Table1[[#This Row],[ID]],0))=1,OFFSET(Priorities!$D$3,Table1[[#This Row],[ID]],0),"")</f>
        <v/>
      </c>
      <c r="F301" s="291" t="str" cm="1">
        <f t="array" aca="1" ref="F301" ca="1">_xlfn.IFNA(INDEX(OFFSET(Priorities!$F$3:$F$2283,Table1[[#This Row],[ID]],0),MATCH(1,(B301=OFFSET(Priorities!$B$3:$B$2283,Table1[[#This Row],[ID]],0))*("Initial"=OFFSET(Priorities!$E$3:$E$2283,Table1[[#This Row],[ID]],0)),0)),"")</f>
        <v/>
      </c>
      <c r="G301" s="292" t="str" cm="1">
        <f t="array" aca="1" ref="G301" ca="1">_xlfn.IFNA(TODAY()-(INDEX(OFFSET(Priorities!$F$3:$F$2283,Table1[[#This Row],[ID]],0),MATCH(1,(B301=OFFSET(Priorities!$B$3:$B$2283,Table1[[#This Row],[ID]],0))*("1W"=OFFSET(Priorities!$E$3:$E$2283,Table1[[#This Row],[ID]],0)),0))),"")</f>
        <v/>
      </c>
      <c r="H301" s="292" t="str" cm="1">
        <f t="array" aca="1" ref="H301" ca="1">_xlfn.IFNA(TODAY()-(INDEX(OFFSET(Priorities!$F$3:$F$2283,Table1[[#This Row],[ID]],0),MATCH(1,(B301=OFFSET(Priorities!$B$3:$B$2283,Table1[[#This Row],[ID]],0))*("3W"=OFFSET(Priorities!$E$3:$E$2283,Table1[[#This Row],[ID]],0)),0))),"")</f>
        <v/>
      </c>
      <c r="I301" s="292" t="str" cm="1">
        <f t="array" aca="1" ref="I301" ca="1">_xlfn.IFNA(TODAY()-(INDEX(OFFSET(Priorities!$F$3:$F$2283,Table1[[#This Row],[ID]],0),MATCH(1,(B301=OFFSET(Priorities!$B$3:$B$2283,Table1[[#This Row],[ID]],0))*("6W"=OFFSET(Priorities!$E$3:$E$2283,Table1[[#This Row],[ID]],0)),0))),"")</f>
        <v/>
      </c>
      <c r="J301" s="292" t="str" cm="1">
        <f t="array" aca="1" ref="J301" ca="1">_xlfn.IFNA(TODAY()-(INDEX(OFFSET(Priorities!$F$3:$F$2283,Table1[[#This Row],[ID]],0),MATCH(1,(B301=OFFSET(Priorities!$B$3:$B$2283,Table1[[#This Row],[ID]],0))*("12W"=OFFSET(Priorities!$E$3:$E$2283,Table1[[#This Row],[ID]],0)),0))),"")</f>
        <v/>
      </c>
      <c r="K301" s="292" t="str" cm="1">
        <f t="array" aca="1" ref="K301" ca="1">_xlfn.IFNA(TODAY()-(INDEX(OFFSET(Priorities!$F$3:$F$2283,Table1[[#This Row],[ID]],0),MATCH(1,(B301=OFFSET(Priorities!$B$3:$B$2283,Table1[[#This Row],[ID]],0))*("18W"=OFFSET(Priorities!$E$3:$E$2283,Table1[[#This Row],[ID]],0)),0))),"")</f>
        <v/>
      </c>
      <c r="L301" s="292" t="str" cm="1">
        <f t="array" aca="1" ref="L301" ca="1">_xlfn.IFNA(TODAY()-(INDEX(OFFSET(Priorities!$F$3:$F$2283,Table1[[#This Row],[ID]],0),MATCH(1,(B301=OFFSET(Priorities!$B$3:$B$2283,Table1[[#This Row],[ID]],0))*("26W"=OFFSET(Priorities!$E$3:$E$2283,Table1[[#This Row],[ID]],0)),0))),"")</f>
        <v/>
      </c>
      <c r="M301" s="292" t="str" cm="1">
        <f t="array" aca="1" ref="M301" ca="1">_xlfn.IFNA(TODAY()-(INDEX(OFFSET(Priorities!$F$3:$F$2283,Table1[[#This Row],[ID]],0),MATCH(1,(B301=OFFSET(Priorities!$B$3:$B$2283,Table1[[#This Row],[ID]],0))*("52W"=OFFSET(Priorities!$E$3:$E$2283,Table1[[#This Row],[ID]],0)),0))),"")</f>
        <v/>
      </c>
      <c r="N301" s="292" t="str" cm="1">
        <f t="array" aca="1" ref="N301" ca="1">_xlfn.IFNA(TODAY()-(INDEX(OFFSET(Priorities!$F$3:$F$2283,Table1[[#This Row],[ID]],0),MATCH(1,(B301=OFFSET(Priorities!$B$3:$B$2283,Table1[[#This Row],[ID]],0))*("104W"=OFFSET(Priorities!$E$3:$E$2283,Table1[[#This Row],[ID]],0)),0))),"")</f>
        <v/>
      </c>
      <c r="O301" s="292" t="str" cm="1">
        <f t="array" aca="1" ref="O301" ca="1">_xlfn.IFNA(TODAY()-(INDEX(OFFSET(Priorities!$F$3:$F$2283,Table1[[#This Row],[ID]],0),MATCH(1,(B301=OFFSET(Priorities!$B$3:$B$2283,Table1[[#This Row],[ID]],0))*("2L"=OFFSET(Priorities!$E$3:$E$2283,Table1[[#This Row],[ID]],0)),0))),"")</f>
        <v/>
      </c>
      <c r="P301" s="292" t="str" cm="1">
        <f t="array" aca="1" ref="P301" ca="1">_xlfn.IFNA(TODAY()-(INDEX(OFFSET(Priorities!$F$3:$F$2283,Table1[[#This Row],[ID]],0),MATCH(1,(B301=OFFSET(Priorities!$B$3:$B$2283,Table1[[#This Row],[ID]],0))*("156W"=OFFSET(Priorities!$E$3:$E$2283,Table1[[#This Row],[ID]],0)),0))),"")</f>
        <v/>
      </c>
      <c r="Q301" s="287" t="str" cm="1">
        <f t="array" aca="1" ref="Q301" ca="1">_xlfn.IFNA(TODAY()-(INDEX(OFFSET(Priorities!$F$3:$F$2283,Table1[[#This Row],[ID]],0),MATCH(1,(B301=OFFSET(Priorities!$B$3:$B$2283,Table1[[#This Row],[ID]],0))*("3L"=OFFSET(Priorities!$E$3:$E$2283,Table1[[#This Row],[ID]],0)),0))),"")</f>
        <v/>
      </c>
    </row>
    <row r="302" spans="1:17" x14ac:dyDescent="0.3">
      <c r="A302" s="288">
        <v>301</v>
      </c>
      <c r="B302" s="289" t="str">
        <f ca="1">IF(COUNTIF(Priorities!$B$4:OFFSET(Priorities!$B$3,Table1[[#This Row],[ID]],0),OFFSET(Priorities!$B$3,Table1[[#This Row],[ID]],0))=1,OFFSET(Priorities!$B$3,Table1[[#This Row],[ID]],0),"")</f>
        <v>ST 498/2021</v>
      </c>
      <c r="C302" s="290" t="str">
        <f ca="1">IF(COUNTIF(Priorities!$B$4:OFFSET(Priorities!$B$3,Table1[[#This Row],[ID]],0),OFFSET(Priorities!$B$3,Table1[[#This Row],[ID]],0))=1,OFFSET(Priorities!$C$3,Table1[[#This Row],[ID]],0),"")</f>
        <v>OPE/PE TEST53</v>
      </c>
      <c r="D302" s="289" t="str">
        <f ca="1">IFERROR(IF(VLOOKUP(E302,'Leader-Assistant'!$B$1:$B$25,1,FALSE)&lt;&gt;"",'Leader-Assistant'!$B$1,""),"") &amp; IFERROR(IF(VLOOKUP(E302,'Leader-Assistant'!$C$1:$C$25,1,FALSE)&lt;&gt;"",'Leader-Assistant'!$C$1,""),"")  &amp; IFERROR(IF(VLOOKUP(E302,'Leader-Assistant'!$D$1:$D$25,1,FALSE)&lt;&gt;"",'Leader-Assistant'!$D$1,""),"") &amp; IFERROR(IF(VLOOKUP(E302,'Leader-Assistant'!$E$1:$E$25,1,FALSE)&lt;&gt;"",'Leader-Assistant'!$E$1,""),"") &amp; IFERROR(IF(VLOOKUP(E302,'Leader-Assistant'!$F$1:$F$25,1,FALSE)&lt;&gt;"",'Leader-Assistant'!$F$1,""),"") &amp; IFERROR(IF(VLOOKUP(E302,'Leader-Assistant'!$G$1:$G$25,1,FALSE)&lt;&gt;"",'Leader-Assistant'!$G$1,""),"") &amp; IFERROR(IF(VLOOKUP(E302,'Leader-Assistant'!$H$1:$H$25,1,FALSE)&lt;&gt;"",'Leader-Assistant'!$H$1,""),"") &amp; IFERROR(IF(VLOOKUP(E302,'Leader-Assistant'!$I$1:$I$25,1,FALSE)&lt;&gt;"",'Leader-Assistant'!$I$1,""),"")</f>
        <v>MU</v>
      </c>
      <c r="E302" s="289" t="str">
        <f ca="1">IF(COUNTIF(Priorities!$B$4:OFFSET(Priorities!$B$3,Table1[[#This Row],[ID]],0),OFFSET(Priorities!$B$3,Table1[[#This Row],[ID]],0))=1,OFFSET(Priorities!$D$3,Table1[[#This Row],[ID]],0),"")</f>
        <v>AWO</v>
      </c>
      <c r="F302" s="291" t="str" cm="1">
        <f t="array" aca="1" ref="F302" ca="1">_xlfn.IFNA(INDEX(OFFSET(Priorities!$F$3:$F$2283,Table1[[#This Row],[ID]],0),MATCH(1,(B302=OFFSET(Priorities!$B$3:$B$2283,Table1[[#This Row],[ID]],0))*("Initial"=OFFSET(Priorities!$E$3:$E$2283,Table1[[#This Row],[ID]],0)),0)),"")</f>
        <v>26.10.2021</v>
      </c>
      <c r="G302" s="292" cm="1">
        <f t="array" aca="1" ref="G302" ca="1">_xlfn.IFNA(TODAY()-(INDEX(OFFSET(Priorities!$F$3:$F$2283,Table1[[#This Row],[ID]],0),MATCH(1,(B302=OFFSET(Priorities!$B$3:$B$2283,Table1[[#This Row],[ID]],0))*("1W"=OFFSET(Priorities!$E$3:$E$2283,Table1[[#This Row],[ID]],0)),0))),"")</f>
        <v>343</v>
      </c>
      <c r="H302" s="292" cm="1">
        <f t="array" aca="1" ref="H302" ca="1">_xlfn.IFNA(TODAY()-(INDEX(OFFSET(Priorities!$F$3:$F$2283,Table1[[#This Row],[ID]],0),MATCH(1,(B302=OFFSET(Priorities!$B$3:$B$2283,Table1[[#This Row],[ID]],0))*("3W"=OFFSET(Priorities!$E$3:$E$2283,Table1[[#This Row],[ID]],0)),0))),"")</f>
        <v>329</v>
      </c>
      <c r="I302" s="292" cm="1">
        <f t="array" aca="1" ref="I302" ca="1">_xlfn.IFNA(TODAY()-(INDEX(OFFSET(Priorities!$F$3:$F$2283,Table1[[#This Row],[ID]],0),MATCH(1,(B302=OFFSET(Priorities!$B$3:$B$2283,Table1[[#This Row],[ID]],0))*("6W"=OFFSET(Priorities!$E$3:$E$2283,Table1[[#This Row],[ID]],0)),0))),"")</f>
        <v>308</v>
      </c>
      <c r="J302" s="292" cm="1">
        <f t="array" aca="1" ref="J302" ca="1">_xlfn.IFNA(TODAY()-(INDEX(OFFSET(Priorities!$F$3:$F$2283,Table1[[#This Row],[ID]],0),MATCH(1,(B302=OFFSET(Priorities!$B$3:$B$2283,Table1[[#This Row],[ID]],0))*("12W"=OFFSET(Priorities!$E$3:$E$2283,Table1[[#This Row],[ID]],0)),0))),"")</f>
        <v>266</v>
      </c>
      <c r="K302" s="292" t="str" cm="1">
        <f t="array" aca="1" ref="K302" ca="1">_xlfn.IFNA(TODAY()-(INDEX(OFFSET(Priorities!$F$3:$F$2283,Table1[[#This Row],[ID]],0),MATCH(1,(B302=OFFSET(Priorities!$B$3:$B$2283,Table1[[#This Row],[ID]],0))*("18W"=OFFSET(Priorities!$E$3:$E$2283,Table1[[#This Row],[ID]],0)),0))),"")</f>
        <v/>
      </c>
      <c r="L302" s="292" t="str" cm="1">
        <f t="array" aca="1" ref="L302" ca="1">_xlfn.IFNA(TODAY()-(INDEX(OFFSET(Priorities!$F$3:$F$2283,Table1[[#This Row],[ID]],0),MATCH(1,(B302=OFFSET(Priorities!$B$3:$B$2283,Table1[[#This Row],[ID]],0))*("26W"=OFFSET(Priorities!$E$3:$E$2283,Table1[[#This Row],[ID]],0)),0))),"")</f>
        <v/>
      </c>
      <c r="M302" s="292" t="str" cm="1">
        <f t="array" aca="1" ref="M302" ca="1">_xlfn.IFNA(TODAY()-(INDEX(OFFSET(Priorities!$F$3:$F$2283,Table1[[#This Row],[ID]],0),MATCH(1,(B302=OFFSET(Priorities!$B$3:$B$2283,Table1[[#This Row],[ID]],0))*("52W"=OFFSET(Priorities!$E$3:$E$2283,Table1[[#This Row],[ID]],0)),0))),"")</f>
        <v/>
      </c>
      <c r="N302" s="292" t="str" cm="1">
        <f t="array" aca="1" ref="N302" ca="1">_xlfn.IFNA(TODAY()-(INDEX(OFFSET(Priorities!$F$3:$F$2283,Table1[[#This Row],[ID]],0),MATCH(1,(B302=OFFSET(Priorities!$B$3:$B$2283,Table1[[#This Row],[ID]],0))*("104W"=OFFSET(Priorities!$E$3:$E$2283,Table1[[#This Row],[ID]],0)),0))),"")</f>
        <v/>
      </c>
      <c r="O302" s="292" t="str" cm="1">
        <f t="array" aca="1" ref="O302" ca="1">_xlfn.IFNA(TODAY()-(INDEX(OFFSET(Priorities!$F$3:$F$2283,Table1[[#This Row],[ID]],0),MATCH(1,(B302=OFFSET(Priorities!$B$3:$B$2283,Table1[[#This Row],[ID]],0))*("2L"=OFFSET(Priorities!$E$3:$E$2283,Table1[[#This Row],[ID]],0)),0))),"")</f>
        <v/>
      </c>
      <c r="P302" s="292" t="str" cm="1">
        <f t="array" aca="1" ref="P302" ca="1">_xlfn.IFNA(TODAY()-(INDEX(OFFSET(Priorities!$F$3:$F$2283,Table1[[#This Row],[ID]],0),MATCH(1,(B302=OFFSET(Priorities!$B$3:$B$2283,Table1[[#This Row],[ID]],0))*("156W"=OFFSET(Priorities!$E$3:$E$2283,Table1[[#This Row],[ID]],0)),0))),"")</f>
        <v/>
      </c>
      <c r="Q302" s="287" t="str" cm="1">
        <f t="array" aca="1" ref="Q302" ca="1">_xlfn.IFNA(TODAY()-(INDEX(OFFSET(Priorities!$F$3:$F$2283,Table1[[#This Row],[ID]],0),MATCH(1,(B302=OFFSET(Priorities!$B$3:$B$2283,Table1[[#This Row],[ID]],0))*("3L"=OFFSET(Priorities!$E$3:$E$2283,Table1[[#This Row],[ID]],0)),0))),"")</f>
        <v/>
      </c>
    </row>
    <row r="303" spans="1:17" hidden="1" x14ac:dyDescent="0.3">
      <c r="A303" s="288">
        <v>302</v>
      </c>
      <c r="B303" s="289" t="str">
        <f ca="1">IF(COUNTIF(Priorities!$B$4:OFFSET(Priorities!$B$3,Table1[[#This Row],[ID]],0),OFFSET(Priorities!$B$3,Table1[[#This Row],[ID]],0))=1,OFFSET(Priorities!$B$3,Table1[[#This Row],[ID]],0),"")</f>
        <v/>
      </c>
      <c r="C303" s="290" t="str">
        <f ca="1">IF(COUNTIF(Priorities!$B$4:OFFSET(Priorities!$B$3,Table1[[#This Row],[ID]],0),OFFSET(Priorities!$B$3,Table1[[#This Row],[ID]],0))=1,OFFSET(Priorities!$C$3,Table1[[#This Row],[ID]],0),"")</f>
        <v/>
      </c>
      <c r="D303" s="289" t="str">
        <f ca="1">IFERROR(IF(VLOOKUP(E303,'Leader-Assistant'!$B$1:$B$25,1,FALSE)&lt;&gt;"",'Leader-Assistant'!$B$1,""),"") &amp; IFERROR(IF(VLOOKUP(E303,'Leader-Assistant'!$C$1:$C$25,1,FALSE)&lt;&gt;"",'Leader-Assistant'!$C$1,""),"")  &amp; IFERROR(IF(VLOOKUP(E303,'Leader-Assistant'!$D$1:$D$25,1,FALSE)&lt;&gt;"",'Leader-Assistant'!$D$1,""),"") &amp; IFERROR(IF(VLOOKUP(E303,'Leader-Assistant'!$E$1:$E$25,1,FALSE)&lt;&gt;"",'Leader-Assistant'!$E$1,""),"") &amp; IFERROR(IF(VLOOKUP(E303,'Leader-Assistant'!$F$1:$F$25,1,FALSE)&lt;&gt;"",'Leader-Assistant'!$F$1,""),"") &amp; IFERROR(IF(VLOOKUP(E303,'Leader-Assistant'!$G$1:$G$25,1,FALSE)&lt;&gt;"",'Leader-Assistant'!$G$1,""),"") &amp; IFERROR(IF(VLOOKUP(E303,'Leader-Assistant'!$H$1:$H$25,1,FALSE)&lt;&gt;"",'Leader-Assistant'!$H$1,""),"") &amp; IFERROR(IF(VLOOKUP(E303,'Leader-Assistant'!$I$1:$I$25,1,FALSE)&lt;&gt;"",'Leader-Assistant'!$I$1,""),"")</f>
        <v/>
      </c>
      <c r="E303" s="289" t="str">
        <f ca="1">IF(COUNTIF(Priorities!$B$4:OFFSET(Priorities!$B$3,Table1[[#This Row],[ID]],0),OFFSET(Priorities!$B$3,Table1[[#This Row],[ID]],0))=1,OFFSET(Priorities!$D$3,Table1[[#This Row],[ID]],0),"")</f>
        <v/>
      </c>
      <c r="F303" s="291" t="str" cm="1">
        <f t="array" aca="1" ref="F303" ca="1">_xlfn.IFNA(INDEX(OFFSET(Priorities!$F$3:$F$2283,Table1[[#This Row],[ID]],0),MATCH(1,(B303=OFFSET(Priorities!$B$3:$B$2283,Table1[[#This Row],[ID]],0))*("Initial"=OFFSET(Priorities!$E$3:$E$2283,Table1[[#This Row],[ID]],0)),0)),"")</f>
        <v/>
      </c>
      <c r="G303" s="292" t="str" cm="1">
        <f t="array" aca="1" ref="G303" ca="1">_xlfn.IFNA(TODAY()-(INDEX(OFFSET(Priorities!$F$3:$F$2283,Table1[[#This Row],[ID]],0),MATCH(1,(B303=OFFSET(Priorities!$B$3:$B$2283,Table1[[#This Row],[ID]],0))*("1W"=OFFSET(Priorities!$E$3:$E$2283,Table1[[#This Row],[ID]],0)),0))),"")</f>
        <v/>
      </c>
      <c r="H303" s="292" t="str" cm="1">
        <f t="array" aca="1" ref="H303" ca="1">_xlfn.IFNA(TODAY()-(INDEX(OFFSET(Priorities!$F$3:$F$2283,Table1[[#This Row],[ID]],0),MATCH(1,(B303=OFFSET(Priorities!$B$3:$B$2283,Table1[[#This Row],[ID]],0))*("3W"=OFFSET(Priorities!$E$3:$E$2283,Table1[[#This Row],[ID]],0)),0))),"")</f>
        <v/>
      </c>
      <c r="I303" s="292" t="str" cm="1">
        <f t="array" aca="1" ref="I303" ca="1">_xlfn.IFNA(TODAY()-(INDEX(OFFSET(Priorities!$F$3:$F$2283,Table1[[#This Row],[ID]],0),MATCH(1,(B303=OFFSET(Priorities!$B$3:$B$2283,Table1[[#This Row],[ID]],0))*("6W"=OFFSET(Priorities!$E$3:$E$2283,Table1[[#This Row],[ID]],0)),0))),"")</f>
        <v/>
      </c>
      <c r="J303" s="292" t="str" cm="1">
        <f t="array" aca="1" ref="J303" ca="1">_xlfn.IFNA(TODAY()-(INDEX(OFFSET(Priorities!$F$3:$F$2283,Table1[[#This Row],[ID]],0),MATCH(1,(B303=OFFSET(Priorities!$B$3:$B$2283,Table1[[#This Row],[ID]],0))*("12W"=OFFSET(Priorities!$E$3:$E$2283,Table1[[#This Row],[ID]],0)),0))),"")</f>
        <v/>
      </c>
      <c r="K303" s="292" t="str" cm="1">
        <f t="array" aca="1" ref="K303" ca="1">_xlfn.IFNA(TODAY()-(INDEX(OFFSET(Priorities!$F$3:$F$2283,Table1[[#This Row],[ID]],0),MATCH(1,(B303=OFFSET(Priorities!$B$3:$B$2283,Table1[[#This Row],[ID]],0))*("18W"=OFFSET(Priorities!$E$3:$E$2283,Table1[[#This Row],[ID]],0)),0))),"")</f>
        <v/>
      </c>
      <c r="L303" s="292" t="str" cm="1">
        <f t="array" aca="1" ref="L303" ca="1">_xlfn.IFNA(TODAY()-(INDEX(OFFSET(Priorities!$F$3:$F$2283,Table1[[#This Row],[ID]],0),MATCH(1,(B303=OFFSET(Priorities!$B$3:$B$2283,Table1[[#This Row],[ID]],0))*("26W"=OFFSET(Priorities!$E$3:$E$2283,Table1[[#This Row],[ID]],0)),0))),"")</f>
        <v/>
      </c>
      <c r="M303" s="292" t="str" cm="1">
        <f t="array" aca="1" ref="M303" ca="1">_xlfn.IFNA(TODAY()-(INDEX(OFFSET(Priorities!$F$3:$F$2283,Table1[[#This Row],[ID]],0),MATCH(1,(B303=OFFSET(Priorities!$B$3:$B$2283,Table1[[#This Row],[ID]],0))*("52W"=OFFSET(Priorities!$E$3:$E$2283,Table1[[#This Row],[ID]],0)),0))),"")</f>
        <v/>
      </c>
      <c r="N303" s="292" t="str" cm="1">
        <f t="array" aca="1" ref="N303" ca="1">_xlfn.IFNA(TODAY()-(INDEX(OFFSET(Priorities!$F$3:$F$2283,Table1[[#This Row],[ID]],0),MATCH(1,(B303=OFFSET(Priorities!$B$3:$B$2283,Table1[[#This Row],[ID]],0))*("104W"=OFFSET(Priorities!$E$3:$E$2283,Table1[[#This Row],[ID]],0)),0))),"")</f>
        <v/>
      </c>
      <c r="O303" s="292" t="str" cm="1">
        <f t="array" aca="1" ref="O303" ca="1">_xlfn.IFNA(TODAY()-(INDEX(OFFSET(Priorities!$F$3:$F$2283,Table1[[#This Row],[ID]],0),MATCH(1,(B303=OFFSET(Priorities!$B$3:$B$2283,Table1[[#This Row],[ID]],0))*("2L"=OFFSET(Priorities!$E$3:$E$2283,Table1[[#This Row],[ID]],0)),0))),"")</f>
        <v/>
      </c>
      <c r="P303" s="292" t="str" cm="1">
        <f t="array" aca="1" ref="P303" ca="1">_xlfn.IFNA(TODAY()-(INDEX(OFFSET(Priorities!$F$3:$F$2283,Table1[[#This Row],[ID]],0),MATCH(1,(B303=OFFSET(Priorities!$B$3:$B$2283,Table1[[#This Row],[ID]],0))*("156W"=OFFSET(Priorities!$E$3:$E$2283,Table1[[#This Row],[ID]],0)),0))),"")</f>
        <v/>
      </c>
      <c r="Q303" s="287" t="str" cm="1">
        <f t="array" aca="1" ref="Q303" ca="1">_xlfn.IFNA(TODAY()-(INDEX(OFFSET(Priorities!$F$3:$F$2283,Table1[[#This Row],[ID]],0),MATCH(1,(B303=OFFSET(Priorities!$B$3:$B$2283,Table1[[#This Row],[ID]],0))*("3L"=OFFSET(Priorities!$E$3:$E$2283,Table1[[#This Row],[ID]],0)),0))),"")</f>
        <v/>
      </c>
    </row>
    <row r="304" spans="1:17" hidden="1" x14ac:dyDescent="0.3">
      <c r="A304" s="288">
        <v>303</v>
      </c>
      <c r="B304" s="289" t="str">
        <f ca="1">IF(COUNTIF(Priorities!$B$4:OFFSET(Priorities!$B$3,Table1[[#This Row],[ID]],0),OFFSET(Priorities!$B$3,Table1[[#This Row],[ID]],0))=1,OFFSET(Priorities!$B$3,Table1[[#This Row],[ID]],0),"")</f>
        <v/>
      </c>
      <c r="C304" s="290" t="str">
        <f ca="1">IF(COUNTIF(Priorities!$B$4:OFFSET(Priorities!$B$3,Table1[[#This Row],[ID]],0),OFFSET(Priorities!$B$3,Table1[[#This Row],[ID]],0))=1,OFFSET(Priorities!$C$3,Table1[[#This Row],[ID]],0),"")</f>
        <v/>
      </c>
      <c r="D304" s="289" t="str">
        <f ca="1">IFERROR(IF(VLOOKUP(E304,'Leader-Assistant'!$B$1:$B$25,1,FALSE)&lt;&gt;"",'Leader-Assistant'!$B$1,""),"") &amp; IFERROR(IF(VLOOKUP(E304,'Leader-Assistant'!$C$1:$C$25,1,FALSE)&lt;&gt;"",'Leader-Assistant'!$C$1,""),"")  &amp; IFERROR(IF(VLOOKUP(E304,'Leader-Assistant'!$D$1:$D$25,1,FALSE)&lt;&gt;"",'Leader-Assistant'!$D$1,""),"") &amp; IFERROR(IF(VLOOKUP(E304,'Leader-Assistant'!$E$1:$E$25,1,FALSE)&lt;&gt;"",'Leader-Assistant'!$E$1,""),"") &amp; IFERROR(IF(VLOOKUP(E304,'Leader-Assistant'!$F$1:$F$25,1,FALSE)&lt;&gt;"",'Leader-Assistant'!$F$1,""),"") &amp; IFERROR(IF(VLOOKUP(E304,'Leader-Assistant'!$G$1:$G$25,1,FALSE)&lt;&gt;"",'Leader-Assistant'!$G$1,""),"") &amp; IFERROR(IF(VLOOKUP(E304,'Leader-Assistant'!$H$1:$H$25,1,FALSE)&lt;&gt;"",'Leader-Assistant'!$H$1,""),"") &amp; IFERROR(IF(VLOOKUP(E304,'Leader-Assistant'!$I$1:$I$25,1,FALSE)&lt;&gt;"",'Leader-Assistant'!$I$1,""),"")</f>
        <v/>
      </c>
      <c r="E304" s="289" t="str">
        <f ca="1">IF(COUNTIF(Priorities!$B$4:OFFSET(Priorities!$B$3,Table1[[#This Row],[ID]],0),OFFSET(Priorities!$B$3,Table1[[#This Row],[ID]],0))=1,OFFSET(Priorities!$D$3,Table1[[#This Row],[ID]],0),"")</f>
        <v/>
      </c>
      <c r="F304" s="291" t="str" cm="1">
        <f t="array" aca="1" ref="F304" ca="1">_xlfn.IFNA(INDEX(OFFSET(Priorities!$F$3:$F$2283,Table1[[#This Row],[ID]],0),MATCH(1,(B304=OFFSET(Priorities!$B$3:$B$2283,Table1[[#This Row],[ID]],0))*("Initial"=OFFSET(Priorities!$E$3:$E$2283,Table1[[#This Row],[ID]],0)),0)),"")</f>
        <v/>
      </c>
      <c r="G304" s="292" t="str" cm="1">
        <f t="array" aca="1" ref="G304" ca="1">_xlfn.IFNA(TODAY()-(INDEX(OFFSET(Priorities!$F$3:$F$2283,Table1[[#This Row],[ID]],0),MATCH(1,(B304=OFFSET(Priorities!$B$3:$B$2283,Table1[[#This Row],[ID]],0))*("1W"=OFFSET(Priorities!$E$3:$E$2283,Table1[[#This Row],[ID]],0)),0))),"")</f>
        <v/>
      </c>
      <c r="H304" s="292" t="str" cm="1">
        <f t="array" aca="1" ref="H304" ca="1">_xlfn.IFNA(TODAY()-(INDEX(OFFSET(Priorities!$F$3:$F$2283,Table1[[#This Row],[ID]],0),MATCH(1,(B304=OFFSET(Priorities!$B$3:$B$2283,Table1[[#This Row],[ID]],0))*("3W"=OFFSET(Priorities!$E$3:$E$2283,Table1[[#This Row],[ID]],0)),0))),"")</f>
        <v/>
      </c>
      <c r="I304" s="292" t="str" cm="1">
        <f t="array" aca="1" ref="I304" ca="1">_xlfn.IFNA(TODAY()-(INDEX(OFFSET(Priorities!$F$3:$F$2283,Table1[[#This Row],[ID]],0),MATCH(1,(B304=OFFSET(Priorities!$B$3:$B$2283,Table1[[#This Row],[ID]],0))*("6W"=OFFSET(Priorities!$E$3:$E$2283,Table1[[#This Row],[ID]],0)),0))),"")</f>
        <v/>
      </c>
      <c r="J304" s="292" t="str" cm="1">
        <f t="array" aca="1" ref="J304" ca="1">_xlfn.IFNA(TODAY()-(INDEX(OFFSET(Priorities!$F$3:$F$2283,Table1[[#This Row],[ID]],0),MATCH(1,(B304=OFFSET(Priorities!$B$3:$B$2283,Table1[[#This Row],[ID]],0))*("12W"=OFFSET(Priorities!$E$3:$E$2283,Table1[[#This Row],[ID]],0)),0))),"")</f>
        <v/>
      </c>
      <c r="K304" s="292" t="str" cm="1">
        <f t="array" aca="1" ref="K304" ca="1">_xlfn.IFNA(TODAY()-(INDEX(OFFSET(Priorities!$F$3:$F$2283,Table1[[#This Row],[ID]],0),MATCH(1,(B304=OFFSET(Priorities!$B$3:$B$2283,Table1[[#This Row],[ID]],0))*("18W"=OFFSET(Priorities!$E$3:$E$2283,Table1[[#This Row],[ID]],0)),0))),"")</f>
        <v/>
      </c>
      <c r="L304" s="292" t="str" cm="1">
        <f t="array" aca="1" ref="L304" ca="1">_xlfn.IFNA(TODAY()-(INDEX(OFFSET(Priorities!$F$3:$F$2283,Table1[[#This Row],[ID]],0),MATCH(1,(B304=OFFSET(Priorities!$B$3:$B$2283,Table1[[#This Row],[ID]],0))*("26W"=OFFSET(Priorities!$E$3:$E$2283,Table1[[#This Row],[ID]],0)),0))),"")</f>
        <v/>
      </c>
      <c r="M304" s="292" t="str" cm="1">
        <f t="array" aca="1" ref="M304" ca="1">_xlfn.IFNA(TODAY()-(INDEX(OFFSET(Priorities!$F$3:$F$2283,Table1[[#This Row],[ID]],0),MATCH(1,(B304=OFFSET(Priorities!$B$3:$B$2283,Table1[[#This Row],[ID]],0))*("52W"=OFFSET(Priorities!$E$3:$E$2283,Table1[[#This Row],[ID]],0)),0))),"")</f>
        <v/>
      </c>
      <c r="N304" s="292" t="str" cm="1">
        <f t="array" aca="1" ref="N304" ca="1">_xlfn.IFNA(TODAY()-(INDEX(OFFSET(Priorities!$F$3:$F$2283,Table1[[#This Row],[ID]],0),MATCH(1,(B304=OFFSET(Priorities!$B$3:$B$2283,Table1[[#This Row],[ID]],0))*("104W"=OFFSET(Priorities!$E$3:$E$2283,Table1[[#This Row],[ID]],0)),0))),"")</f>
        <v/>
      </c>
      <c r="O304" s="292" t="str" cm="1">
        <f t="array" aca="1" ref="O304" ca="1">_xlfn.IFNA(TODAY()-(INDEX(OFFSET(Priorities!$F$3:$F$2283,Table1[[#This Row],[ID]],0),MATCH(1,(B304=OFFSET(Priorities!$B$3:$B$2283,Table1[[#This Row],[ID]],0))*("2L"=OFFSET(Priorities!$E$3:$E$2283,Table1[[#This Row],[ID]],0)),0))),"")</f>
        <v/>
      </c>
      <c r="P304" s="292" t="str" cm="1">
        <f t="array" aca="1" ref="P304" ca="1">_xlfn.IFNA(TODAY()-(INDEX(OFFSET(Priorities!$F$3:$F$2283,Table1[[#This Row],[ID]],0),MATCH(1,(B304=OFFSET(Priorities!$B$3:$B$2283,Table1[[#This Row],[ID]],0))*("156W"=OFFSET(Priorities!$E$3:$E$2283,Table1[[#This Row],[ID]],0)),0))),"")</f>
        <v/>
      </c>
      <c r="Q304" s="287" t="str" cm="1">
        <f t="array" aca="1" ref="Q304" ca="1">_xlfn.IFNA(TODAY()-(INDEX(OFFSET(Priorities!$F$3:$F$2283,Table1[[#This Row],[ID]],0),MATCH(1,(B304=OFFSET(Priorities!$B$3:$B$2283,Table1[[#This Row],[ID]],0))*("3L"=OFFSET(Priorities!$E$3:$E$2283,Table1[[#This Row],[ID]],0)),0))),"")</f>
        <v/>
      </c>
    </row>
    <row r="305" spans="1:17" hidden="1" x14ac:dyDescent="0.3">
      <c r="A305" s="288">
        <v>304</v>
      </c>
      <c r="B305" s="289" t="str">
        <f ca="1">IF(COUNTIF(Priorities!$B$4:OFFSET(Priorities!$B$3,Table1[[#This Row],[ID]],0),OFFSET(Priorities!$B$3,Table1[[#This Row],[ID]],0))=1,OFFSET(Priorities!$B$3,Table1[[#This Row],[ID]],0),"")</f>
        <v/>
      </c>
      <c r="C305" s="290" t="str">
        <f ca="1">IF(COUNTIF(Priorities!$B$4:OFFSET(Priorities!$B$3,Table1[[#This Row],[ID]],0),OFFSET(Priorities!$B$3,Table1[[#This Row],[ID]],0))=1,OFFSET(Priorities!$C$3,Table1[[#This Row],[ID]],0),"")</f>
        <v/>
      </c>
      <c r="D305" s="289" t="str">
        <f ca="1">IFERROR(IF(VLOOKUP(E305,'Leader-Assistant'!$B$1:$B$25,1,FALSE)&lt;&gt;"",'Leader-Assistant'!$B$1,""),"") &amp; IFERROR(IF(VLOOKUP(E305,'Leader-Assistant'!$C$1:$C$25,1,FALSE)&lt;&gt;"",'Leader-Assistant'!$C$1,""),"")  &amp; IFERROR(IF(VLOOKUP(E305,'Leader-Assistant'!$D$1:$D$25,1,FALSE)&lt;&gt;"",'Leader-Assistant'!$D$1,""),"") &amp; IFERROR(IF(VLOOKUP(E305,'Leader-Assistant'!$E$1:$E$25,1,FALSE)&lt;&gt;"",'Leader-Assistant'!$E$1,""),"") &amp; IFERROR(IF(VLOOKUP(E305,'Leader-Assistant'!$F$1:$F$25,1,FALSE)&lt;&gt;"",'Leader-Assistant'!$F$1,""),"") &amp; IFERROR(IF(VLOOKUP(E305,'Leader-Assistant'!$G$1:$G$25,1,FALSE)&lt;&gt;"",'Leader-Assistant'!$G$1,""),"") &amp; IFERROR(IF(VLOOKUP(E305,'Leader-Assistant'!$H$1:$H$25,1,FALSE)&lt;&gt;"",'Leader-Assistant'!$H$1,""),"") &amp; IFERROR(IF(VLOOKUP(E305,'Leader-Assistant'!$I$1:$I$25,1,FALSE)&lt;&gt;"",'Leader-Assistant'!$I$1,""),"")</f>
        <v/>
      </c>
      <c r="E305" s="289" t="str">
        <f ca="1">IF(COUNTIF(Priorities!$B$4:OFFSET(Priorities!$B$3,Table1[[#This Row],[ID]],0),OFFSET(Priorities!$B$3,Table1[[#This Row],[ID]],0))=1,OFFSET(Priorities!$D$3,Table1[[#This Row],[ID]],0),"")</f>
        <v/>
      </c>
      <c r="F305" s="291" t="str" cm="1">
        <f t="array" aca="1" ref="F305" ca="1">_xlfn.IFNA(INDEX(OFFSET(Priorities!$F$3:$F$2283,Table1[[#This Row],[ID]],0),MATCH(1,(B305=OFFSET(Priorities!$B$3:$B$2283,Table1[[#This Row],[ID]],0))*("Initial"=OFFSET(Priorities!$E$3:$E$2283,Table1[[#This Row],[ID]],0)),0)),"")</f>
        <v/>
      </c>
      <c r="G305" s="292" t="str" cm="1">
        <f t="array" aca="1" ref="G305" ca="1">_xlfn.IFNA(TODAY()-(INDEX(OFFSET(Priorities!$F$3:$F$2283,Table1[[#This Row],[ID]],0),MATCH(1,(B305=OFFSET(Priorities!$B$3:$B$2283,Table1[[#This Row],[ID]],0))*("1W"=OFFSET(Priorities!$E$3:$E$2283,Table1[[#This Row],[ID]],0)),0))),"")</f>
        <v/>
      </c>
      <c r="H305" s="292" t="str" cm="1">
        <f t="array" aca="1" ref="H305" ca="1">_xlfn.IFNA(TODAY()-(INDEX(OFFSET(Priorities!$F$3:$F$2283,Table1[[#This Row],[ID]],0),MATCH(1,(B305=OFFSET(Priorities!$B$3:$B$2283,Table1[[#This Row],[ID]],0))*("3W"=OFFSET(Priorities!$E$3:$E$2283,Table1[[#This Row],[ID]],0)),0))),"")</f>
        <v/>
      </c>
      <c r="I305" s="292" t="str" cm="1">
        <f t="array" aca="1" ref="I305" ca="1">_xlfn.IFNA(TODAY()-(INDEX(OFFSET(Priorities!$F$3:$F$2283,Table1[[#This Row],[ID]],0),MATCH(1,(B305=OFFSET(Priorities!$B$3:$B$2283,Table1[[#This Row],[ID]],0))*("6W"=OFFSET(Priorities!$E$3:$E$2283,Table1[[#This Row],[ID]],0)),0))),"")</f>
        <v/>
      </c>
      <c r="J305" s="292" t="str" cm="1">
        <f t="array" aca="1" ref="J305" ca="1">_xlfn.IFNA(TODAY()-(INDEX(OFFSET(Priorities!$F$3:$F$2283,Table1[[#This Row],[ID]],0),MATCH(1,(B305=OFFSET(Priorities!$B$3:$B$2283,Table1[[#This Row],[ID]],0))*("12W"=OFFSET(Priorities!$E$3:$E$2283,Table1[[#This Row],[ID]],0)),0))),"")</f>
        <v/>
      </c>
      <c r="K305" s="292" t="str" cm="1">
        <f t="array" aca="1" ref="K305" ca="1">_xlfn.IFNA(TODAY()-(INDEX(OFFSET(Priorities!$F$3:$F$2283,Table1[[#This Row],[ID]],0),MATCH(1,(B305=OFFSET(Priorities!$B$3:$B$2283,Table1[[#This Row],[ID]],0))*("18W"=OFFSET(Priorities!$E$3:$E$2283,Table1[[#This Row],[ID]],0)),0))),"")</f>
        <v/>
      </c>
      <c r="L305" s="292" t="str" cm="1">
        <f t="array" aca="1" ref="L305" ca="1">_xlfn.IFNA(TODAY()-(INDEX(OFFSET(Priorities!$F$3:$F$2283,Table1[[#This Row],[ID]],0),MATCH(1,(B305=OFFSET(Priorities!$B$3:$B$2283,Table1[[#This Row],[ID]],0))*("26W"=OFFSET(Priorities!$E$3:$E$2283,Table1[[#This Row],[ID]],0)),0))),"")</f>
        <v/>
      </c>
      <c r="M305" s="292" t="str" cm="1">
        <f t="array" aca="1" ref="M305" ca="1">_xlfn.IFNA(TODAY()-(INDEX(OFFSET(Priorities!$F$3:$F$2283,Table1[[#This Row],[ID]],0),MATCH(1,(B305=OFFSET(Priorities!$B$3:$B$2283,Table1[[#This Row],[ID]],0))*("52W"=OFFSET(Priorities!$E$3:$E$2283,Table1[[#This Row],[ID]],0)),0))),"")</f>
        <v/>
      </c>
      <c r="N305" s="292" t="str" cm="1">
        <f t="array" aca="1" ref="N305" ca="1">_xlfn.IFNA(TODAY()-(INDEX(OFFSET(Priorities!$F$3:$F$2283,Table1[[#This Row],[ID]],0),MATCH(1,(B305=OFFSET(Priorities!$B$3:$B$2283,Table1[[#This Row],[ID]],0))*("104W"=OFFSET(Priorities!$E$3:$E$2283,Table1[[#This Row],[ID]],0)),0))),"")</f>
        <v/>
      </c>
      <c r="O305" s="292" t="str" cm="1">
        <f t="array" aca="1" ref="O305" ca="1">_xlfn.IFNA(TODAY()-(INDEX(OFFSET(Priorities!$F$3:$F$2283,Table1[[#This Row],[ID]],0),MATCH(1,(B305=OFFSET(Priorities!$B$3:$B$2283,Table1[[#This Row],[ID]],0))*("2L"=OFFSET(Priorities!$E$3:$E$2283,Table1[[#This Row],[ID]],0)),0))),"")</f>
        <v/>
      </c>
      <c r="P305" s="292" t="str" cm="1">
        <f t="array" aca="1" ref="P305" ca="1">_xlfn.IFNA(TODAY()-(INDEX(OFFSET(Priorities!$F$3:$F$2283,Table1[[#This Row],[ID]],0),MATCH(1,(B305=OFFSET(Priorities!$B$3:$B$2283,Table1[[#This Row],[ID]],0))*("156W"=OFFSET(Priorities!$E$3:$E$2283,Table1[[#This Row],[ID]],0)),0))),"")</f>
        <v/>
      </c>
      <c r="Q305" s="287" t="str" cm="1">
        <f t="array" aca="1" ref="Q305" ca="1">_xlfn.IFNA(TODAY()-(INDEX(OFFSET(Priorities!$F$3:$F$2283,Table1[[#This Row],[ID]],0),MATCH(1,(B305=OFFSET(Priorities!$B$3:$B$2283,Table1[[#This Row],[ID]],0))*("3L"=OFFSET(Priorities!$E$3:$E$2283,Table1[[#This Row],[ID]],0)),0))),"")</f>
        <v/>
      </c>
    </row>
    <row r="306" spans="1:17" hidden="1" x14ac:dyDescent="0.3">
      <c r="A306" s="288">
        <v>305</v>
      </c>
      <c r="B306" s="289" t="str">
        <f ca="1">IF(COUNTIF(Priorities!$B$4:OFFSET(Priorities!$B$3,Table1[[#This Row],[ID]],0),OFFSET(Priorities!$B$3,Table1[[#This Row],[ID]],0))=1,OFFSET(Priorities!$B$3,Table1[[#This Row],[ID]],0),"")</f>
        <v/>
      </c>
      <c r="C306" s="290" t="str">
        <f ca="1">IF(COUNTIF(Priorities!$B$4:OFFSET(Priorities!$B$3,Table1[[#This Row],[ID]],0),OFFSET(Priorities!$B$3,Table1[[#This Row],[ID]],0))=1,OFFSET(Priorities!$C$3,Table1[[#This Row],[ID]],0),"")</f>
        <v/>
      </c>
      <c r="D306" s="289" t="str">
        <f ca="1">IFERROR(IF(VLOOKUP(E306,'Leader-Assistant'!$B$1:$B$25,1,FALSE)&lt;&gt;"",'Leader-Assistant'!$B$1,""),"") &amp; IFERROR(IF(VLOOKUP(E306,'Leader-Assistant'!$C$1:$C$25,1,FALSE)&lt;&gt;"",'Leader-Assistant'!$C$1,""),"")  &amp; IFERROR(IF(VLOOKUP(E306,'Leader-Assistant'!$D$1:$D$25,1,FALSE)&lt;&gt;"",'Leader-Assistant'!$D$1,""),"") &amp; IFERROR(IF(VLOOKUP(E306,'Leader-Assistant'!$E$1:$E$25,1,FALSE)&lt;&gt;"",'Leader-Assistant'!$E$1,""),"") &amp; IFERROR(IF(VLOOKUP(E306,'Leader-Assistant'!$F$1:$F$25,1,FALSE)&lt;&gt;"",'Leader-Assistant'!$F$1,""),"") &amp; IFERROR(IF(VLOOKUP(E306,'Leader-Assistant'!$G$1:$G$25,1,FALSE)&lt;&gt;"",'Leader-Assistant'!$G$1,""),"") &amp; IFERROR(IF(VLOOKUP(E306,'Leader-Assistant'!$H$1:$H$25,1,FALSE)&lt;&gt;"",'Leader-Assistant'!$H$1,""),"") &amp; IFERROR(IF(VLOOKUP(E306,'Leader-Assistant'!$I$1:$I$25,1,FALSE)&lt;&gt;"",'Leader-Assistant'!$I$1,""),"")</f>
        <v/>
      </c>
      <c r="E306" s="289" t="str">
        <f ca="1">IF(COUNTIF(Priorities!$B$4:OFFSET(Priorities!$B$3,Table1[[#This Row],[ID]],0),OFFSET(Priorities!$B$3,Table1[[#This Row],[ID]],0))=1,OFFSET(Priorities!$D$3,Table1[[#This Row],[ID]],0),"")</f>
        <v/>
      </c>
      <c r="F306" s="291" t="str" cm="1">
        <f t="array" aca="1" ref="F306" ca="1">_xlfn.IFNA(INDEX(OFFSET(Priorities!$F$3:$F$2283,Table1[[#This Row],[ID]],0),MATCH(1,(B306=OFFSET(Priorities!$B$3:$B$2283,Table1[[#This Row],[ID]],0))*("Initial"=OFFSET(Priorities!$E$3:$E$2283,Table1[[#This Row],[ID]],0)),0)),"")</f>
        <v/>
      </c>
      <c r="G306" s="292" t="str" cm="1">
        <f t="array" aca="1" ref="G306" ca="1">_xlfn.IFNA(TODAY()-(INDEX(OFFSET(Priorities!$F$3:$F$2283,Table1[[#This Row],[ID]],0),MATCH(1,(B306=OFFSET(Priorities!$B$3:$B$2283,Table1[[#This Row],[ID]],0))*("1W"=OFFSET(Priorities!$E$3:$E$2283,Table1[[#This Row],[ID]],0)),0))),"")</f>
        <v/>
      </c>
      <c r="H306" s="292" t="str" cm="1">
        <f t="array" aca="1" ref="H306" ca="1">_xlfn.IFNA(TODAY()-(INDEX(OFFSET(Priorities!$F$3:$F$2283,Table1[[#This Row],[ID]],0),MATCH(1,(B306=OFFSET(Priorities!$B$3:$B$2283,Table1[[#This Row],[ID]],0))*("3W"=OFFSET(Priorities!$E$3:$E$2283,Table1[[#This Row],[ID]],0)),0))),"")</f>
        <v/>
      </c>
      <c r="I306" s="292" t="str" cm="1">
        <f t="array" aca="1" ref="I306" ca="1">_xlfn.IFNA(TODAY()-(INDEX(OFFSET(Priorities!$F$3:$F$2283,Table1[[#This Row],[ID]],0),MATCH(1,(B306=OFFSET(Priorities!$B$3:$B$2283,Table1[[#This Row],[ID]],0))*("6W"=OFFSET(Priorities!$E$3:$E$2283,Table1[[#This Row],[ID]],0)),0))),"")</f>
        <v/>
      </c>
      <c r="J306" s="292" t="str" cm="1">
        <f t="array" aca="1" ref="J306" ca="1">_xlfn.IFNA(TODAY()-(INDEX(OFFSET(Priorities!$F$3:$F$2283,Table1[[#This Row],[ID]],0),MATCH(1,(B306=OFFSET(Priorities!$B$3:$B$2283,Table1[[#This Row],[ID]],0))*("12W"=OFFSET(Priorities!$E$3:$E$2283,Table1[[#This Row],[ID]],0)),0))),"")</f>
        <v/>
      </c>
      <c r="K306" s="292" t="str" cm="1">
        <f t="array" aca="1" ref="K306" ca="1">_xlfn.IFNA(TODAY()-(INDEX(OFFSET(Priorities!$F$3:$F$2283,Table1[[#This Row],[ID]],0),MATCH(1,(B306=OFFSET(Priorities!$B$3:$B$2283,Table1[[#This Row],[ID]],0))*("18W"=OFFSET(Priorities!$E$3:$E$2283,Table1[[#This Row],[ID]],0)),0))),"")</f>
        <v/>
      </c>
      <c r="L306" s="292" t="str" cm="1">
        <f t="array" aca="1" ref="L306" ca="1">_xlfn.IFNA(TODAY()-(INDEX(OFFSET(Priorities!$F$3:$F$2283,Table1[[#This Row],[ID]],0),MATCH(1,(B306=OFFSET(Priorities!$B$3:$B$2283,Table1[[#This Row],[ID]],0))*("26W"=OFFSET(Priorities!$E$3:$E$2283,Table1[[#This Row],[ID]],0)),0))),"")</f>
        <v/>
      </c>
      <c r="M306" s="292" t="str" cm="1">
        <f t="array" aca="1" ref="M306" ca="1">_xlfn.IFNA(TODAY()-(INDEX(OFFSET(Priorities!$F$3:$F$2283,Table1[[#This Row],[ID]],0),MATCH(1,(B306=OFFSET(Priorities!$B$3:$B$2283,Table1[[#This Row],[ID]],0))*("52W"=OFFSET(Priorities!$E$3:$E$2283,Table1[[#This Row],[ID]],0)),0))),"")</f>
        <v/>
      </c>
      <c r="N306" s="292" t="str" cm="1">
        <f t="array" aca="1" ref="N306" ca="1">_xlfn.IFNA(TODAY()-(INDEX(OFFSET(Priorities!$F$3:$F$2283,Table1[[#This Row],[ID]],0),MATCH(1,(B306=OFFSET(Priorities!$B$3:$B$2283,Table1[[#This Row],[ID]],0))*("104W"=OFFSET(Priorities!$E$3:$E$2283,Table1[[#This Row],[ID]],0)),0))),"")</f>
        <v/>
      </c>
      <c r="O306" s="292" t="str" cm="1">
        <f t="array" aca="1" ref="O306" ca="1">_xlfn.IFNA(TODAY()-(INDEX(OFFSET(Priorities!$F$3:$F$2283,Table1[[#This Row],[ID]],0),MATCH(1,(B306=OFFSET(Priorities!$B$3:$B$2283,Table1[[#This Row],[ID]],0))*("2L"=OFFSET(Priorities!$E$3:$E$2283,Table1[[#This Row],[ID]],0)),0))),"")</f>
        <v/>
      </c>
      <c r="P306" s="292" t="str" cm="1">
        <f t="array" aca="1" ref="P306" ca="1">_xlfn.IFNA(TODAY()-(INDEX(OFFSET(Priorities!$F$3:$F$2283,Table1[[#This Row],[ID]],0),MATCH(1,(B306=OFFSET(Priorities!$B$3:$B$2283,Table1[[#This Row],[ID]],0))*("156W"=OFFSET(Priorities!$E$3:$E$2283,Table1[[#This Row],[ID]],0)),0))),"")</f>
        <v/>
      </c>
      <c r="Q306" s="287" t="str" cm="1">
        <f t="array" aca="1" ref="Q306" ca="1">_xlfn.IFNA(TODAY()-(INDEX(OFFSET(Priorities!$F$3:$F$2283,Table1[[#This Row],[ID]],0),MATCH(1,(B306=OFFSET(Priorities!$B$3:$B$2283,Table1[[#This Row],[ID]],0))*("3L"=OFFSET(Priorities!$E$3:$E$2283,Table1[[#This Row],[ID]],0)),0))),"")</f>
        <v/>
      </c>
    </row>
    <row r="307" spans="1:17" hidden="1" x14ac:dyDescent="0.3">
      <c r="A307" s="288">
        <v>306</v>
      </c>
      <c r="B307" s="289" t="str">
        <f ca="1">IF(COUNTIF(Priorities!$B$4:OFFSET(Priorities!$B$3,Table1[[#This Row],[ID]],0),OFFSET(Priorities!$B$3,Table1[[#This Row],[ID]],0))=1,OFFSET(Priorities!$B$3,Table1[[#This Row],[ID]],0),"")</f>
        <v/>
      </c>
      <c r="C307" s="290" t="str">
        <f ca="1">IF(COUNTIF(Priorities!$B$4:OFFSET(Priorities!$B$3,Table1[[#This Row],[ID]],0),OFFSET(Priorities!$B$3,Table1[[#This Row],[ID]],0))=1,OFFSET(Priorities!$C$3,Table1[[#This Row],[ID]],0),"")</f>
        <v/>
      </c>
      <c r="D307" s="289" t="str">
        <f ca="1">IFERROR(IF(VLOOKUP(E307,'Leader-Assistant'!$B$1:$B$25,1,FALSE)&lt;&gt;"",'Leader-Assistant'!$B$1,""),"") &amp; IFERROR(IF(VLOOKUP(E307,'Leader-Assistant'!$C$1:$C$25,1,FALSE)&lt;&gt;"",'Leader-Assistant'!$C$1,""),"")  &amp; IFERROR(IF(VLOOKUP(E307,'Leader-Assistant'!$D$1:$D$25,1,FALSE)&lt;&gt;"",'Leader-Assistant'!$D$1,""),"") &amp; IFERROR(IF(VLOOKUP(E307,'Leader-Assistant'!$E$1:$E$25,1,FALSE)&lt;&gt;"",'Leader-Assistant'!$E$1,""),"") &amp; IFERROR(IF(VLOOKUP(E307,'Leader-Assistant'!$F$1:$F$25,1,FALSE)&lt;&gt;"",'Leader-Assistant'!$F$1,""),"") &amp; IFERROR(IF(VLOOKUP(E307,'Leader-Assistant'!$G$1:$G$25,1,FALSE)&lt;&gt;"",'Leader-Assistant'!$G$1,""),"") &amp; IFERROR(IF(VLOOKUP(E307,'Leader-Assistant'!$H$1:$H$25,1,FALSE)&lt;&gt;"",'Leader-Assistant'!$H$1,""),"") &amp; IFERROR(IF(VLOOKUP(E307,'Leader-Assistant'!$I$1:$I$25,1,FALSE)&lt;&gt;"",'Leader-Assistant'!$I$1,""),"")</f>
        <v/>
      </c>
      <c r="E307" s="289" t="str">
        <f ca="1">IF(COUNTIF(Priorities!$B$4:OFFSET(Priorities!$B$3,Table1[[#This Row],[ID]],0),OFFSET(Priorities!$B$3,Table1[[#This Row],[ID]],0))=1,OFFSET(Priorities!$D$3,Table1[[#This Row],[ID]],0),"")</f>
        <v/>
      </c>
      <c r="F307" s="291" t="str" cm="1">
        <f t="array" aca="1" ref="F307" ca="1">_xlfn.IFNA(INDEX(OFFSET(Priorities!$F$3:$F$2283,Table1[[#This Row],[ID]],0),MATCH(1,(B307=OFFSET(Priorities!$B$3:$B$2283,Table1[[#This Row],[ID]],0))*("Initial"=OFFSET(Priorities!$E$3:$E$2283,Table1[[#This Row],[ID]],0)),0)),"")</f>
        <v/>
      </c>
      <c r="G307" s="292" t="str" cm="1">
        <f t="array" aca="1" ref="G307" ca="1">_xlfn.IFNA(TODAY()-(INDEX(OFFSET(Priorities!$F$3:$F$2283,Table1[[#This Row],[ID]],0),MATCH(1,(B307=OFFSET(Priorities!$B$3:$B$2283,Table1[[#This Row],[ID]],0))*("1W"=OFFSET(Priorities!$E$3:$E$2283,Table1[[#This Row],[ID]],0)),0))),"")</f>
        <v/>
      </c>
      <c r="H307" s="292" t="str" cm="1">
        <f t="array" aca="1" ref="H307" ca="1">_xlfn.IFNA(TODAY()-(INDEX(OFFSET(Priorities!$F$3:$F$2283,Table1[[#This Row],[ID]],0),MATCH(1,(B307=OFFSET(Priorities!$B$3:$B$2283,Table1[[#This Row],[ID]],0))*("3W"=OFFSET(Priorities!$E$3:$E$2283,Table1[[#This Row],[ID]],0)),0))),"")</f>
        <v/>
      </c>
      <c r="I307" s="292" t="str" cm="1">
        <f t="array" aca="1" ref="I307" ca="1">_xlfn.IFNA(TODAY()-(INDEX(OFFSET(Priorities!$F$3:$F$2283,Table1[[#This Row],[ID]],0),MATCH(1,(B307=OFFSET(Priorities!$B$3:$B$2283,Table1[[#This Row],[ID]],0))*("6W"=OFFSET(Priorities!$E$3:$E$2283,Table1[[#This Row],[ID]],0)),0))),"")</f>
        <v/>
      </c>
      <c r="J307" s="292" t="str" cm="1">
        <f t="array" aca="1" ref="J307" ca="1">_xlfn.IFNA(TODAY()-(INDEX(OFFSET(Priorities!$F$3:$F$2283,Table1[[#This Row],[ID]],0),MATCH(1,(B307=OFFSET(Priorities!$B$3:$B$2283,Table1[[#This Row],[ID]],0))*("12W"=OFFSET(Priorities!$E$3:$E$2283,Table1[[#This Row],[ID]],0)),0))),"")</f>
        <v/>
      </c>
      <c r="K307" s="292" t="str" cm="1">
        <f t="array" aca="1" ref="K307" ca="1">_xlfn.IFNA(TODAY()-(INDEX(OFFSET(Priorities!$F$3:$F$2283,Table1[[#This Row],[ID]],0),MATCH(1,(B307=OFFSET(Priorities!$B$3:$B$2283,Table1[[#This Row],[ID]],0))*("18W"=OFFSET(Priorities!$E$3:$E$2283,Table1[[#This Row],[ID]],0)),0))),"")</f>
        <v/>
      </c>
      <c r="L307" s="292" t="str" cm="1">
        <f t="array" aca="1" ref="L307" ca="1">_xlfn.IFNA(TODAY()-(INDEX(OFFSET(Priorities!$F$3:$F$2283,Table1[[#This Row],[ID]],0),MATCH(1,(B307=OFFSET(Priorities!$B$3:$B$2283,Table1[[#This Row],[ID]],0))*("26W"=OFFSET(Priorities!$E$3:$E$2283,Table1[[#This Row],[ID]],0)),0))),"")</f>
        <v/>
      </c>
      <c r="M307" s="292" t="str" cm="1">
        <f t="array" aca="1" ref="M307" ca="1">_xlfn.IFNA(TODAY()-(INDEX(OFFSET(Priorities!$F$3:$F$2283,Table1[[#This Row],[ID]],0),MATCH(1,(B307=OFFSET(Priorities!$B$3:$B$2283,Table1[[#This Row],[ID]],0))*("52W"=OFFSET(Priorities!$E$3:$E$2283,Table1[[#This Row],[ID]],0)),0))),"")</f>
        <v/>
      </c>
      <c r="N307" s="292" t="str" cm="1">
        <f t="array" aca="1" ref="N307" ca="1">_xlfn.IFNA(TODAY()-(INDEX(OFFSET(Priorities!$F$3:$F$2283,Table1[[#This Row],[ID]],0),MATCH(1,(B307=OFFSET(Priorities!$B$3:$B$2283,Table1[[#This Row],[ID]],0))*("104W"=OFFSET(Priorities!$E$3:$E$2283,Table1[[#This Row],[ID]],0)),0))),"")</f>
        <v/>
      </c>
      <c r="O307" s="292" t="str" cm="1">
        <f t="array" aca="1" ref="O307" ca="1">_xlfn.IFNA(TODAY()-(INDEX(OFFSET(Priorities!$F$3:$F$2283,Table1[[#This Row],[ID]],0),MATCH(1,(B307=OFFSET(Priorities!$B$3:$B$2283,Table1[[#This Row],[ID]],0))*("2L"=OFFSET(Priorities!$E$3:$E$2283,Table1[[#This Row],[ID]],0)),0))),"")</f>
        <v/>
      </c>
      <c r="P307" s="292" t="str" cm="1">
        <f t="array" aca="1" ref="P307" ca="1">_xlfn.IFNA(TODAY()-(INDEX(OFFSET(Priorities!$F$3:$F$2283,Table1[[#This Row],[ID]],0),MATCH(1,(B307=OFFSET(Priorities!$B$3:$B$2283,Table1[[#This Row],[ID]],0))*("156W"=OFFSET(Priorities!$E$3:$E$2283,Table1[[#This Row],[ID]],0)),0))),"")</f>
        <v/>
      </c>
      <c r="Q307" s="287" t="str" cm="1">
        <f t="array" aca="1" ref="Q307" ca="1">_xlfn.IFNA(TODAY()-(INDEX(OFFSET(Priorities!$F$3:$F$2283,Table1[[#This Row],[ID]],0),MATCH(1,(B307=OFFSET(Priorities!$B$3:$B$2283,Table1[[#This Row],[ID]],0))*("3L"=OFFSET(Priorities!$E$3:$E$2283,Table1[[#This Row],[ID]],0)),0))),"")</f>
        <v/>
      </c>
    </row>
    <row r="308" spans="1:17" hidden="1" x14ac:dyDescent="0.3">
      <c r="A308" s="288">
        <v>307</v>
      </c>
      <c r="B308" s="289" t="str">
        <f ca="1">IF(COUNTIF(Priorities!$B$4:OFFSET(Priorities!$B$3,Table1[[#This Row],[ID]],0),OFFSET(Priorities!$B$3,Table1[[#This Row],[ID]],0))=1,OFFSET(Priorities!$B$3,Table1[[#This Row],[ID]],0),"")</f>
        <v/>
      </c>
      <c r="C308" s="290" t="str">
        <f ca="1">IF(COUNTIF(Priorities!$B$4:OFFSET(Priorities!$B$3,Table1[[#This Row],[ID]],0),OFFSET(Priorities!$B$3,Table1[[#This Row],[ID]],0))=1,OFFSET(Priorities!$C$3,Table1[[#This Row],[ID]],0),"")</f>
        <v/>
      </c>
      <c r="D308" s="289" t="str">
        <f ca="1">IFERROR(IF(VLOOKUP(E308,'Leader-Assistant'!$B$1:$B$25,1,FALSE)&lt;&gt;"",'Leader-Assistant'!$B$1,""),"") &amp; IFERROR(IF(VLOOKUP(E308,'Leader-Assistant'!$C$1:$C$25,1,FALSE)&lt;&gt;"",'Leader-Assistant'!$C$1,""),"")  &amp; IFERROR(IF(VLOOKUP(E308,'Leader-Assistant'!$D$1:$D$25,1,FALSE)&lt;&gt;"",'Leader-Assistant'!$D$1,""),"") &amp; IFERROR(IF(VLOOKUP(E308,'Leader-Assistant'!$E$1:$E$25,1,FALSE)&lt;&gt;"",'Leader-Assistant'!$E$1,""),"") &amp; IFERROR(IF(VLOOKUP(E308,'Leader-Assistant'!$F$1:$F$25,1,FALSE)&lt;&gt;"",'Leader-Assistant'!$F$1,""),"") &amp; IFERROR(IF(VLOOKUP(E308,'Leader-Assistant'!$G$1:$G$25,1,FALSE)&lt;&gt;"",'Leader-Assistant'!$G$1,""),"") &amp; IFERROR(IF(VLOOKUP(E308,'Leader-Assistant'!$H$1:$H$25,1,FALSE)&lt;&gt;"",'Leader-Assistant'!$H$1,""),"") &amp; IFERROR(IF(VLOOKUP(E308,'Leader-Assistant'!$I$1:$I$25,1,FALSE)&lt;&gt;"",'Leader-Assistant'!$I$1,""),"")</f>
        <v/>
      </c>
      <c r="E308" s="289" t="str">
        <f ca="1">IF(COUNTIF(Priorities!$B$4:OFFSET(Priorities!$B$3,Table1[[#This Row],[ID]],0),OFFSET(Priorities!$B$3,Table1[[#This Row],[ID]],0))=1,OFFSET(Priorities!$D$3,Table1[[#This Row],[ID]],0),"")</f>
        <v/>
      </c>
      <c r="F308" s="291" t="str" cm="1">
        <f t="array" aca="1" ref="F308" ca="1">_xlfn.IFNA(INDEX(OFFSET(Priorities!$F$3:$F$2283,Table1[[#This Row],[ID]],0),MATCH(1,(B308=OFFSET(Priorities!$B$3:$B$2283,Table1[[#This Row],[ID]],0))*("Initial"=OFFSET(Priorities!$E$3:$E$2283,Table1[[#This Row],[ID]],0)),0)),"")</f>
        <v/>
      </c>
      <c r="G308" s="292" t="str" cm="1">
        <f t="array" aca="1" ref="G308" ca="1">_xlfn.IFNA(TODAY()-(INDEX(OFFSET(Priorities!$F$3:$F$2283,Table1[[#This Row],[ID]],0),MATCH(1,(B308=OFFSET(Priorities!$B$3:$B$2283,Table1[[#This Row],[ID]],0))*("1W"=OFFSET(Priorities!$E$3:$E$2283,Table1[[#This Row],[ID]],0)),0))),"")</f>
        <v/>
      </c>
      <c r="H308" s="292" t="str" cm="1">
        <f t="array" aca="1" ref="H308" ca="1">_xlfn.IFNA(TODAY()-(INDEX(OFFSET(Priorities!$F$3:$F$2283,Table1[[#This Row],[ID]],0),MATCH(1,(B308=OFFSET(Priorities!$B$3:$B$2283,Table1[[#This Row],[ID]],0))*("3W"=OFFSET(Priorities!$E$3:$E$2283,Table1[[#This Row],[ID]],0)),0))),"")</f>
        <v/>
      </c>
      <c r="I308" s="292" t="str" cm="1">
        <f t="array" aca="1" ref="I308" ca="1">_xlfn.IFNA(TODAY()-(INDEX(OFFSET(Priorities!$F$3:$F$2283,Table1[[#This Row],[ID]],0),MATCH(1,(B308=OFFSET(Priorities!$B$3:$B$2283,Table1[[#This Row],[ID]],0))*("6W"=OFFSET(Priorities!$E$3:$E$2283,Table1[[#This Row],[ID]],0)),0))),"")</f>
        <v/>
      </c>
      <c r="J308" s="292" t="str" cm="1">
        <f t="array" aca="1" ref="J308" ca="1">_xlfn.IFNA(TODAY()-(INDEX(OFFSET(Priorities!$F$3:$F$2283,Table1[[#This Row],[ID]],0),MATCH(1,(B308=OFFSET(Priorities!$B$3:$B$2283,Table1[[#This Row],[ID]],0))*("12W"=OFFSET(Priorities!$E$3:$E$2283,Table1[[#This Row],[ID]],0)),0))),"")</f>
        <v/>
      </c>
      <c r="K308" s="292" t="str" cm="1">
        <f t="array" aca="1" ref="K308" ca="1">_xlfn.IFNA(TODAY()-(INDEX(OFFSET(Priorities!$F$3:$F$2283,Table1[[#This Row],[ID]],0),MATCH(1,(B308=OFFSET(Priorities!$B$3:$B$2283,Table1[[#This Row],[ID]],0))*("18W"=OFFSET(Priorities!$E$3:$E$2283,Table1[[#This Row],[ID]],0)),0))),"")</f>
        <v/>
      </c>
      <c r="L308" s="292" t="str" cm="1">
        <f t="array" aca="1" ref="L308" ca="1">_xlfn.IFNA(TODAY()-(INDEX(OFFSET(Priorities!$F$3:$F$2283,Table1[[#This Row],[ID]],0),MATCH(1,(B308=OFFSET(Priorities!$B$3:$B$2283,Table1[[#This Row],[ID]],0))*("26W"=OFFSET(Priorities!$E$3:$E$2283,Table1[[#This Row],[ID]],0)),0))),"")</f>
        <v/>
      </c>
      <c r="M308" s="292" t="str" cm="1">
        <f t="array" aca="1" ref="M308" ca="1">_xlfn.IFNA(TODAY()-(INDEX(OFFSET(Priorities!$F$3:$F$2283,Table1[[#This Row],[ID]],0),MATCH(1,(B308=OFFSET(Priorities!$B$3:$B$2283,Table1[[#This Row],[ID]],0))*("52W"=OFFSET(Priorities!$E$3:$E$2283,Table1[[#This Row],[ID]],0)),0))),"")</f>
        <v/>
      </c>
      <c r="N308" s="292" t="str" cm="1">
        <f t="array" aca="1" ref="N308" ca="1">_xlfn.IFNA(TODAY()-(INDEX(OFFSET(Priorities!$F$3:$F$2283,Table1[[#This Row],[ID]],0),MATCH(1,(B308=OFFSET(Priorities!$B$3:$B$2283,Table1[[#This Row],[ID]],0))*("104W"=OFFSET(Priorities!$E$3:$E$2283,Table1[[#This Row],[ID]],0)),0))),"")</f>
        <v/>
      </c>
      <c r="O308" s="292" t="str" cm="1">
        <f t="array" aca="1" ref="O308" ca="1">_xlfn.IFNA(TODAY()-(INDEX(OFFSET(Priorities!$F$3:$F$2283,Table1[[#This Row],[ID]],0),MATCH(1,(B308=OFFSET(Priorities!$B$3:$B$2283,Table1[[#This Row],[ID]],0))*("2L"=OFFSET(Priorities!$E$3:$E$2283,Table1[[#This Row],[ID]],0)),0))),"")</f>
        <v/>
      </c>
      <c r="P308" s="292" t="str" cm="1">
        <f t="array" aca="1" ref="P308" ca="1">_xlfn.IFNA(TODAY()-(INDEX(OFFSET(Priorities!$F$3:$F$2283,Table1[[#This Row],[ID]],0),MATCH(1,(B308=OFFSET(Priorities!$B$3:$B$2283,Table1[[#This Row],[ID]],0))*("156W"=OFFSET(Priorities!$E$3:$E$2283,Table1[[#This Row],[ID]],0)),0))),"")</f>
        <v/>
      </c>
      <c r="Q308" s="287" t="str" cm="1">
        <f t="array" aca="1" ref="Q308" ca="1">_xlfn.IFNA(TODAY()-(INDEX(OFFSET(Priorities!$F$3:$F$2283,Table1[[#This Row],[ID]],0),MATCH(1,(B308=OFFSET(Priorities!$B$3:$B$2283,Table1[[#This Row],[ID]],0))*("3L"=OFFSET(Priorities!$E$3:$E$2283,Table1[[#This Row],[ID]],0)),0))),"")</f>
        <v/>
      </c>
    </row>
    <row r="309" spans="1:17" hidden="1" x14ac:dyDescent="0.3">
      <c r="A309" s="288">
        <v>308</v>
      </c>
      <c r="B309" s="289" t="str">
        <f ca="1">IF(COUNTIF(Priorities!$B$4:OFFSET(Priorities!$B$3,Table1[[#This Row],[ID]],0),OFFSET(Priorities!$B$3,Table1[[#This Row],[ID]],0))=1,OFFSET(Priorities!$B$3,Table1[[#This Row],[ID]],0),"")</f>
        <v/>
      </c>
      <c r="C309" s="290" t="str">
        <f ca="1">IF(COUNTIF(Priorities!$B$4:OFFSET(Priorities!$B$3,Table1[[#This Row],[ID]],0),OFFSET(Priorities!$B$3,Table1[[#This Row],[ID]],0))=1,OFFSET(Priorities!$C$3,Table1[[#This Row],[ID]],0),"")</f>
        <v/>
      </c>
      <c r="D309" s="289" t="str">
        <f ca="1">IFERROR(IF(VLOOKUP(E309,'Leader-Assistant'!$B$1:$B$25,1,FALSE)&lt;&gt;"",'Leader-Assistant'!$B$1,""),"") &amp; IFERROR(IF(VLOOKUP(E309,'Leader-Assistant'!$C$1:$C$25,1,FALSE)&lt;&gt;"",'Leader-Assistant'!$C$1,""),"")  &amp; IFERROR(IF(VLOOKUP(E309,'Leader-Assistant'!$D$1:$D$25,1,FALSE)&lt;&gt;"",'Leader-Assistant'!$D$1,""),"") &amp; IFERROR(IF(VLOOKUP(E309,'Leader-Assistant'!$E$1:$E$25,1,FALSE)&lt;&gt;"",'Leader-Assistant'!$E$1,""),"") &amp; IFERROR(IF(VLOOKUP(E309,'Leader-Assistant'!$F$1:$F$25,1,FALSE)&lt;&gt;"",'Leader-Assistant'!$F$1,""),"") &amp; IFERROR(IF(VLOOKUP(E309,'Leader-Assistant'!$G$1:$G$25,1,FALSE)&lt;&gt;"",'Leader-Assistant'!$G$1,""),"") &amp; IFERROR(IF(VLOOKUP(E309,'Leader-Assistant'!$H$1:$H$25,1,FALSE)&lt;&gt;"",'Leader-Assistant'!$H$1,""),"") &amp; IFERROR(IF(VLOOKUP(E309,'Leader-Assistant'!$I$1:$I$25,1,FALSE)&lt;&gt;"",'Leader-Assistant'!$I$1,""),"")</f>
        <v/>
      </c>
      <c r="E309" s="289" t="str">
        <f ca="1">IF(COUNTIF(Priorities!$B$4:OFFSET(Priorities!$B$3,Table1[[#This Row],[ID]],0),OFFSET(Priorities!$B$3,Table1[[#This Row],[ID]],0))=1,OFFSET(Priorities!$D$3,Table1[[#This Row],[ID]],0),"")</f>
        <v/>
      </c>
      <c r="F309" s="291" t="str" cm="1">
        <f t="array" aca="1" ref="F309" ca="1">_xlfn.IFNA(INDEX(OFFSET(Priorities!$F$3:$F$2283,Table1[[#This Row],[ID]],0),MATCH(1,(B309=OFFSET(Priorities!$B$3:$B$2283,Table1[[#This Row],[ID]],0))*("Initial"=OFFSET(Priorities!$E$3:$E$2283,Table1[[#This Row],[ID]],0)),0)),"")</f>
        <v/>
      </c>
      <c r="G309" s="292" t="str" cm="1">
        <f t="array" aca="1" ref="G309" ca="1">_xlfn.IFNA(TODAY()-(INDEX(OFFSET(Priorities!$F$3:$F$2283,Table1[[#This Row],[ID]],0),MATCH(1,(B309=OFFSET(Priorities!$B$3:$B$2283,Table1[[#This Row],[ID]],0))*("1W"=OFFSET(Priorities!$E$3:$E$2283,Table1[[#This Row],[ID]],0)),0))),"")</f>
        <v/>
      </c>
      <c r="H309" s="292" t="str" cm="1">
        <f t="array" aca="1" ref="H309" ca="1">_xlfn.IFNA(TODAY()-(INDEX(OFFSET(Priorities!$F$3:$F$2283,Table1[[#This Row],[ID]],0),MATCH(1,(B309=OFFSET(Priorities!$B$3:$B$2283,Table1[[#This Row],[ID]],0))*("3W"=OFFSET(Priorities!$E$3:$E$2283,Table1[[#This Row],[ID]],0)),0))),"")</f>
        <v/>
      </c>
      <c r="I309" s="292" t="str" cm="1">
        <f t="array" aca="1" ref="I309" ca="1">_xlfn.IFNA(TODAY()-(INDEX(OFFSET(Priorities!$F$3:$F$2283,Table1[[#This Row],[ID]],0),MATCH(1,(B309=OFFSET(Priorities!$B$3:$B$2283,Table1[[#This Row],[ID]],0))*("6W"=OFFSET(Priorities!$E$3:$E$2283,Table1[[#This Row],[ID]],0)),0))),"")</f>
        <v/>
      </c>
      <c r="J309" s="292" t="str" cm="1">
        <f t="array" aca="1" ref="J309" ca="1">_xlfn.IFNA(TODAY()-(INDEX(OFFSET(Priorities!$F$3:$F$2283,Table1[[#This Row],[ID]],0),MATCH(1,(B309=OFFSET(Priorities!$B$3:$B$2283,Table1[[#This Row],[ID]],0))*("12W"=OFFSET(Priorities!$E$3:$E$2283,Table1[[#This Row],[ID]],0)),0))),"")</f>
        <v/>
      </c>
      <c r="K309" s="292" t="str" cm="1">
        <f t="array" aca="1" ref="K309" ca="1">_xlfn.IFNA(TODAY()-(INDEX(OFFSET(Priorities!$F$3:$F$2283,Table1[[#This Row],[ID]],0),MATCH(1,(B309=OFFSET(Priorities!$B$3:$B$2283,Table1[[#This Row],[ID]],0))*("18W"=OFFSET(Priorities!$E$3:$E$2283,Table1[[#This Row],[ID]],0)),0))),"")</f>
        <v/>
      </c>
      <c r="L309" s="292" t="str" cm="1">
        <f t="array" aca="1" ref="L309" ca="1">_xlfn.IFNA(TODAY()-(INDEX(OFFSET(Priorities!$F$3:$F$2283,Table1[[#This Row],[ID]],0),MATCH(1,(B309=OFFSET(Priorities!$B$3:$B$2283,Table1[[#This Row],[ID]],0))*("26W"=OFFSET(Priorities!$E$3:$E$2283,Table1[[#This Row],[ID]],0)),0))),"")</f>
        <v/>
      </c>
      <c r="M309" s="292" t="str" cm="1">
        <f t="array" aca="1" ref="M309" ca="1">_xlfn.IFNA(TODAY()-(INDEX(OFFSET(Priorities!$F$3:$F$2283,Table1[[#This Row],[ID]],0),MATCH(1,(B309=OFFSET(Priorities!$B$3:$B$2283,Table1[[#This Row],[ID]],0))*("52W"=OFFSET(Priorities!$E$3:$E$2283,Table1[[#This Row],[ID]],0)),0))),"")</f>
        <v/>
      </c>
      <c r="N309" s="292" t="str" cm="1">
        <f t="array" aca="1" ref="N309" ca="1">_xlfn.IFNA(TODAY()-(INDEX(OFFSET(Priorities!$F$3:$F$2283,Table1[[#This Row],[ID]],0),MATCH(1,(B309=OFFSET(Priorities!$B$3:$B$2283,Table1[[#This Row],[ID]],0))*("104W"=OFFSET(Priorities!$E$3:$E$2283,Table1[[#This Row],[ID]],0)),0))),"")</f>
        <v/>
      </c>
      <c r="O309" s="292" t="str" cm="1">
        <f t="array" aca="1" ref="O309" ca="1">_xlfn.IFNA(TODAY()-(INDEX(OFFSET(Priorities!$F$3:$F$2283,Table1[[#This Row],[ID]],0),MATCH(1,(B309=OFFSET(Priorities!$B$3:$B$2283,Table1[[#This Row],[ID]],0))*("2L"=OFFSET(Priorities!$E$3:$E$2283,Table1[[#This Row],[ID]],0)),0))),"")</f>
        <v/>
      </c>
      <c r="P309" s="292" t="str" cm="1">
        <f t="array" aca="1" ref="P309" ca="1">_xlfn.IFNA(TODAY()-(INDEX(OFFSET(Priorities!$F$3:$F$2283,Table1[[#This Row],[ID]],0),MATCH(1,(B309=OFFSET(Priorities!$B$3:$B$2283,Table1[[#This Row],[ID]],0))*("156W"=OFFSET(Priorities!$E$3:$E$2283,Table1[[#This Row],[ID]],0)),0))),"")</f>
        <v/>
      </c>
      <c r="Q309" s="287" t="str" cm="1">
        <f t="array" aca="1" ref="Q309" ca="1">_xlfn.IFNA(TODAY()-(INDEX(OFFSET(Priorities!$F$3:$F$2283,Table1[[#This Row],[ID]],0),MATCH(1,(B309=OFFSET(Priorities!$B$3:$B$2283,Table1[[#This Row],[ID]],0))*("3L"=OFFSET(Priorities!$E$3:$E$2283,Table1[[#This Row],[ID]],0)),0))),"")</f>
        <v/>
      </c>
    </row>
    <row r="310" spans="1:17" hidden="1" x14ac:dyDescent="0.3">
      <c r="A310" s="288">
        <v>309</v>
      </c>
      <c r="B310" s="289" t="str">
        <f ca="1">IF(COUNTIF(Priorities!$B$4:OFFSET(Priorities!$B$3,Table1[[#This Row],[ID]],0),OFFSET(Priorities!$B$3,Table1[[#This Row],[ID]],0))=1,OFFSET(Priorities!$B$3,Table1[[#This Row],[ID]],0),"")</f>
        <v/>
      </c>
      <c r="C310" s="290" t="str">
        <f ca="1">IF(COUNTIF(Priorities!$B$4:OFFSET(Priorities!$B$3,Table1[[#This Row],[ID]],0),OFFSET(Priorities!$B$3,Table1[[#This Row],[ID]],0))=1,OFFSET(Priorities!$C$3,Table1[[#This Row],[ID]],0),"")</f>
        <v/>
      </c>
      <c r="D310" s="289" t="str">
        <f ca="1">IFERROR(IF(VLOOKUP(E310,'Leader-Assistant'!$B$1:$B$25,1,FALSE)&lt;&gt;"",'Leader-Assistant'!$B$1,""),"") &amp; IFERROR(IF(VLOOKUP(E310,'Leader-Assistant'!$C$1:$C$25,1,FALSE)&lt;&gt;"",'Leader-Assistant'!$C$1,""),"")  &amp; IFERROR(IF(VLOOKUP(E310,'Leader-Assistant'!$D$1:$D$25,1,FALSE)&lt;&gt;"",'Leader-Assistant'!$D$1,""),"") &amp; IFERROR(IF(VLOOKUP(E310,'Leader-Assistant'!$E$1:$E$25,1,FALSE)&lt;&gt;"",'Leader-Assistant'!$E$1,""),"") &amp; IFERROR(IF(VLOOKUP(E310,'Leader-Assistant'!$F$1:$F$25,1,FALSE)&lt;&gt;"",'Leader-Assistant'!$F$1,""),"") &amp; IFERROR(IF(VLOOKUP(E310,'Leader-Assistant'!$G$1:$G$25,1,FALSE)&lt;&gt;"",'Leader-Assistant'!$G$1,""),"") &amp; IFERROR(IF(VLOOKUP(E310,'Leader-Assistant'!$H$1:$H$25,1,FALSE)&lt;&gt;"",'Leader-Assistant'!$H$1,""),"") &amp; IFERROR(IF(VLOOKUP(E310,'Leader-Assistant'!$I$1:$I$25,1,FALSE)&lt;&gt;"",'Leader-Assistant'!$I$1,""),"")</f>
        <v/>
      </c>
      <c r="E310" s="289" t="str">
        <f ca="1">IF(COUNTIF(Priorities!$B$4:OFFSET(Priorities!$B$3,Table1[[#This Row],[ID]],0),OFFSET(Priorities!$B$3,Table1[[#This Row],[ID]],0))=1,OFFSET(Priorities!$D$3,Table1[[#This Row],[ID]],0),"")</f>
        <v/>
      </c>
      <c r="F310" s="291" t="str" cm="1">
        <f t="array" aca="1" ref="F310" ca="1">_xlfn.IFNA(INDEX(OFFSET(Priorities!$F$3:$F$2283,Table1[[#This Row],[ID]],0),MATCH(1,(B310=OFFSET(Priorities!$B$3:$B$2283,Table1[[#This Row],[ID]],0))*("Initial"=OFFSET(Priorities!$E$3:$E$2283,Table1[[#This Row],[ID]],0)),0)),"")</f>
        <v/>
      </c>
      <c r="G310" s="292" t="str" cm="1">
        <f t="array" aca="1" ref="G310" ca="1">_xlfn.IFNA(TODAY()-(INDEX(OFFSET(Priorities!$F$3:$F$2283,Table1[[#This Row],[ID]],0),MATCH(1,(B310=OFFSET(Priorities!$B$3:$B$2283,Table1[[#This Row],[ID]],0))*("1W"=OFFSET(Priorities!$E$3:$E$2283,Table1[[#This Row],[ID]],0)),0))),"")</f>
        <v/>
      </c>
      <c r="H310" s="292" t="str" cm="1">
        <f t="array" aca="1" ref="H310" ca="1">_xlfn.IFNA(TODAY()-(INDEX(OFFSET(Priorities!$F$3:$F$2283,Table1[[#This Row],[ID]],0),MATCH(1,(B310=OFFSET(Priorities!$B$3:$B$2283,Table1[[#This Row],[ID]],0))*("3W"=OFFSET(Priorities!$E$3:$E$2283,Table1[[#This Row],[ID]],0)),0))),"")</f>
        <v/>
      </c>
      <c r="I310" s="292" t="str" cm="1">
        <f t="array" aca="1" ref="I310" ca="1">_xlfn.IFNA(TODAY()-(INDEX(OFFSET(Priorities!$F$3:$F$2283,Table1[[#This Row],[ID]],0),MATCH(1,(B310=OFFSET(Priorities!$B$3:$B$2283,Table1[[#This Row],[ID]],0))*("6W"=OFFSET(Priorities!$E$3:$E$2283,Table1[[#This Row],[ID]],0)),0))),"")</f>
        <v/>
      </c>
      <c r="J310" s="292" t="str" cm="1">
        <f t="array" aca="1" ref="J310" ca="1">_xlfn.IFNA(TODAY()-(INDEX(OFFSET(Priorities!$F$3:$F$2283,Table1[[#This Row],[ID]],0),MATCH(1,(B310=OFFSET(Priorities!$B$3:$B$2283,Table1[[#This Row],[ID]],0))*("12W"=OFFSET(Priorities!$E$3:$E$2283,Table1[[#This Row],[ID]],0)),0))),"")</f>
        <v/>
      </c>
      <c r="K310" s="292" t="str" cm="1">
        <f t="array" aca="1" ref="K310" ca="1">_xlfn.IFNA(TODAY()-(INDEX(OFFSET(Priorities!$F$3:$F$2283,Table1[[#This Row],[ID]],0),MATCH(1,(B310=OFFSET(Priorities!$B$3:$B$2283,Table1[[#This Row],[ID]],0))*("18W"=OFFSET(Priorities!$E$3:$E$2283,Table1[[#This Row],[ID]],0)),0))),"")</f>
        <v/>
      </c>
      <c r="L310" s="292" t="str" cm="1">
        <f t="array" aca="1" ref="L310" ca="1">_xlfn.IFNA(TODAY()-(INDEX(OFFSET(Priorities!$F$3:$F$2283,Table1[[#This Row],[ID]],0),MATCH(1,(B310=OFFSET(Priorities!$B$3:$B$2283,Table1[[#This Row],[ID]],0))*("26W"=OFFSET(Priorities!$E$3:$E$2283,Table1[[#This Row],[ID]],0)),0))),"")</f>
        <v/>
      </c>
      <c r="M310" s="292" t="str" cm="1">
        <f t="array" aca="1" ref="M310" ca="1">_xlfn.IFNA(TODAY()-(INDEX(OFFSET(Priorities!$F$3:$F$2283,Table1[[#This Row],[ID]],0),MATCH(1,(B310=OFFSET(Priorities!$B$3:$B$2283,Table1[[#This Row],[ID]],0))*("52W"=OFFSET(Priorities!$E$3:$E$2283,Table1[[#This Row],[ID]],0)),0))),"")</f>
        <v/>
      </c>
      <c r="N310" s="292" t="str" cm="1">
        <f t="array" aca="1" ref="N310" ca="1">_xlfn.IFNA(TODAY()-(INDEX(OFFSET(Priorities!$F$3:$F$2283,Table1[[#This Row],[ID]],0),MATCH(1,(B310=OFFSET(Priorities!$B$3:$B$2283,Table1[[#This Row],[ID]],0))*("104W"=OFFSET(Priorities!$E$3:$E$2283,Table1[[#This Row],[ID]],0)),0))),"")</f>
        <v/>
      </c>
      <c r="O310" s="292" t="str" cm="1">
        <f t="array" aca="1" ref="O310" ca="1">_xlfn.IFNA(TODAY()-(INDEX(OFFSET(Priorities!$F$3:$F$2283,Table1[[#This Row],[ID]],0),MATCH(1,(B310=OFFSET(Priorities!$B$3:$B$2283,Table1[[#This Row],[ID]],0))*("2L"=OFFSET(Priorities!$E$3:$E$2283,Table1[[#This Row],[ID]],0)),0))),"")</f>
        <v/>
      </c>
      <c r="P310" s="292" t="str" cm="1">
        <f t="array" aca="1" ref="P310" ca="1">_xlfn.IFNA(TODAY()-(INDEX(OFFSET(Priorities!$F$3:$F$2283,Table1[[#This Row],[ID]],0),MATCH(1,(B310=OFFSET(Priorities!$B$3:$B$2283,Table1[[#This Row],[ID]],0))*("156W"=OFFSET(Priorities!$E$3:$E$2283,Table1[[#This Row],[ID]],0)),0))),"")</f>
        <v/>
      </c>
      <c r="Q310" s="287" t="str" cm="1">
        <f t="array" aca="1" ref="Q310" ca="1">_xlfn.IFNA(TODAY()-(INDEX(OFFSET(Priorities!$F$3:$F$2283,Table1[[#This Row],[ID]],0),MATCH(1,(B310=OFFSET(Priorities!$B$3:$B$2283,Table1[[#This Row],[ID]],0))*("3L"=OFFSET(Priorities!$E$3:$E$2283,Table1[[#This Row],[ID]],0)),0))),"")</f>
        <v/>
      </c>
    </row>
    <row r="311" spans="1:17" hidden="1" x14ac:dyDescent="0.3">
      <c r="A311" s="288">
        <v>310</v>
      </c>
      <c r="B311" s="289" t="str">
        <f ca="1">IF(COUNTIF(Priorities!$B$4:OFFSET(Priorities!$B$3,Table1[[#This Row],[ID]],0),OFFSET(Priorities!$B$3,Table1[[#This Row],[ID]],0))=1,OFFSET(Priorities!$B$3,Table1[[#This Row],[ID]],0),"")</f>
        <v/>
      </c>
      <c r="C311" s="290" t="str">
        <f ca="1">IF(COUNTIF(Priorities!$B$4:OFFSET(Priorities!$B$3,Table1[[#This Row],[ID]],0),OFFSET(Priorities!$B$3,Table1[[#This Row],[ID]],0))=1,OFFSET(Priorities!$C$3,Table1[[#This Row],[ID]],0),"")</f>
        <v/>
      </c>
      <c r="D311" s="289" t="str">
        <f ca="1">IFERROR(IF(VLOOKUP(E311,'Leader-Assistant'!$B$1:$B$25,1,FALSE)&lt;&gt;"",'Leader-Assistant'!$B$1,""),"") &amp; IFERROR(IF(VLOOKUP(E311,'Leader-Assistant'!$C$1:$C$25,1,FALSE)&lt;&gt;"",'Leader-Assistant'!$C$1,""),"")  &amp; IFERROR(IF(VLOOKUP(E311,'Leader-Assistant'!$D$1:$D$25,1,FALSE)&lt;&gt;"",'Leader-Assistant'!$D$1,""),"") &amp; IFERROR(IF(VLOOKUP(E311,'Leader-Assistant'!$E$1:$E$25,1,FALSE)&lt;&gt;"",'Leader-Assistant'!$E$1,""),"") &amp; IFERROR(IF(VLOOKUP(E311,'Leader-Assistant'!$F$1:$F$25,1,FALSE)&lt;&gt;"",'Leader-Assistant'!$F$1,""),"") &amp; IFERROR(IF(VLOOKUP(E311,'Leader-Assistant'!$G$1:$G$25,1,FALSE)&lt;&gt;"",'Leader-Assistant'!$G$1,""),"") &amp; IFERROR(IF(VLOOKUP(E311,'Leader-Assistant'!$H$1:$H$25,1,FALSE)&lt;&gt;"",'Leader-Assistant'!$H$1,""),"") &amp; IFERROR(IF(VLOOKUP(E311,'Leader-Assistant'!$I$1:$I$25,1,FALSE)&lt;&gt;"",'Leader-Assistant'!$I$1,""),"")</f>
        <v/>
      </c>
      <c r="E311" s="289" t="str">
        <f ca="1">IF(COUNTIF(Priorities!$B$4:OFFSET(Priorities!$B$3,Table1[[#This Row],[ID]],0),OFFSET(Priorities!$B$3,Table1[[#This Row],[ID]],0))=1,OFFSET(Priorities!$D$3,Table1[[#This Row],[ID]],0),"")</f>
        <v/>
      </c>
      <c r="F311" s="291" t="str" cm="1">
        <f t="array" aca="1" ref="F311" ca="1">_xlfn.IFNA(INDEX(OFFSET(Priorities!$F$3:$F$2283,Table1[[#This Row],[ID]],0),MATCH(1,(B311=OFFSET(Priorities!$B$3:$B$2283,Table1[[#This Row],[ID]],0))*("Initial"=OFFSET(Priorities!$E$3:$E$2283,Table1[[#This Row],[ID]],0)),0)),"")</f>
        <v/>
      </c>
      <c r="G311" s="292" t="str" cm="1">
        <f t="array" aca="1" ref="G311" ca="1">_xlfn.IFNA(TODAY()-(INDEX(OFFSET(Priorities!$F$3:$F$2283,Table1[[#This Row],[ID]],0),MATCH(1,(B311=OFFSET(Priorities!$B$3:$B$2283,Table1[[#This Row],[ID]],0))*("1W"=OFFSET(Priorities!$E$3:$E$2283,Table1[[#This Row],[ID]],0)),0))),"")</f>
        <v/>
      </c>
      <c r="H311" s="292" t="str" cm="1">
        <f t="array" aca="1" ref="H311" ca="1">_xlfn.IFNA(TODAY()-(INDEX(OFFSET(Priorities!$F$3:$F$2283,Table1[[#This Row],[ID]],0),MATCH(1,(B311=OFFSET(Priorities!$B$3:$B$2283,Table1[[#This Row],[ID]],0))*("3W"=OFFSET(Priorities!$E$3:$E$2283,Table1[[#This Row],[ID]],0)),0))),"")</f>
        <v/>
      </c>
      <c r="I311" s="292" t="str" cm="1">
        <f t="array" aca="1" ref="I311" ca="1">_xlfn.IFNA(TODAY()-(INDEX(OFFSET(Priorities!$F$3:$F$2283,Table1[[#This Row],[ID]],0),MATCH(1,(B311=OFFSET(Priorities!$B$3:$B$2283,Table1[[#This Row],[ID]],0))*("6W"=OFFSET(Priorities!$E$3:$E$2283,Table1[[#This Row],[ID]],0)),0))),"")</f>
        <v/>
      </c>
      <c r="J311" s="292" t="str" cm="1">
        <f t="array" aca="1" ref="J311" ca="1">_xlfn.IFNA(TODAY()-(INDEX(OFFSET(Priorities!$F$3:$F$2283,Table1[[#This Row],[ID]],0),MATCH(1,(B311=OFFSET(Priorities!$B$3:$B$2283,Table1[[#This Row],[ID]],0))*("12W"=OFFSET(Priorities!$E$3:$E$2283,Table1[[#This Row],[ID]],0)),0))),"")</f>
        <v/>
      </c>
      <c r="K311" s="292" t="str" cm="1">
        <f t="array" aca="1" ref="K311" ca="1">_xlfn.IFNA(TODAY()-(INDEX(OFFSET(Priorities!$F$3:$F$2283,Table1[[#This Row],[ID]],0),MATCH(1,(B311=OFFSET(Priorities!$B$3:$B$2283,Table1[[#This Row],[ID]],0))*("18W"=OFFSET(Priorities!$E$3:$E$2283,Table1[[#This Row],[ID]],0)),0))),"")</f>
        <v/>
      </c>
      <c r="L311" s="292" t="str" cm="1">
        <f t="array" aca="1" ref="L311" ca="1">_xlfn.IFNA(TODAY()-(INDEX(OFFSET(Priorities!$F$3:$F$2283,Table1[[#This Row],[ID]],0),MATCH(1,(B311=OFFSET(Priorities!$B$3:$B$2283,Table1[[#This Row],[ID]],0))*("26W"=OFFSET(Priorities!$E$3:$E$2283,Table1[[#This Row],[ID]],0)),0))),"")</f>
        <v/>
      </c>
      <c r="M311" s="292" t="str" cm="1">
        <f t="array" aca="1" ref="M311" ca="1">_xlfn.IFNA(TODAY()-(INDEX(OFFSET(Priorities!$F$3:$F$2283,Table1[[#This Row],[ID]],0),MATCH(1,(B311=OFFSET(Priorities!$B$3:$B$2283,Table1[[#This Row],[ID]],0))*("52W"=OFFSET(Priorities!$E$3:$E$2283,Table1[[#This Row],[ID]],0)),0))),"")</f>
        <v/>
      </c>
      <c r="N311" s="292" t="str" cm="1">
        <f t="array" aca="1" ref="N311" ca="1">_xlfn.IFNA(TODAY()-(INDEX(OFFSET(Priorities!$F$3:$F$2283,Table1[[#This Row],[ID]],0),MATCH(1,(B311=OFFSET(Priorities!$B$3:$B$2283,Table1[[#This Row],[ID]],0))*("104W"=OFFSET(Priorities!$E$3:$E$2283,Table1[[#This Row],[ID]],0)),0))),"")</f>
        <v/>
      </c>
      <c r="O311" s="292" t="str" cm="1">
        <f t="array" aca="1" ref="O311" ca="1">_xlfn.IFNA(TODAY()-(INDEX(OFFSET(Priorities!$F$3:$F$2283,Table1[[#This Row],[ID]],0),MATCH(1,(B311=OFFSET(Priorities!$B$3:$B$2283,Table1[[#This Row],[ID]],0))*("2L"=OFFSET(Priorities!$E$3:$E$2283,Table1[[#This Row],[ID]],0)),0))),"")</f>
        <v/>
      </c>
      <c r="P311" s="292" t="str" cm="1">
        <f t="array" aca="1" ref="P311" ca="1">_xlfn.IFNA(TODAY()-(INDEX(OFFSET(Priorities!$F$3:$F$2283,Table1[[#This Row],[ID]],0),MATCH(1,(B311=OFFSET(Priorities!$B$3:$B$2283,Table1[[#This Row],[ID]],0))*("156W"=OFFSET(Priorities!$E$3:$E$2283,Table1[[#This Row],[ID]],0)),0))),"")</f>
        <v/>
      </c>
      <c r="Q311" s="287" t="str" cm="1">
        <f t="array" aca="1" ref="Q311" ca="1">_xlfn.IFNA(TODAY()-(INDEX(OFFSET(Priorities!$F$3:$F$2283,Table1[[#This Row],[ID]],0),MATCH(1,(B311=OFFSET(Priorities!$B$3:$B$2283,Table1[[#This Row],[ID]],0))*("3L"=OFFSET(Priorities!$E$3:$E$2283,Table1[[#This Row],[ID]],0)),0))),"")</f>
        <v/>
      </c>
    </row>
    <row r="312" spans="1:17" hidden="1" x14ac:dyDescent="0.3">
      <c r="A312" s="288">
        <v>311</v>
      </c>
      <c r="B312" s="289" t="str">
        <f ca="1">IF(COUNTIF(Priorities!$B$4:OFFSET(Priorities!$B$3,Table1[[#This Row],[ID]],0),OFFSET(Priorities!$B$3,Table1[[#This Row],[ID]],0))=1,OFFSET(Priorities!$B$3,Table1[[#This Row],[ID]],0),"")</f>
        <v/>
      </c>
      <c r="C312" s="290" t="str">
        <f ca="1">IF(COUNTIF(Priorities!$B$4:OFFSET(Priorities!$B$3,Table1[[#This Row],[ID]],0),OFFSET(Priorities!$B$3,Table1[[#This Row],[ID]],0))=1,OFFSET(Priorities!$C$3,Table1[[#This Row],[ID]],0),"")</f>
        <v/>
      </c>
      <c r="D312" s="289" t="str">
        <f ca="1">IFERROR(IF(VLOOKUP(E312,'Leader-Assistant'!$B$1:$B$25,1,FALSE)&lt;&gt;"",'Leader-Assistant'!$B$1,""),"") &amp; IFERROR(IF(VLOOKUP(E312,'Leader-Assistant'!$C$1:$C$25,1,FALSE)&lt;&gt;"",'Leader-Assistant'!$C$1,""),"")  &amp; IFERROR(IF(VLOOKUP(E312,'Leader-Assistant'!$D$1:$D$25,1,FALSE)&lt;&gt;"",'Leader-Assistant'!$D$1,""),"") &amp; IFERROR(IF(VLOOKUP(E312,'Leader-Assistant'!$E$1:$E$25,1,FALSE)&lt;&gt;"",'Leader-Assistant'!$E$1,""),"") &amp; IFERROR(IF(VLOOKUP(E312,'Leader-Assistant'!$F$1:$F$25,1,FALSE)&lt;&gt;"",'Leader-Assistant'!$F$1,""),"") &amp; IFERROR(IF(VLOOKUP(E312,'Leader-Assistant'!$G$1:$G$25,1,FALSE)&lt;&gt;"",'Leader-Assistant'!$G$1,""),"") &amp; IFERROR(IF(VLOOKUP(E312,'Leader-Assistant'!$H$1:$H$25,1,FALSE)&lt;&gt;"",'Leader-Assistant'!$H$1,""),"") &amp; IFERROR(IF(VLOOKUP(E312,'Leader-Assistant'!$I$1:$I$25,1,FALSE)&lt;&gt;"",'Leader-Assistant'!$I$1,""),"")</f>
        <v/>
      </c>
      <c r="E312" s="289" t="str">
        <f ca="1">IF(COUNTIF(Priorities!$B$4:OFFSET(Priorities!$B$3,Table1[[#This Row],[ID]],0),OFFSET(Priorities!$B$3,Table1[[#This Row],[ID]],0))=1,OFFSET(Priorities!$D$3,Table1[[#This Row],[ID]],0),"")</f>
        <v/>
      </c>
      <c r="F312" s="291" t="str" cm="1">
        <f t="array" aca="1" ref="F312" ca="1">_xlfn.IFNA(INDEX(OFFSET(Priorities!$F$3:$F$2283,Table1[[#This Row],[ID]],0),MATCH(1,(B312=OFFSET(Priorities!$B$3:$B$2283,Table1[[#This Row],[ID]],0))*("Initial"=OFFSET(Priorities!$E$3:$E$2283,Table1[[#This Row],[ID]],0)),0)),"")</f>
        <v/>
      </c>
      <c r="G312" s="292" t="str" cm="1">
        <f t="array" aca="1" ref="G312" ca="1">_xlfn.IFNA(TODAY()-(INDEX(OFFSET(Priorities!$F$3:$F$2283,Table1[[#This Row],[ID]],0),MATCH(1,(B312=OFFSET(Priorities!$B$3:$B$2283,Table1[[#This Row],[ID]],0))*("1W"=OFFSET(Priorities!$E$3:$E$2283,Table1[[#This Row],[ID]],0)),0))),"")</f>
        <v/>
      </c>
      <c r="H312" s="292" t="str" cm="1">
        <f t="array" aca="1" ref="H312" ca="1">_xlfn.IFNA(TODAY()-(INDEX(OFFSET(Priorities!$F$3:$F$2283,Table1[[#This Row],[ID]],0),MATCH(1,(B312=OFFSET(Priorities!$B$3:$B$2283,Table1[[#This Row],[ID]],0))*("3W"=OFFSET(Priorities!$E$3:$E$2283,Table1[[#This Row],[ID]],0)),0))),"")</f>
        <v/>
      </c>
      <c r="I312" s="292" t="str" cm="1">
        <f t="array" aca="1" ref="I312" ca="1">_xlfn.IFNA(TODAY()-(INDEX(OFFSET(Priorities!$F$3:$F$2283,Table1[[#This Row],[ID]],0),MATCH(1,(B312=OFFSET(Priorities!$B$3:$B$2283,Table1[[#This Row],[ID]],0))*("6W"=OFFSET(Priorities!$E$3:$E$2283,Table1[[#This Row],[ID]],0)),0))),"")</f>
        <v/>
      </c>
      <c r="J312" s="292" t="str" cm="1">
        <f t="array" aca="1" ref="J312" ca="1">_xlfn.IFNA(TODAY()-(INDEX(OFFSET(Priorities!$F$3:$F$2283,Table1[[#This Row],[ID]],0),MATCH(1,(B312=OFFSET(Priorities!$B$3:$B$2283,Table1[[#This Row],[ID]],0))*("12W"=OFFSET(Priorities!$E$3:$E$2283,Table1[[#This Row],[ID]],0)),0))),"")</f>
        <v/>
      </c>
      <c r="K312" s="292" t="str" cm="1">
        <f t="array" aca="1" ref="K312" ca="1">_xlfn.IFNA(TODAY()-(INDEX(OFFSET(Priorities!$F$3:$F$2283,Table1[[#This Row],[ID]],0),MATCH(1,(B312=OFFSET(Priorities!$B$3:$B$2283,Table1[[#This Row],[ID]],0))*("18W"=OFFSET(Priorities!$E$3:$E$2283,Table1[[#This Row],[ID]],0)),0))),"")</f>
        <v/>
      </c>
      <c r="L312" s="292" t="str" cm="1">
        <f t="array" aca="1" ref="L312" ca="1">_xlfn.IFNA(TODAY()-(INDEX(OFFSET(Priorities!$F$3:$F$2283,Table1[[#This Row],[ID]],0),MATCH(1,(B312=OFFSET(Priorities!$B$3:$B$2283,Table1[[#This Row],[ID]],0))*("26W"=OFFSET(Priorities!$E$3:$E$2283,Table1[[#This Row],[ID]],0)),0))),"")</f>
        <v/>
      </c>
      <c r="M312" s="292" t="str" cm="1">
        <f t="array" aca="1" ref="M312" ca="1">_xlfn.IFNA(TODAY()-(INDEX(OFFSET(Priorities!$F$3:$F$2283,Table1[[#This Row],[ID]],0),MATCH(1,(B312=OFFSET(Priorities!$B$3:$B$2283,Table1[[#This Row],[ID]],0))*("52W"=OFFSET(Priorities!$E$3:$E$2283,Table1[[#This Row],[ID]],0)),0))),"")</f>
        <v/>
      </c>
      <c r="N312" s="292" t="str" cm="1">
        <f t="array" aca="1" ref="N312" ca="1">_xlfn.IFNA(TODAY()-(INDEX(OFFSET(Priorities!$F$3:$F$2283,Table1[[#This Row],[ID]],0),MATCH(1,(B312=OFFSET(Priorities!$B$3:$B$2283,Table1[[#This Row],[ID]],0))*("104W"=OFFSET(Priorities!$E$3:$E$2283,Table1[[#This Row],[ID]],0)),0))),"")</f>
        <v/>
      </c>
      <c r="O312" s="292" t="str" cm="1">
        <f t="array" aca="1" ref="O312" ca="1">_xlfn.IFNA(TODAY()-(INDEX(OFFSET(Priorities!$F$3:$F$2283,Table1[[#This Row],[ID]],0),MATCH(1,(B312=OFFSET(Priorities!$B$3:$B$2283,Table1[[#This Row],[ID]],0))*("2L"=OFFSET(Priorities!$E$3:$E$2283,Table1[[#This Row],[ID]],0)),0))),"")</f>
        <v/>
      </c>
      <c r="P312" s="292" t="str" cm="1">
        <f t="array" aca="1" ref="P312" ca="1">_xlfn.IFNA(TODAY()-(INDEX(OFFSET(Priorities!$F$3:$F$2283,Table1[[#This Row],[ID]],0),MATCH(1,(B312=OFFSET(Priorities!$B$3:$B$2283,Table1[[#This Row],[ID]],0))*("156W"=OFFSET(Priorities!$E$3:$E$2283,Table1[[#This Row],[ID]],0)),0))),"")</f>
        <v/>
      </c>
      <c r="Q312" s="287" t="str" cm="1">
        <f t="array" aca="1" ref="Q312" ca="1">_xlfn.IFNA(TODAY()-(INDEX(OFFSET(Priorities!$F$3:$F$2283,Table1[[#This Row],[ID]],0),MATCH(1,(B312=OFFSET(Priorities!$B$3:$B$2283,Table1[[#This Row],[ID]],0))*("3L"=OFFSET(Priorities!$E$3:$E$2283,Table1[[#This Row],[ID]],0)),0))),"")</f>
        <v/>
      </c>
    </row>
    <row r="313" spans="1:17" hidden="1" x14ac:dyDescent="0.3">
      <c r="A313" s="288">
        <v>312</v>
      </c>
      <c r="B313" s="289" t="str">
        <f ca="1">IF(COUNTIF(Priorities!$B$4:OFFSET(Priorities!$B$3,Table1[[#This Row],[ID]],0),OFFSET(Priorities!$B$3,Table1[[#This Row],[ID]],0))=1,OFFSET(Priorities!$B$3,Table1[[#This Row],[ID]],0),"")</f>
        <v/>
      </c>
      <c r="C313" s="290" t="str">
        <f ca="1">IF(COUNTIF(Priorities!$B$4:OFFSET(Priorities!$B$3,Table1[[#This Row],[ID]],0),OFFSET(Priorities!$B$3,Table1[[#This Row],[ID]],0))=1,OFFSET(Priorities!$C$3,Table1[[#This Row],[ID]],0),"")</f>
        <v/>
      </c>
      <c r="D313" s="289" t="str">
        <f ca="1">IFERROR(IF(VLOOKUP(E313,'Leader-Assistant'!$B$1:$B$25,1,FALSE)&lt;&gt;"",'Leader-Assistant'!$B$1,""),"") &amp; IFERROR(IF(VLOOKUP(E313,'Leader-Assistant'!$C$1:$C$25,1,FALSE)&lt;&gt;"",'Leader-Assistant'!$C$1,""),"")  &amp; IFERROR(IF(VLOOKUP(E313,'Leader-Assistant'!$D$1:$D$25,1,FALSE)&lt;&gt;"",'Leader-Assistant'!$D$1,""),"") &amp; IFERROR(IF(VLOOKUP(E313,'Leader-Assistant'!$E$1:$E$25,1,FALSE)&lt;&gt;"",'Leader-Assistant'!$E$1,""),"") &amp; IFERROR(IF(VLOOKUP(E313,'Leader-Assistant'!$F$1:$F$25,1,FALSE)&lt;&gt;"",'Leader-Assistant'!$F$1,""),"") &amp; IFERROR(IF(VLOOKUP(E313,'Leader-Assistant'!$G$1:$G$25,1,FALSE)&lt;&gt;"",'Leader-Assistant'!$G$1,""),"") &amp; IFERROR(IF(VLOOKUP(E313,'Leader-Assistant'!$H$1:$H$25,1,FALSE)&lt;&gt;"",'Leader-Assistant'!$H$1,""),"") &amp; IFERROR(IF(VLOOKUP(E313,'Leader-Assistant'!$I$1:$I$25,1,FALSE)&lt;&gt;"",'Leader-Assistant'!$I$1,""),"")</f>
        <v/>
      </c>
      <c r="E313" s="289" t="str">
        <f ca="1">IF(COUNTIF(Priorities!$B$4:OFFSET(Priorities!$B$3,Table1[[#This Row],[ID]],0),OFFSET(Priorities!$B$3,Table1[[#This Row],[ID]],0))=1,OFFSET(Priorities!$D$3,Table1[[#This Row],[ID]],0),"")</f>
        <v/>
      </c>
      <c r="F313" s="291" t="str" cm="1">
        <f t="array" aca="1" ref="F313" ca="1">_xlfn.IFNA(INDEX(OFFSET(Priorities!$F$3:$F$2283,Table1[[#This Row],[ID]],0),MATCH(1,(B313=OFFSET(Priorities!$B$3:$B$2283,Table1[[#This Row],[ID]],0))*("Initial"=OFFSET(Priorities!$E$3:$E$2283,Table1[[#This Row],[ID]],0)),0)),"")</f>
        <v/>
      </c>
      <c r="G313" s="292" t="str" cm="1">
        <f t="array" aca="1" ref="G313" ca="1">_xlfn.IFNA(TODAY()-(INDEX(OFFSET(Priorities!$F$3:$F$2283,Table1[[#This Row],[ID]],0),MATCH(1,(B313=OFFSET(Priorities!$B$3:$B$2283,Table1[[#This Row],[ID]],0))*("1W"=OFFSET(Priorities!$E$3:$E$2283,Table1[[#This Row],[ID]],0)),0))),"")</f>
        <v/>
      </c>
      <c r="H313" s="292" t="str" cm="1">
        <f t="array" aca="1" ref="H313" ca="1">_xlfn.IFNA(TODAY()-(INDEX(OFFSET(Priorities!$F$3:$F$2283,Table1[[#This Row],[ID]],0),MATCH(1,(B313=OFFSET(Priorities!$B$3:$B$2283,Table1[[#This Row],[ID]],0))*("3W"=OFFSET(Priorities!$E$3:$E$2283,Table1[[#This Row],[ID]],0)),0))),"")</f>
        <v/>
      </c>
      <c r="I313" s="292" t="str" cm="1">
        <f t="array" aca="1" ref="I313" ca="1">_xlfn.IFNA(TODAY()-(INDEX(OFFSET(Priorities!$F$3:$F$2283,Table1[[#This Row],[ID]],0),MATCH(1,(B313=OFFSET(Priorities!$B$3:$B$2283,Table1[[#This Row],[ID]],0))*("6W"=OFFSET(Priorities!$E$3:$E$2283,Table1[[#This Row],[ID]],0)),0))),"")</f>
        <v/>
      </c>
      <c r="J313" s="292" t="str" cm="1">
        <f t="array" aca="1" ref="J313" ca="1">_xlfn.IFNA(TODAY()-(INDEX(OFFSET(Priorities!$F$3:$F$2283,Table1[[#This Row],[ID]],0),MATCH(1,(B313=OFFSET(Priorities!$B$3:$B$2283,Table1[[#This Row],[ID]],0))*("12W"=OFFSET(Priorities!$E$3:$E$2283,Table1[[#This Row],[ID]],0)),0))),"")</f>
        <v/>
      </c>
      <c r="K313" s="292" t="str" cm="1">
        <f t="array" aca="1" ref="K313" ca="1">_xlfn.IFNA(TODAY()-(INDEX(OFFSET(Priorities!$F$3:$F$2283,Table1[[#This Row],[ID]],0),MATCH(1,(B313=OFFSET(Priorities!$B$3:$B$2283,Table1[[#This Row],[ID]],0))*("18W"=OFFSET(Priorities!$E$3:$E$2283,Table1[[#This Row],[ID]],0)),0))),"")</f>
        <v/>
      </c>
      <c r="L313" s="292" t="str" cm="1">
        <f t="array" aca="1" ref="L313" ca="1">_xlfn.IFNA(TODAY()-(INDEX(OFFSET(Priorities!$F$3:$F$2283,Table1[[#This Row],[ID]],0),MATCH(1,(B313=OFFSET(Priorities!$B$3:$B$2283,Table1[[#This Row],[ID]],0))*("26W"=OFFSET(Priorities!$E$3:$E$2283,Table1[[#This Row],[ID]],0)),0))),"")</f>
        <v/>
      </c>
      <c r="M313" s="292" t="str" cm="1">
        <f t="array" aca="1" ref="M313" ca="1">_xlfn.IFNA(TODAY()-(INDEX(OFFSET(Priorities!$F$3:$F$2283,Table1[[#This Row],[ID]],0),MATCH(1,(B313=OFFSET(Priorities!$B$3:$B$2283,Table1[[#This Row],[ID]],0))*("52W"=OFFSET(Priorities!$E$3:$E$2283,Table1[[#This Row],[ID]],0)),0))),"")</f>
        <v/>
      </c>
      <c r="N313" s="292" t="str" cm="1">
        <f t="array" aca="1" ref="N313" ca="1">_xlfn.IFNA(TODAY()-(INDEX(OFFSET(Priorities!$F$3:$F$2283,Table1[[#This Row],[ID]],0),MATCH(1,(B313=OFFSET(Priorities!$B$3:$B$2283,Table1[[#This Row],[ID]],0))*("104W"=OFFSET(Priorities!$E$3:$E$2283,Table1[[#This Row],[ID]],0)),0))),"")</f>
        <v/>
      </c>
      <c r="O313" s="292" t="str" cm="1">
        <f t="array" aca="1" ref="O313" ca="1">_xlfn.IFNA(TODAY()-(INDEX(OFFSET(Priorities!$F$3:$F$2283,Table1[[#This Row],[ID]],0),MATCH(1,(B313=OFFSET(Priorities!$B$3:$B$2283,Table1[[#This Row],[ID]],0))*("2L"=OFFSET(Priorities!$E$3:$E$2283,Table1[[#This Row],[ID]],0)),0))),"")</f>
        <v/>
      </c>
      <c r="P313" s="292" t="str" cm="1">
        <f t="array" aca="1" ref="P313" ca="1">_xlfn.IFNA(TODAY()-(INDEX(OFFSET(Priorities!$F$3:$F$2283,Table1[[#This Row],[ID]],0),MATCH(1,(B313=OFFSET(Priorities!$B$3:$B$2283,Table1[[#This Row],[ID]],0))*("156W"=OFFSET(Priorities!$E$3:$E$2283,Table1[[#This Row],[ID]],0)),0))),"")</f>
        <v/>
      </c>
      <c r="Q313" s="287" t="str" cm="1">
        <f t="array" aca="1" ref="Q313" ca="1">_xlfn.IFNA(TODAY()-(INDEX(OFFSET(Priorities!$F$3:$F$2283,Table1[[#This Row],[ID]],0),MATCH(1,(B313=OFFSET(Priorities!$B$3:$B$2283,Table1[[#This Row],[ID]],0))*("3L"=OFFSET(Priorities!$E$3:$E$2283,Table1[[#This Row],[ID]],0)),0))),"")</f>
        <v/>
      </c>
    </row>
    <row r="314" spans="1:17" hidden="1" x14ac:dyDescent="0.3">
      <c r="A314" s="288">
        <v>313</v>
      </c>
      <c r="B314" s="289" t="str">
        <f ca="1">IF(COUNTIF(Priorities!$B$4:OFFSET(Priorities!$B$3,Table1[[#This Row],[ID]],0),OFFSET(Priorities!$B$3,Table1[[#This Row],[ID]],0))=1,OFFSET(Priorities!$B$3,Table1[[#This Row],[ID]],0),"")</f>
        <v/>
      </c>
      <c r="C314" s="290" t="str">
        <f ca="1">IF(COUNTIF(Priorities!$B$4:OFFSET(Priorities!$B$3,Table1[[#This Row],[ID]],0),OFFSET(Priorities!$B$3,Table1[[#This Row],[ID]],0))=1,OFFSET(Priorities!$C$3,Table1[[#This Row],[ID]],0),"")</f>
        <v/>
      </c>
      <c r="D314" s="289" t="str">
        <f ca="1">IFERROR(IF(VLOOKUP(E314,'Leader-Assistant'!$B$1:$B$25,1,FALSE)&lt;&gt;"",'Leader-Assistant'!$B$1,""),"") &amp; IFERROR(IF(VLOOKUP(E314,'Leader-Assistant'!$C$1:$C$25,1,FALSE)&lt;&gt;"",'Leader-Assistant'!$C$1,""),"")  &amp; IFERROR(IF(VLOOKUP(E314,'Leader-Assistant'!$D$1:$D$25,1,FALSE)&lt;&gt;"",'Leader-Assistant'!$D$1,""),"") &amp; IFERROR(IF(VLOOKUP(E314,'Leader-Assistant'!$E$1:$E$25,1,FALSE)&lt;&gt;"",'Leader-Assistant'!$E$1,""),"") &amp; IFERROR(IF(VLOOKUP(E314,'Leader-Assistant'!$F$1:$F$25,1,FALSE)&lt;&gt;"",'Leader-Assistant'!$F$1,""),"") &amp; IFERROR(IF(VLOOKUP(E314,'Leader-Assistant'!$G$1:$G$25,1,FALSE)&lt;&gt;"",'Leader-Assistant'!$G$1,""),"") &amp; IFERROR(IF(VLOOKUP(E314,'Leader-Assistant'!$H$1:$H$25,1,FALSE)&lt;&gt;"",'Leader-Assistant'!$H$1,""),"") &amp; IFERROR(IF(VLOOKUP(E314,'Leader-Assistant'!$I$1:$I$25,1,FALSE)&lt;&gt;"",'Leader-Assistant'!$I$1,""),"")</f>
        <v/>
      </c>
      <c r="E314" s="289" t="str">
        <f ca="1">IF(COUNTIF(Priorities!$B$4:OFFSET(Priorities!$B$3,Table1[[#This Row],[ID]],0),OFFSET(Priorities!$B$3,Table1[[#This Row],[ID]],0))=1,OFFSET(Priorities!$D$3,Table1[[#This Row],[ID]],0),"")</f>
        <v/>
      </c>
      <c r="F314" s="291" t="str" cm="1">
        <f t="array" aca="1" ref="F314" ca="1">_xlfn.IFNA(INDEX(OFFSET(Priorities!$F$3:$F$2283,Table1[[#This Row],[ID]],0),MATCH(1,(B314=OFFSET(Priorities!$B$3:$B$2283,Table1[[#This Row],[ID]],0))*("Initial"=OFFSET(Priorities!$E$3:$E$2283,Table1[[#This Row],[ID]],0)),0)),"")</f>
        <v/>
      </c>
      <c r="G314" s="292" t="str" cm="1">
        <f t="array" aca="1" ref="G314" ca="1">_xlfn.IFNA(TODAY()-(INDEX(OFFSET(Priorities!$F$3:$F$2283,Table1[[#This Row],[ID]],0),MATCH(1,(B314=OFFSET(Priorities!$B$3:$B$2283,Table1[[#This Row],[ID]],0))*("1W"=OFFSET(Priorities!$E$3:$E$2283,Table1[[#This Row],[ID]],0)),0))),"")</f>
        <v/>
      </c>
      <c r="H314" s="292" t="str" cm="1">
        <f t="array" aca="1" ref="H314" ca="1">_xlfn.IFNA(TODAY()-(INDEX(OFFSET(Priorities!$F$3:$F$2283,Table1[[#This Row],[ID]],0),MATCH(1,(B314=OFFSET(Priorities!$B$3:$B$2283,Table1[[#This Row],[ID]],0))*("3W"=OFFSET(Priorities!$E$3:$E$2283,Table1[[#This Row],[ID]],0)),0))),"")</f>
        <v/>
      </c>
      <c r="I314" s="292" t="str" cm="1">
        <f t="array" aca="1" ref="I314" ca="1">_xlfn.IFNA(TODAY()-(INDEX(OFFSET(Priorities!$F$3:$F$2283,Table1[[#This Row],[ID]],0),MATCH(1,(B314=OFFSET(Priorities!$B$3:$B$2283,Table1[[#This Row],[ID]],0))*("6W"=OFFSET(Priorities!$E$3:$E$2283,Table1[[#This Row],[ID]],0)),0))),"")</f>
        <v/>
      </c>
      <c r="J314" s="292" t="str" cm="1">
        <f t="array" aca="1" ref="J314" ca="1">_xlfn.IFNA(TODAY()-(INDEX(OFFSET(Priorities!$F$3:$F$2283,Table1[[#This Row],[ID]],0),MATCH(1,(B314=OFFSET(Priorities!$B$3:$B$2283,Table1[[#This Row],[ID]],0))*("12W"=OFFSET(Priorities!$E$3:$E$2283,Table1[[#This Row],[ID]],0)),0))),"")</f>
        <v/>
      </c>
      <c r="K314" s="292" t="str" cm="1">
        <f t="array" aca="1" ref="K314" ca="1">_xlfn.IFNA(TODAY()-(INDEX(OFFSET(Priorities!$F$3:$F$2283,Table1[[#This Row],[ID]],0),MATCH(1,(B314=OFFSET(Priorities!$B$3:$B$2283,Table1[[#This Row],[ID]],0))*("18W"=OFFSET(Priorities!$E$3:$E$2283,Table1[[#This Row],[ID]],0)),0))),"")</f>
        <v/>
      </c>
      <c r="L314" s="292" t="str" cm="1">
        <f t="array" aca="1" ref="L314" ca="1">_xlfn.IFNA(TODAY()-(INDEX(OFFSET(Priorities!$F$3:$F$2283,Table1[[#This Row],[ID]],0),MATCH(1,(B314=OFFSET(Priorities!$B$3:$B$2283,Table1[[#This Row],[ID]],0))*("26W"=OFFSET(Priorities!$E$3:$E$2283,Table1[[#This Row],[ID]],0)),0))),"")</f>
        <v/>
      </c>
      <c r="M314" s="292" t="str" cm="1">
        <f t="array" aca="1" ref="M314" ca="1">_xlfn.IFNA(TODAY()-(INDEX(OFFSET(Priorities!$F$3:$F$2283,Table1[[#This Row],[ID]],0),MATCH(1,(B314=OFFSET(Priorities!$B$3:$B$2283,Table1[[#This Row],[ID]],0))*("52W"=OFFSET(Priorities!$E$3:$E$2283,Table1[[#This Row],[ID]],0)),0))),"")</f>
        <v/>
      </c>
      <c r="N314" s="292" t="str" cm="1">
        <f t="array" aca="1" ref="N314" ca="1">_xlfn.IFNA(TODAY()-(INDEX(OFFSET(Priorities!$F$3:$F$2283,Table1[[#This Row],[ID]],0),MATCH(1,(B314=OFFSET(Priorities!$B$3:$B$2283,Table1[[#This Row],[ID]],0))*("104W"=OFFSET(Priorities!$E$3:$E$2283,Table1[[#This Row],[ID]],0)),0))),"")</f>
        <v/>
      </c>
      <c r="O314" s="292" t="str" cm="1">
        <f t="array" aca="1" ref="O314" ca="1">_xlfn.IFNA(TODAY()-(INDEX(OFFSET(Priorities!$F$3:$F$2283,Table1[[#This Row],[ID]],0),MATCH(1,(B314=OFFSET(Priorities!$B$3:$B$2283,Table1[[#This Row],[ID]],0))*("2L"=OFFSET(Priorities!$E$3:$E$2283,Table1[[#This Row],[ID]],0)),0))),"")</f>
        <v/>
      </c>
      <c r="P314" s="292" t="str" cm="1">
        <f t="array" aca="1" ref="P314" ca="1">_xlfn.IFNA(TODAY()-(INDEX(OFFSET(Priorities!$F$3:$F$2283,Table1[[#This Row],[ID]],0),MATCH(1,(B314=OFFSET(Priorities!$B$3:$B$2283,Table1[[#This Row],[ID]],0))*("156W"=OFFSET(Priorities!$E$3:$E$2283,Table1[[#This Row],[ID]],0)),0))),"")</f>
        <v/>
      </c>
      <c r="Q314" s="287" t="str" cm="1">
        <f t="array" aca="1" ref="Q314" ca="1">_xlfn.IFNA(TODAY()-(INDEX(OFFSET(Priorities!$F$3:$F$2283,Table1[[#This Row],[ID]],0),MATCH(1,(B314=OFFSET(Priorities!$B$3:$B$2283,Table1[[#This Row],[ID]],0))*("3L"=OFFSET(Priorities!$E$3:$E$2283,Table1[[#This Row],[ID]],0)),0))),"")</f>
        <v/>
      </c>
    </row>
    <row r="315" spans="1:17" ht="28.8" x14ac:dyDescent="0.3">
      <c r="A315" s="288">
        <v>314</v>
      </c>
      <c r="B315" s="289" t="str">
        <f ca="1">IF(COUNTIF(Priorities!$B$4:OFFSET(Priorities!$B$3,Table1[[#This Row],[ID]],0),OFFSET(Priorities!$B$3,Table1[[#This Row],[ID]],0))=1,OFFSET(Priorities!$B$3,Table1[[#This Row],[ID]],0),"")</f>
        <v>ST 444/2021</v>
      </c>
      <c r="C315" s="290" t="str">
        <f ca="1">IF(COUNTIF(Priorities!$B$4:OFFSET(Priorities!$B$3,Table1[[#This Row],[ID]],0),OFFSET(Priorities!$B$3,Table1[[#This Row],[ID]],0))=1,OFFSET(Priorities!$C$3,Table1[[#This Row],[ID]],0),"")</f>
        <v>AiO TEST58 for repacking in  (Prop1)</v>
      </c>
      <c r="D315" s="289" t="str">
        <f ca="1">IFERROR(IF(VLOOKUP(E315,'Leader-Assistant'!$B$1:$B$25,1,FALSE)&lt;&gt;"",'Leader-Assistant'!$B$1,""),"") &amp; IFERROR(IF(VLOOKUP(E315,'Leader-Assistant'!$C$1:$C$25,1,FALSE)&lt;&gt;"",'Leader-Assistant'!$C$1,""),"")  &amp; IFERROR(IF(VLOOKUP(E315,'Leader-Assistant'!$D$1:$D$25,1,FALSE)&lt;&gt;"",'Leader-Assistant'!$D$1,""),"") &amp; IFERROR(IF(VLOOKUP(E315,'Leader-Assistant'!$E$1:$E$25,1,FALSE)&lt;&gt;"",'Leader-Assistant'!$E$1,""),"") &amp; IFERROR(IF(VLOOKUP(E315,'Leader-Assistant'!$F$1:$F$25,1,FALSE)&lt;&gt;"",'Leader-Assistant'!$F$1,""),"") &amp; IFERROR(IF(VLOOKUP(E315,'Leader-Assistant'!$G$1:$G$25,1,FALSE)&lt;&gt;"",'Leader-Assistant'!$G$1,""),"") &amp; IFERROR(IF(VLOOKUP(E315,'Leader-Assistant'!$H$1:$H$25,1,FALSE)&lt;&gt;"",'Leader-Assistant'!$H$1,""),"") &amp; IFERROR(IF(VLOOKUP(E315,'Leader-Assistant'!$I$1:$I$25,1,FALSE)&lt;&gt;"",'Leader-Assistant'!$I$1,""),"")</f>
        <v>MU</v>
      </c>
      <c r="E315" s="289" t="str">
        <f ca="1">IF(COUNTIF(Priorities!$B$4:OFFSET(Priorities!$B$3,Table1[[#This Row],[ID]],0),OFFSET(Priorities!$B$3,Table1[[#This Row],[ID]],0))=1,OFFSET(Priorities!$D$3,Table1[[#This Row],[ID]],0),"")</f>
        <v>AWO</v>
      </c>
      <c r="F315" s="291" t="str" cm="1">
        <f t="array" aca="1" ref="F315" ca="1">_xlfn.IFNA(INDEX(OFFSET(Priorities!$F$3:$F$2283,Table1[[#This Row],[ID]],0),MATCH(1,(B315=OFFSET(Priorities!$B$3:$B$2283,Table1[[#This Row],[ID]],0))*("Initial"=OFFSET(Priorities!$E$3:$E$2283,Table1[[#This Row],[ID]],0)),0)),"")</f>
        <v>30.09.2021</v>
      </c>
      <c r="G315" s="292" t="str" cm="1">
        <f t="array" aca="1" ref="G315" ca="1">_xlfn.IFNA(TODAY()-(INDEX(OFFSET(Priorities!$F$3:$F$2283,Table1[[#This Row],[ID]],0),MATCH(1,(B315=OFFSET(Priorities!$B$3:$B$2283,Table1[[#This Row],[ID]],0))*("1W"=OFFSET(Priorities!$E$3:$E$2283,Table1[[#This Row],[ID]],0)),0))),"")</f>
        <v/>
      </c>
      <c r="H315" s="292" cm="1">
        <f t="array" aca="1" ref="H315" ca="1">_xlfn.IFNA(TODAY()-(INDEX(OFFSET(Priorities!$F$3:$F$2283,Table1[[#This Row],[ID]],0),MATCH(1,(B315=OFFSET(Priorities!$B$3:$B$2283,Table1[[#This Row],[ID]],0))*("3W"=OFFSET(Priorities!$E$3:$E$2283,Table1[[#This Row],[ID]],0)),0))),"")</f>
        <v>355</v>
      </c>
      <c r="I315" s="292" cm="1">
        <f t="array" aca="1" ref="I315" ca="1">_xlfn.IFNA(TODAY()-(INDEX(OFFSET(Priorities!$F$3:$F$2283,Table1[[#This Row],[ID]],0),MATCH(1,(B315=OFFSET(Priorities!$B$3:$B$2283,Table1[[#This Row],[ID]],0))*("6W"=OFFSET(Priorities!$E$3:$E$2283,Table1[[#This Row],[ID]],0)),0))),"")</f>
        <v>334</v>
      </c>
      <c r="J315" s="292" cm="1">
        <f t="array" aca="1" ref="J315" ca="1">_xlfn.IFNA(TODAY()-(INDEX(OFFSET(Priorities!$F$3:$F$2283,Table1[[#This Row],[ID]],0),MATCH(1,(B315=OFFSET(Priorities!$B$3:$B$2283,Table1[[#This Row],[ID]],0))*("12W"=OFFSET(Priorities!$E$3:$E$2283,Table1[[#This Row],[ID]],0)),0))),"")</f>
        <v>292</v>
      </c>
      <c r="K315" s="292" t="str" cm="1">
        <f t="array" aca="1" ref="K315" ca="1">_xlfn.IFNA(TODAY()-(INDEX(OFFSET(Priorities!$F$3:$F$2283,Table1[[#This Row],[ID]],0),MATCH(1,(B315=OFFSET(Priorities!$B$3:$B$2283,Table1[[#This Row],[ID]],0))*("18W"=OFFSET(Priorities!$E$3:$E$2283,Table1[[#This Row],[ID]],0)),0))),"")</f>
        <v/>
      </c>
      <c r="L315" s="292" t="str" cm="1">
        <f t="array" aca="1" ref="L315" ca="1">_xlfn.IFNA(TODAY()-(INDEX(OFFSET(Priorities!$F$3:$F$2283,Table1[[#This Row],[ID]],0),MATCH(1,(B315=OFFSET(Priorities!$B$3:$B$2283,Table1[[#This Row],[ID]],0))*("26W"=OFFSET(Priorities!$E$3:$E$2283,Table1[[#This Row],[ID]],0)),0))),"")</f>
        <v/>
      </c>
      <c r="M315" s="292" t="str" cm="1">
        <f t="array" aca="1" ref="M315" ca="1">_xlfn.IFNA(TODAY()-(INDEX(OFFSET(Priorities!$F$3:$F$2283,Table1[[#This Row],[ID]],0),MATCH(1,(B315=OFFSET(Priorities!$B$3:$B$2283,Table1[[#This Row],[ID]],0))*("52W"=OFFSET(Priorities!$E$3:$E$2283,Table1[[#This Row],[ID]],0)),0))),"")</f>
        <v/>
      </c>
      <c r="N315" s="292" t="str" cm="1">
        <f t="array" aca="1" ref="N315" ca="1">_xlfn.IFNA(TODAY()-(INDEX(OFFSET(Priorities!$F$3:$F$2283,Table1[[#This Row],[ID]],0),MATCH(1,(B315=OFFSET(Priorities!$B$3:$B$2283,Table1[[#This Row],[ID]],0))*("104W"=OFFSET(Priorities!$E$3:$E$2283,Table1[[#This Row],[ID]],0)),0))),"")</f>
        <v/>
      </c>
      <c r="O315" s="292" t="str" cm="1">
        <f t="array" aca="1" ref="O315" ca="1">_xlfn.IFNA(TODAY()-(INDEX(OFFSET(Priorities!$F$3:$F$2283,Table1[[#This Row],[ID]],0),MATCH(1,(B315=OFFSET(Priorities!$B$3:$B$2283,Table1[[#This Row],[ID]],0))*("2L"=OFFSET(Priorities!$E$3:$E$2283,Table1[[#This Row],[ID]],0)),0))),"")</f>
        <v/>
      </c>
      <c r="P315" s="292" t="str" cm="1">
        <f t="array" aca="1" ref="P315" ca="1">_xlfn.IFNA(TODAY()-(INDEX(OFFSET(Priorities!$F$3:$F$2283,Table1[[#This Row],[ID]],0),MATCH(1,(B315=OFFSET(Priorities!$B$3:$B$2283,Table1[[#This Row],[ID]],0))*("156W"=OFFSET(Priorities!$E$3:$E$2283,Table1[[#This Row],[ID]],0)),0))),"")</f>
        <v/>
      </c>
      <c r="Q315" s="287" t="str" cm="1">
        <f t="array" aca="1" ref="Q315" ca="1">_xlfn.IFNA(TODAY()-(INDEX(OFFSET(Priorities!$F$3:$F$2283,Table1[[#This Row],[ID]],0),MATCH(1,(B315=OFFSET(Priorities!$B$3:$B$2283,Table1[[#This Row],[ID]],0))*("3L"=OFFSET(Priorities!$E$3:$E$2283,Table1[[#This Row],[ID]],0)),0))),"")</f>
        <v/>
      </c>
    </row>
    <row r="316" spans="1:17" ht="28.8" x14ac:dyDescent="0.3">
      <c r="A316" s="288">
        <v>315</v>
      </c>
      <c r="B316" s="289" t="str">
        <f ca="1">IF(COUNTIF(Priorities!$B$4:OFFSET(Priorities!$B$3,Table1[[#This Row],[ID]],0),OFFSET(Priorities!$B$3,Table1[[#This Row],[ID]],0))=1,OFFSET(Priorities!$B$3,Table1[[#This Row],[ID]],0),"")</f>
        <v>ST 445/2021</v>
      </c>
      <c r="C316" s="290" t="str">
        <f ca="1">IF(COUNTIF(Priorities!$B$4:OFFSET(Priorities!$B$3,Table1[[#This Row],[ID]],0),OFFSET(Priorities!$B$3,Table1[[#This Row],[ID]],0))=1,OFFSET(Priorities!$C$3,Table1[[#This Row],[ID]],0),"")</f>
        <v>AiO TEST58 for repacking in  (Prop2)</v>
      </c>
      <c r="D316" s="289" t="str">
        <f ca="1">IFERROR(IF(VLOOKUP(E316,'Leader-Assistant'!$B$1:$B$25,1,FALSE)&lt;&gt;"",'Leader-Assistant'!$B$1,""),"") &amp; IFERROR(IF(VLOOKUP(E316,'Leader-Assistant'!$C$1:$C$25,1,FALSE)&lt;&gt;"",'Leader-Assistant'!$C$1,""),"")  &amp; IFERROR(IF(VLOOKUP(E316,'Leader-Assistant'!$D$1:$D$25,1,FALSE)&lt;&gt;"",'Leader-Assistant'!$D$1,""),"") &amp; IFERROR(IF(VLOOKUP(E316,'Leader-Assistant'!$E$1:$E$25,1,FALSE)&lt;&gt;"",'Leader-Assistant'!$E$1,""),"") &amp; IFERROR(IF(VLOOKUP(E316,'Leader-Assistant'!$F$1:$F$25,1,FALSE)&lt;&gt;"",'Leader-Assistant'!$F$1,""),"") &amp; IFERROR(IF(VLOOKUP(E316,'Leader-Assistant'!$G$1:$G$25,1,FALSE)&lt;&gt;"",'Leader-Assistant'!$G$1,""),"") &amp; IFERROR(IF(VLOOKUP(E316,'Leader-Assistant'!$H$1:$H$25,1,FALSE)&lt;&gt;"",'Leader-Assistant'!$H$1,""),"") &amp; IFERROR(IF(VLOOKUP(E316,'Leader-Assistant'!$I$1:$I$25,1,FALSE)&lt;&gt;"",'Leader-Assistant'!$I$1,""),"")</f>
        <v>MU</v>
      </c>
      <c r="E316" s="289" t="str">
        <f ca="1">IF(COUNTIF(Priorities!$B$4:OFFSET(Priorities!$B$3,Table1[[#This Row],[ID]],0),OFFSET(Priorities!$B$3,Table1[[#This Row],[ID]],0))=1,OFFSET(Priorities!$D$3,Table1[[#This Row],[ID]],0),"")</f>
        <v>AWO</v>
      </c>
      <c r="F316" s="291" t="str" cm="1">
        <f t="array" aca="1" ref="F316" ca="1">_xlfn.IFNA(INDEX(OFFSET(Priorities!$F$3:$F$2283,Table1[[#This Row],[ID]],0),MATCH(1,(B316=OFFSET(Priorities!$B$3:$B$2283,Table1[[#This Row],[ID]],0))*("Initial"=OFFSET(Priorities!$E$3:$E$2283,Table1[[#This Row],[ID]],0)),0)),"")</f>
        <v>30.09.2021</v>
      </c>
      <c r="G316" s="292" t="str" cm="1">
        <f t="array" aca="1" ref="G316" ca="1">_xlfn.IFNA(TODAY()-(INDEX(OFFSET(Priorities!$F$3:$F$2283,Table1[[#This Row],[ID]],0),MATCH(1,(B316=OFFSET(Priorities!$B$3:$B$2283,Table1[[#This Row],[ID]],0))*("1W"=OFFSET(Priorities!$E$3:$E$2283,Table1[[#This Row],[ID]],0)),0))),"")</f>
        <v/>
      </c>
      <c r="H316" s="292" cm="1">
        <f t="array" aca="1" ref="H316" ca="1">_xlfn.IFNA(TODAY()-(INDEX(OFFSET(Priorities!$F$3:$F$2283,Table1[[#This Row],[ID]],0),MATCH(1,(B316=OFFSET(Priorities!$B$3:$B$2283,Table1[[#This Row],[ID]],0))*("3W"=OFFSET(Priorities!$E$3:$E$2283,Table1[[#This Row],[ID]],0)),0))),"")</f>
        <v>355</v>
      </c>
      <c r="I316" s="292" cm="1">
        <f t="array" aca="1" ref="I316" ca="1">_xlfn.IFNA(TODAY()-(INDEX(OFFSET(Priorities!$F$3:$F$2283,Table1[[#This Row],[ID]],0),MATCH(1,(B316=OFFSET(Priorities!$B$3:$B$2283,Table1[[#This Row],[ID]],0))*("6W"=OFFSET(Priorities!$E$3:$E$2283,Table1[[#This Row],[ID]],0)),0))),"")</f>
        <v>334</v>
      </c>
      <c r="J316" s="292" cm="1">
        <f t="array" aca="1" ref="J316" ca="1">_xlfn.IFNA(TODAY()-(INDEX(OFFSET(Priorities!$F$3:$F$2283,Table1[[#This Row],[ID]],0),MATCH(1,(B316=OFFSET(Priorities!$B$3:$B$2283,Table1[[#This Row],[ID]],0))*("12W"=OFFSET(Priorities!$E$3:$E$2283,Table1[[#This Row],[ID]],0)),0))),"")</f>
        <v>292</v>
      </c>
      <c r="K316" s="292" t="str" cm="1">
        <f t="array" aca="1" ref="K316" ca="1">_xlfn.IFNA(TODAY()-(INDEX(OFFSET(Priorities!$F$3:$F$2283,Table1[[#This Row],[ID]],0),MATCH(1,(B316=OFFSET(Priorities!$B$3:$B$2283,Table1[[#This Row],[ID]],0))*("18W"=OFFSET(Priorities!$E$3:$E$2283,Table1[[#This Row],[ID]],0)),0))),"")</f>
        <v/>
      </c>
      <c r="L316" s="292" t="str" cm="1">
        <f t="array" aca="1" ref="L316" ca="1">_xlfn.IFNA(TODAY()-(INDEX(OFFSET(Priorities!$F$3:$F$2283,Table1[[#This Row],[ID]],0),MATCH(1,(B316=OFFSET(Priorities!$B$3:$B$2283,Table1[[#This Row],[ID]],0))*("26W"=OFFSET(Priorities!$E$3:$E$2283,Table1[[#This Row],[ID]],0)),0))),"")</f>
        <v/>
      </c>
      <c r="M316" s="292" t="str" cm="1">
        <f t="array" aca="1" ref="M316" ca="1">_xlfn.IFNA(TODAY()-(INDEX(OFFSET(Priorities!$F$3:$F$2283,Table1[[#This Row],[ID]],0),MATCH(1,(B316=OFFSET(Priorities!$B$3:$B$2283,Table1[[#This Row],[ID]],0))*("52W"=OFFSET(Priorities!$E$3:$E$2283,Table1[[#This Row],[ID]],0)),0))),"")</f>
        <v/>
      </c>
      <c r="N316" s="292" t="str" cm="1">
        <f t="array" aca="1" ref="N316" ca="1">_xlfn.IFNA(TODAY()-(INDEX(OFFSET(Priorities!$F$3:$F$2283,Table1[[#This Row],[ID]],0),MATCH(1,(B316=OFFSET(Priorities!$B$3:$B$2283,Table1[[#This Row],[ID]],0))*("104W"=OFFSET(Priorities!$E$3:$E$2283,Table1[[#This Row],[ID]],0)),0))),"")</f>
        <v/>
      </c>
      <c r="O316" s="292" t="str" cm="1">
        <f t="array" aca="1" ref="O316" ca="1">_xlfn.IFNA(TODAY()-(INDEX(OFFSET(Priorities!$F$3:$F$2283,Table1[[#This Row],[ID]],0),MATCH(1,(B316=OFFSET(Priorities!$B$3:$B$2283,Table1[[#This Row],[ID]],0))*("2L"=OFFSET(Priorities!$E$3:$E$2283,Table1[[#This Row],[ID]],0)),0))),"")</f>
        <v/>
      </c>
      <c r="P316" s="292" t="str" cm="1">
        <f t="array" aca="1" ref="P316" ca="1">_xlfn.IFNA(TODAY()-(INDEX(OFFSET(Priorities!$F$3:$F$2283,Table1[[#This Row],[ID]],0),MATCH(1,(B316=OFFSET(Priorities!$B$3:$B$2283,Table1[[#This Row],[ID]],0))*("156W"=OFFSET(Priorities!$E$3:$E$2283,Table1[[#This Row],[ID]],0)),0))),"")</f>
        <v/>
      </c>
      <c r="Q316" s="287" t="str" cm="1">
        <f t="array" aca="1" ref="Q316" ca="1">_xlfn.IFNA(TODAY()-(INDEX(OFFSET(Priorities!$F$3:$F$2283,Table1[[#This Row],[ID]],0),MATCH(1,(B316=OFFSET(Priorities!$B$3:$B$2283,Table1[[#This Row],[ID]],0))*("3L"=OFFSET(Priorities!$E$3:$E$2283,Table1[[#This Row],[ID]],0)),0))),"")</f>
        <v/>
      </c>
    </row>
    <row r="317" spans="1:17" hidden="1" x14ac:dyDescent="0.3">
      <c r="A317" s="288">
        <v>316</v>
      </c>
      <c r="B317" s="289" t="str">
        <f ca="1">IF(COUNTIF(Priorities!$B$4:OFFSET(Priorities!$B$3,Table1[[#This Row],[ID]],0),OFFSET(Priorities!$B$3,Table1[[#This Row],[ID]],0))=1,OFFSET(Priorities!$B$3,Table1[[#This Row],[ID]],0),"")</f>
        <v/>
      </c>
      <c r="C317" s="290" t="str">
        <f ca="1">IF(COUNTIF(Priorities!$B$4:OFFSET(Priorities!$B$3,Table1[[#This Row],[ID]],0),OFFSET(Priorities!$B$3,Table1[[#This Row],[ID]],0))=1,OFFSET(Priorities!$C$3,Table1[[#This Row],[ID]],0),"")</f>
        <v/>
      </c>
      <c r="D317" s="289" t="str">
        <f ca="1">IFERROR(IF(VLOOKUP(E317,'Leader-Assistant'!$B$1:$B$25,1,FALSE)&lt;&gt;"",'Leader-Assistant'!$B$1,""),"") &amp; IFERROR(IF(VLOOKUP(E317,'Leader-Assistant'!$C$1:$C$25,1,FALSE)&lt;&gt;"",'Leader-Assistant'!$C$1,""),"")  &amp; IFERROR(IF(VLOOKUP(E317,'Leader-Assistant'!$D$1:$D$25,1,FALSE)&lt;&gt;"",'Leader-Assistant'!$D$1,""),"") &amp; IFERROR(IF(VLOOKUP(E317,'Leader-Assistant'!$E$1:$E$25,1,FALSE)&lt;&gt;"",'Leader-Assistant'!$E$1,""),"") &amp; IFERROR(IF(VLOOKUP(E317,'Leader-Assistant'!$F$1:$F$25,1,FALSE)&lt;&gt;"",'Leader-Assistant'!$F$1,""),"") &amp; IFERROR(IF(VLOOKUP(E317,'Leader-Assistant'!$G$1:$G$25,1,FALSE)&lt;&gt;"",'Leader-Assistant'!$G$1,""),"") &amp; IFERROR(IF(VLOOKUP(E317,'Leader-Assistant'!$H$1:$H$25,1,FALSE)&lt;&gt;"",'Leader-Assistant'!$H$1,""),"") &amp; IFERROR(IF(VLOOKUP(E317,'Leader-Assistant'!$I$1:$I$25,1,FALSE)&lt;&gt;"",'Leader-Assistant'!$I$1,""),"")</f>
        <v/>
      </c>
      <c r="E317" s="289" t="str">
        <f ca="1">IF(COUNTIF(Priorities!$B$4:OFFSET(Priorities!$B$3,Table1[[#This Row],[ID]],0),OFFSET(Priorities!$B$3,Table1[[#This Row],[ID]],0))=1,OFFSET(Priorities!$D$3,Table1[[#This Row],[ID]],0),"")</f>
        <v/>
      </c>
      <c r="F317" s="291" t="str" cm="1">
        <f t="array" aca="1" ref="F317" ca="1">_xlfn.IFNA(INDEX(OFFSET(Priorities!$F$3:$F$2283,Table1[[#This Row],[ID]],0),MATCH(1,(B317=OFFSET(Priorities!$B$3:$B$2283,Table1[[#This Row],[ID]],0))*("Initial"=OFFSET(Priorities!$E$3:$E$2283,Table1[[#This Row],[ID]],0)),0)),"")</f>
        <v/>
      </c>
      <c r="G317" s="292" t="str" cm="1">
        <f t="array" aca="1" ref="G317" ca="1">_xlfn.IFNA(TODAY()-(INDEX(OFFSET(Priorities!$F$3:$F$2283,Table1[[#This Row],[ID]],0),MATCH(1,(B317=OFFSET(Priorities!$B$3:$B$2283,Table1[[#This Row],[ID]],0))*("1W"=OFFSET(Priorities!$E$3:$E$2283,Table1[[#This Row],[ID]],0)),0))),"")</f>
        <v/>
      </c>
      <c r="H317" s="292" t="str" cm="1">
        <f t="array" aca="1" ref="H317" ca="1">_xlfn.IFNA(TODAY()-(INDEX(OFFSET(Priorities!$F$3:$F$2283,Table1[[#This Row],[ID]],0),MATCH(1,(B317=OFFSET(Priorities!$B$3:$B$2283,Table1[[#This Row],[ID]],0))*("3W"=OFFSET(Priorities!$E$3:$E$2283,Table1[[#This Row],[ID]],0)),0))),"")</f>
        <v/>
      </c>
      <c r="I317" s="292" t="str" cm="1">
        <f t="array" aca="1" ref="I317" ca="1">_xlfn.IFNA(TODAY()-(INDEX(OFFSET(Priorities!$F$3:$F$2283,Table1[[#This Row],[ID]],0),MATCH(1,(B317=OFFSET(Priorities!$B$3:$B$2283,Table1[[#This Row],[ID]],0))*("6W"=OFFSET(Priorities!$E$3:$E$2283,Table1[[#This Row],[ID]],0)),0))),"")</f>
        <v/>
      </c>
      <c r="J317" s="292" t="str" cm="1">
        <f t="array" aca="1" ref="J317" ca="1">_xlfn.IFNA(TODAY()-(INDEX(OFFSET(Priorities!$F$3:$F$2283,Table1[[#This Row],[ID]],0),MATCH(1,(B317=OFFSET(Priorities!$B$3:$B$2283,Table1[[#This Row],[ID]],0))*("12W"=OFFSET(Priorities!$E$3:$E$2283,Table1[[#This Row],[ID]],0)),0))),"")</f>
        <v/>
      </c>
      <c r="K317" s="292" t="str" cm="1">
        <f t="array" aca="1" ref="K317" ca="1">_xlfn.IFNA(TODAY()-(INDEX(OFFSET(Priorities!$F$3:$F$2283,Table1[[#This Row],[ID]],0),MATCH(1,(B317=OFFSET(Priorities!$B$3:$B$2283,Table1[[#This Row],[ID]],0))*("18W"=OFFSET(Priorities!$E$3:$E$2283,Table1[[#This Row],[ID]],0)),0))),"")</f>
        <v/>
      </c>
      <c r="L317" s="292" t="str" cm="1">
        <f t="array" aca="1" ref="L317" ca="1">_xlfn.IFNA(TODAY()-(INDEX(OFFSET(Priorities!$F$3:$F$2283,Table1[[#This Row],[ID]],0),MATCH(1,(B317=OFFSET(Priorities!$B$3:$B$2283,Table1[[#This Row],[ID]],0))*("26W"=OFFSET(Priorities!$E$3:$E$2283,Table1[[#This Row],[ID]],0)),0))),"")</f>
        <v/>
      </c>
      <c r="M317" s="292" t="str" cm="1">
        <f t="array" aca="1" ref="M317" ca="1">_xlfn.IFNA(TODAY()-(INDEX(OFFSET(Priorities!$F$3:$F$2283,Table1[[#This Row],[ID]],0),MATCH(1,(B317=OFFSET(Priorities!$B$3:$B$2283,Table1[[#This Row],[ID]],0))*("52W"=OFFSET(Priorities!$E$3:$E$2283,Table1[[#This Row],[ID]],0)),0))),"")</f>
        <v/>
      </c>
      <c r="N317" s="292" t="str" cm="1">
        <f t="array" aca="1" ref="N317" ca="1">_xlfn.IFNA(TODAY()-(INDEX(OFFSET(Priorities!$F$3:$F$2283,Table1[[#This Row],[ID]],0),MATCH(1,(B317=OFFSET(Priorities!$B$3:$B$2283,Table1[[#This Row],[ID]],0))*("104W"=OFFSET(Priorities!$E$3:$E$2283,Table1[[#This Row],[ID]],0)),0))),"")</f>
        <v/>
      </c>
      <c r="O317" s="292" t="str" cm="1">
        <f t="array" aca="1" ref="O317" ca="1">_xlfn.IFNA(TODAY()-(INDEX(OFFSET(Priorities!$F$3:$F$2283,Table1[[#This Row],[ID]],0),MATCH(1,(B317=OFFSET(Priorities!$B$3:$B$2283,Table1[[#This Row],[ID]],0))*("2L"=OFFSET(Priorities!$E$3:$E$2283,Table1[[#This Row],[ID]],0)),0))),"")</f>
        <v/>
      </c>
      <c r="P317" s="292" t="str" cm="1">
        <f t="array" aca="1" ref="P317" ca="1">_xlfn.IFNA(TODAY()-(INDEX(OFFSET(Priorities!$F$3:$F$2283,Table1[[#This Row],[ID]],0),MATCH(1,(B317=OFFSET(Priorities!$B$3:$B$2283,Table1[[#This Row],[ID]],0))*("156W"=OFFSET(Priorities!$E$3:$E$2283,Table1[[#This Row],[ID]],0)),0))),"")</f>
        <v/>
      </c>
      <c r="Q317" s="287" t="str" cm="1">
        <f t="array" aca="1" ref="Q317" ca="1">_xlfn.IFNA(TODAY()-(INDEX(OFFSET(Priorities!$F$3:$F$2283,Table1[[#This Row],[ID]],0),MATCH(1,(B317=OFFSET(Priorities!$B$3:$B$2283,Table1[[#This Row],[ID]],0))*("3L"=OFFSET(Priorities!$E$3:$E$2283,Table1[[#This Row],[ID]],0)),0))),"")</f>
        <v/>
      </c>
    </row>
    <row r="318" spans="1:17" hidden="1" x14ac:dyDescent="0.3">
      <c r="A318" s="288">
        <v>317</v>
      </c>
      <c r="B318" s="289" t="str">
        <f ca="1">IF(COUNTIF(Priorities!$B$4:OFFSET(Priorities!$B$3,Table1[[#This Row],[ID]],0),OFFSET(Priorities!$B$3,Table1[[#This Row],[ID]],0))=1,OFFSET(Priorities!$B$3,Table1[[#This Row],[ID]],0),"")</f>
        <v/>
      </c>
      <c r="C318" s="290" t="str">
        <f ca="1">IF(COUNTIF(Priorities!$B$4:OFFSET(Priorities!$B$3,Table1[[#This Row],[ID]],0),OFFSET(Priorities!$B$3,Table1[[#This Row],[ID]],0))=1,OFFSET(Priorities!$C$3,Table1[[#This Row],[ID]],0),"")</f>
        <v/>
      </c>
      <c r="D318" s="289" t="str">
        <f ca="1">IFERROR(IF(VLOOKUP(E318,'Leader-Assistant'!$B$1:$B$25,1,FALSE)&lt;&gt;"",'Leader-Assistant'!$B$1,""),"") &amp; IFERROR(IF(VLOOKUP(E318,'Leader-Assistant'!$C$1:$C$25,1,FALSE)&lt;&gt;"",'Leader-Assistant'!$C$1,""),"")  &amp; IFERROR(IF(VLOOKUP(E318,'Leader-Assistant'!$D$1:$D$25,1,FALSE)&lt;&gt;"",'Leader-Assistant'!$D$1,""),"") &amp; IFERROR(IF(VLOOKUP(E318,'Leader-Assistant'!$E$1:$E$25,1,FALSE)&lt;&gt;"",'Leader-Assistant'!$E$1,""),"") &amp; IFERROR(IF(VLOOKUP(E318,'Leader-Assistant'!$F$1:$F$25,1,FALSE)&lt;&gt;"",'Leader-Assistant'!$F$1,""),"") &amp; IFERROR(IF(VLOOKUP(E318,'Leader-Assistant'!$G$1:$G$25,1,FALSE)&lt;&gt;"",'Leader-Assistant'!$G$1,""),"") &amp; IFERROR(IF(VLOOKUP(E318,'Leader-Assistant'!$H$1:$H$25,1,FALSE)&lt;&gt;"",'Leader-Assistant'!$H$1,""),"") &amp; IFERROR(IF(VLOOKUP(E318,'Leader-Assistant'!$I$1:$I$25,1,FALSE)&lt;&gt;"",'Leader-Assistant'!$I$1,""),"")</f>
        <v/>
      </c>
      <c r="E318" s="289" t="str">
        <f ca="1">IF(COUNTIF(Priorities!$B$4:OFFSET(Priorities!$B$3,Table1[[#This Row],[ID]],0),OFFSET(Priorities!$B$3,Table1[[#This Row],[ID]],0))=1,OFFSET(Priorities!$D$3,Table1[[#This Row],[ID]],0),"")</f>
        <v/>
      </c>
      <c r="F318" s="291" t="str" cm="1">
        <f t="array" aca="1" ref="F318" ca="1">_xlfn.IFNA(INDEX(OFFSET(Priorities!$F$3:$F$2283,Table1[[#This Row],[ID]],0),MATCH(1,(B318=OFFSET(Priorities!$B$3:$B$2283,Table1[[#This Row],[ID]],0))*("Initial"=OFFSET(Priorities!$E$3:$E$2283,Table1[[#This Row],[ID]],0)),0)),"")</f>
        <v/>
      </c>
      <c r="G318" s="292" t="str" cm="1">
        <f t="array" aca="1" ref="G318" ca="1">_xlfn.IFNA(TODAY()-(INDEX(OFFSET(Priorities!$F$3:$F$2283,Table1[[#This Row],[ID]],0),MATCH(1,(B318=OFFSET(Priorities!$B$3:$B$2283,Table1[[#This Row],[ID]],0))*("1W"=OFFSET(Priorities!$E$3:$E$2283,Table1[[#This Row],[ID]],0)),0))),"")</f>
        <v/>
      </c>
      <c r="H318" s="292" t="str" cm="1">
        <f t="array" aca="1" ref="H318" ca="1">_xlfn.IFNA(TODAY()-(INDEX(OFFSET(Priorities!$F$3:$F$2283,Table1[[#This Row],[ID]],0),MATCH(1,(B318=OFFSET(Priorities!$B$3:$B$2283,Table1[[#This Row],[ID]],0))*("3W"=OFFSET(Priorities!$E$3:$E$2283,Table1[[#This Row],[ID]],0)),0))),"")</f>
        <v/>
      </c>
      <c r="I318" s="292" t="str" cm="1">
        <f t="array" aca="1" ref="I318" ca="1">_xlfn.IFNA(TODAY()-(INDEX(OFFSET(Priorities!$F$3:$F$2283,Table1[[#This Row],[ID]],0),MATCH(1,(B318=OFFSET(Priorities!$B$3:$B$2283,Table1[[#This Row],[ID]],0))*("6W"=OFFSET(Priorities!$E$3:$E$2283,Table1[[#This Row],[ID]],0)),0))),"")</f>
        <v/>
      </c>
      <c r="J318" s="292" t="str" cm="1">
        <f t="array" aca="1" ref="J318" ca="1">_xlfn.IFNA(TODAY()-(INDEX(OFFSET(Priorities!$F$3:$F$2283,Table1[[#This Row],[ID]],0),MATCH(1,(B318=OFFSET(Priorities!$B$3:$B$2283,Table1[[#This Row],[ID]],0))*("12W"=OFFSET(Priorities!$E$3:$E$2283,Table1[[#This Row],[ID]],0)),0))),"")</f>
        <v/>
      </c>
      <c r="K318" s="292" t="str" cm="1">
        <f t="array" aca="1" ref="K318" ca="1">_xlfn.IFNA(TODAY()-(INDEX(OFFSET(Priorities!$F$3:$F$2283,Table1[[#This Row],[ID]],0),MATCH(1,(B318=OFFSET(Priorities!$B$3:$B$2283,Table1[[#This Row],[ID]],0))*("18W"=OFFSET(Priorities!$E$3:$E$2283,Table1[[#This Row],[ID]],0)),0))),"")</f>
        <v/>
      </c>
      <c r="L318" s="292" t="str" cm="1">
        <f t="array" aca="1" ref="L318" ca="1">_xlfn.IFNA(TODAY()-(INDEX(OFFSET(Priorities!$F$3:$F$2283,Table1[[#This Row],[ID]],0),MATCH(1,(B318=OFFSET(Priorities!$B$3:$B$2283,Table1[[#This Row],[ID]],0))*("26W"=OFFSET(Priorities!$E$3:$E$2283,Table1[[#This Row],[ID]],0)),0))),"")</f>
        <v/>
      </c>
      <c r="M318" s="292" t="str" cm="1">
        <f t="array" aca="1" ref="M318" ca="1">_xlfn.IFNA(TODAY()-(INDEX(OFFSET(Priorities!$F$3:$F$2283,Table1[[#This Row],[ID]],0),MATCH(1,(B318=OFFSET(Priorities!$B$3:$B$2283,Table1[[#This Row],[ID]],0))*("52W"=OFFSET(Priorities!$E$3:$E$2283,Table1[[#This Row],[ID]],0)),0))),"")</f>
        <v/>
      </c>
      <c r="N318" s="292" t="str" cm="1">
        <f t="array" aca="1" ref="N318" ca="1">_xlfn.IFNA(TODAY()-(INDEX(OFFSET(Priorities!$F$3:$F$2283,Table1[[#This Row],[ID]],0),MATCH(1,(B318=OFFSET(Priorities!$B$3:$B$2283,Table1[[#This Row],[ID]],0))*("104W"=OFFSET(Priorities!$E$3:$E$2283,Table1[[#This Row],[ID]],0)),0))),"")</f>
        <v/>
      </c>
      <c r="O318" s="292" t="str" cm="1">
        <f t="array" aca="1" ref="O318" ca="1">_xlfn.IFNA(TODAY()-(INDEX(OFFSET(Priorities!$F$3:$F$2283,Table1[[#This Row],[ID]],0),MATCH(1,(B318=OFFSET(Priorities!$B$3:$B$2283,Table1[[#This Row],[ID]],0))*("2L"=OFFSET(Priorities!$E$3:$E$2283,Table1[[#This Row],[ID]],0)),0))),"")</f>
        <v/>
      </c>
      <c r="P318" s="292" t="str" cm="1">
        <f t="array" aca="1" ref="P318" ca="1">_xlfn.IFNA(TODAY()-(INDEX(OFFSET(Priorities!$F$3:$F$2283,Table1[[#This Row],[ID]],0),MATCH(1,(B318=OFFSET(Priorities!$B$3:$B$2283,Table1[[#This Row],[ID]],0))*("156W"=OFFSET(Priorities!$E$3:$E$2283,Table1[[#This Row],[ID]],0)),0))),"")</f>
        <v/>
      </c>
      <c r="Q318" s="287" t="str" cm="1">
        <f t="array" aca="1" ref="Q318" ca="1">_xlfn.IFNA(TODAY()-(INDEX(OFFSET(Priorities!$F$3:$F$2283,Table1[[#This Row],[ID]],0),MATCH(1,(B318=OFFSET(Priorities!$B$3:$B$2283,Table1[[#This Row],[ID]],0))*("3L"=OFFSET(Priorities!$E$3:$E$2283,Table1[[#This Row],[ID]],0)),0))),"")</f>
        <v/>
      </c>
    </row>
    <row r="319" spans="1:17" hidden="1" x14ac:dyDescent="0.3">
      <c r="A319" s="288">
        <v>318</v>
      </c>
      <c r="B319" s="289" t="str">
        <f ca="1">IF(COUNTIF(Priorities!$B$4:OFFSET(Priorities!$B$3,Table1[[#This Row],[ID]],0),OFFSET(Priorities!$B$3,Table1[[#This Row],[ID]],0))=1,OFFSET(Priorities!$B$3,Table1[[#This Row],[ID]],0),"")</f>
        <v/>
      </c>
      <c r="C319" s="290" t="str">
        <f ca="1">IF(COUNTIF(Priorities!$B$4:OFFSET(Priorities!$B$3,Table1[[#This Row],[ID]],0),OFFSET(Priorities!$B$3,Table1[[#This Row],[ID]],0))=1,OFFSET(Priorities!$C$3,Table1[[#This Row],[ID]],0),"")</f>
        <v/>
      </c>
      <c r="D319" s="289" t="str">
        <f ca="1">IFERROR(IF(VLOOKUP(E319,'Leader-Assistant'!$B$1:$B$25,1,FALSE)&lt;&gt;"",'Leader-Assistant'!$B$1,""),"") &amp; IFERROR(IF(VLOOKUP(E319,'Leader-Assistant'!$C$1:$C$25,1,FALSE)&lt;&gt;"",'Leader-Assistant'!$C$1,""),"")  &amp; IFERROR(IF(VLOOKUP(E319,'Leader-Assistant'!$D$1:$D$25,1,FALSE)&lt;&gt;"",'Leader-Assistant'!$D$1,""),"") &amp; IFERROR(IF(VLOOKUP(E319,'Leader-Assistant'!$E$1:$E$25,1,FALSE)&lt;&gt;"",'Leader-Assistant'!$E$1,""),"") &amp; IFERROR(IF(VLOOKUP(E319,'Leader-Assistant'!$F$1:$F$25,1,FALSE)&lt;&gt;"",'Leader-Assistant'!$F$1,""),"") &amp; IFERROR(IF(VLOOKUP(E319,'Leader-Assistant'!$G$1:$G$25,1,FALSE)&lt;&gt;"",'Leader-Assistant'!$G$1,""),"") &amp; IFERROR(IF(VLOOKUP(E319,'Leader-Assistant'!$H$1:$H$25,1,FALSE)&lt;&gt;"",'Leader-Assistant'!$H$1,""),"") &amp; IFERROR(IF(VLOOKUP(E319,'Leader-Assistant'!$I$1:$I$25,1,FALSE)&lt;&gt;"",'Leader-Assistant'!$I$1,""),"")</f>
        <v/>
      </c>
      <c r="E319" s="289" t="str">
        <f ca="1">IF(COUNTIF(Priorities!$B$4:OFFSET(Priorities!$B$3,Table1[[#This Row],[ID]],0),OFFSET(Priorities!$B$3,Table1[[#This Row],[ID]],0))=1,OFFSET(Priorities!$D$3,Table1[[#This Row],[ID]],0),"")</f>
        <v/>
      </c>
      <c r="F319" s="291" t="str" cm="1">
        <f t="array" aca="1" ref="F319" ca="1">_xlfn.IFNA(INDEX(OFFSET(Priorities!$F$3:$F$2283,Table1[[#This Row],[ID]],0),MATCH(1,(B319=OFFSET(Priorities!$B$3:$B$2283,Table1[[#This Row],[ID]],0))*("Initial"=OFFSET(Priorities!$E$3:$E$2283,Table1[[#This Row],[ID]],0)),0)),"")</f>
        <v/>
      </c>
      <c r="G319" s="292" t="str" cm="1">
        <f t="array" aca="1" ref="G319" ca="1">_xlfn.IFNA(TODAY()-(INDEX(OFFSET(Priorities!$F$3:$F$2283,Table1[[#This Row],[ID]],0),MATCH(1,(B319=OFFSET(Priorities!$B$3:$B$2283,Table1[[#This Row],[ID]],0))*("1W"=OFFSET(Priorities!$E$3:$E$2283,Table1[[#This Row],[ID]],0)),0))),"")</f>
        <v/>
      </c>
      <c r="H319" s="292" t="str" cm="1">
        <f t="array" aca="1" ref="H319" ca="1">_xlfn.IFNA(TODAY()-(INDEX(OFFSET(Priorities!$F$3:$F$2283,Table1[[#This Row],[ID]],0),MATCH(1,(B319=OFFSET(Priorities!$B$3:$B$2283,Table1[[#This Row],[ID]],0))*("3W"=OFFSET(Priorities!$E$3:$E$2283,Table1[[#This Row],[ID]],0)),0))),"")</f>
        <v/>
      </c>
      <c r="I319" s="292" t="str" cm="1">
        <f t="array" aca="1" ref="I319" ca="1">_xlfn.IFNA(TODAY()-(INDEX(OFFSET(Priorities!$F$3:$F$2283,Table1[[#This Row],[ID]],0),MATCH(1,(B319=OFFSET(Priorities!$B$3:$B$2283,Table1[[#This Row],[ID]],0))*("6W"=OFFSET(Priorities!$E$3:$E$2283,Table1[[#This Row],[ID]],0)),0))),"")</f>
        <v/>
      </c>
      <c r="J319" s="292" t="str" cm="1">
        <f t="array" aca="1" ref="J319" ca="1">_xlfn.IFNA(TODAY()-(INDEX(OFFSET(Priorities!$F$3:$F$2283,Table1[[#This Row],[ID]],0),MATCH(1,(B319=OFFSET(Priorities!$B$3:$B$2283,Table1[[#This Row],[ID]],0))*("12W"=OFFSET(Priorities!$E$3:$E$2283,Table1[[#This Row],[ID]],0)),0))),"")</f>
        <v/>
      </c>
      <c r="K319" s="292" t="str" cm="1">
        <f t="array" aca="1" ref="K319" ca="1">_xlfn.IFNA(TODAY()-(INDEX(OFFSET(Priorities!$F$3:$F$2283,Table1[[#This Row],[ID]],0),MATCH(1,(B319=OFFSET(Priorities!$B$3:$B$2283,Table1[[#This Row],[ID]],0))*("18W"=OFFSET(Priorities!$E$3:$E$2283,Table1[[#This Row],[ID]],0)),0))),"")</f>
        <v/>
      </c>
      <c r="L319" s="292" t="str" cm="1">
        <f t="array" aca="1" ref="L319" ca="1">_xlfn.IFNA(TODAY()-(INDEX(OFFSET(Priorities!$F$3:$F$2283,Table1[[#This Row],[ID]],0),MATCH(1,(B319=OFFSET(Priorities!$B$3:$B$2283,Table1[[#This Row],[ID]],0))*("26W"=OFFSET(Priorities!$E$3:$E$2283,Table1[[#This Row],[ID]],0)),0))),"")</f>
        <v/>
      </c>
      <c r="M319" s="292" t="str" cm="1">
        <f t="array" aca="1" ref="M319" ca="1">_xlfn.IFNA(TODAY()-(INDEX(OFFSET(Priorities!$F$3:$F$2283,Table1[[#This Row],[ID]],0),MATCH(1,(B319=OFFSET(Priorities!$B$3:$B$2283,Table1[[#This Row],[ID]],0))*("52W"=OFFSET(Priorities!$E$3:$E$2283,Table1[[#This Row],[ID]],0)),0))),"")</f>
        <v/>
      </c>
      <c r="N319" s="292" t="str" cm="1">
        <f t="array" aca="1" ref="N319" ca="1">_xlfn.IFNA(TODAY()-(INDEX(OFFSET(Priorities!$F$3:$F$2283,Table1[[#This Row],[ID]],0),MATCH(1,(B319=OFFSET(Priorities!$B$3:$B$2283,Table1[[#This Row],[ID]],0))*("104W"=OFFSET(Priorities!$E$3:$E$2283,Table1[[#This Row],[ID]],0)),0))),"")</f>
        <v/>
      </c>
      <c r="O319" s="292" t="str" cm="1">
        <f t="array" aca="1" ref="O319" ca="1">_xlfn.IFNA(TODAY()-(INDEX(OFFSET(Priorities!$F$3:$F$2283,Table1[[#This Row],[ID]],0),MATCH(1,(B319=OFFSET(Priorities!$B$3:$B$2283,Table1[[#This Row],[ID]],0))*("2L"=OFFSET(Priorities!$E$3:$E$2283,Table1[[#This Row],[ID]],0)),0))),"")</f>
        <v/>
      </c>
      <c r="P319" s="292" t="str" cm="1">
        <f t="array" aca="1" ref="P319" ca="1">_xlfn.IFNA(TODAY()-(INDEX(OFFSET(Priorities!$F$3:$F$2283,Table1[[#This Row],[ID]],0),MATCH(1,(B319=OFFSET(Priorities!$B$3:$B$2283,Table1[[#This Row],[ID]],0))*("156W"=OFFSET(Priorities!$E$3:$E$2283,Table1[[#This Row],[ID]],0)),0))),"")</f>
        <v/>
      </c>
      <c r="Q319" s="287" t="str" cm="1">
        <f t="array" aca="1" ref="Q319" ca="1">_xlfn.IFNA(TODAY()-(INDEX(OFFSET(Priorities!$F$3:$F$2283,Table1[[#This Row],[ID]],0),MATCH(1,(B319=OFFSET(Priorities!$B$3:$B$2283,Table1[[#This Row],[ID]],0))*("3L"=OFFSET(Priorities!$E$3:$E$2283,Table1[[#This Row],[ID]],0)),0))),"")</f>
        <v/>
      </c>
    </row>
    <row r="320" spans="1:17" hidden="1" x14ac:dyDescent="0.3">
      <c r="A320" s="288">
        <v>319</v>
      </c>
      <c r="B320" s="289" t="str">
        <f ca="1">IF(COUNTIF(Priorities!$B$4:OFFSET(Priorities!$B$3,Table1[[#This Row],[ID]],0),OFFSET(Priorities!$B$3,Table1[[#This Row],[ID]],0))=1,OFFSET(Priorities!$B$3,Table1[[#This Row],[ID]],0),"")</f>
        <v/>
      </c>
      <c r="C320" s="290" t="str">
        <f ca="1">IF(COUNTIF(Priorities!$B$4:OFFSET(Priorities!$B$3,Table1[[#This Row],[ID]],0),OFFSET(Priorities!$B$3,Table1[[#This Row],[ID]],0))=1,OFFSET(Priorities!$C$3,Table1[[#This Row],[ID]],0),"")</f>
        <v/>
      </c>
      <c r="D320" s="289" t="str">
        <f ca="1">IFERROR(IF(VLOOKUP(E320,'Leader-Assistant'!$B$1:$B$25,1,FALSE)&lt;&gt;"",'Leader-Assistant'!$B$1,""),"") &amp; IFERROR(IF(VLOOKUP(E320,'Leader-Assistant'!$C$1:$C$25,1,FALSE)&lt;&gt;"",'Leader-Assistant'!$C$1,""),"")  &amp; IFERROR(IF(VLOOKUP(E320,'Leader-Assistant'!$D$1:$D$25,1,FALSE)&lt;&gt;"",'Leader-Assistant'!$D$1,""),"") &amp; IFERROR(IF(VLOOKUP(E320,'Leader-Assistant'!$E$1:$E$25,1,FALSE)&lt;&gt;"",'Leader-Assistant'!$E$1,""),"") &amp; IFERROR(IF(VLOOKUP(E320,'Leader-Assistant'!$F$1:$F$25,1,FALSE)&lt;&gt;"",'Leader-Assistant'!$F$1,""),"") &amp; IFERROR(IF(VLOOKUP(E320,'Leader-Assistant'!$G$1:$G$25,1,FALSE)&lt;&gt;"",'Leader-Assistant'!$G$1,""),"") &amp; IFERROR(IF(VLOOKUP(E320,'Leader-Assistant'!$H$1:$H$25,1,FALSE)&lt;&gt;"",'Leader-Assistant'!$H$1,""),"") &amp; IFERROR(IF(VLOOKUP(E320,'Leader-Assistant'!$I$1:$I$25,1,FALSE)&lt;&gt;"",'Leader-Assistant'!$I$1,""),"")</f>
        <v/>
      </c>
      <c r="E320" s="289" t="str">
        <f ca="1">IF(COUNTIF(Priorities!$B$4:OFFSET(Priorities!$B$3,Table1[[#This Row],[ID]],0),OFFSET(Priorities!$B$3,Table1[[#This Row],[ID]],0))=1,OFFSET(Priorities!$D$3,Table1[[#This Row],[ID]],0),"")</f>
        <v/>
      </c>
      <c r="F320" s="291" t="str" cm="1">
        <f t="array" aca="1" ref="F320" ca="1">_xlfn.IFNA(INDEX(OFFSET(Priorities!$F$3:$F$2283,Table1[[#This Row],[ID]],0),MATCH(1,(B320=OFFSET(Priorities!$B$3:$B$2283,Table1[[#This Row],[ID]],0))*("Initial"=OFFSET(Priorities!$E$3:$E$2283,Table1[[#This Row],[ID]],0)),0)),"")</f>
        <v/>
      </c>
      <c r="G320" s="292" t="str" cm="1">
        <f t="array" aca="1" ref="G320" ca="1">_xlfn.IFNA(TODAY()-(INDEX(OFFSET(Priorities!$F$3:$F$2283,Table1[[#This Row],[ID]],0),MATCH(1,(B320=OFFSET(Priorities!$B$3:$B$2283,Table1[[#This Row],[ID]],0))*("1W"=OFFSET(Priorities!$E$3:$E$2283,Table1[[#This Row],[ID]],0)),0))),"")</f>
        <v/>
      </c>
      <c r="H320" s="292" t="str" cm="1">
        <f t="array" aca="1" ref="H320" ca="1">_xlfn.IFNA(TODAY()-(INDEX(OFFSET(Priorities!$F$3:$F$2283,Table1[[#This Row],[ID]],0),MATCH(1,(B320=OFFSET(Priorities!$B$3:$B$2283,Table1[[#This Row],[ID]],0))*("3W"=OFFSET(Priorities!$E$3:$E$2283,Table1[[#This Row],[ID]],0)),0))),"")</f>
        <v/>
      </c>
      <c r="I320" s="292" t="str" cm="1">
        <f t="array" aca="1" ref="I320" ca="1">_xlfn.IFNA(TODAY()-(INDEX(OFFSET(Priorities!$F$3:$F$2283,Table1[[#This Row],[ID]],0),MATCH(1,(B320=OFFSET(Priorities!$B$3:$B$2283,Table1[[#This Row],[ID]],0))*("6W"=OFFSET(Priorities!$E$3:$E$2283,Table1[[#This Row],[ID]],0)),0))),"")</f>
        <v/>
      </c>
      <c r="J320" s="292" t="str" cm="1">
        <f t="array" aca="1" ref="J320" ca="1">_xlfn.IFNA(TODAY()-(INDEX(OFFSET(Priorities!$F$3:$F$2283,Table1[[#This Row],[ID]],0),MATCH(1,(B320=OFFSET(Priorities!$B$3:$B$2283,Table1[[#This Row],[ID]],0))*("12W"=OFFSET(Priorities!$E$3:$E$2283,Table1[[#This Row],[ID]],0)),0))),"")</f>
        <v/>
      </c>
      <c r="K320" s="292" t="str" cm="1">
        <f t="array" aca="1" ref="K320" ca="1">_xlfn.IFNA(TODAY()-(INDEX(OFFSET(Priorities!$F$3:$F$2283,Table1[[#This Row],[ID]],0),MATCH(1,(B320=OFFSET(Priorities!$B$3:$B$2283,Table1[[#This Row],[ID]],0))*("18W"=OFFSET(Priorities!$E$3:$E$2283,Table1[[#This Row],[ID]],0)),0))),"")</f>
        <v/>
      </c>
      <c r="L320" s="292" t="str" cm="1">
        <f t="array" aca="1" ref="L320" ca="1">_xlfn.IFNA(TODAY()-(INDEX(OFFSET(Priorities!$F$3:$F$2283,Table1[[#This Row],[ID]],0),MATCH(1,(B320=OFFSET(Priorities!$B$3:$B$2283,Table1[[#This Row],[ID]],0))*("26W"=OFFSET(Priorities!$E$3:$E$2283,Table1[[#This Row],[ID]],0)),0))),"")</f>
        <v/>
      </c>
      <c r="M320" s="292" t="str" cm="1">
        <f t="array" aca="1" ref="M320" ca="1">_xlfn.IFNA(TODAY()-(INDEX(OFFSET(Priorities!$F$3:$F$2283,Table1[[#This Row],[ID]],0),MATCH(1,(B320=OFFSET(Priorities!$B$3:$B$2283,Table1[[#This Row],[ID]],0))*("52W"=OFFSET(Priorities!$E$3:$E$2283,Table1[[#This Row],[ID]],0)),0))),"")</f>
        <v/>
      </c>
      <c r="N320" s="292" t="str" cm="1">
        <f t="array" aca="1" ref="N320" ca="1">_xlfn.IFNA(TODAY()-(INDEX(OFFSET(Priorities!$F$3:$F$2283,Table1[[#This Row],[ID]],0),MATCH(1,(B320=OFFSET(Priorities!$B$3:$B$2283,Table1[[#This Row],[ID]],0))*("104W"=OFFSET(Priorities!$E$3:$E$2283,Table1[[#This Row],[ID]],0)),0))),"")</f>
        <v/>
      </c>
      <c r="O320" s="292" t="str" cm="1">
        <f t="array" aca="1" ref="O320" ca="1">_xlfn.IFNA(TODAY()-(INDEX(OFFSET(Priorities!$F$3:$F$2283,Table1[[#This Row],[ID]],0),MATCH(1,(B320=OFFSET(Priorities!$B$3:$B$2283,Table1[[#This Row],[ID]],0))*("2L"=OFFSET(Priorities!$E$3:$E$2283,Table1[[#This Row],[ID]],0)),0))),"")</f>
        <v/>
      </c>
      <c r="P320" s="292" t="str" cm="1">
        <f t="array" aca="1" ref="P320" ca="1">_xlfn.IFNA(TODAY()-(INDEX(OFFSET(Priorities!$F$3:$F$2283,Table1[[#This Row],[ID]],0),MATCH(1,(B320=OFFSET(Priorities!$B$3:$B$2283,Table1[[#This Row],[ID]],0))*("156W"=OFFSET(Priorities!$E$3:$E$2283,Table1[[#This Row],[ID]],0)),0))),"")</f>
        <v/>
      </c>
      <c r="Q320" s="287" t="str" cm="1">
        <f t="array" aca="1" ref="Q320" ca="1">_xlfn.IFNA(TODAY()-(INDEX(OFFSET(Priorities!$F$3:$F$2283,Table1[[#This Row],[ID]],0),MATCH(1,(B320=OFFSET(Priorities!$B$3:$B$2283,Table1[[#This Row],[ID]],0))*("3L"=OFFSET(Priorities!$E$3:$E$2283,Table1[[#This Row],[ID]],0)),0))),"")</f>
        <v/>
      </c>
    </row>
    <row r="321" spans="1:17" hidden="1" x14ac:dyDescent="0.3">
      <c r="A321" s="288">
        <v>320</v>
      </c>
      <c r="B321" s="289" t="str">
        <f ca="1">IF(COUNTIF(Priorities!$B$4:OFFSET(Priorities!$B$3,Table1[[#This Row],[ID]],0),OFFSET(Priorities!$B$3,Table1[[#This Row],[ID]],0))=1,OFFSET(Priorities!$B$3,Table1[[#This Row],[ID]],0),"")</f>
        <v/>
      </c>
      <c r="C321" s="290" t="str">
        <f ca="1">IF(COUNTIF(Priorities!$B$4:OFFSET(Priorities!$B$3,Table1[[#This Row],[ID]],0),OFFSET(Priorities!$B$3,Table1[[#This Row],[ID]],0))=1,OFFSET(Priorities!$C$3,Table1[[#This Row],[ID]],0),"")</f>
        <v/>
      </c>
      <c r="D321" s="289" t="str">
        <f ca="1">IFERROR(IF(VLOOKUP(E321,'Leader-Assistant'!$B$1:$B$25,1,FALSE)&lt;&gt;"",'Leader-Assistant'!$B$1,""),"") &amp; IFERROR(IF(VLOOKUP(E321,'Leader-Assistant'!$C$1:$C$25,1,FALSE)&lt;&gt;"",'Leader-Assistant'!$C$1,""),"")  &amp; IFERROR(IF(VLOOKUP(E321,'Leader-Assistant'!$D$1:$D$25,1,FALSE)&lt;&gt;"",'Leader-Assistant'!$D$1,""),"") &amp; IFERROR(IF(VLOOKUP(E321,'Leader-Assistant'!$E$1:$E$25,1,FALSE)&lt;&gt;"",'Leader-Assistant'!$E$1,""),"") &amp; IFERROR(IF(VLOOKUP(E321,'Leader-Assistant'!$F$1:$F$25,1,FALSE)&lt;&gt;"",'Leader-Assistant'!$F$1,""),"") &amp; IFERROR(IF(VLOOKUP(E321,'Leader-Assistant'!$G$1:$G$25,1,FALSE)&lt;&gt;"",'Leader-Assistant'!$G$1,""),"") &amp; IFERROR(IF(VLOOKUP(E321,'Leader-Assistant'!$H$1:$H$25,1,FALSE)&lt;&gt;"",'Leader-Assistant'!$H$1,""),"") &amp; IFERROR(IF(VLOOKUP(E321,'Leader-Assistant'!$I$1:$I$25,1,FALSE)&lt;&gt;"",'Leader-Assistant'!$I$1,""),"")</f>
        <v/>
      </c>
      <c r="E321" s="289" t="str">
        <f ca="1">IF(COUNTIF(Priorities!$B$4:OFFSET(Priorities!$B$3,Table1[[#This Row],[ID]],0),OFFSET(Priorities!$B$3,Table1[[#This Row],[ID]],0))=1,OFFSET(Priorities!$D$3,Table1[[#This Row],[ID]],0),"")</f>
        <v/>
      </c>
      <c r="F321" s="291" t="str" cm="1">
        <f t="array" aca="1" ref="F321" ca="1">_xlfn.IFNA(INDEX(OFFSET(Priorities!$F$3:$F$2283,Table1[[#This Row],[ID]],0),MATCH(1,(B321=OFFSET(Priorities!$B$3:$B$2283,Table1[[#This Row],[ID]],0))*("Initial"=OFFSET(Priorities!$E$3:$E$2283,Table1[[#This Row],[ID]],0)),0)),"")</f>
        <v/>
      </c>
      <c r="G321" s="292" t="str" cm="1">
        <f t="array" aca="1" ref="G321" ca="1">_xlfn.IFNA(TODAY()-(INDEX(OFFSET(Priorities!$F$3:$F$2283,Table1[[#This Row],[ID]],0),MATCH(1,(B321=OFFSET(Priorities!$B$3:$B$2283,Table1[[#This Row],[ID]],0))*("1W"=OFFSET(Priorities!$E$3:$E$2283,Table1[[#This Row],[ID]],0)),0))),"")</f>
        <v/>
      </c>
      <c r="H321" s="292" t="str" cm="1">
        <f t="array" aca="1" ref="H321" ca="1">_xlfn.IFNA(TODAY()-(INDEX(OFFSET(Priorities!$F$3:$F$2283,Table1[[#This Row],[ID]],0),MATCH(1,(B321=OFFSET(Priorities!$B$3:$B$2283,Table1[[#This Row],[ID]],0))*("3W"=OFFSET(Priorities!$E$3:$E$2283,Table1[[#This Row],[ID]],0)),0))),"")</f>
        <v/>
      </c>
      <c r="I321" s="292" t="str" cm="1">
        <f t="array" aca="1" ref="I321" ca="1">_xlfn.IFNA(TODAY()-(INDEX(OFFSET(Priorities!$F$3:$F$2283,Table1[[#This Row],[ID]],0),MATCH(1,(B321=OFFSET(Priorities!$B$3:$B$2283,Table1[[#This Row],[ID]],0))*("6W"=OFFSET(Priorities!$E$3:$E$2283,Table1[[#This Row],[ID]],0)),0))),"")</f>
        <v/>
      </c>
      <c r="J321" s="292" t="str" cm="1">
        <f t="array" aca="1" ref="J321" ca="1">_xlfn.IFNA(TODAY()-(INDEX(OFFSET(Priorities!$F$3:$F$2283,Table1[[#This Row],[ID]],0),MATCH(1,(B321=OFFSET(Priorities!$B$3:$B$2283,Table1[[#This Row],[ID]],0))*("12W"=OFFSET(Priorities!$E$3:$E$2283,Table1[[#This Row],[ID]],0)),0))),"")</f>
        <v/>
      </c>
      <c r="K321" s="292" t="str" cm="1">
        <f t="array" aca="1" ref="K321" ca="1">_xlfn.IFNA(TODAY()-(INDEX(OFFSET(Priorities!$F$3:$F$2283,Table1[[#This Row],[ID]],0),MATCH(1,(B321=OFFSET(Priorities!$B$3:$B$2283,Table1[[#This Row],[ID]],0))*("18W"=OFFSET(Priorities!$E$3:$E$2283,Table1[[#This Row],[ID]],0)),0))),"")</f>
        <v/>
      </c>
      <c r="L321" s="292" t="str" cm="1">
        <f t="array" aca="1" ref="L321" ca="1">_xlfn.IFNA(TODAY()-(INDEX(OFFSET(Priorities!$F$3:$F$2283,Table1[[#This Row],[ID]],0),MATCH(1,(B321=OFFSET(Priorities!$B$3:$B$2283,Table1[[#This Row],[ID]],0))*("26W"=OFFSET(Priorities!$E$3:$E$2283,Table1[[#This Row],[ID]],0)),0))),"")</f>
        <v/>
      </c>
      <c r="M321" s="292" t="str" cm="1">
        <f t="array" aca="1" ref="M321" ca="1">_xlfn.IFNA(TODAY()-(INDEX(OFFSET(Priorities!$F$3:$F$2283,Table1[[#This Row],[ID]],0),MATCH(1,(B321=OFFSET(Priorities!$B$3:$B$2283,Table1[[#This Row],[ID]],0))*("52W"=OFFSET(Priorities!$E$3:$E$2283,Table1[[#This Row],[ID]],0)),0))),"")</f>
        <v/>
      </c>
      <c r="N321" s="292" t="str" cm="1">
        <f t="array" aca="1" ref="N321" ca="1">_xlfn.IFNA(TODAY()-(INDEX(OFFSET(Priorities!$F$3:$F$2283,Table1[[#This Row],[ID]],0),MATCH(1,(B321=OFFSET(Priorities!$B$3:$B$2283,Table1[[#This Row],[ID]],0))*("104W"=OFFSET(Priorities!$E$3:$E$2283,Table1[[#This Row],[ID]],0)),0))),"")</f>
        <v/>
      </c>
      <c r="O321" s="292" t="str" cm="1">
        <f t="array" aca="1" ref="O321" ca="1">_xlfn.IFNA(TODAY()-(INDEX(OFFSET(Priorities!$F$3:$F$2283,Table1[[#This Row],[ID]],0),MATCH(1,(B321=OFFSET(Priorities!$B$3:$B$2283,Table1[[#This Row],[ID]],0))*("2L"=OFFSET(Priorities!$E$3:$E$2283,Table1[[#This Row],[ID]],0)),0))),"")</f>
        <v/>
      </c>
      <c r="P321" s="292" t="str" cm="1">
        <f t="array" aca="1" ref="P321" ca="1">_xlfn.IFNA(TODAY()-(INDEX(OFFSET(Priorities!$F$3:$F$2283,Table1[[#This Row],[ID]],0),MATCH(1,(B321=OFFSET(Priorities!$B$3:$B$2283,Table1[[#This Row],[ID]],0))*("156W"=OFFSET(Priorities!$E$3:$E$2283,Table1[[#This Row],[ID]],0)),0))),"")</f>
        <v/>
      </c>
      <c r="Q321" s="287" t="str" cm="1">
        <f t="array" aca="1" ref="Q321" ca="1">_xlfn.IFNA(TODAY()-(INDEX(OFFSET(Priorities!$F$3:$F$2283,Table1[[#This Row],[ID]],0),MATCH(1,(B321=OFFSET(Priorities!$B$3:$B$2283,Table1[[#This Row],[ID]],0))*("3L"=OFFSET(Priorities!$E$3:$E$2283,Table1[[#This Row],[ID]],0)),0))),"")</f>
        <v/>
      </c>
    </row>
    <row r="322" spans="1:17" hidden="1" x14ac:dyDescent="0.3">
      <c r="A322" s="288">
        <v>321</v>
      </c>
      <c r="B322" s="289" t="str">
        <f ca="1">IF(COUNTIF(Priorities!$B$4:OFFSET(Priorities!$B$3,Table1[[#This Row],[ID]],0),OFFSET(Priorities!$B$3,Table1[[#This Row],[ID]],0))=1,OFFSET(Priorities!$B$3,Table1[[#This Row],[ID]],0),"")</f>
        <v/>
      </c>
      <c r="C322" s="290" t="str">
        <f ca="1">IF(COUNTIF(Priorities!$B$4:OFFSET(Priorities!$B$3,Table1[[#This Row],[ID]],0),OFFSET(Priorities!$B$3,Table1[[#This Row],[ID]],0))=1,OFFSET(Priorities!$C$3,Table1[[#This Row],[ID]],0),"")</f>
        <v/>
      </c>
      <c r="D322" s="289" t="str">
        <f ca="1">IFERROR(IF(VLOOKUP(E322,'Leader-Assistant'!$B$1:$B$25,1,FALSE)&lt;&gt;"",'Leader-Assistant'!$B$1,""),"") &amp; IFERROR(IF(VLOOKUP(E322,'Leader-Assistant'!$C$1:$C$25,1,FALSE)&lt;&gt;"",'Leader-Assistant'!$C$1,""),"")  &amp; IFERROR(IF(VLOOKUP(E322,'Leader-Assistant'!$D$1:$D$25,1,FALSE)&lt;&gt;"",'Leader-Assistant'!$D$1,""),"") &amp; IFERROR(IF(VLOOKUP(E322,'Leader-Assistant'!$E$1:$E$25,1,FALSE)&lt;&gt;"",'Leader-Assistant'!$E$1,""),"") &amp; IFERROR(IF(VLOOKUP(E322,'Leader-Assistant'!$F$1:$F$25,1,FALSE)&lt;&gt;"",'Leader-Assistant'!$F$1,""),"") &amp; IFERROR(IF(VLOOKUP(E322,'Leader-Assistant'!$G$1:$G$25,1,FALSE)&lt;&gt;"",'Leader-Assistant'!$G$1,""),"") &amp; IFERROR(IF(VLOOKUP(E322,'Leader-Assistant'!$H$1:$H$25,1,FALSE)&lt;&gt;"",'Leader-Assistant'!$H$1,""),"") &amp; IFERROR(IF(VLOOKUP(E322,'Leader-Assistant'!$I$1:$I$25,1,FALSE)&lt;&gt;"",'Leader-Assistant'!$I$1,""),"")</f>
        <v/>
      </c>
      <c r="E322" s="289" t="str">
        <f ca="1">IF(COUNTIF(Priorities!$B$4:OFFSET(Priorities!$B$3,Table1[[#This Row],[ID]],0),OFFSET(Priorities!$B$3,Table1[[#This Row],[ID]],0))=1,OFFSET(Priorities!$D$3,Table1[[#This Row],[ID]],0),"")</f>
        <v/>
      </c>
      <c r="F322" s="291" t="str" cm="1">
        <f t="array" aca="1" ref="F322" ca="1">_xlfn.IFNA(INDEX(OFFSET(Priorities!$F$3:$F$2283,Table1[[#This Row],[ID]],0),MATCH(1,(B322=OFFSET(Priorities!$B$3:$B$2283,Table1[[#This Row],[ID]],0))*("Initial"=OFFSET(Priorities!$E$3:$E$2283,Table1[[#This Row],[ID]],0)),0)),"")</f>
        <v/>
      </c>
      <c r="G322" s="292" t="str" cm="1">
        <f t="array" aca="1" ref="G322" ca="1">_xlfn.IFNA(TODAY()-(INDEX(OFFSET(Priorities!$F$3:$F$2283,Table1[[#This Row],[ID]],0),MATCH(1,(B322=OFFSET(Priorities!$B$3:$B$2283,Table1[[#This Row],[ID]],0))*("1W"=OFFSET(Priorities!$E$3:$E$2283,Table1[[#This Row],[ID]],0)),0))),"")</f>
        <v/>
      </c>
      <c r="H322" s="292" t="str" cm="1">
        <f t="array" aca="1" ref="H322" ca="1">_xlfn.IFNA(TODAY()-(INDEX(OFFSET(Priorities!$F$3:$F$2283,Table1[[#This Row],[ID]],0),MATCH(1,(B322=OFFSET(Priorities!$B$3:$B$2283,Table1[[#This Row],[ID]],0))*("3W"=OFFSET(Priorities!$E$3:$E$2283,Table1[[#This Row],[ID]],0)),0))),"")</f>
        <v/>
      </c>
      <c r="I322" s="292" t="str" cm="1">
        <f t="array" aca="1" ref="I322" ca="1">_xlfn.IFNA(TODAY()-(INDEX(OFFSET(Priorities!$F$3:$F$2283,Table1[[#This Row],[ID]],0),MATCH(1,(B322=OFFSET(Priorities!$B$3:$B$2283,Table1[[#This Row],[ID]],0))*("6W"=OFFSET(Priorities!$E$3:$E$2283,Table1[[#This Row],[ID]],0)),0))),"")</f>
        <v/>
      </c>
      <c r="J322" s="292" t="str" cm="1">
        <f t="array" aca="1" ref="J322" ca="1">_xlfn.IFNA(TODAY()-(INDEX(OFFSET(Priorities!$F$3:$F$2283,Table1[[#This Row],[ID]],0),MATCH(1,(B322=OFFSET(Priorities!$B$3:$B$2283,Table1[[#This Row],[ID]],0))*("12W"=OFFSET(Priorities!$E$3:$E$2283,Table1[[#This Row],[ID]],0)),0))),"")</f>
        <v/>
      </c>
      <c r="K322" s="292" t="str" cm="1">
        <f t="array" aca="1" ref="K322" ca="1">_xlfn.IFNA(TODAY()-(INDEX(OFFSET(Priorities!$F$3:$F$2283,Table1[[#This Row],[ID]],0),MATCH(1,(B322=OFFSET(Priorities!$B$3:$B$2283,Table1[[#This Row],[ID]],0))*("18W"=OFFSET(Priorities!$E$3:$E$2283,Table1[[#This Row],[ID]],0)),0))),"")</f>
        <v/>
      </c>
      <c r="L322" s="292" t="str" cm="1">
        <f t="array" aca="1" ref="L322" ca="1">_xlfn.IFNA(TODAY()-(INDEX(OFFSET(Priorities!$F$3:$F$2283,Table1[[#This Row],[ID]],0),MATCH(1,(B322=OFFSET(Priorities!$B$3:$B$2283,Table1[[#This Row],[ID]],0))*("26W"=OFFSET(Priorities!$E$3:$E$2283,Table1[[#This Row],[ID]],0)),0))),"")</f>
        <v/>
      </c>
      <c r="M322" s="292" t="str" cm="1">
        <f t="array" aca="1" ref="M322" ca="1">_xlfn.IFNA(TODAY()-(INDEX(OFFSET(Priorities!$F$3:$F$2283,Table1[[#This Row],[ID]],0),MATCH(1,(B322=OFFSET(Priorities!$B$3:$B$2283,Table1[[#This Row],[ID]],0))*("52W"=OFFSET(Priorities!$E$3:$E$2283,Table1[[#This Row],[ID]],0)),0))),"")</f>
        <v/>
      </c>
      <c r="N322" s="292" t="str" cm="1">
        <f t="array" aca="1" ref="N322" ca="1">_xlfn.IFNA(TODAY()-(INDEX(OFFSET(Priorities!$F$3:$F$2283,Table1[[#This Row],[ID]],0),MATCH(1,(B322=OFFSET(Priorities!$B$3:$B$2283,Table1[[#This Row],[ID]],0))*("104W"=OFFSET(Priorities!$E$3:$E$2283,Table1[[#This Row],[ID]],0)),0))),"")</f>
        <v/>
      </c>
      <c r="O322" s="292" t="str" cm="1">
        <f t="array" aca="1" ref="O322" ca="1">_xlfn.IFNA(TODAY()-(INDEX(OFFSET(Priorities!$F$3:$F$2283,Table1[[#This Row],[ID]],0),MATCH(1,(B322=OFFSET(Priorities!$B$3:$B$2283,Table1[[#This Row],[ID]],0))*("2L"=OFFSET(Priorities!$E$3:$E$2283,Table1[[#This Row],[ID]],0)),0))),"")</f>
        <v/>
      </c>
      <c r="P322" s="292" t="str" cm="1">
        <f t="array" aca="1" ref="P322" ca="1">_xlfn.IFNA(TODAY()-(INDEX(OFFSET(Priorities!$F$3:$F$2283,Table1[[#This Row],[ID]],0),MATCH(1,(B322=OFFSET(Priorities!$B$3:$B$2283,Table1[[#This Row],[ID]],0))*("156W"=OFFSET(Priorities!$E$3:$E$2283,Table1[[#This Row],[ID]],0)),0))),"")</f>
        <v/>
      </c>
      <c r="Q322" s="287" t="str" cm="1">
        <f t="array" aca="1" ref="Q322" ca="1">_xlfn.IFNA(TODAY()-(INDEX(OFFSET(Priorities!$F$3:$F$2283,Table1[[#This Row],[ID]],0),MATCH(1,(B322=OFFSET(Priorities!$B$3:$B$2283,Table1[[#This Row],[ID]],0))*("3L"=OFFSET(Priorities!$E$3:$E$2283,Table1[[#This Row],[ID]],0)),0))),"")</f>
        <v/>
      </c>
    </row>
    <row r="323" spans="1:17" hidden="1" x14ac:dyDescent="0.3">
      <c r="A323" s="288">
        <v>322</v>
      </c>
      <c r="B323" s="289" t="str">
        <f ca="1">IF(COUNTIF(Priorities!$B$4:OFFSET(Priorities!$B$3,Table1[[#This Row],[ID]],0),OFFSET(Priorities!$B$3,Table1[[#This Row],[ID]],0))=1,OFFSET(Priorities!$B$3,Table1[[#This Row],[ID]],0),"")</f>
        <v/>
      </c>
      <c r="C323" s="290" t="str">
        <f ca="1">IF(COUNTIF(Priorities!$B$4:OFFSET(Priorities!$B$3,Table1[[#This Row],[ID]],0),OFFSET(Priorities!$B$3,Table1[[#This Row],[ID]],0))=1,OFFSET(Priorities!$C$3,Table1[[#This Row],[ID]],0),"")</f>
        <v/>
      </c>
      <c r="D323" s="289" t="str">
        <f ca="1">IFERROR(IF(VLOOKUP(E323,'Leader-Assistant'!$B$1:$B$25,1,FALSE)&lt;&gt;"",'Leader-Assistant'!$B$1,""),"") &amp; IFERROR(IF(VLOOKUP(E323,'Leader-Assistant'!$C$1:$C$25,1,FALSE)&lt;&gt;"",'Leader-Assistant'!$C$1,""),"")  &amp; IFERROR(IF(VLOOKUP(E323,'Leader-Assistant'!$D$1:$D$25,1,FALSE)&lt;&gt;"",'Leader-Assistant'!$D$1,""),"") &amp; IFERROR(IF(VLOOKUP(E323,'Leader-Assistant'!$E$1:$E$25,1,FALSE)&lt;&gt;"",'Leader-Assistant'!$E$1,""),"") &amp; IFERROR(IF(VLOOKUP(E323,'Leader-Assistant'!$F$1:$F$25,1,FALSE)&lt;&gt;"",'Leader-Assistant'!$F$1,""),"") &amp; IFERROR(IF(VLOOKUP(E323,'Leader-Assistant'!$G$1:$G$25,1,FALSE)&lt;&gt;"",'Leader-Assistant'!$G$1,""),"") &amp; IFERROR(IF(VLOOKUP(E323,'Leader-Assistant'!$H$1:$H$25,1,FALSE)&lt;&gt;"",'Leader-Assistant'!$H$1,""),"") &amp; IFERROR(IF(VLOOKUP(E323,'Leader-Assistant'!$I$1:$I$25,1,FALSE)&lt;&gt;"",'Leader-Assistant'!$I$1,""),"")</f>
        <v/>
      </c>
      <c r="E323" s="289" t="str">
        <f ca="1">IF(COUNTIF(Priorities!$B$4:OFFSET(Priorities!$B$3,Table1[[#This Row],[ID]],0),OFFSET(Priorities!$B$3,Table1[[#This Row],[ID]],0))=1,OFFSET(Priorities!$D$3,Table1[[#This Row],[ID]],0),"")</f>
        <v/>
      </c>
      <c r="F323" s="291" t="str" cm="1">
        <f t="array" aca="1" ref="F323" ca="1">_xlfn.IFNA(INDEX(OFFSET(Priorities!$F$3:$F$2283,Table1[[#This Row],[ID]],0),MATCH(1,(B323=OFFSET(Priorities!$B$3:$B$2283,Table1[[#This Row],[ID]],0))*("Initial"=OFFSET(Priorities!$E$3:$E$2283,Table1[[#This Row],[ID]],0)),0)),"")</f>
        <v/>
      </c>
      <c r="G323" s="292" t="str" cm="1">
        <f t="array" aca="1" ref="G323" ca="1">_xlfn.IFNA(TODAY()-(INDEX(OFFSET(Priorities!$F$3:$F$2283,Table1[[#This Row],[ID]],0),MATCH(1,(B323=OFFSET(Priorities!$B$3:$B$2283,Table1[[#This Row],[ID]],0))*("1W"=OFFSET(Priorities!$E$3:$E$2283,Table1[[#This Row],[ID]],0)),0))),"")</f>
        <v/>
      </c>
      <c r="H323" s="292" t="str" cm="1">
        <f t="array" aca="1" ref="H323" ca="1">_xlfn.IFNA(TODAY()-(INDEX(OFFSET(Priorities!$F$3:$F$2283,Table1[[#This Row],[ID]],0),MATCH(1,(B323=OFFSET(Priorities!$B$3:$B$2283,Table1[[#This Row],[ID]],0))*("3W"=OFFSET(Priorities!$E$3:$E$2283,Table1[[#This Row],[ID]],0)),0))),"")</f>
        <v/>
      </c>
      <c r="I323" s="292" t="str" cm="1">
        <f t="array" aca="1" ref="I323" ca="1">_xlfn.IFNA(TODAY()-(INDEX(OFFSET(Priorities!$F$3:$F$2283,Table1[[#This Row],[ID]],0),MATCH(1,(B323=OFFSET(Priorities!$B$3:$B$2283,Table1[[#This Row],[ID]],0))*("6W"=OFFSET(Priorities!$E$3:$E$2283,Table1[[#This Row],[ID]],0)),0))),"")</f>
        <v/>
      </c>
      <c r="J323" s="292" t="str" cm="1">
        <f t="array" aca="1" ref="J323" ca="1">_xlfn.IFNA(TODAY()-(INDEX(OFFSET(Priorities!$F$3:$F$2283,Table1[[#This Row],[ID]],0),MATCH(1,(B323=OFFSET(Priorities!$B$3:$B$2283,Table1[[#This Row],[ID]],0))*("12W"=OFFSET(Priorities!$E$3:$E$2283,Table1[[#This Row],[ID]],0)),0))),"")</f>
        <v/>
      </c>
      <c r="K323" s="292" t="str" cm="1">
        <f t="array" aca="1" ref="K323" ca="1">_xlfn.IFNA(TODAY()-(INDEX(OFFSET(Priorities!$F$3:$F$2283,Table1[[#This Row],[ID]],0),MATCH(1,(B323=OFFSET(Priorities!$B$3:$B$2283,Table1[[#This Row],[ID]],0))*("18W"=OFFSET(Priorities!$E$3:$E$2283,Table1[[#This Row],[ID]],0)),0))),"")</f>
        <v/>
      </c>
      <c r="L323" s="292" t="str" cm="1">
        <f t="array" aca="1" ref="L323" ca="1">_xlfn.IFNA(TODAY()-(INDEX(OFFSET(Priorities!$F$3:$F$2283,Table1[[#This Row],[ID]],0),MATCH(1,(B323=OFFSET(Priorities!$B$3:$B$2283,Table1[[#This Row],[ID]],0))*("26W"=OFFSET(Priorities!$E$3:$E$2283,Table1[[#This Row],[ID]],0)),0))),"")</f>
        <v/>
      </c>
      <c r="M323" s="292" t="str" cm="1">
        <f t="array" aca="1" ref="M323" ca="1">_xlfn.IFNA(TODAY()-(INDEX(OFFSET(Priorities!$F$3:$F$2283,Table1[[#This Row],[ID]],0),MATCH(1,(B323=OFFSET(Priorities!$B$3:$B$2283,Table1[[#This Row],[ID]],0))*("52W"=OFFSET(Priorities!$E$3:$E$2283,Table1[[#This Row],[ID]],0)),0))),"")</f>
        <v/>
      </c>
      <c r="N323" s="292" t="str" cm="1">
        <f t="array" aca="1" ref="N323" ca="1">_xlfn.IFNA(TODAY()-(INDEX(OFFSET(Priorities!$F$3:$F$2283,Table1[[#This Row],[ID]],0),MATCH(1,(B323=OFFSET(Priorities!$B$3:$B$2283,Table1[[#This Row],[ID]],0))*("104W"=OFFSET(Priorities!$E$3:$E$2283,Table1[[#This Row],[ID]],0)),0))),"")</f>
        <v/>
      </c>
      <c r="O323" s="292" t="str" cm="1">
        <f t="array" aca="1" ref="O323" ca="1">_xlfn.IFNA(TODAY()-(INDEX(OFFSET(Priorities!$F$3:$F$2283,Table1[[#This Row],[ID]],0),MATCH(1,(B323=OFFSET(Priorities!$B$3:$B$2283,Table1[[#This Row],[ID]],0))*("2L"=OFFSET(Priorities!$E$3:$E$2283,Table1[[#This Row],[ID]],0)),0))),"")</f>
        <v/>
      </c>
      <c r="P323" s="292" t="str" cm="1">
        <f t="array" aca="1" ref="P323" ca="1">_xlfn.IFNA(TODAY()-(INDEX(OFFSET(Priorities!$F$3:$F$2283,Table1[[#This Row],[ID]],0),MATCH(1,(B323=OFFSET(Priorities!$B$3:$B$2283,Table1[[#This Row],[ID]],0))*("156W"=OFFSET(Priorities!$E$3:$E$2283,Table1[[#This Row],[ID]],0)),0))),"")</f>
        <v/>
      </c>
      <c r="Q323" s="287" t="str" cm="1">
        <f t="array" aca="1" ref="Q323" ca="1">_xlfn.IFNA(TODAY()-(INDEX(OFFSET(Priorities!$F$3:$F$2283,Table1[[#This Row],[ID]],0),MATCH(1,(B323=OFFSET(Priorities!$B$3:$B$2283,Table1[[#This Row],[ID]],0))*("3L"=OFFSET(Priorities!$E$3:$E$2283,Table1[[#This Row],[ID]],0)),0))),"")</f>
        <v/>
      </c>
    </row>
    <row r="324" spans="1:17" hidden="1" x14ac:dyDescent="0.3">
      <c r="A324" s="288">
        <v>323</v>
      </c>
      <c r="B324" s="289" t="str">
        <f ca="1">IF(COUNTIF(Priorities!$B$4:OFFSET(Priorities!$B$3,Table1[[#This Row],[ID]],0),OFFSET(Priorities!$B$3,Table1[[#This Row],[ID]],0))=1,OFFSET(Priorities!$B$3,Table1[[#This Row],[ID]],0),"")</f>
        <v/>
      </c>
      <c r="C324" s="290" t="str">
        <f ca="1">IF(COUNTIF(Priorities!$B$4:OFFSET(Priorities!$B$3,Table1[[#This Row],[ID]],0),OFFSET(Priorities!$B$3,Table1[[#This Row],[ID]],0))=1,OFFSET(Priorities!$C$3,Table1[[#This Row],[ID]],0),"")</f>
        <v/>
      </c>
      <c r="D324" s="289" t="str">
        <f ca="1">IFERROR(IF(VLOOKUP(E324,'Leader-Assistant'!$B$1:$B$25,1,FALSE)&lt;&gt;"",'Leader-Assistant'!$B$1,""),"") &amp; IFERROR(IF(VLOOKUP(E324,'Leader-Assistant'!$C$1:$C$25,1,FALSE)&lt;&gt;"",'Leader-Assistant'!$C$1,""),"")  &amp; IFERROR(IF(VLOOKUP(E324,'Leader-Assistant'!$D$1:$D$25,1,FALSE)&lt;&gt;"",'Leader-Assistant'!$D$1,""),"") &amp; IFERROR(IF(VLOOKUP(E324,'Leader-Assistant'!$E$1:$E$25,1,FALSE)&lt;&gt;"",'Leader-Assistant'!$E$1,""),"") &amp; IFERROR(IF(VLOOKUP(E324,'Leader-Assistant'!$F$1:$F$25,1,FALSE)&lt;&gt;"",'Leader-Assistant'!$F$1,""),"") &amp; IFERROR(IF(VLOOKUP(E324,'Leader-Assistant'!$G$1:$G$25,1,FALSE)&lt;&gt;"",'Leader-Assistant'!$G$1,""),"") &amp; IFERROR(IF(VLOOKUP(E324,'Leader-Assistant'!$H$1:$H$25,1,FALSE)&lt;&gt;"",'Leader-Assistant'!$H$1,""),"") &amp; IFERROR(IF(VLOOKUP(E324,'Leader-Assistant'!$I$1:$I$25,1,FALSE)&lt;&gt;"",'Leader-Assistant'!$I$1,""),"")</f>
        <v/>
      </c>
      <c r="E324" s="289" t="str">
        <f ca="1">IF(COUNTIF(Priorities!$B$4:OFFSET(Priorities!$B$3,Table1[[#This Row],[ID]],0),OFFSET(Priorities!$B$3,Table1[[#This Row],[ID]],0))=1,OFFSET(Priorities!$D$3,Table1[[#This Row],[ID]],0),"")</f>
        <v/>
      </c>
      <c r="F324" s="291" t="str" cm="1">
        <f t="array" aca="1" ref="F324" ca="1">_xlfn.IFNA(INDEX(OFFSET(Priorities!$F$3:$F$2283,Table1[[#This Row],[ID]],0),MATCH(1,(B324=OFFSET(Priorities!$B$3:$B$2283,Table1[[#This Row],[ID]],0))*("Initial"=OFFSET(Priorities!$E$3:$E$2283,Table1[[#This Row],[ID]],0)),0)),"")</f>
        <v/>
      </c>
      <c r="G324" s="292" t="str" cm="1">
        <f t="array" aca="1" ref="G324" ca="1">_xlfn.IFNA(TODAY()-(INDEX(OFFSET(Priorities!$F$3:$F$2283,Table1[[#This Row],[ID]],0),MATCH(1,(B324=OFFSET(Priorities!$B$3:$B$2283,Table1[[#This Row],[ID]],0))*("1W"=OFFSET(Priorities!$E$3:$E$2283,Table1[[#This Row],[ID]],0)),0))),"")</f>
        <v/>
      </c>
      <c r="H324" s="292" t="str" cm="1">
        <f t="array" aca="1" ref="H324" ca="1">_xlfn.IFNA(TODAY()-(INDEX(OFFSET(Priorities!$F$3:$F$2283,Table1[[#This Row],[ID]],0),MATCH(1,(B324=OFFSET(Priorities!$B$3:$B$2283,Table1[[#This Row],[ID]],0))*("3W"=OFFSET(Priorities!$E$3:$E$2283,Table1[[#This Row],[ID]],0)),0))),"")</f>
        <v/>
      </c>
      <c r="I324" s="292" t="str" cm="1">
        <f t="array" aca="1" ref="I324" ca="1">_xlfn.IFNA(TODAY()-(INDEX(OFFSET(Priorities!$F$3:$F$2283,Table1[[#This Row],[ID]],0),MATCH(1,(B324=OFFSET(Priorities!$B$3:$B$2283,Table1[[#This Row],[ID]],0))*("6W"=OFFSET(Priorities!$E$3:$E$2283,Table1[[#This Row],[ID]],0)),0))),"")</f>
        <v/>
      </c>
      <c r="J324" s="292" t="str" cm="1">
        <f t="array" aca="1" ref="J324" ca="1">_xlfn.IFNA(TODAY()-(INDEX(OFFSET(Priorities!$F$3:$F$2283,Table1[[#This Row],[ID]],0),MATCH(1,(B324=OFFSET(Priorities!$B$3:$B$2283,Table1[[#This Row],[ID]],0))*("12W"=OFFSET(Priorities!$E$3:$E$2283,Table1[[#This Row],[ID]],0)),0))),"")</f>
        <v/>
      </c>
      <c r="K324" s="292" t="str" cm="1">
        <f t="array" aca="1" ref="K324" ca="1">_xlfn.IFNA(TODAY()-(INDEX(OFFSET(Priorities!$F$3:$F$2283,Table1[[#This Row],[ID]],0),MATCH(1,(B324=OFFSET(Priorities!$B$3:$B$2283,Table1[[#This Row],[ID]],0))*("18W"=OFFSET(Priorities!$E$3:$E$2283,Table1[[#This Row],[ID]],0)),0))),"")</f>
        <v/>
      </c>
      <c r="L324" s="292" t="str" cm="1">
        <f t="array" aca="1" ref="L324" ca="1">_xlfn.IFNA(TODAY()-(INDEX(OFFSET(Priorities!$F$3:$F$2283,Table1[[#This Row],[ID]],0),MATCH(1,(B324=OFFSET(Priorities!$B$3:$B$2283,Table1[[#This Row],[ID]],0))*("26W"=OFFSET(Priorities!$E$3:$E$2283,Table1[[#This Row],[ID]],0)),0))),"")</f>
        <v/>
      </c>
      <c r="M324" s="292" t="str" cm="1">
        <f t="array" aca="1" ref="M324" ca="1">_xlfn.IFNA(TODAY()-(INDEX(OFFSET(Priorities!$F$3:$F$2283,Table1[[#This Row],[ID]],0),MATCH(1,(B324=OFFSET(Priorities!$B$3:$B$2283,Table1[[#This Row],[ID]],0))*("52W"=OFFSET(Priorities!$E$3:$E$2283,Table1[[#This Row],[ID]],0)),0))),"")</f>
        <v/>
      </c>
      <c r="N324" s="292" t="str" cm="1">
        <f t="array" aca="1" ref="N324" ca="1">_xlfn.IFNA(TODAY()-(INDEX(OFFSET(Priorities!$F$3:$F$2283,Table1[[#This Row],[ID]],0),MATCH(1,(B324=OFFSET(Priorities!$B$3:$B$2283,Table1[[#This Row],[ID]],0))*("104W"=OFFSET(Priorities!$E$3:$E$2283,Table1[[#This Row],[ID]],0)),0))),"")</f>
        <v/>
      </c>
      <c r="O324" s="292" t="str" cm="1">
        <f t="array" aca="1" ref="O324" ca="1">_xlfn.IFNA(TODAY()-(INDEX(OFFSET(Priorities!$F$3:$F$2283,Table1[[#This Row],[ID]],0),MATCH(1,(B324=OFFSET(Priorities!$B$3:$B$2283,Table1[[#This Row],[ID]],0))*("2L"=OFFSET(Priorities!$E$3:$E$2283,Table1[[#This Row],[ID]],0)),0))),"")</f>
        <v/>
      </c>
      <c r="P324" s="292" t="str" cm="1">
        <f t="array" aca="1" ref="P324" ca="1">_xlfn.IFNA(TODAY()-(INDEX(OFFSET(Priorities!$F$3:$F$2283,Table1[[#This Row],[ID]],0),MATCH(1,(B324=OFFSET(Priorities!$B$3:$B$2283,Table1[[#This Row],[ID]],0))*("156W"=OFFSET(Priorities!$E$3:$E$2283,Table1[[#This Row],[ID]],0)),0))),"")</f>
        <v/>
      </c>
      <c r="Q324" s="287" t="str" cm="1">
        <f t="array" aca="1" ref="Q324" ca="1">_xlfn.IFNA(TODAY()-(INDEX(OFFSET(Priorities!$F$3:$F$2283,Table1[[#This Row],[ID]],0),MATCH(1,(B324=OFFSET(Priorities!$B$3:$B$2283,Table1[[#This Row],[ID]],0))*("3L"=OFFSET(Priorities!$E$3:$E$2283,Table1[[#This Row],[ID]],0)),0))),"")</f>
        <v/>
      </c>
    </row>
    <row r="325" spans="1:17" hidden="1" x14ac:dyDescent="0.3">
      <c r="A325" s="288">
        <v>324</v>
      </c>
      <c r="B325" s="289" t="str">
        <f ca="1">IF(COUNTIF(Priorities!$B$4:OFFSET(Priorities!$B$3,Table1[[#This Row],[ID]],0),OFFSET(Priorities!$B$3,Table1[[#This Row],[ID]],0))=1,OFFSET(Priorities!$B$3,Table1[[#This Row],[ID]],0),"")</f>
        <v/>
      </c>
      <c r="C325" s="290" t="str">
        <f ca="1">IF(COUNTIF(Priorities!$B$4:OFFSET(Priorities!$B$3,Table1[[#This Row],[ID]],0),OFFSET(Priorities!$B$3,Table1[[#This Row],[ID]],0))=1,OFFSET(Priorities!$C$3,Table1[[#This Row],[ID]],0),"")</f>
        <v/>
      </c>
      <c r="D325" s="289" t="str">
        <f ca="1">IFERROR(IF(VLOOKUP(E325,'Leader-Assistant'!$B$1:$B$25,1,FALSE)&lt;&gt;"",'Leader-Assistant'!$B$1,""),"") &amp; IFERROR(IF(VLOOKUP(E325,'Leader-Assistant'!$C$1:$C$25,1,FALSE)&lt;&gt;"",'Leader-Assistant'!$C$1,""),"")  &amp; IFERROR(IF(VLOOKUP(E325,'Leader-Assistant'!$D$1:$D$25,1,FALSE)&lt;&gt;"",'Leader-Assistant'!$D$1,""),"") &amp; IFERROR(IF(VLOOKUP(E325,'Leader-Assistant'!$E$1:$E$25,1,FALSE)&lt;&gt;"",'Leader-Assistant'!$E$1,""),"") &amp; IFERROR(IF(VLOOKUP(E325,'Leader-Assistant'!$F$1:$F$25,1,FALSE)&lt;&gt;"",'Leader-Assistant'!$F$1,""),"") &amp; IFERROR(IF(VLOOKUP(E325,'Leader-Assistant'!$G$1:$G$25,1,FALSE)&lt;&gt;"",'Leader-Assistant'!$G$1,""),"") &amp; IFERROR(IF(VLOOKUP(E325,'Leader-Assistant'!$H$1:$H$25,1,FALSE)&lt;&gt;"",'Leader-Assistant'!$H$1,""),"") &amp; IFERROR(IF(VLOOKUP(E325,'Leader-Assistant'!$I$1:$I$25,1,FALSE)&lt;&gt;"",'Leader-Assistant'!$I$1,""),"")</f>
        <v/>
      </c>
      <c r="E325" s="289" t="str">
        <f ca="1">IF(COUNTIF(Priorities!$B$4:OFFSET(Priorities!$B$3,Table1[[#This Row],[ID]],0),OFFSET(Priorities!$B$3,Table1[[#This Row],[ID]],0))=1,OFFSET(Priorities!$D$3,Table1[[#This Row],[ID]],0),"")</f>
        <v/>
      </c>
      <c r="F325" s="291" t="str" cm="1">
        <f t="array" aca="1" ref="F325" ca="1">_xlfn.IFNA(INDEX(OFFSET(Priorities!$F$3:$F$2283,Table1[[#This Row],[ID]],0),MATCH(1,(B325=OFFSET(Priorities!$B$3:$B$2283,Table1[[#This Row],[ID]],0))*("Initial"=OFFSET(Priorities!$E$3:$E$2283,Table1[[#This Row],[ID]],0)),0)),"")</f>
        <v/>
      </c>
      <c r="G325" s="292" t="str" cm="1">
        <f t="array" aca="1" ref="G325" ca="1">_xlfn.IFNA(TODAY()-(INDEX(OFFSET(Priorities!$F$3:$F$2283,Table1[[#This Row],[ID]],0),MATCH(1,(B325=OFFSET(Priorities!$B$3:$B$2283,Table1[[#This Row],[ID]],0))*("1W"=OFFSET(Priorities!$E$3:$E$2283,Table1[[#This Row],[ID]],0)),0))),"")</f>
        <v/>
      </c>
      <c r="H325" s="292" t="str" cm="1">
        <f t="array" aca="1" ref="H325" ca="1">_xlfn.IFNA(TODAY()-(INDEX(OFFSET(Priorities!$F$3:$F$2283,Table1[[#This Row],[ID]],0),MATCH(1,(B325=OFFSET(Priorities!$B$3:$B$2283,Table1[[#This Row],[ID]],0))*("3W"=OFFSET(Priorities!$E$3:$E$2283,Table1[[#This Row],[ID]],0)),0))),"")</f>
        <v/>
      </c>
      <c r="I325" s="292" t="str" cm="1">
        <f t="array" aca="1" ref="I325" ca="1">_xlfn.IFNA(TODAY()-(INDEX(OFFSET(Priorities!$F$3:$F$2283,Table1[[#This Row],[ID]],0),MATCH(1,(B325=OFFSET(Priorities!$B$3:$B$2283,Table1[[#This Row],[ID]],0))*("6W"=OFFSET(Priorities!$E$3:$E$2283,Table1[[#This Row],[ID]],0)),0))),"")</f>
        <v/>
      </c>
      <c r="J325" s="292" t="str" cm="1">
        <f t="array" aca="1" ref="J325" ca="1">_xlfn.IFNA(TODAY()-(INDEX(OFFSET(Priorities!$F$3:$F$2283,Table1[[#This Row],[ID]],0),MATCH(1,(B325=OFFSET(Priorities!$B$3:$B$2283,Table1[[#This Row],[ID]],0))*("12W"=OFFSET(Priorities!$E$3:$E$2283,Table1[[#This Row],[ID]],0)),0))),"")</f>
        <v/>
      </c>
      <c r="K325" s="292" t="str" cm="1">
        <f t="array" aca="1" ref="K325" ca="1">_xlfn.IFNA(TODAY()-(INDEX(OFFSET(Priorities!$F$3:$F$2283,Table1[[#This Row],[ID]],0),MATCH(1,(B325=OFFSET(Priorities!$B$3:$B$2283,Table1[[#This Row],[ID]],0))*("18W"=OFFSET(Priorities!$E$3:$E$2283,Table1[[#This Row],[ID]],0)),0))),"")</f>
        <v/>
      </c>
      <c r="L325" s="292" t="str" cm="1">
        <f t="array" aca="1" ref="L325" ca="1">_xlfn.IFNA(TODAY()-(INDEX(OFFSET(Priorities!$F$3:$F$2283,Table1[[#This Row],[ID]],0),MATCH(1,(B325=OFFSET(Priorities!$B$3:$B$2283,Table1[[#This Row],[ID]],0))*("26W"=OFFSET(Priorities!$E$3:$E$2283,Table1[[#This Row],[ID]],0)),0))),"")</f>
        <v/>
      </c>
      <c r="M325" s="292" t="str" cm="1">
        <f t="array" aca="1" ref="M325" ca="1">_xlfn.IFNA(TODAY()-(INDEX(OFFSET(Priorities!$F$3:$F$2283,Table1[[#This Row],[ID]],0),MATCH(1,(B325=OFFSET(Priorities!$B$3:$B$2283,Table1[[#This Row],[ID]],0))*("52W"=OFFSET(Priorities!$E$3:$E$2283,Table1[[#This Row],[ID]],0)),0))),"")</f>
        <v/>
      </c>
      <c r="N325" s="292" t="str" cm="1">
        <f t="array" aca="1" ref="N325" ca="1">_xlfn.IFNA(TODAY()-(INDEX(OFFSET(Priorities!$F$3:$F$2283,Table1[[#This Row],[ID]],0),MATCH(1,(B325=OFFSET(Priorities!$B$3:$B$2283,Table1[[#This Row],[ID]],0))*("104W"=OFFSET(Priorities!$E$3:$E$2283,Table1[[#This Row],[ID]],0)),0))),"")</f>
        <v/>
      </c>
      <c r="O325" s="292" t="str" cm="1">
        <f t="array" aca="1" ref="O325" ca="1">_xlfn.IFNA(TODAY()-(INDEX(OFFSET(Priorities!$F$3:$F$2283,Table1[[#This Row],[ID]],0),MATCH(1,(B325=OFFSET(Priorities!$B$3:$B$2283,Table1[[#This Row],[ID]],0))*("2L"=OFFSET(Priorities!$E$3:$E$2283,Table1[[#This Row],[ID]],0)),0))),"")</f>
        <v/>
      </c>
      <c r="P325" s="292" t="str" cm="1">
        <f t="array" aca="1" ref="P325" ca="1">_xlfn.IFNA(TODAY()-(INDEX(OFFSET(Priorities!$F$3:$F$2283,Table1[[#This Row],[ID]],0),MATCH(1,(B325=OFFSET(Priorities!$B$3:$B$2283,Table1[[#This Row],[ID]],0))*("156W"=OFFSET(Priorities!$E$3:$E$2283,Table1[[#This Row],[ID]],0)),0))),"")</f>
        <v/>
      </c>
      <c r="Q325" s="287" t="str" cm="1">
        <f t="array" aca="1" ref="Q325" ca="1">_xlfn.IFNA(TODAY()-(INDEX(OFFSET(Priorities!$F$3:$F$2283,Table1[[#This Row],[ID]],0),MATCH(1,(B325=OFFSET(Priorities!$B$3:$B$2283,Table1[[#This Row],[ID]],0))*("3L"=OFFSET(Priorities!$E$3:$E$2283,Table1[[#This Row],[ID]],0)),0))),"")</f>
        <v/>
      </c>
    </row>
    <row r="326" spans="1:17" hidden="1" x14ac:dyDescent="0.3">
      <c r="A326" s="288">
        <v>325</v>
      </c>
      <c r="B326" s="289" t="str">
        <f ca="1">IF(COUNTIF(Priorities!$B$4:OFFSET(Priorities!$B$3,Table1[[#This Row],[ID]],0),OFFSET(Priorities!$B$3,Table1[[#This Row],[ID]],0))=1,OFFSET(Priorities!$B$3,Table1[[#This Row],[ID]],0),"")</f>
        <v/>
      </c>
      <c r="C326" s="290" t="str">
        <f ca="1">IF(COUNTIF(Priorities!$B$4:OFFSET(Priorities!$B$3,Table1[[#This Row],[ID]],0),OFFSET(Priorities!$B$3,Table1[[#This Row],[ID]],0))=1,OFFSET(Priorities!$C$3,Table1[[#This Row],[ID]],0),"")</f>
        <v/>
      </c>
      <c r="D326" s="289" t="str">
        <f ca="1">IFERROR(IF(VLOOKUP(E326,'Leader-Assistant'!$B$1:$B$25,1,FALSE)&lt;&gt;"",'Leader-Assistant'!$B$1,""),"") &amp; IFERROR(IF(VLOOKUP(E326,'Leader-Assistant'!$C$1:$C$25,1,FALSE)&lt;&gt;"",'Leader-Assistant'!$C$1,""),"")  &amp; IFERROR(IF(VLOOKUP(E326,'Leader-Assistant'!$D$1:$D$25,1,FALSE)&lt;&gt;"",'Leader-Assistant'!$D$1,""),"") &amp; IFERROR(IF(VLOOKUP(E326,'Leader-Assistant'!$E$1:$E$25,1,FALSE)&lt;&gt;"",'Leader-Assistant'!$E$1,""),"") &amp; IFERROR(IF(VLOOKUP(E326,'Leader-Assistant'!$F$1:$F$25,1,FALSE)&lt;&gt;"",'Leader-Assistant'!$F$1,""),"") &amp; IFERROR(IF(VLOOKUP(E326,'Leader-Assistant'!$G$1:$G$25,1,FALSE)&lt;&gt;"",'Leader-Assistant'!$G$1,""),"") &amp; IFERROR(IF(VLOOKUP(E326,'Leader-Assistant'!$H$1:$H$25,1,FALSE)&lt;&gt;"",'Leader-Assistant'!$H$1,""),"") &amp; IFERROR(IF(VLOOKUP(E326,'Leader-Assistant'!$I$1:$I$25,1,FALSE)&lt;&gt;"",'Leader-Assistant'!$I$1,""),"")</f>
        <v/>
      </c>
      <c r="E326" s="289" t="str">
        <f ca="1">IF(COUNTIF(Priorities!$B$4:OFFSET(Priorities!$B$3,Table1[[#This Row],[ID]],0),OFFSET(Priorities!$B$3,Table1[[#This Row],[ID]],0))=1,OFFSET(Priorities!$D$3,Table1[[#This Row],[ID]],0),"")</f>
        <v/>
      </c>
      <c r="F326" s="291" t="str" cm="1">
        <f t="array" aca="1" ref="F326" ca="1">_xlfn.IFNA(INDEX(OFFSET(Priorities!$F$3:$F$2283,Table1[[#This Row],[ID]],0),MATCH(1,(B326=OFFSET(Priorities!$B$3:$B$2283,Table1[[#This Row],[ID]],0))*("Initial"=OFFSET(Priorities!$E$3:$E$2283,Table1[[#This Row],[ID]],0)),0)),"")</f>
        <v/>
      </c>
      <c r="G326" s="292" t="str" cm="1">
        <f t="array" aca="1" ref="G326" ca="1">_xlfn.IFNA(TODAY()-(INDEX(OFFSET(Priorities!$F$3:$F$2283,Table1[[#This Row],[ID]],0),MATCH(1,(B326=OFFSET(Priorities!$B$3:$B$2283,Table1[[#This Row],[ID]],0))*("1W"=OFFSET(Priorities!$E$3:$E$2283,Table1[[#This Row],[ID]],0)),0))),"")</f>
        <v/>
      </c>
      <c r="H326" s="292" t="str" cm="1">
        <f t="array" aca="1" ref="H326" ca="1">_xlfn.IFNA(TODAY()-(INDEX(OFFSET(Priorities!$F$3:$F$2283,Table1[[#This Row],[ID]],0),MATCH(1,(B326=OFFSET(Priorities!$B$3:$B$2283,Table1[[#This Row],[ID]],0))*("3W"=OFFSET(Priorities!$E$3:$E$2283,Table1[[#This Row],[ID]],0)),0))),"")</f>
        <v/>
      </c>
      <c r="I326" s="292" t="str" cm="1">
        <f t="array" aca="1" ref="I326" ca="1">_xlfn.IFNA(TODAY()-(INDEX(OFFSET(Priorities!$F$3:$F$2283,Table1[[#This Row],[ID]],0),MATCH(1,(B326=OFFSET(Priorities!$B$3:$B$2283,Table1[[#This Row],[ID]],0))*("6W"=OFFSET(Priorities!$E$3:$E$2283,Table1[[#This Row],[ID]],0)),0))),"")</f>
        <v/>
      </c>
      <c r="J326" s="292" t="str" cm="1">
        <f t="array" aca="1" ref="J326" ca="1">_xlfn.IFNA(TODAY()-(INDEX(OFFSET(Priorities!$F$3:$F$2283,Table1[[#This Row],[ID]],0),MATCH(1,(B326=OFFSET(Priorities!$B$3:$B$2283,Table1[[#This Row],[ID]],0))*("12W"=OFFSET(Priorities!$E$3:$E$2283,Table1[[#This Row],[ID]],0)),0))),"")</f>
        <v/>
      </c>
      <c r="K326" s="292" t="str" cm="1">
        <f t="array" aca="1" ref="K326" ca="1">_xlfn.IFNA(TODAY()-(INDEX(OFFSET(Priorities!$F$3:$F$2283,Table1[[#This Row],[ID]],0),MATCH(1,(B326=OFFSET(Priorities!$B$3:$B$2283,Table1[[#This Row],[ID]],0))*("18W"=OFFSET(Priorities!$E$3:$E$2283,Table1[[#This Row],[ID]],0)),0))),"")</f>
        <v/>
      </c>
      <c r="L326" s="292" t="str" cm="1">
        <f t="array" aca="1" ref="L326" ca="1">_xlfn.IFNA(TODAY()-(INDEX(OFFSET(Priorities!$F$3:$F$2283,Table1[[#This Row],[ID]],0),MATCH(1,(B326=OFFSET(Priorities!$B$3:$B$2283,Table1[[#This Row],[ID]],0))*("26W"=OFFSET(Priorities!$E$3:$E$2283,Table1[[#This Row],[ID]],0)),0))),"")</f>
        <v/>
      </c>
      <c r="M326" s="292" t="str" cm="1">
        <f t="array" aca="1" ref="M326" ca="1">_xlfn.IFNA(TODAY()-(INDEX(OFFSET(Priorities!$F$3:$F$2283,Table1[[#This Row],[ID]],0),MATCH(1,(B326=OFFSET(Priorities!$B$3:$B$2283,Table1[[#This Row],[ID]],0))*("52W"=OFFSET(Priorities!$E$3:$E$2283,Table1[[#This Row],[ID]],0)),0))),"")</f>
        <v/>
      </c>
      <c r="N326" s="292" t="str" cm="1">
        <f t="array" aca="1" ref="N326" ca="1">_xlfn.IFNA(TODAY()-(INDEX(OFFSET(Priorities!$F$3:$F$2283,Table1[[#This Row],[ID]],0),MATCH(1,(B326=OFFSET(Priorities!$B$3:$B$2283,Table1[[#This Row],[ID]],0))*("104W"=OFFSET(Priorities!$E$3:$E$2283,Table1[[#This Row],[ID]],0)),0))),"")</f>
        <v/>
      </c>
      <c r="O326" s="292" t="str" cm="1">
        <f t="array" aca="1" ref="O326" ca="1">_xlfn.IFNA(TODAY()-(INDEX(OFFSET(Priorities!$F$3:$F$2283,Table1[[#This Row],[ID]],0),MATCH(1,(B326=OFFSET(Priorities!$B$3:$B$2283,Table1[[#This Row],[ID]],0))*("2L"=OFFSET(Priorities!$E$3:$E$2283,Table1[[#This Row],[ID]],0)),0))),"")</f>
        <v/>
      </c>
      <c r="P326" s="292" t="str" cm="1">
        <f t="array" aca="1" ref="P326" ca="1">_xlfn.IFNA(TODAY()-(INDEX(OFFSET(Priorities!$F$3:$F$2283,Table1[[#This Row],[ID]],0),MATCH(1,(B326=OFFSET(Priorities!$B$3:$B$2283,Table1[[#This Row],[ID]],0))*("156W"=OFFSET(Priorities!$E$3:$E$2283,Table1[[#This Row],[ID]],0)),0))),"")</f>
        <v/>
      </c>
      <c r="Q326" s="287" t="str" cm="1">
        <f t="array" aca="1" ref="Q326" ca="1">_xlfn.IFNA(TODAY()-(INDEX(OFFSET(Priorities!$F$3:$F$2283,Table1[[#This Row],[ID]],0),MATCH(1,(B326=OFFSET(Priorities!$B$3:$B$2283,Table1[[#This Row],[ID]],0))*("3L"=OFFSET(Priorities!$E$3:$E$2283,Table1[[#This Row],[ID]],0)),0))),"")</f>
        <v/>
      </c>
    </row>
    <row r="327" spans="1:17" x14ac:dyDescent="0.3">
      <c r="A327" s="288">
        <v>326</v>
      </c>
      <c r="B327" s="289" t="str">
        <f ca="1">IF(COUNTIF(Priorities!$B$4:OFFSET(Priorities!$B$3,Table1[[#This Row],[ID]],0),OFFSET(Priorities!$B$3,Table1[[#This Row],[ID]],0))=1,OFFSET(Priorities!$B$3,Table1[[#This Row],[ID]],0),"")</f>
        <v>ST 399/2021</v>
      </c>
      <c r="C327" s="290" t="str">
        <f ca="1">IF(COUNTIF(Priorities!$B$4:OFFSET(Priorities!$B$3,Table1[[#This Row],[ID]],0),OFFSET(Priorities!$B$3,Table1[[#This Row],[ID]],0))=1,OFFSET(Priorities!$C$3,Table1[[#This Row],[ID]],0),"")</f>
        <v>Eti TEST 55 - Kazan mfg</v>
      </c>
      <c r="D327" s="289" t="str">
        <f ca="1">IFERROR(IF(VLOOKUP(E327,'Leader-Assistant'!$B$1:$B$25,1,FALSE)&lt;&gt;"",'Leader-Assistant'!$B$1,""),"") &amp; IFERROR(IF(VLOOKUP(E327,'Leader-Assistant'!$C$1:$C$25,1,FALSE)&lt;&gt;"",'Leader-Assistant'!$C$1,""),"")  &amp; IFERROR(IF(VLOOKUP(E327,'Leader-Assistant'!$D$1:$D$25,1,FALSE)&lt;&gt;"",'Leader-Assistant'!$D$1,""),"") &amp; IFERROR(IF(VLOOKUP(E327,'Leader-Assistant'!$E$1:$E$25,1,FALSE)&lt;&gt;"",'Leader-Assistant'!$E$1,""),"") &amp; IFERROR(IF(VLOOKUP(E327,'Leader-Assistant'!$F$1:$F$25,1,FALSE)&lt;&gt;"",'Leader-Assistant'!$F$1,""),"") &amp; IFERROR(IF(VLOOKUP(E327,'Leader-Assistant'!$G$1:$G$25,1,FALSE)&lt;&gt;"",'Leader-Assistant'!$G$1,""),"") &amp; IFERROR(IF(VLOOKUP(E327,'Leader-Assistant'!$H$1:$H$25,1,FALSE)&lt;&gt;"",'Leader-Assistant'!$H$1,""),"") &amp; IFERROR(IF(VLOOKUP(E327,'Leader-Assistant'!$I$1:$I$25,1,FALSE)&lt;&gt;"",'Leader-Assistant'!$I$1,""),"")</f>
        <v>PKL</v>
      </c>
      <c r="E327" s="289" t="str">
        <f ca="1">IF(COUNTIF(Priorities!$B$4:OFFSET(Priorities!$B$3,Table1[[#This Row],[ID]],0),OFFSET(Priorities!$B$3,Table1[[#This Row],[ID]],0))=1,OFFSET(Priorities!$D$3,Table1[[#This Row],[ID]],0),"")</f>
        <v>JRE</v>
      </c>
      <c r="F327" s="291" cm="1">
        <f t="array" aca="1" ref="F327" ca="1">_xlfn.IFNA(INDEX(OFFSET(Priorities!$F$3:$F$2283,Table1[[#This Row],[ID]],0),MATCH(1,(B327=OFFSET(Priorities!$B$3:$B$2283,Table1[[#This Row],[ID]],0))*("Initial"=OFFSET(Priorities!$E$3:$E$2283,Table1[[#This Row],[ID]],0)),0)),"")</f>
        <v>44456</v>
      </c>
      <c r="G327" s="292" cm="1">
        <f t="array" aca="1" ref="G327" ca="1">_xlfn.IFNA(TODAY()-(INDEX(OFFSET(Priorities!$F$3:$F$2283,Table1[[#This Row],[ID]],0),MATCH(1,(B327=OFFSET(Priorities!$B$3:$B$2283,Table1[[#This Row],[ID]],0))*("1W"=OFFSET(Priorities!$E$3:$E$2283,Table1[[#This Row],[ID]],0)),0))),"")</f>
        <v>382</v>
      </c>
      <c r="H327" s="292" cm="1">
        <f t="array" aca="1" ref="H327" ca="1">_xlfn.IFNA(TODAY()-(INDEX(OFFSET(Priorities!$F$3:$F$2283,Table1[[#This Row],[ID]],0),MATCH(1,(B327=OFFSET(Priorities!$B$3:$B$2283,Table1[[#This Row],[ID]],0))*("3W"=OFFSET(Priorities!$E$3:$E$2283,Table1[[#This Row],[ID]],0)),0))),"")</f>
        <v>368</v>
      </c>
      <c r="I327" s="292" cm="1">
        <f t="array" aca="1" ref="I327" ca="1">_xlfn.IFNA(TODAY()-(INDEX(OFFSET(Priorities!$F$3:$F$2283,Table1[[#This Row],[ID]],0),MATCH(1,(B327=OFFSET(Priorities!$B$3:$B$2283,Table1[[#This Row],[ID]],0))*("6W"=OFFSET(Priorities!$E$3:$E$2283,Table1[[#This Row],[ID]],0)),0))),"")</f>
        <v>347</v>
      </c>
      <c r="J327" s="292" cm="1">
        <f t="array" aca="1" ref="J327" ca="1">_xlfn.IFNA(TODAY()-(INDEX(OFFSET(Priorities!$F$3:$F$2283,Table1[[#This Row],[ID]],0),MATCH(1,(B327=OFFSET(Priorities!$B$3:$B$2283,Table1[[#This Row],[ID]],0))*("12W"=OFFSET(Priorities!$E$3:$E$2283,Table1[[#This Row],[ID]],0)),0))),"")</f>
        <v>305</v>
      </c>
      <c r="K327" s="292" t="str" cm="1">
        <f t="array" aca="1" ref="K327" ca="1">_xlfn.IFNA(TODAY()-(INDEX(OFFSET(Priorities!$F$3:$F$2283,Table1[[#This Row],[ID]],0),MATCH(1,(B327=OFFSET(Priorities!$B$3:$B$2283,Table1[[#This Row],[ID]],0))*("18W"=OFFSET(Priorities!$E$3:$E$2283,Table1[[#This Row],[ID]],0)),0))),"")</f>
        <v/>
      </c>
      <c r="L327" s="292" t="str" cm="1">
        <f t="array" aca="1" ref="L327" ca="1">_xlfn.IFNA(TODAY()-(INDEX(OFFSET(Priorities!$F$3:$F$2283,Table1[[#This Row],[ID]],0),MATCH(1,(B327=OFFSET(Priorities!$B$3:$B$2283,Table1[[#This Row],[ID]],0))*("26W"=OFFSET(Priorities!$E$3:$E$2283,Table1[[#This Row],[ID]],0)),0))),"")</f>
        <v/>
      </c>
      <c r="M327" s="292" t="str" cm="1">
        <f t="array" aca="1" ref="M327" ca="1">_xlfn.IFNA(TODAY()-(INDEX(OFFSET(Priorities!$F$3:$F$2283,Table1[[#This Row],[ID]],0),MATCH(1,(B327=OFFSET(Priorities!$B$3:$B$2283,Table1[[#This Row],[ID]],0))*("52W"=OFFSET(Priorities!$E$3:$E$2283,Table1[[#This Row],[ID]],0)),0))),"")</f>
        <v/>
      </c>
      <c r="N327" s="292" t="str" cm="1">
        <f t="array" aca="1" ref="N327" ca="1">_xlfn.IFNA(TODAY()-(INDEX(OFFSET(Priorities!$F$3:$F$2283,Table1[[#This Row],[ID]],0),MATCH(1,(B327=OFFSET(Priorities!$B$3:$B$2283,Table1[[#This Row],[ID]],0))*("104W"=OFFSET(Priorities!$E$3:$E$2283,Table1[[#This Row],[ID]],0)),0))),"")</f>
        <v/>
      </c>
      <c r="O327" s="292" t="str" cm="1">
        <f t="array" aca="1" ref="O327" ca="1">_xlfn.IFNA(TODAY()-(INDEX(OFFSET(Priorities!$F$3:$F$2283,Table1[[#This Row],[ID]],0),MATCH(1,(B327=OFFSET(Priorities!$B$3:$B$2283,Table1[[#This Row],[ID]],0))*("2L"=OFFSET(Priorities!$E$3:$E$2283,Table1[[#This Row],[ID]],0)),0))),"")</f>
        <v/>
      </c>
      <c r="P327" s="292" t="str" cm="1">
        <f t="array" aca="1" ref="P327" ca="1">_xlfn.IFNA(TODAY()-(INDEX(OFFSET(Priorities!$F$3:$F$2283,Table1[[#This Row],[ID]],0),MATCH(1,(B327=OFFSET(Priorities!$B$3:$B$2283,Table1[[#This Row],[ID]],0))*("156W"=OFFSET(Priorities!$E$3:$E$2283,Table1[[#This Row],[ID]],0)),0))),"")</f>
        <v/>
      </c>
      <c r="Q327" s="287" t="str" cm="1">
        <f t="array" aca="1" ref="Q327" ca="1">_xlfn.IFNA(TODAY()-(INDEX(OFFSET(Priorities!$F$3:$F$2283,Table1[[#This Row],[ID]],0),MATCH(1,(B327=OFFSET(Priorities!$B$3:$B$2283,Table1[[#This Row],[ID]],0))*("3L"=OFFSET(Priorities!$E$3:$E$2283,Table1[[#This Row],[ID]],0)),0))),"")</f>
        <v/>
      </c>
    </row>
    <row r="328" spans="1:17" hidden="1" x14ac:dyDescent="0.3">
      <c r="A328" s="288">
        <v>327</v>
      </c>
      <c r="B328" s="289" t="str">
        <f ca="1">IF(COUNTIF(Priorities!$B$4:OFFSET(Priorities!$B$3,Table1[[#This Row],[ID]],0),OFFSET(Priorities!$B$3,Table1[[#This Row],[ID]],0))=1,OFFSET(Priorities!$B$3,Table1[[#This Row],[ID]],0),"")</f>
        <v/>
      </c>
      <c r="C328" s="290" t="str">
        <f ca="1">IF(COUNTIF(Priorities!$B$4:OFFSET(Priorities!$B$3,Table1[[#This Row],[ID]],0),OFFSET(Priorities!$B$3,Table1[[#This Row],[ID]],0))=1,OFFSET(Priorities!$C$3,Table1[[#This Row],[ID]],0),"")</f>
        <v/>
      </c>
      <c r="D328" s="289" t="str">
        <f ca="1">IFERROR(IF(VLOOKUP(E328,'Leader-Assistant'!$B$1:$B$25,1,FALSE)&lt;&gt;"",'Leader-Assistant'!$B$1,""),"") &amp; IFERROR(IF(VLOOKUP(E328,'Leader-Assistant'!$C$1:$C$25,1,FALSE)&lt;&gt;"",'Leader-Assistant'!$C$1,""),"")  &amp; IFERROR(IF(VLOOKUP(E328,'Leader-Assistant'!$D$1:$D$25,1,FALSE)&lt;&gt;"",'Leader-Assistant'!$D$1,""),"") &amp; IFERROR(IF(VLOOKUP(E328,'Leader-Assistant'!$E$1:$E$25,1,FALSE)&lt;&gt;"",'Leader-Assistant'!$E$1,""),"") &amp; IFERROR(IF(VLOOKUP(E328,'Leader-Assistant'!$F$1:$F$25,1,FALSE)&lt;&gt;"",'Leader-Assistant'!$F$1,""),"") &amp; IFERROR(IF(VLOOKUP(E328,'Leader-Assistant'!$G$1:$G$25,1,FALSE)&lt;&gt;"",'Leader-Assistant'!$G$1,""),"") &amp; IFERROR(IF(VLOOKUP(E328,'Leader-Assistant'!$H$1:$H$25,1,FALSE)&lt;&gt;"",'Leader-Assistant'!$H$1,""),"") &amp; IFERROR(IF(VLOOKUP(E328,'Leader-Assistant'!$I$1:$I$25,1,FALSE)&lt;&gt;"",'Leader-Assistant'!$I$1,""),"")</f>
        <v/>
      </c>
      <c r="E328" s="289" t="str">
        <f ca="1">IF(COUNTIF(Priorities!$B$4:OFFSET(Priorities!$B$3,Table1[[#This Row],[ID]],0),OFFSET(Priorities!$B$3,Table1[[#This Row],[ID]],0))=1,OFFSET(Priorities!$D$3,Table1[[#This Row],[ID]],0),"")</f>
        <v/>
      </c>
      <c r="F328" s="291" t="str" cm="1">
        <f t="array" aca="1" ref="F328" ca="1">_xlfn.IFNA(INDEX(OFFSET(Priorities!$F$3:$F$2283,Table1[[#This Row],[ID]],0),MATCH(1,(B328=OFFSET(Priorities!$B$3:$B$2283,Table1[[#This Row],[ID]],0))*("Initial"=OFFSET(Priorities!$E$3:$E$2283,Table1[[#This Row],[ID]],0)),0)),"")</f>
        <v/>
      </c>
      <c r="G328" s="292" t="str" cm="1">
        <f t="array" aca="1" ref="G328" ca="1">_xlfn.IFNA(TODAY()-(INDEX(OFFSET(Priorities!$F$3:$F$2283,Table1[[#This Row],[ID]],0),MATCH(1,(B328=OFFSET(Priorities!$B$3:$B$2283,Table1[[#This Row],[ID]],0))*("1W"=OFFSET(Priorities!$E$3:$E$2283,Table1[[#This Row],[ID]],0)),0))),"")</f>
        <v/>
      </c>
      <c r="H328" s="292" t="str" cm="1">
        <f t="array" aca="1" ref="H328" ca="1">_xlfn.IFNA(TODAY()-(INDEX(OFFSET(Priorities!$F$3:$F$2283,Table1[[#This Row],[ID]],0),MATCH(1,(B328=OFFSET(Priorities!$B$3:$B$2283,Table1[[#This Row],[ID]],0))*("3W"=OFFSET(Priorities!$E$3:$E$2283,Table1[[#This Row],[ID]],0)),0))),"")</f>
        <v/>
      </c>
      <c r="I328" s="292" t="str" cm="1">
        <f t="array" aca="1" ref="I328" ca="1">_xlfn.IFNA(TODAY()-(INDEX(OFFSET(Priorities!$F$3:$F$2283,Table1[[#This Row],[ID]],0),MATCH(1,(B328=OFFSET(Priorities!$B$3:$B$2283,Table1[[#This Row],[ID]],0))*("6W"=OFFSET(Priorities!$E$3:$E$2283,Table1[[#This Row],[ID]],0)),0))),"")</f>
        <v/>
      </c>
      <c r="J328" s="292" t="str" cm="1">
        <f t="array" aca="1" ref="J328" ca="1">_xlfn.IFNA(TODAY()-(INDEX(OFFSET(Priorities!$F$3:$F$2283,Table1[[#This Row],[ID]],0),MATCH(1,(B328=OFFSET(Priorities!$B$3:$B$2283,Table1[[#This Row],[ID]],0))*("12W"=OFFSET(Priorities!$E$3:$E$2283,Table1[[#This Row],[ID]],0)),0))),"")</f>
        <v/>
      </c>
      <c r="K328" s="292" t="str" cm="1">
        <f t="array" aca="1" ref="K328" ca="1">_xlfn.IFNA(TODAY()-(INDEX(OFFSET(Priorities!$F$3:$F$2283,Table1[[#This Row],[ID]],0),MATCH(1,(B328=OFFSET(Priorities!$B$3:$B$2283,Table1[[#This Row],[ID]],0))*("18W"=OFFSET(Priorities!$E$3:$E$2283,Table1[[#This Row],[ID]],0)),0))),"")</f>
        <v/>
      </c>
      <c r="L328" s="292" t="str" cm="1">
        <f t="array" aca="1" ref="L328" ca="1">_xlfn.IFNA(TODAY()-(INDEX(OFFSET(Priorities!$F$3:$F$2283,Table1[[#This Row],[ID]],0),MATCH(1,(B328=OFFSET(Priorities!$B$3:$B$2283,Table1[[#This Row],[ID]],0))*("26W"=OFFSET(Priorities!$E$3:$E$2283,Table1[[#This Row],[ID]],0)),0))),"")</f>
        <v/>
      </c>
      <c r="M328" s="292" t="str" cm="1">
        <f t="array" aca="1" ref="M328" ca="1">_xlfn.IFNA(TODAY()-(INDEX(OFFSET(Priorities!$F$3:$F$2283,Table1[[#This Row],[ID]],0),MATCH(1,(B328=OFFSET(Priorities!$B$3:$B$2283,Table1[[#This Row],[ID]],0))*("52W"=OFFSET(Priorities!$E$3:$E$2283,Table1[[#This Row],[ID]],0)),0))),"")</f>
        <v/>
      </c>
      <c r="N328" s="292" t="str" cm="1">
        <f t="array" aca="1" ref="N328" ca="1">_xlfn.IFNA(TODAY()-(INDEX(OFFSET(Priorities!$F$3:$F$2283,Table1[[#This Row],[ID]],0),MATCH(1,(B328=OFFSET(Priorities!$B$3:$B$2283,Table1[[#This Row],[ID]],0))*("104W"=OFFSET(Priorities!$E$3:$E$2283,Table1[[#This Row],[ID]],0)),0))),"")</f>
        <v/>
      </c>
      <c r="O328" s="292" t="str" cm="1">
        <f t="array" aca="1" ref="O328" ca="1">_xlfn.IFNA(TODAY()-(INDEX(OFFSET(Priorities!$F$3:$F$2283,Table1[[#This Row],[ID]],0),MATCH(1,(B328=OFFSET(Priorities!$B$3:$B$2283,Table1[[#This Row],[ID]],0))*("2L"=OFFSET(Priorities!$E$3:$E$2283,Table1[[#This Row],[ID]],0)),0))),"")</f>
        <v/>
      </c>
      <c r="P328" s="292" t="str" cm="1">
        <f t="array" aca="1" ref="P328" ca="1">_xlfn.IFNA(TODAY()-(INDEX(OFFSET(Priorities!$F$3:$F$2283,Table1[[#This Row],[ID]],0),MATCH(1,(B328=OFFSET(Priorities!$B$3:$B$2283,Table1[[#This Row],[ID]],0))*("156W"=OFFSET(Priorities!$E$3:$E$2283,Table1[[#This Row],[ID]],0)),0))),"")</f>
        <v/>
      </c>
      <c r="Q328" s="287" t="str" cm="1">
        <f t="array" aca="1" ref="Q328" ca="1">_xlfn.IFNA(TODAY()-(INDEX(OFFSET(Priorities!$F$3:$F$2283,Table1[[#This Row],[ID]],0),MATCH(1,(B328=OFFSET(Priorities!$B$3:$B$2283,Table1[[#This Row],[ID]],0))*("3L"=OFFSET(Priorities!$E$3:$E$2283,Table1[[#This Row],[ID]],0)),0))),"")</f>
        <v/>
      </c>
    </row>
    <row r="329" spans="1:17" hidden="1" x14ac:dyDescent="0.3">
      <c r="A329" s="288">
        <v>328</v>
      </c>
      <c r="B329" s="289" t="str">
        <f ca="1">IF(COUNTIF(Priorities!$B$4:OFFSET(Priorities!$B$3,Table1[[#This Row],[ID]],0),OFFSET(Priorities!$B$3,Table1[[#This Row],[ID]],0))=1,OFFSET(Priorities!$B$3,Table1[[#This Row],[ID]],0),"")</f>
        <v/>
      </c>
      <c r="C329" s="290" t="str">
        <f ca="1">IF(COUNTIF(Priorities!$B$4:OFFSET(Priorities!$B$3,Table1[[#This Row],[ID]],0),OFFSET(Priorities!$B$3,Table1[[#This Row],[ID]],0))=1,OFFSET(Priorities!$C$3,Table1[[#This Row],[ID]],0),"")</f>
        <v/>
      </c>
      <c r="D329" s="289" t="str">
        <f ca="1">IFERROR(IF(VLOOKUP(E329,'Leader-Assistant'!$B$1:$B$25,1,FALSE)&lt;&gt;"",'Leader-Assistant'!$B$1,""),"") &amp; IFERROR(IF(VLOOKUP(E329,'Leader-Assistant'!$C$1:$C$25,1,FALSE)&lt;&gt;"",'Leader-Assistant'!$C$1,""),"")  &amp; IFERROR(IF(VLOOKUP(E329,'Leader-Assistant'!$D$1:$D$25,1,FALSE)&lt;&gt;"",'Leader-Assistant'!$D$1,""),"") &amp; IFERROR(IF(VLOOKUP(E329,'Leader-Assistant'!$E$1:$E$25,1,FALSE)&lt;&gt;"",'Leader-Assistant'!$E$1,""),"") &amp; IFERROR(IF(VLOOKUP(E329,'Leader-Assistant'!$F$1:$F$25,1,FALSE)&lt;&gt;"",'Leader-Assistant'!$F$1,""),"") &amp; IFERROR(IF(VLOOKUP(E329,'Leader-Assistant'!$G$1:$G$25,1,FALSE)&lt;&gt;"",'Leader-Assistant'!$G$1,""),"") &amp; IFERROR(IF(VLOOKUP(E329,'Leader-Assistant'!$H$1:$H$25,1,FALSE)&lt;&gt;"",'Leader-Assistant'!$H$1,""),"") &amp; IFERROR(IF(VLOOKUP(E329,'Leader-Assistant'!$I$1:$I$25,1,FALSE)&lt;&gt;"",'Leader-Assistant'!$I$1,""),"")</f>
        <v/>
      </c>
      <c r="E329" s="289" t="str">
        <f ca="1">IF(COUNTIF(Priorities!$B$4:OFFSET(Priorities!$B$3,Table1[[#This Row],[ID]],0),OFFSET(Priorities!$B$3,Table1[[#This Row],[ID]],0))=1,OFFSET(Priorities!$D$3,Table1[[#This Row],[ID]],0),"")</f>
        <v/>
      </c>
      <c r="F329" s="291" t="str" cm="1">
        <f t="array" aca="1" ref="F329" ca="1">_xlfn.IFNA(INDEX(OFFSET(Priorities!$F$3:$F$2283,Table1[[#This Row],[ID]],0),MATCH(1,(B329=OFFSET(Priorities!$B$3:$B$2283,Table1[[#This Row],[ID]],0))*("Initial"=OFFSET(Priorities!$E$3:$E$2283,Table1[[#This Row],[ID]],0)),0)),"")</f>
        <v/>
      </c>
      <c r="G329" s="292" t="str" cm="1">
        <f t="array" aca="1" ref="G329" ca="1">_xlfn.IFNA(TODAY()-(INDEX(OFFSET(Priorities!$F$3:$F$2283,Table1[[#This Row],[ID]],0),MATCH(1,(B329=OFFSET(Priorities!$B$3:$B$2283,Table1[[#This Row],[ID]],0))*("1W"=OFFSET(Priorities!$E$3:$E$2283,Table1[[#This Row],[ID]],0)),0))),"")</f>
        <v/>
      </c>
      <c r="H329" s="292" t="str" cm="1">
        <f t="array" aca="1" ref="H329" ca="1">_xlfn.IFNA(TODAY()-(INDEX(OFFSET(Priorities!$F$3:$F$2283,Table1[[#This Row],[ID]],0),MATCH(1,(B329=OFFSET(Priorities!$B$3:$B$2283,Table1[[#This Row],[ID]],0))*("3W"=OFFSET(Priorities!$E$3:$E$2283,Table1[[#This Row],[ID]],0)),0))),"")</f>
        <v/>
      </c>
      <c r="I329" s="292" t="str" cm="1">
        <f t="array" aca="1" ref="I329" ca="1">_xlfn.IFNA(TODAY()-(INDEX(OFFSET(Priorities!$F$3:$F$2283,Table1[[#This Row],[ID]],0),MATCH(1,(B329=OFFSET(Priorities!$B$3:$B$2283,Table1[[#This Row],[ID]],0))*("6W"=OFFSET(Priorities!$E$3:$E$2283,Table1[[#This Row],[ID]],0)),0))),"")</f>
        <v/>
      </c>
      <c r="J329" s="292" t="str" cm="1">
        <f t="array" aca="1" ref="J329" ca="1">_xlfn.IFNA(TODAY()-(INDEX(OFFSET(Priorities!$F$3:$F$2283,Table1[[#This Row],[ID]],0),MATCH(1,(B329=OFFSET(Priorities!$B$3:$B$2283,Table1[[#This Row],[ID]],0))*("12W"=OFFSET(Priorities!$E$3:$E$2283,Table1[[#This Row],[ID]],0)),0))),"")</f>
        <v/>
      </c>
      <c r="K329" s="292" t="str" cm="1">
        <f t="array" aca="1" ref="K329" ca="1">_xlfn.IFNA(TODAY()-(INDEX(OFFSET(Priorities!$F$3:$F$2283,Table1[[#This Row],[ID]],0),MATCH(1,(B329=OFFSET(Priorities!$B$3:$B$2283,Table1[[#This Row],[ID]],0))*("18W"=OFFSET(Priorities!$E$3:$E$2283,Table1[[#This Row],[ID]],0)),0))),"")</f>
        <v/>
      </c>
      <c r="L329" s="292" t="str" cm="1">
        <f t="array" aca="1" ref="L329" ca="1">_xlfn.IFNA(TODAY()-(INDEX(OFFSET(Priorities!$F$3:$F$2283,Table1[[#This Row],[ID]],0),MATCH(1,(B329=OFFSET(Priorities!$B$3:$B$2283,Table1[[#This Row],[ID]],0))*("26W"=OFFSET(Priorities!$E$3:$E$2283,Table1[[#This Row],[ID]],0)),0))),"")</f>
        <v/>
      </c>
      <c r="M329" s="292" t="str" cm="1">
        <f t="array" aca="1" ref="M329" ca="1">_xlfn.IFNA(TODAY()-(INDEX(OFFSET(Priorities!$F$3:$F$2283,Table1[[#This Row],[ID]],0),MATCH(1,(B329=OFFSET(Priorities!$B$3:$B$2283,Table1[[#This Row],[ID]],0))*("52W"=OFFSET(Priorities!$E$3:$E$2283,Table1[[#This Row],[ID]],0)),0))),"")</f>
        <v/>
      </c>
      <c r="N329" s="292" t="str" cm="1">
        <f t="array" aca="1" ref="N329" ca="1">_xlfn.IFNA(TODAY()-(INDEX(OFFSET(Priorities!$F$3:$F$2283,Table1[[#This Row],[ID]],0),MATCH(1,(B329=OFFSET(Priorities!$B$3:$B$2283,Table1[[#This Row],[ID]],0))*("104W"=OFFSET(Priorities!$E$3:$E$2283,Table1[[#This Row],[ID]],0)),0))),"")</f>
        <v/>
      </c>
      <c r="O329" s="292" t="str" cm="1">
        <f t="array" aca="1" ref="O329" ca="1">_xlfn.IFNA(TODAY()-(INDEX(OFFSET(Priorities!$F$3:$F$2283,Table1[[#This Row],[ID]],0),MATCH(1,(B329=OFFSET(Priorities!$B$3:$B$2283,Table1[[#This Row],[ID]],0))*("2L"=OFFSET(Priorities!$E$3:$E$2283,Table1[[#This Row],[ID]],0)),0))),"")</f>
        <v/>
      </c>
      <c r="P329" s="292" t="str" cm="1">
        <f t="array" aca="1" ref="P329" ca="1">_xlfn.IFNA(TODAY()-(INDEX(OFFSET(Priorities!$F$3:$F$2283,Table1[[#This Row],[ID]],0),MATCH(1,(B329=OFFSET(Priorities!$B$3:$B$2283,Table1[[#This Row],[ID]],0))*("156W"=OFFSET(Priorities!$E$3:$E$2283,Table1[[#This Row],[ID]],0)),0))),"")</f>
        <v/>
      </c>
      <c r="Q329" s="287" t="str" cm="1">
        <f t="array" aca="1" ref="Q329" ca="1">_xlfn.IFNA(TODAY()-(INDEX(OFFSET(Priorities!$F$3:$F$2283,Table1[[#This Row],[ID]],0),MATCH(1,(B329=OFFSET(Priorities!$B$3:$B$2283,Table1[[#This Row],[ID]],0))*("3L"=OFFSET(Priorities!$E$3:$E$2283,Table1[[#This Row],[ID]],0)),0))),"")</f>
        <v/>
      </c>
    </row>
    <row r="330" spans="1:17" hidden="1" x14ac:dyDescent="0.3">
      <c r="A330" s="288">
        <v>329</v>
      </c>
      <c r="B330" s="289" t="str">
        <f ca="1">IF(COUNTIF(Priorities!$B$4:OFFSET(Priorities!$B$3,Table1[[#This Row],[ID]],0),OFFSET(Priorities!$B$3,Table1[[#This Row],[ID]],0))=1,OFFSET(Priorities!$B$3,Table1[[#This Row],[ID]],0),"")</f>
        <v/>
      </c>
      <c r="C330" s="290" t="str">
        <f ca="1">IF(COUNTIF(Priorities!$B$4:OFFSET(Priorities!$B$3,Table1[[#This Row],[ID]],0),OFFSET(Priorities!$B$3,Table1[[#This Row],[ID]],0))=1,OFFSET(Priorities!$C$3,Table1[[#This Row],[ID]],0),"")</f>
        <v/>
      </c>
      <c r="D330" s="289" t="str">
        <f ca="1">IFERROR(IF(VLOOKUP(E330,'Leader-Assistant'!$B$1:$B$25,1,FALSE)&lt;&gt;"",'Leader-Assistant'!$B$1,""),"") &amp; IFERROR(IF(VLOOKUP(E330,'Leader-Assistant'!$C$1:$C$25,1,FALSE)&lt;&gt;"",'Leader-Assistant'!$C$1,""),"")  &amp; IFERROR(IF(VLOOKUP(E330,'Leader-Assistant'!$D$1:$D$25,1,FALSE)&lt;&gt;"",'Leader-Assistant'!$D$1,""),"") &amp; IFERROR(IF(VLOOKUP(E330,'Leader-Assistant'!$E$1:$E$25,1,FALSE)&lt;&gt;"",'Leader-Assistant'!$E$1,""),"") &amp; IFERROR(IF(VLOOKUP(E330,'Leader-Assistant'!$F$1:$F$25,1,FALSE)&lt;&gt;"",'Leader-Assistant'!$F$1,""),"") &amp; IFERROR(IF(VLOOKUP(E330,'Leader-Assistant'!$G$1:$G$25,1,FALSE)&lt;&gt;"",'Leader-Assistant'!$G$1,""),"") &amp; IFERROR(IF(VLOOKUP(E330,'Leader-Assistant'!$H$1:$H$25,1,FALSE)&lt;&gt;"",'Leader-Assistant'!$H$1,""),"") &amp; IFERROR(IF(VLOOKUP(E330,'Leader-Assistant'!$I$1:$I$25,1,FALSE)&lt;&gt;"",'Leader-Assistant'!$I$1,""),"")</f>
        <v/>
      </c>
      <c r="E330" s="289" t="str">
        <f ca="1">IF(COUNTIF(Priorities!$B$4:OFFSET(Priorities!$B$3,Table1[[#This Row],[ID]],0),OFFSET(Priorities!$B$3,Table1[[#This Row],[ID]],0))=1,OFFSET(Priorities!$D$3,Table1[[#This Row],[ID]],0),"")</f>
        <v/>
      </c>
      <c r="F330" s="291" t="str" cm="1">
        <f t="array" aca="1" ref="F330" ca="1">_xlfn.IFNA(INDEX(OFFSET(Priorities!$F$3:$F$2283,Table1[[#This Row],[ID]],0),MATCH(1,(B330=OFFSET(Priorities!$B$3:$B$2283,Table1[[#This Row],[ID]],0))*("Initial"=OFFSET(Priorities!$E$3:$E$2283,Table1[[#This Row],[ID]],0)),0)),"")</f>
        <v/>
      </c>
      <c r="G330" s="292" t="str" cm="1">
        <f t="array" aca="1" ref="G330" ca="1">_xlfn.IFNA(TODAY()-(INDEX(OFFSET(Priorities!$F$3:$F$2283,Table1[[#This Row],[ID]],0),MATCH(1,(B330=OFFSET(Priorities!$B$3:$B$2283,Table1[[#This Row],[ID]],0))*("1W"=OFFSET(Priorities!$E$3:$E$2283,Table1[[#This Row],[ID]],0)),0))),"")</f>
        <v/>
      </c>
      <c r="H330" s="292" t="str" cm="1">
        <f t="array" aca="1" ref="H330" ca="1">_xlfn.IFNA(TODAY()-(INDEX(OFFSET(Priorities!$F$3:$F$2283,Table1[[#This Row],[ID]],0),MATCH(1,(B330=OFFSET(Priorities!$B$3:$B$2283,Table1[[#This Row],[ID]],0))*("3W"=OFFSET(Priorities!$E$3:$E$2283,Table1[[#This Row],[ID]],0)),0))),"")</f>
        <v/>
      </c>
      <c r="I330" s="292" t="str" cm="1">
        <f t="array" aca="1" ref="I330" ca="1">_xlfn.IFNA(TODAY()-(INDEX(OFFSET(Priorities!$F$3:$F$2283,Table1[[#This Row],[ID]],0),MATCH(1,(B330=OFFSET(Priorities!$B$3:$B$2283,Table1[[#This Row],[ID]],0))*("6W"=OFFSET(Priorities!$E$3:$E$2283,Table1[[#This Row],[ID]],0)),0))),"")</f>
        <v/>
      </c>
      <c r="J330" s="292" t="str" cm="1">
        <f t="array" aca="1" ref="J330" ca="1">_xlfn.IFNA(TODAY()-(INDEX(OFFSET(Priorities!$F$3:$F$2283,Table1[[#This Row],[ID]],0),MATCH(1,(B330=OFFSET(Priorities!$B$3:$B$2283,Table1[[#This Row],[ID]],0))*("12W"=OFFSET(Priorities!$E$3:$E$2283,Table1[[#This Row],[ID]],0)),0))),"")</f>
        <v/>
      </c>
      <c r="K330" s="292" t="str" cm="1">
        <f t="array" aca="1" ref="K330" ca="1">_xlfn.IFNA(TODAY()-(INDEX(OFFSET(Priorities!$F$3:$F$2283,Table1[[#This Row],[ID]],0),MATCH(1,(B330=OFFSET(Priorities!$B$3:$B$2283,Table1[[#This Row],[ID]],0))*("18W"=OFFSET(Priorities!$E$3:$E$2283,Table1[[#This Row],[ID]],0)),0))),"")</f>
        <v/>
      </c>
      <c r="L330" s="292" t="str" cm="1">
        <f t="array" aca="1" ref="L330" ca="1">_xlfn.IFNA(TODAY()-(INDEX(OFFSET(Priorities!$F$3:$F$2283,Table1[[#This Row],[ID]],0),MATCH(1,(B330=OFFSET(Priorities!$B$3:$B$2283,Table1[[#This Row],[ID]],0))*("26W"=OFFSET(Priorities!$E$3:$E$2283,Table1[[#This Row],[ID]],0)),0))),"")</f>
        <v/>
      </c>
      <c r="M330" s="292" t="str" cm="1">
        <f t="array" aca="1" ref="M330" ca="1">_xlfn.IFNA(TODAY()-(INDEX(OFFSET(Priorities!$F$3:$F$2283,Table1[[#This Row],[ID]],0),MATCH(1,(B330=OFFSET(Priorities!$B$3:$B$2283,Table1[[#This Row],[ID]],0))*("52W"=OFFSET(Priorities!$E$3:$E$2283,Table1[[#This Row],[ID]],0)),0))),"")</f>
        <v/>
      </c>
      <c r="N330" s="292" t="str" cm="1">
        <f t="array" aca="1" ref="N330" ca="1">_xlfn.IFNA(TODAY()-(INDEX(OFFSET(Priorities!$F$3:$F$2283,Table1[[#This Row],[ID]],0),MATCH(1,(B330=OFFSET(Priorities!$B$3:$B$2283,Table1[[#This Row],[ID]],0))*("104W"=OFFSET(Priorities!$E$3:$E$2283,Table1[[#This Row],[ID]],0)),0))),"")</f>
        <v/>
      </c>
      <c r="O330" s="292" t="str" cm="1">
        <f t="array" aca="1" ref="O330" ca="1">_xlfn.IFNA(TODAY()-(INDEX(OFFSET(Priorities!$F$3:$F$2283,Table1[[#This Row],[ID]],0),MATCH(1,(B330=OFFSET(Priorities!$B$3:$B$2283,Table1[[#This Row],[ID]],0))*("2L"=OFFSET(Priorities!$E$3:$E$2283,Table1[[#This Row],[ID]],0)),0))),"")</f>
        <v/>
      </c>
      <c r="P330" s="292" t="str" cm="1">
        <f t="array" aca="1" ref="P330" ca="1">_xlfn.IFNA(TODAY()-(INDEX(OFFSET(Priorities!$F$3:$F$2283,Table1[[#This Row],[ID]],0),MATCH(1,(B330=OFFSET(Priorities!$B$3:$B$2283,Table1[[#This Row],[ID]],0))*("156W"=OFFSET(Priorities!$E$3:$E$2283,Table1[[#This Row],[ID]],0)),0))),"")</f>
        <v/>
      </c>
      <c r="Q330" s="287" t="str" cm="1">
        <f t="array" aca="1" ref="Q330" ca="1">_xlfn.IFNA(TODAY()-(INDEX(OFFSET(Priorities!$F$3:$F$2283,Table1[[#This Row],[ID]],0),MATCH(1,(B330=OFFSET(Priorities!$B$3:$B$2283,Table1[[#This Row],[ID]],0))*("3L"=OFFSET(Priorities!$E$3:$E$2283,Table1[[#This Row],[ID]],0)),0))),"")</f>
        <v/>
      </c>
    </row>
    <row r="331" spans="1:17" hidden="1" x14ac:dyDescent="0.3">
      <c r="A331" s="288">
        <v>330</v>
      </c>
      <c r="B331" s="289" t="str">
        <f ca="1">IF(COUNTIF(Priorities!$B$4:OFFSET(Priorities!$B$3,Table1[[#This Row],[ID]],0),OFFSET(Priorities!$B$3,Table1[[#This Row],[ID]],0))=1,OFFSET(Priorities!$B$3,Table1[[#This Row],[ID]],0),"")</f>
        <v/>
      </c>
      <c r="C331" s="290" t="str">
        <f ca="1">IF(COUNTIF(Priorities!$B$4:OFFSET(Priorities!$B$3,Table1[[#This Row],[ID]],0),OFFSET(Priorities!$B$3,Table1[[#This Row],[ID]],0))=1,OFFSET(Priorities!$C$3,Table1[[#This Row],[ID]],0),"")</f>
        <v/>
      </c>
      <c r="D331" s="289" t="str">
        <f ca="1">IFERROR(IF(VLOOKUP(E331,'Leader-Assistant'!$B$1:$B$25,1,FALSE)&lt;&gt;"",'Leader-Assistant'!$B$1,""),"") &amp; IFERROR(IF(VLOOKUP(E331,'Leader-Assistant'!$C$1:$C$25,1,FALSE)&lt;&gt;"",'Leader-Assistant'!$C$1,""),"")  &amp; IFERROR(IF(VLOOKUP(E331,'Leader-Assistant'!$D$1:$D$25,1,FALSE)&lt;&gt;"",'Leader-Assistant'!$D$1,""),"") &amp; IFERROR(IF(VLOOKUP(E331,'Leader-Assistant'!$E$1:$E$25,1,FALSE)&lt;&gt;"",'Leader-Assistant'!$E$1,""),"") &amp; IFERROR(IF(VLOOKUP(E331,'Leader-Assistant'!$F$1:$F$25,1,FALSE)&lt;&gt;"",'Leader-Assistant'!$F$1,""),"") &amp; IFERROR(IF(VLOOKUP(E331,'Leader-Assistant'!$G$1:$G$25,1,FALSE)&lt;&gt;"",'Leader-Assistant'!$G$1,""),"") &amp; IFERROR(IF(VLOOKUP(E331,'Leader-Assistant'!$H$1:$H$25,1,FALSE)&lt;&gt;"",'Leader-Assistant'!$H$1,""),"") &amp; IFERROR(IF(VLOOKUP(E331,'Leader-Assistant'!$I$1:$I$25,1,FALSE)&lt;&gt;"",'Leader-Assistant'!$I$1,""),"")</f>
        <v/>
      </c>
      <c r="E331" s="289" t="str">
        <f ca="1">IF(COUNTIF(Priorities!$B$4:OFFSET(Priorities!$B$3,Table1[[#This Row],[ID]],0),OFFSET(Priorities!$B$3,Table1[[#This Row],[ID]],0))=1,OFFSET(Priorities!$D$3,Table1[[#This Row],[ID]],0),"")</f>
        <v/>
      </c>
      <c r="F331" s="291" t="str" cm="1">
        <f t="array" aca="1" ref="F331" ca="1">_xlfn.IFNA(INDEX(OFFSET(Priorities!$F$3:$F$2283,Table1[[#This Row],[ID]],0),MATCH(1,(B331=OFFSET(Priorities!$B$3:$B$2283,Table1[[#This Row],[ID]],0))*("Initial"=OFFSET(Priorities!$E$3:$E$2283,Table1[[#This Row],[ID]],0)),0)),"")</f>
        <v/>
      </c>
      <c r="G331" s="292" t="str" cm="1">
        <f t="array" aca="1" ref="G331" ca="1">_xlfn.IFNA(TODAY()-(INDEX(OFFSET(Priorities!$F$3:$F$2283,Table1[[#This Row],[ID]],0),MATCH(1,(B331=OFFSET(Priorities!$B$3:$B$2283,Table1[[#This Row],[ID]],0))*("1W"=OFFSET(Priorities!$E$3:$E$2283,Table1[[#This Row],[ID]],0)),0))),"")</f>
        <v/>
      </c>
      <c r="H331" s="292" t="str" cm="1">
        <f t="array" aca="1" ref="H331" ca="1">_xlfn.IFNA(TODAY()-(INDEX(OFFSET(Priorities!$F$3:$F$2283,Table1[[#This Row],[ID]],0),MATCH(1,(B331=OFFSET(Priorities!$B$3:$B$2283,Table1[[#This Row],[ID]],0))*("3W"=OFFSET(Priorities!$E$3:$E$2283,Table1[[#This Row],[ID]],0)),0))),"")</f>
        <v/>
      </c>
      <c r="I331" s="292" t="str" cm="1">
        <f t="array" aca="1" ref="I331" ca="1">_xlfn.IFNA(TODAY()-(INDEX(OFFSET(Priorities!$F$3:$F$2283,Table1[[#This Row],[ID]],0),MATCH(1,(B331=OFFSET(Priorities!$B$3:$B$2283,Table1[[#This Row],[ID]],0))*("6W"=OFFSET(Priorities!$E$3:$E$2283,Table1[[#This Row],[ID]],0)),0))),"")</f>
        <v/>
      </c>
      <c r="J331" s="292" t="str" cm="1">
        <f t="array" aca="1" ref="J331" ca="1">_xlfn.IFNA(TODAY()-(INDEX(OFFSET(Priorities!$F$3:$F$2283,Table1[[#This Row],[ID]],0),MATCH(1,(B331=OFFSET(Priorities!$B$3:$B$2283,Table1[[#This Row],[ID]],0))*("12W"=OFFSET(Priorities!$E$3:$E$2283,Table1[[#This Row],[ID]],0)),0))),"")</f>
        <v/>
      </c>
      <c r="K331" s="292" t="str" cm="1">
        <f t="array" aca="1" ref="K331" ca="1">_xlfn.IFNA(TODAY()-(INDEX(OFFSET(Priorities!$F$3:$F$2283,Table1[[#This Row],[ID]],0),MATCH(1,(B331=OFFSET(Priorities!$B$3:$B$2283,Table1[[#This Row],[ID]],0))*("18W"=OFFSET(Priorities!$E$3:$E$2283,Table1[[#This Row],[ID]],0)),0))),"")</f>
        <v/>
      </c>
      <c r="L331" s="292" t="str" cm="1">
        <f t="array" aca="1" ref="L331" ca="1">_xlfn.IFNA(TODAY()-(INDEX(OFFSET(Priorities!$F$3:$F$2283,Table1[[#This Row],[ID]],0),MATCH(1,(B331=OFFSET(Priorities!$B$3:$B$2283,Table1[[#This Row],[ID]],0))*("26W"=OFFSET(Priorities!$E$3:$E$2283,Table1[[#This Row],[ID]],0)),0))),"")</f>
        <v/>
      </c>
      <c r="M331" s="292" t="str" cm="1">
        <f t="array" aca="1" ref="M331" ca="1">_xlfn.IFNA(TODAY()-(INDEX(OFFSET(Priorities!$F$3:$F$2283,Table1[[#This Row],[ID]],0),MATCH(1,(B331=OFFSET(Priorities!$B$3:$B$2283,Table1[[#This Row],[ID]],0))*("52W"=OFFSET(Priorities!$E$3:$E$2283,Table1[[#This Row],[ID]],0)),0))),"")</f>
        <v/>
      </c>
      <c r="N331" s="292" t="str" cm="1">
        <f t="array" aca="1" ref="N331" ca="1">_xlfn.IFNA(TODAY()-(INDEX(OFFSET(Priorities!$F$3:$F$2283,Table1[[#This Row],[ID]],0),MATCH(1,(B331=OFFSET(Priorities!$B$3:$B$2283,Table1[[#This Row],[ID]],0))*("104W"=OFFSET(Priorities!$E$3:$E$2283,Table1[[#This Row],[ID]],0)),0))),"")</f>
        <v/>
      </c>
      <c r="O331" s="292" t="str" cm="1">
        <f t="array" aca="1" ref="O331" ca="1">_xlfn.IFNA(TODAY()-(INDEX(OFFSET(Priorities!$F$3:$F$2283,Table1[[#This Row],[ID]],0),MATCH(1,(B331=OFFSET(Priorities!$B$3:$B$2283,Table1[[#This Row],[ID]],0))*("2L"=OFFSET(Priorities!$E$3:$E$2283,Table1[[#This Row],[ID]],0)),0))),"")</f>
        <v/>
      </c>
      <c r="P331" s="292" t="str" cm="1">
        <f t="array" aca="1" ref="P331" ca="1">_xlfn.IFNA(TODAY()-(INDEX(OFFSET(Priorities!$F$3:$F$2283,Table1[[#This Row],[ID]],0),MATCH(1,(B331=OFFSET(Priorities!$B$3:$B$2283,Table1[[#This Row],[ID]],0))*("156W"=OFFSET(Priorities!$E$3:$E$2283,Table1[[#This Row],[ID]],0)),0))),"")</f>
        <v/>
      </c>
      <c r="Q331" s="287" t="str" cm="1">
        <f t="array" aca="1" ref="Q331" ca="1">_xlfn.IFNA(TODAY()-(INDEX(OFFSET(Priorities!$F$3:$F$2283,Table1[[#This Row],[ID]],0),MATCH(1,(B331=OFFSET(Priorities!$B$3:$B$2283,Table1[[#This Row],[ID]],0))*("3L"=OFFSET(Priorities!$E$3:$E$2283,Table1[[#This Row],[ID]],0)),0))),"")</f>
        <v/>
      </c>
    </row>
    <row r="332" spans="1:17" hidden="1" x14ac:dyDescent="0.3">
      <c r="A332" s="288">
        <v>331</v>
      </c>
      <c r="B332" s="289" t="str">
        <f ca="1">IF(COUNTIF(Priorities!$B$4:OFFSET(Priorities!$B$3,Table1[[#This Row],[ID]],0),OFFSET(Priorities!$B$3,Table1[[#This Row],[ID]],0))=1,OFFSET(Priorities!$B$3,Table1[[#This Row],[ID]],0),"")</f>
        <v/>
      </c>
      <c r="C332" s="290" t="str">
        <f ca="1">IF(COUNTIF(Priorities!$B$4:OFFSET(Priorities!$B$3,Table1[[#This Row],[ID]],0),OFFSET(Priorities!$B$3,Table1[[#This Row],[ID]],0))=1,OFFSET(Priorities!$C$3,Table1[[#This Row],[ID]],0),"")</f>
        <v/>
      </c>
      <c r="D332" s="289" t="str">
        <f ca="1">IFERROR(IF(VLOOKUP(E332,'Leader-Assistant'!$B$1:$B$25,1,FALSE)&lt;&gt;"",'Leader-Assistant'!$B$1,""),"") &amp; IFERROR(IF(VLOOKUP(E332,'Leader-Assistant'!$C$1:$C$25,1,FALSE)&lt;&gt;"",'Leader-Assistant'!$C$1,""),"")  &amp; IFERROR(IF(VLOOKUP(E332,'Leader-Assistant'!$D$1:$D$25,1,FALSE)&lt;&gt;"",'Leader-Assistant'!$D$1,""),"") &amp; IFERROR(IF(VLOOKUP(E332,'Leader-Assistant'!$E$1:$E$25,1,FALSE)&lt;&gt;"",'Leader-Assistant'!$E$1,""),"") &amp; IFERROR(IF(VLOOKUP(E332,'Leader-Assistant'!$F$1:$F$25,1,FALSE)&lt;&gt;"",'Leader-Assistant'!$F$1,""),"") &amp; IFERROR(IF(VLOOKUP(E332,'Leader-Assistant'!$G$1:$G$25,1,FALSE)&lt;&gt;"",'Leader-Assistant'!$G$1,""),"") &amp; IFERROR(IF(VLOOKUP(E332,'Leader-Assistant'!$H$1:$H$25,1,FALSE)&lt;&gt;"",'Leader-Assistant'!$H$1,""),"") &amp; IFERROR(IF(VLOOKUP(E332,'Leader-Assistant'!$I$1:$I$25,1,FALSE)&lt;&gt;"",'Leader-Assistant'!$I$1,""),"")</f>
        <v/>
      </c>
      <c r="E332" s="289" t="str">
        <f ca="1">IF(COUNTIF(Priorities!$B$4:OFFSET(Priorities!$B$3,Table1[[#This Row],[ID]],0),OFFSET(Priorities!$B$3,Table1[[#This Row],[ID]],0))=1,OFFSET(Priorities!$D$3,Table1[[#This Row],[ID]],0),"")</f>
        <v/>
      </c>
      <c r="F332" s="291" t="str" cm="1">
        <f t="array" aca="1" ref="F332" ca="1">_xlfn.IFNA(INDEX(OFFSET(Priorities!$F$3:$F$2283,Table1[[#This Row],[ID]],0),MATCH(1,(B332=OFFSET(Priorities!$B$3:$B$2283,Table1[[#This Row],[ID]],0))*("Initial"=OFFSET(Priorities!$E$3:$E$2283,Table1[[#This Row],[ID]],0)),0)),"")</f>
        <v/>
      </c>
      <c r="G332" s="292" t="str" cm="1">
        <f t="array" aca="1" ref="G332" ca="1">_xlfn.IFNA(TODAY()-(INDEX(OFFSET(Priorities!$F$3:$F$2283,Table1[[#This Row],[ID]],0),MATCH(1,(B332=OFFSET(Priorities!$B$3:$B$2283,Table1[[#This Row],[ID]],0))*("1W"=OFFSET(Priorities!$E$3:$E$2283,Table1[[#This Row],[ID]],0)),0))),"")</f>
        <v/>
      </c>
      <c r="H332" s="292" t="str" cm="1">
        <f t="array" aca="1" ref="H332" ca="1">_xlfn.IFNA(TODAY()-(INDEX(OFFSET(Priorities!$F$3:$F$2283,Table1[[#This Row],[ID]],0),MATCH(1,(B332=OFFSET(Priorities!$B$3:$B$2283,Table1[[#This Row],[ID]],0))*("3W"=OFFSET(Priorities!$E$3:$E$2283,Table1[[#This Row],[ID]],0)),0))),"")</f>
        <v/>
      </c>
      <c r="I332" s="292" t="str" cm="1">
        <f t="array" aca="1" ref="I332" ca="1">_xlfn.IFNA(TODAY()-(INDEX(OFFSET(Priorities!$F$3:$F$2283,Table1[[#This Row],[ID]],0),MATCH(1,(B332=OFFSET(Priorities!$B$3:$B$2283,Table1[[#This Row],[ID]],0))*("6W"=OFFSET(Priorities!$E$3:$E$2283,Table1[[#This Row],[ID]],0)),0))),"")</f>
        <v/>
      </c>
      <c r="J332" s="292" t="str" cm="1">
        <f t="array" aca="1" ref="J332" ca="1">_xlfn.IFNA(TODAY()-(INDEX(OFFSET(Priorities!$F$3:$F$2283,Table1[[#This Row],[ID]],0),MATCH(1,(B332=OFFSET(Priorities!$B$3:$B$2283,Table1[[#This Row],[ID]],0))*("12W"=OFFSET(Priorities!$E$3:$E$2283,Table1[[#This Row],[ID]],0)),0))),"")</f>
        <v/>
      </c>
      <c r="K332" s="292" t="str" cm="1">
        <f t="array" aca="1" ref="K332" ca="1">_xlfn.IFNA(TODAY()-(INDEX(OFFSET(Priorities!$F$3:$F$2283,Table1[[#This Row],[ID]],0),MATCH(1,(B332=OFFSET(Priorities!$B$3:$B$2283,Table1[[#This Row],[ID]],0))*("18W"=OFFSET(Priorities!$E$3:$E$2283,Table1[[#This Row],[ID]],0)),0))),"")</f>
        <v/>
      </c>
      <c r="L332" s="292" t="str" cm="1">
        <f t="array" aca="1" ref="L332" ca="1">_xlfn.IFNA(TODAY()-(INDEX(OFFSET(Priorities!$F$3:$F$2283,Table1[[#This Row],[ID]],0),MATCH(1,(B332=OFFSET(Priorities!$B$3:$B$2283,Table1[[#This Row],[ID]],0))*("26W"=OFFSET(Priorities!$E$3:$E$2283,Table1[[#This Row],[ID]],0)),0))),"")</f>
        <v/>
      </c>
      <c r="M332" s="292" t="str" cm="1">
        <f t="array" aca="1" ref="M332" ca="1">_xlfn.IFNA(TODAY()-(INDEX(OFFSET(Priorities!$F$3:$F$2283,Table1[[#This Row],[ID]],0),MATCH(1,(B332=OFFSET(Priorities!$B$3:$B$2283,Table1[[#This Row],[ID]],0))*("52W"=OFFSET(Priorities!$E$3:$E$2283,Table1[[#This Row],[ID]],0)),0))),"")</f>
        <v/>
      </c>
      <c r="N332" s="292" t="str" cm="1">
        <f t="array" aca="1" ref="N332" ca="1">_xlfn.IFNA(TODAY()-(INDEX(OFFSET(Priorities!$F$3:$F$2283,Table1[[#This Row],[ID]],0),MATCH(1,(B332=OFFSET(Priorities!$B$3:$B$2283,Table1[[#This Row],[ID]],0))*("104W"=OFFSET(Priorities!$E$3:$E$2283,Table1[[#This Row],[ID]],0)),0))),"")</f>
        <v/>
      </c>
      <c r="O332" s="292" t="str" cm="1">
        <f t="array" aca="1" ref="O332" ca="1">_xlfn.IFNA(TODAY()-(INDEX(OFFSET(Priorities!$F$3:$F$2283,Table1[[#This Row],[ID]],0),MATCH(1,(B332=OFFSET(Priorities!$B$3:$B$2283,Table1[[#This Row],[ID]],0))*("2L"=OFFSET(Priorities!$E$3:$E$2283,Table1[[#This Row],[ID]],0)),0))),"")</f>
        <v/>
      </c>
      <c r="P332" s="292" t="str" cm="1">
        <f t="array" aca="1" ref="P332" ca="1">_xlfn.IFNA(TODAY()-(INDEX(OFFSET(Priorities!$F$3:$F$2283,Table1[[#This Row],[ID]],0),MATCH(1,(B332=OFFSET(Priorities!$B$3:$B$2283,Table1[[#This Row],[ID]],0))*("156W"=OFFSET(Priorities!$E$3:$E$2283,Table1[[#This Row],[ID]],0)),0))),"")</f>
        <v/>
      </c>
      <c r="Q332" s="287" t="str" cm="1">
        <f t="array" aca="1" ref="Q332" ca="1">_xlfn.IFNA(TODAY()-(INDEX(OFFSET(Priorities!$F$3:$F$2283,Table1[[#This Row],[ID]],0),MATCH(1,(B332=OFFSET(Priorities!$B$3:$B$2283,Table1[[#This Row],[ID]],0))*("3L"=OFFSET(Priorities!$E$3:$E$2283,Table1[[#This Row],[ID]],0)),0))),"")</f>
        <v/>
      </c>
    </row>
    <row r="333" spans="1:17" hidden="1" x14ac:dyDescent="0.3">
      <c r="A333" s="288">
        <v>332</v>
      </c>
      <c r="B333" s="289" t="str">
        <f ca="1">IF(COUNTIF(Priorities!$B$4:OFFSET(Priorities!$B$3,Table1[[#This Row],[ID]],0),OFFSET(Priorities!$B$3,Table1[[#This Row],[ID]],0))=1,OFFSET(Priorities!$B$3,Table1[[#This Row],[ID]],0),"")</f>
        <v/>
      </c>
      <c r="C333" s="290" t="str">
        <f ca="1">IF(COUNTIF(Priorities!$B$4:OFFSET(Priorities!$B$3,Table1[[#This Row],[ID]],0),OFFSET(Priorities!$B$3,Table1[[#This Row],[ID]],0))=1,OFFSET(Priorities!$C$3,Table1[[#This Row],[ID]],0),"")</f>
        <v/>
      </c>
      <c r="D333" s="289" t="str">
        <f ca="1">IFERROR(IF(VLOOKUP(E333,'Leader-Assistant'!$B$1:$B$25,1,FALSE)&lt;&gt;"",'Leader-Assistant'!$B$1,""),"") &amp; IFERROR(IF(VLOOKUP(E333,'Leader-Assistant'!$C$1:$C$25,1,FALSE)&lt;&gt;"",'Leader-Assistant'!$C$1,""),"")  &amp; IFERROR(IF(VLOOKUP(E333,'Leader-Assistant'!$D$1:$D$25,1,FALSE)&lt;&gt;"",'Leader-Assistant'!$D$1,""),"") &amp; IFERROR(IF(VLOOKUP(E333,'Leader-Assistant'!$E$1:$E$25,1,FALSE)&lt;&gt;"",'Leader-Assistant'!$E$1,""),"") &amp; IFERROR(IF(VLOOKUP(E333,'Leader-Assistant'!$F$1:$F$25,1,FALSE)&lt;&gt;"",'Leader-Assistant'!$F$1,""),"") &amp; IFERROR(IF(VLOOKUP(E333,'Leader-Assistant'!$G$1:$G$25,1,FALSE)&lt;&gt;"",'Leader-Assistant'!$G$1,""),"") &amp; IFERROR(IF(VLOOKUP(E333,'Leader-Assistant'!$H$1:$H$25,1,FALSE)&lt;&gt;"",'Leader-Assistant'!$H$1,""),"") &amp; IFERROR(IF(VLOOKUP(E333,'Leader-Assistant'!$I$1:$I$25,1,FALSE)&lt;&gt;"",'Leader-Assistant'!$I$1,""),"")</f>
        <v/>
      </c>
      <c r="E333" s="289" t="str">
        <f ca="1">IF(COUNTIF(Priorities!$B$4:OFFSET(Priorities!$B$3,Table1[[#This Row],[ID]],0),OFFSET(Priorities!$B$3,Table1[[#This Row],[ID]],0))=1,OFFSET(Priorities!$D$3,Table1[[#This Row],[ID]],0),"")</f>
        <v/>
      </c>
      <c r="F333" s="291" t="str" cm="1">
        <f t="array" aca="1" ref="F333" ca="1">_xlfn.IFNA(INDEX(OFFSET(Priorities!$F$3:$F$2283,Table1[[#This Row],[ID]],0),MATCH(1,(B333=OFFSET(Priorities!$B$3:$B$2283,Table1[[#This Row],[ID]],0))*("Initial"=OFFSET(Priorities!$E$3:$E$2283,Table1[[#This Row],[ID]],0)),0)),"")</f>
        <v/>
      </c>
      <c r="G333" s="292" t="str" cm="1">
        <f t="array" aca="1" ref="G333" ca="1">_xlfn.IFNA(TODAY()-(INDEX(OFFSET(Priorities!$F$3:$F$2283,Table1[[#This Row],[ID]],0),MATCH(1,(B333=OFFSET(Priorities!$B$3:$B$2283,Table1[[#This Row],[ID]],0))*("1W"=OFFSET(Priorities!$E$3:$E$2283,Table1[[#This Row],[ID]],0)),0))),"")</f>
        <v/>
      </c>
      <c r="H333" s="292" t="str" cm="1">
        <f t="array" aca="1" ref="H333" ca="1">_xlfn.IFNA(TODAY()-(INDEX(OFFSET(Priorities!$F$3:$F$2283,Table1[[#This Row],[ID]],0),MATCH(1,(B333=OFFSET(Priorities!$B$3:$B$2283,Table1[[#This Row],[ID]],0))*("3W"=OFFSET(Priorities!$E$3:$E$2283,Table1[[#This Row],[ID]],0)),0))),"")</f>
        <v/>
      </c>
      <c r="I333" s="292" t="str" cm="1">
        <f t="array" aca="1" ref="I333" ca="1">_xlfn.IFNA(TODAY()-(INDEX(OFFSET(Priorities!$F$3:$F$2283,Table1[[#This Row],[ID]],0),MATCH(1,(B333=OFFSET(Priorities!$B$3:$B$2283,Table1[[#This Row],[ID]],0))*("6W"=OFFSET(Priorities!$E$3:$E$2283,Table1[[#This Row],[ID]],0)),0))),"")</f>
        <v/>
      </c>
      <c r="J333" s="292" t="str" cm="1">
        <f t="array" aca="1" ref="J333" ca="1">_xlfn.IFNA(TODAY()-(INDEX(OFFSET(Priorities!$F$3:$F$2283,Table1[[#This Row],[ID]],0),MATCH(1,(B333=OFFSET(Priorities!$B$3:$B$2283,Table1[[#This Row],[ID]],0))*("12W"=OFFSET(Priorities!$E$3:$E$2283,Table1[[#This Row],[ID]],0)),0))),"")</f>
        <v/>
      </c>
      <c r="K333" s="292" t="str" cm="1">
        <f t="array" aca="1" ref="K333" ca="1">_xlfn.IFNA(TODAY()-(INDEX(OFFSET(Priorities!$F$3:$F$2283,Table1[[#This Row],[ID]],0),MATCH(1,(B333=OFFSET(Priorities!$B$3:$B$2283,Table1[[#This Row],[ID]],0))*("18W"=OFFSET(Priorities!$E$3:$E$2283,Table1[[#This Row],[ID]],0)),0))),"")</f>
        <v/>
      </c>
      <c r="L333" s="292" t="str" cm="1">
        <f t="array" aca="1" ref="L333" ca="1">_xlfn.IFNA(TODAY()-(INDEX(OFFSET(Priorities!$F$3:$F$2283,Table1[[#This Row],[ID]],0),MATCH(1,(B333=OFFSET(Priorities!$B$3:$B$2283,Table1[[#This Row],[ID]],0))*("26W"=OFFSET(Priorities!$E$3:$E$2283,Table1[[#This Row],[ID]],0)),0))),"")</f>
        <v/>
      </c>
      <c r="M333" s="292" t="str" cm="1">
        <f t="array" aca="1" ref="M333" ca="1">_xlfn.IFNA(TODAY()-(INDEX(OFFSET(Priorities!$F$3:$F$2283,Table1[[#This Row],[ID]],0),MATCH(1,(B333=OFFSET(Priorities!$B$3:$B$2283,Table1[[#This Row],[ID]],0))*("52W"=OFFSET(Priorities!$E$3:$E$2283,Table1[[#This Row],[ID]],0)),0))),"")</f>
        <v/>
      </c>
      <c r="N333" s="292" t="str" cm="1">
        <f t="array" aca="1" ref="N333" ca="1">_xlfn.IFNA(TODAY()-(INDEX(OFFSET(Priorities!$F$3:$F$2283,Table1[[#This Row],[ID]],0),MATCH(1,(B333=OFFSET(Priorities!$B$3:$B$2283,Table1[[#This Row],[ID]],0))*("104W"=OFFSET(Priorities!$E$3:$E$2283,Table1[[#This Row],[ID]],0)),0))),"")</f>
        <v/>
      </c>
      <c r="O333" s="292" t="str" cm="1">
        <f t="array" aca="1" ref="O333" ca="1">_xlfn.IFNA(TODAY()-(INDEX(OFFSET(Priorities!$F$3:$F$2283,Table1[[#This Row],[ID]],0),MATCH(1,(B333=OFFSET(Priorities!$B$3:$B$2283,Table1[[#This Row],[ID]],0))*("2L"=OFFSET(Priorities!$E$3:$E$2283,Table1[[#This Row],[ID]],0)),0))),"")</f>
        <v/>
      </c>
      <c r="P333" s="292" t="str" cm="1">
        <f t="array" aca="1" ref="P333" ca="1">_xlfn.IFNA(TODAY()-(INDEX(OFFSET(Priorities!$F$3:$F$2283,Table1[[#This Row],[ID]],0),MATCH(1,(B333=OFFSET(Priorities!$B$3:$B$2283,Table1[[#This Row],[ID]],0))*("156W"=OFFSET(Priorities!$E$3:$E$2283,Table1[[#This Row],[ID]],0)),0))),"")</f>
        <v/>
      </c>
      <c r="Q333" s="287" t="str" cm="1">
        <f t="array" aca="1" ref="Q333" ca="1">_xlfn.IFNA(TODAY()-(INDEX(OFFSET(Priorities!$F$3:$F$2283,Table1[[#This Row],[ID]],0),MATCH(1,(B333=OFFSET(Priorities!$B$3:$B$2283,Table1[[#This Row],[ID]],0))*("3L"=OFFSET(Priorities!$E$3:$E$2283,Table1[[#This Row],[ID]],0)),0))),"")</f>
        <v/>
      </c>
    </row>
    <row r="334" spans="1:17" ht="28.8" x14ac:dyDescent="0.3">
      <c r="A334" s="288">
        <v>333</v>
      </c>
      <c r="B334" s="289" t="str">
        <f ca="1">IF(COUNTIF(Priorities!$B$4:OFFSET(Priorities!$B$3,Table1[[#This Row],[ID]],0),OFFSET(Priorities!$B$3,Table1[[#This Row],[ID]],0))=1,OFFSET(Priorities!$B$3,Table1[[#This Row],[ID]],0),"")</f>
        <v>ST 345/2019</v>
      </c>
      <c r="C334" s="290" t="str">
        <f ca="1">IF(COUNTIF(Priorities!$B$4:OFFSET(Priorities!$B$3,Table1[[#This Row],[ID]],0),OFFSET(Priorities!$B$3,Table1[[#This Row],[ID]],0))=1,OFFSET(Priorities!$C$3,Table1[[#This Row],[ID]],0),"")</f>
        <v>Tranparent BOPP foil for TEST51  - 1 próbki</v>
      </c>
      <c r="D334" s="289" t="str">
        <f ca="1">IFERROR(IF(VLOOKUP(E334,'Leader-Assistant'!$B$1:$B$25,1,FALSE)&lt;&gt;"",'Leader-Assistant'!$B$1,""),"") &amp; IFERROR(IF(VLOOKUP(E334,'Leader-Assistant'!$C$1:$C$25,1,FALSE)&lt;&gt;"",'Leader-Assistant'!$C$1,""),"")  &amp; IFERROR(IF(VLOOKUP(E334,'Leader-Assistant'!$D$1:$D$25,1,FALSE)&lt;&gt;"",'Leader-Assistant'!$D$1,""),"") &amp; IFERROR(IF(VLOOKUP(E334,'Leader-Assistant'!$E$1:$E$25,1,FALSE)&lt;&gt;"",'Leader-Assistant'!$E$1,""),"") &amp; IFERROR(IF(VLOOKUP(E334,'Leader-Assistant'!$F$1:$F$25,1,FALSE)&lt;&gt;"",'Leader-Assistant'!$F$1,""),"") &amp; IFERROR(IF(VLOOKUP(E334,'Leader-Assistant'!$G$1:$G$25,1,FALSE)&lt;&gt;"",'Leader-Assistant'!$G$1,""),"") &amp; IFERROR(IF(VLOOKUP(E334,'Leader-Assistant'!$H$1:$H$25,1,FALSE)&lt;&gt;"",'Leader-Assistant'!$H$1,""),"") &amp; IFERROR(IF(VLOOKUP(E334,'Leader-Assistant'!$I$1:$I$25,1,FALSE)&lt;&gt;"",'Leader-Assistant'!$I$1,""),"")</f>
        <v/>
      </c>
      <c r="E334" s="289" t="str">
        <f ca="1">IF(COUNTIF(Priorities!$B$4:OFFSET(Priorities!$B$3,Table1[[#This Row],[ID]],0),OFFSET(Priorities!$B$3,Table1[[#This Row],[ID]],0))=1,OFFSET(Priorities!$D$3,Table1[[#This Row],[ID]],0),"")</f>
        <v xml:space="preserve">JRY </v>
      </c>
      <c r="F334" s="291" t="str" cm="1">
        <f t="array" aca="1" ref="F334" ca="1">_xlfn.IFNA(INDEX(OFFSET(Priorities!$F$3:$F$2283,Table1[[#This Row],[ID]],0),MATCH(1,(B334=OFFSET(Priorities!$B$3:$B$2283,Table1[[#This Row],[ID]],0))*("Initial"=OFFSET(Priorities!$E$3:$E$2283,Table1[[#This Row],[ID]],0)),0)),"")</f>
        <v/>
      </c>
      <c r="G334" s="292" cm="1">
        <f t="array" aca="1" ref="G334" ca="1">_xlfn.IFNA(TODAY()-(INDEX(OFFSET(Priorities!$F$3:$F$2283,Table1[[#This Row],[ID]],0),MATCH(1,(B334=OFFSET(Priorities!$B$3:$B$2283,Table1[[#This Row],[ID]],0))*("1W"=OFFSET(Priorities!$E$3:$E$2283,Table1[[#This Row],[ID]],0)),0))),"")</f>
        <v>1155</v>
      </c>
      <c r="H334" s="292" cm="1">
        <f t="array" aca="1" ref="H334" ca="1">_xlfn.IFNA(TODAY()-(INDEX(OFFSET(Priorities!$F$3:$F$2283,Table1[[#This Row],[ID]],0),MATCH(1,(B334=OFFSET(Priorities!$B$3:$B$2283,Table1[[#This Row],[ID]],0))*("3W"=OFFSET(Priorities!$E$3:$E$2283,Table1[[#This Row],[ID]],0)),0))),"")</f>
        <v>1141</v>
      </c>
      <c r="I334" s="292" cm="1">
        <f t="array" aca="1" ref="I334" ca="1">_xlfn.IFNA(TODAY()-(INDEX(OFFSET(Priorities!$F$3:$F$2283,Table1[[#This Row],[ID]],0),MATCH(1,(B334=OFFSET(Priorities!$B$3:$B$2283,Table1[[#This Row],[ID]],0))*("6W"=OFFSET(Priorities!$E$3:$E$2283,Table1[[#This Row],[ID]],0)),0))),"")</f>
        <v>1120</v>
      </c>
      <c r="J334" s="292" cm="1">
        <f t="array" aca="1" ref="J334" ca="1">_xlfn.IFNA(TODAY()-(INDEX(OFFSET(Priorities!$F$3:$F$2283,Table1[[#This Row],[ID]],0),MATCH(1,(B334=OFFSET(Priorities!$B$3:$B$2283,Table1[[#This Row],[ID]],0))*("12W"=OFFSET(Priorities!$E$3:$E$2283,Table1[[#This Row],[ID]],0)),0))),"")</f>
        <v>1078</v>
      </c>
      <c r="K334" s="292" cm="1">
        <f t="array" aca="1" ref="K334" ca="1">_xlfn.IFNA(TODAY()-(INDEX(OFFSET(Priorities!$F$3:$F$2283,Table1[[#This Row],[ID]],0),MATCH(1,(B334=OFFSET(Priorities!$B$3:$B$2283,Table1[[#This Row],[ID]],0))*("18W"=OFFSET(Priorities!$E$3:$E$2283,Table1[[#This Row],[ID]],0)),0))),"")</f>
        <v>1036</v>
      </c>
      <c r="L334" s="292" cm="1">
        <f t="array" aca="1" ref="L334" ca="1">_xlfn.IFNA(TODAY()-(INDEX(OFFSET(Priorities!$F$3:$F$2283,Table1[[#This Row],[ID]],0),MATCH(1,(B334=OFFSET(Priorities!$B$3:$B$2283,Table1[[#This Row],[ID]],0))*("26W"=OFFSET(Priorities!$E$3:$E$2283,Table1[[#This Row],[ID]],0)),0))),"")</f>
        <v>980</v>
      </c>
      <c r="M334" s="292" t="str" cm="1">
        <f t="array" aca="1" ref="M334" ca="1">_xlfn.IFNA(TODAY()-(INDEX(OFFSET(Priorities!$F$3:$F$2283,Table1[[#This Row],[ID]],0),MATCH(1,(B334=OFFSET(Priorities!$B$3:$B$2283,Table1[[#This Row],[ID]],0))*("52W"=OFFSET(Priorities!$E$3:$E$2283,Table1[[#This Row],[ID]],0)),0))),"")</f>
        <v/>
      </c>
      <c r="N334" s="292" t="str" cm="1">
        <f t="array" aca="1" ref="N334" ca="1">_xlfn.IFNA(TODAY()-(INDEX(OFFSET(Priorities!$F$3:$F$2283,Table1[[#This Row],[ID]],0),MATCH(1,(B334=OFFSET(Priorities!$B$3:$B$2283,Table1[[#This Row],[ID]],0))*("104W"=OFFSET(Priorities!$E$3:$E$2283,Table1[[#This Row],[ID]],0)),0))),"")</f>
        <v/>
      </c>
      <c r="O334" s="292" cm="1">
        <f t="array" aca="1" ref="O334" ca="1">_xlfn.IFNA(TODAY()-(INDEX(OFFSET(Priorities!$F$3:$F$2283,Table1[[#This Row],[ID]],0),MATCH(1,(B334=OFFSET(Priorities!$B$3:$B$2283,Table1[[#This Row],[ID]],0))*("2L"=OFFSET(Priorities!$E$3:$E$2283,Table1[[#This Row],[ID]],0)),0))),"")</f>
        <v>434</v>
      </c>
      <c r="P334" s="292" t="str" cm="1">
        <f t="array" aca="1" ref="P334" ca="1">_xlfn.IFNA(TODAY()-(INDEX(OFFSET(Priorities!$F$3:$F$2283,Table1[[#This Row],[ID]],0),MATCH(1,(B334=OFFSET(Priorities!$B$3:$B$2283,Table1[[#This Row],[ID]],0))*("156W"=OFFSET(Priorities!$E$3:$E$2283,Table1[[#This Row],[ID]],0)),0))),"")</f>
        <v/>
      </c>
      <c r="Q334" s="287" cm="1">
        <f t="array" aca="1" ref="Q334" ca="1">_xlfn.IFNA(TODAY()-(INDEX(OFFSET(Priorities!$F$3:$F$2283,Table1[[#This Row],[ID]],0),MATCH(1,(B334=OFFSET(Priorities!$B$3:$B$2283,Table1[[#This Row],[ID]],0))*("3L"=OFFSET(Priorities!$E$3:$E$2283,Table1[[#This Row],[ID]],0)),0))),"")</f>
        <v>70</v>
      </c>
    </row>
    <row r="335" spans="1:17" hidden="1" x14ac:dyDescent="0.3">
      <c r="A335" s="288">
        <v>334</v>
      </c>
      <c r="B335" s="289" t="str">
        <f ca="1">IF(COUNTIF(Priorities!$B$4:OFFSET(Priorities!$B$3,Table1[[#This Row],[ID]],0),OFFSET(Priorities!$B$3,Table1[[#This Row],[ID]],0))=1,OFFSET(Priorities!$B$3,Table1[[#This Row],[ID]],0),"")</f>
        <v/>
      </c>
      <c r="C335" s="290" t="str">
        <f ca="1">IF(COUNTIF(Priorities!$B$4:OFFSET(Priorities!$B$3,Table1[[#This Row],[ID]],0),OFFSET(Priorities!$B$3,Table1[[#This Row],[ID]],0))=1,OFFSET(Priorities!$C$3,Table1[[#This Row],[ID]],0),"")</f>
        <v/>
      </c>
      <c r="D335" s="289" t="str">
        <f ca="1">IFERROR(IF(VLOOKUP(E335,'Leader-Assistant'!$B$1:$B$25,1,FALSE)&lt;&gt;"",'Leader-Assistant'!$B$1,""),"") &amp; IFERROR(IF(VLOOKUP(E335,'Leader-Assistant'!$C$1:$C$25,1,FALSE)&lt;&gt;"",'Leader-Assistant'!$C$1,""),"")  &amp; IFERROR(IF(VLOOKUP(E335,'Leader-Assistant'!$D$1:$D$25,1,FALSE)&lt;&gt;"",'Leader-Assistant'!$D$1,""),"") &amp; IFERROR(IF(VLOOKUP(E335,'Leader-Assistant'!$E$1:$E$25,1,FALSE)&lt;&gt;"",'Leader-Assistant'!$E$1,""),"") &amp; IFERROR(IF(VLOOKUP(E335,'Leader-Assistant'!$F$1:$F$25,1,FALSE)&lt;&gt;"",'Leader-Assistant'!$F$1,""),"") &amp; IFERROR(IF(VLOOKUP(E335,'Leader-Assistant'!$G$1:$G$25,1,FALSE)&lt;&gt;"",'Leader-Assistant'!$G$1,""),"") &amp; IFERROR(IF(VLOOKUP(E335,'Leader-Assistant'!$H$1:$H$25,1,FALSE)&lt;&gt;"",'Leader-Assistant'!$H$1,""),"") &amp; IFERROR(IF(VLOOKUP(E335,'Leader-Assistant'!$I$1:$I$25,1,FALSE)&lt;&gt;"",'Leader-Assistant'!$I$1,""),"")</f>
        <v/>
      </c>
      <c r="E335" s="289" t="str">
        <f ca="1">IF(COUNTIF(Priorities!$B$4:OFFSET(Priorities!$B$3,Table1[[#This Row],[ID]],0),OFFSET(Priorities!$B$3,Table1[[#This Row],[ID]],0))=1,OFFSET(Priorities!$D$3,Table1[[#This Row],[ID]],0),"")</f>
        <v/>
      </c>
      <c r="F335" s="291" t="str" cm="1">
        <f t="array" aca="1" ref="F335" ca="1">_xlfn.IFNA(INDEX(OFFSET(Priorities!$F$3:$F$2283,Table1[[#This Row],[ID]],0),MATCH(1,(B335=OFFSET(Priorities!$B$3:$B$2283,Table1[[#This Row],[ID]],0))*("Initial"=OFFSET(Priorities!$E$3:$E$2283,Table1[[#This Row],[ID]],0)),0)),"")</f>
        <v/>
      </c>
      <c r="G335" s="292" t="str" cm="1">
        <f t="array" aca="1" ref="G335" ca="1">_xlfn.IFNA(TODAY()-(INDEX(OFFSET(Priorities!$F$3:$F$2283,Table1[[#This Row],[ID]],0),MATCH(1,(B335=OFFSET(Priorities!$B$3:$B$2283,Table1[[#This Row],[ID]],0))*("1W"=OFFSET(Priorities!$E$3:$E$2283,Table1[[#This Row],[ID]],0)),0))),"")</f>
        <v/>
      </c>
      <c r="H335" s="292" t="str" cm="1">
        <f t="array" aca="1" ref="H335" ca="1">_xlfn.IFNA(TODAY()-(INDEX(OFFSET(Priorities!$F$3:$F$2283,Table1[[#This Row],[ID]],0),MATCH(1,(B335=OFFSET(Priorities!$B$3:$B$2283,Table1[[#This Row],[ID]],0))*("3W"=OFFSET(Priorities!$E$3:$E$2283,Table1[[#This Row],[ID]],0)),0))),"")</f>
        <v/>
      </c>
      <c r="I335" s="292" t="str" cm="1">
        <f t="array" aca="1" ref="I335" ca="1">_xlfn.IFNA(TODAY()-(INDEX(OFFSET(Priorities!$F$3:$F$2283,Table1[[#This Row],[ID]],0),MATCH(1,(B335=OFFSET(Priorities!$B$3:$B$2283,Table1[[#This Row],[ID]],0))*("6W"=OFFSET(Priorities!$E$3:$E$2283,Table1[[#This Row],[ID]],0)),0))),"")</f>
        <v/>
      </c>
      <c r="J335" s="292" t="str" cm="1">
        <f t="array" aca="1" ref="J335" ca="1">_xlfn.IFNA(TODAY()-(INDEX(OFFSET(Priorities!$F$3:$F$2283,Table1[[#This Row],[ID]],0),MATCH(1,(B335=OFFSET(Priorities!$B$3:$B$2283,Table1[[#This Row],[ID]],0))*("12W"=OFFSET(Priorities!$E$3:$E$2283,Table1[[#This Row],[ID]],0)),0))),"")</f>
        <v/>
      </c>
      <c r="K335" s="292" t="str" cm="1">
        <f t="array" aca="1" ref="K335" ca="1">_xlfn.IFNA(TODAY()-(INDEX(OFFSET(Priorities!$F$3:$F$2283,Table1[[#This Row],[ID]],0),MATCH(1,(B335=OFFSET(Priorities!$B$3:$B$2283,Table1[[#This Row],[ID]],0))*("18W"=OFFSET(Priorities!$E$3:$E$2283,Table1[[#This Row],[ID]],0)),0))),"")</f>
        <v/>
      </c>
      <c r="L335" s="292" t="str" cm="1">
        <f t="array" aca="1" ref="L335" ca="1">_xlfn.IFNA(TODAY()-(INDEX(OFFSET(Priorities!$F$3:$F$2283,Table1[[#This Row],[ID]],0),MATCH(1,(B335=OFFSET(Priorities!$B$3:$B$2283,Table1[[#This Row],[ID]],0))*("26W"=OFFSET(Priorities!$E$3:$E$2283,Table1[[#This Row],[ID]],0)),0))),"")</f>
        <v/>
      </c>
      <c r="M335" s="292" t="str" cm="1">
        <f t="array" aca="1" ref="M335" ca="1">_xlfn.IFNA(TODAY()-(INDEX(OFFSET(Priorities!$F$3:$F$2283,Table1[[#This Row],[ID]],0),MATCH(1,(B335=OFFSET(Priorities!$B$3:$B$2283,Table1[[#This Row],[ID]],0))*("52W"=OFFSET(Priorities!$E$3:$E$2283,Table1[[#This Row],[ID]],0)),0))),"")</f>
        <v/>
      </c>
      <c r="N335" s="292" t="str" cm="1">
        <f t="array" aca="1" ref="N335" ca="1">_xlfn.IFNA(TODAY()-(INDEX(OFFSET(Priorities!$F$3:$F$2283,Table1[[#This Row],[ID]],0),MATCH(1,(B335=OFFSET(Priorities!$B$3:$B$2283,Table1[[#This Row],[ID]],0))*("104W"=OFFSET(Priorities!$E$3:$E$2283,Table1[[#This Row],[ID]],0)),0))),"")</f>
        <v/>
      </c>
      <c r="O335" s="292" t="str" cm="1">
        <f t="array" aca="1" ref="O335" ca="1">_xlfn.IFNA(TODAY()-(INDEX(OFFSET(Priorities!$F$3:$F$2283,Table1[[#This Row],[ID]],0),MATCH(1,(B335=OFFSET(Priorities!$B$3:$B$2283,Table1[[#This Row],[ID]],0))*("2L"=OFFSET(Priorities!$E$3:$E$2283,Table1[[#This Row],[ID]],0)),0))),"")</f>
        <v/>
      </c>
      <c r="P335" s="292" t="str" cm="1">
        <f t="array" aca="1" ref="P335" ca="1">_xlfn.IFNA(TODAY()-(INDEX(OFFSET(Priorities!$F$3:$F$2283,Table1[[#This Row],[ID]],0),MATCH(1,(B335=OFFSET(Priorities!$B$3:$B$2283,Table1[[#This Row],[ID]],0))*("156W"=OFFSET(Priorities!$E$3:$E$2283,Table1[[#This Row],[ID]],0)),0))),"")</f>
        <v/>
      </c>
      <c r="Q335" s="287" t="str" cm="1">
        <f t="array" aca="1" ref="Q335" ca="1">_xlfn.IFNA(TODAY()-(INDEX(OFFSET(Priorities!$F$3:$F$2283,Table1[[#This Row],[ID]],0),MATCH(1,(B335=OFFSET(Priorities!$B$3:$B$2283,Table1[[#This Row],[ID]],0))*("3L"=OFFSET(Priorities!$E$3:$E$2283,Table1[[#This Row],[ID]],0)),0))),"")</f>
        <v/>
      </c>
    </row>
    <row r="336" spans="1:17" x14ac:dyDescent="0.3">
      <c r="A336" s="288">
        <v>335</v>
      </c>
      <c r="B336" s="289" t="str">
        <f ca="1">IF(COUNTIF(Priorities!$B$4:OFFSET(Priorities!$B$3,Table1[[#This Row],[ID]],0),OFFSET(Priorities!$B$3,Table1[[#This Row],[ID]],0))=1,OFFSET(Priorities!$B$3,Table1[[#This Row],[ID]],0),"")</f>
        <v>ST 415/2021</v>
      </c>
      <c r="C336" s="290" t="str">
        <f ca="1">IF(COUNTIF(Priorities!$B$4:OFFSET(Priorities!$B$3,Table1[[#This Row],[ID]],0),OFFSET(Priorities!$B$3,Table1[[#This Row],[ID]],0))=1,OFFSET(Priorities!$C$3,Table1[[#This Row],[ID]],0),"")</f>
        <v>TEST46 roll-out (for HBS)</v>
      </c>
      <c r="D336" s="289" t="str">
        <f ca="1">IFERROR(IF(VLOOKUP(E336,'Leader-Assistant'!$B$1:$B$25,1,FALSE)&lt;&gt;"",'Leader-Assistant'!$B$1,""),"") &amp; IFERROR(IF(VLOOKUP(E336,'Leader-Assistant'!$C$1:$C$25,1,FALSE)&lt;&gt;"",'Leader-Assistant'!$C$1,""),"")  &amp; IFERROR(IF(VLOOKUP(E336,'Leader-Assistant'!$D$1:$D$25,1,FALSE)&lt;&gt;"",'Leader-Assistant'!$D$1,""),"") &amp; IFERROR(IF(VLOOKUP(E336,'Leader-Assistant'!$E$1:$E$25,1,FALSE)&lt;&gt;"",'Leader-Assistant'!$E$1,""),"") &amp; IFERROR(IF(VLOOKUP(E336,'Leader-Assistant'!$F$1:$F$25,1,FALSE)&lt;&gt;"",'Leader-Assistant'!$F$1,""),"") &amp; IFERROR(IF(VLOOKUP(E336,'Leader-Assistant'!$G$1:$G$25,1,FALSE)&lt;&gt;"",'Leader-Assistant'!$G$1,""),"") &amp; IFERROR(IF(VLOOKUP(E336,'Leader-Assistant'!$H$1:$H$25,1,FALSE)&lt;&gt;"",'Leader-Assistant'!$H$1,""),"") &amp; IFERROR(IF(VLOOKUP(E336,'Leader-Assistant'!$I$1:$I$25,1,FALSE)&lt;&gt;"",'Leader-Assistant'!$I$1,""),"")</f>
        <v>MU</v>
      </c>
      <c r="E336" s="289" t="str">
        <f ca="1">IF(COUNTIF(Priorities!$B$4:OFFSET(Priorities!$B$3,Table1[[#This Row],[ID]],0),OFFSET(Priorities!$B$3,Table1[[#This Row],[ID]],0))=1,OFFSET(Priorities!$D$3,Table1[[#This Row],[ID]],0),"")</f>
        <v>AWO</v>
      </c>
      <c r="F336" s="291" t="str" cm="1">
        <f t="array" aca="1" ref="F336" ca="1">_xlfn.IFNA(INDEX(OFFSET(Priorities!$F$3:$F$2283,Table1[[#This Row],[ID]],0),MATCH(1,(B336=OFFSET(Priorities!$B$3:$B$2283,Table1[[#This Row],[ID]],0))*("Initial"=OFFSET(Priorities!$E$3:$E$2283,Table1[[#This Row],[ID]],0)),0)),"")</f>
        <v>13.09.2021</v>
      </c>
      <c r="G336" s="292" cm="1">
        <f t="array" aca="1" ref="G336" ca="1">_xlfn.IFNA(TODAY()-(INDEX(OFFSET(Priorities!$F$3:$F$2283,Table1[[#This Row],[ID]],0),MATCH(1,(B336=OFFSET(Priorities!$B$3:$B$2283,Table1[[#This Row],[ID]],0))*("1W"=OFFSET(Priorities!$E$3:$E$2283,Table1[[#This Row],[ID]],0)),0))),"")</f>
        <v>386</v>
      </c>
      <c r="H336" s="292" cm="1">
        <f t="array" aca="1" ref="H336" ca="1">_xlfn.IFNA(TODAY()-(INDEX(OFFSET(Priorities!$F$3:$F$2283,Table1[[#This Row],[ID]],0),MATCH(1,(B336=OFFSET(Priorities!$B$3:$B$2283,Table1[[#This Row],[ID]],0))*("3W"=OFFSET(Priorities!$E$3:$E$2283,Table1[[#This Row],[ID]],0)),0))),"")</f>
        <v>372</v>
      </c>
      <c r="I336" s="292" cm="1">
        <f t="array" aca="1" ref="I336" ca="1">_xlfn.IFNA(TODAY()-(INDEX(OFFSET(Priorities!$F$3:$F$2283,Table1[[#This Row],[ID]],0),MATCH(1,(B336=OFFSET(Priorities!$B$3:$B$2283,Table1[[#This Row],[ID]],0))*("6W"=OFFSET(Priorities!$E$3:$E$2283,Table1[[#This Row],[ID]],0)),0))),"")</f>
        <v>351</v>
      </c>
      <c r="J336" s="292" cm="1">
        <f t="array" aca="1" ref="J336" ca="1">_xlfn.IFNA(TODAY()-(INDEX(OFFSET(Priorities!$F$3:$F$2283,Table1[[#This Row],[ID]],0),MATCH(1,(B336=OFFSET(Priorities!$B$3:$B$2283,Table1[[#This Row],[ID]],0))*("12W"=OFFSET(Priorities!$E$3:$E$2283,Table1[[#This Row],[ID]],0)),0))),"")</f>
        <v>309</v>
      </c>
      <c r="K336" s="292" t="str" cm="1">
        <f t="array" aca="1" ref="K336" ca="1">_xlfn.IFNA(TODAY()-(INDEX(OFFSET(Priorities!$F$3:$F$2283,Table1[[#This Row],[ID]],0),MATCH(1,(B336=OFFSET(Priorities!$B$3:$B$2283,Table1[[#This Row],[ID]],0))*("18W"=OFFSET(Priorities!$E$3:$E$2283,Table1[[#This Row],[ID]],0)),0))),"")</f>
        <v/>
      </c>
      <c r="L336" s="292" t="str" cm="1">
        <f t="array" aca="1" ref="L336" ca="1">_xlfn.IFNA(TODAY()-(INDEX(OFFSET(Priorities!$F$3:$F$2283,Table1[[#This Row],[ID]],0),MATCH(1,(B336=OFFSET(Priorities!$B$3:$B$2283,Table1[[#This Row],[ID]],0))*("26W"=OFFSET(Priorities!$E$3:$E$2283,Table1[[#This Row],[ID]],0)),0))),"")</f>
        <v/>
      </c>
      <c r="M336" s="292" t="str" cm="1">
        <f t="array" aca="1" ref="M336" ca="1">_xlfn.IFNA(TODAY()-(INDEX(OFFSET(Priorities!$F$3:$F$2283,Table1[[#This Row],[ID]],0),MATCH(1,(B336=OFFSET(Priorities!$B$3:$B$2283,Table1[[#This Row],[ID]],0))*("52W"=OFFSET(Priorities!$E$3:$E$2283,Table1[[#This Row],[ID]],0)),0))),"")</f>
        <v/>
      </c>
      <c r="N336" s="292" t="str" cm="1">
        <f t="array" aca="1" ref="N336" ca="1">_xlfn.IFNA(TODAY()-(INDEX(OFFSET(Priorities!$F$3:$F$2283,Table1[[#This Row],[ID]],0),MATCH(1,(B336=OFFSET(Priorities!$B$3:$B$2283,Table1[[#This Row],[ID]],0))*("104W"=OFFSET(Priorities!$E$3:$E$2283,Table1[[#This Row],[ID]],0)),0))),"")</f>
        <v/>
      </c>
      <c r="O336" s="292" t="str" cm="1">
        <f t="array" aca="1" ref="O336" ca="1">_xlfn.IFNA(TODAY()-(INDEX(OFFSET(Priorities!$F$3:$F$2283,Table1[[#This Row],[ID]],0),MATCH(1,(B336=OFFSET(Priorities!$B$3:$B$2283,Table1[[#This Row],[ID]],0))*("2L"=OFFSET(Priorities!$E$3:$E$2283,Table1[[#This Row],[ID]],0)),0))),"")</f>
        <v/>
      </c>
      <c r="P336" s="292" t="str" cm="1">
        <f t="array" aca="1" ref="P336" ca="1">_xlfn.IFNA(TODAY()-(INDEX(OFFSET(Priorities!$F$3:$F$2283,Table1[[#This Row],[ID]],0),MATCH(1,(B336=OFFSET(Priorities!$B$3:$B$2283,Table1[[#This Row],[ID]],0))*("156W"=OFFSET(Priorities!$E$3:$E$2283,Table1[[#This Row],[ID]],0)),0))),"")</f>
        <v/>
      </c>
      <c r="Q336" s="287" t="str" cm="1">
        <f t="array" aca="1" ref="Q336" ca="1">_xlfn.IFNA(TODAY()-(INDEX(OFFSET(Priorities!$F$3:$F$2283,Table1[[#This Row],[ID]],0),MATCH(1,(B336=OFFSET(Priorities!$B$3:$B$2283,Table1[[#This Row],[ID]],0))*("3L"=OFFSET(Priorities!$E$3:$E$2283,Table1[[#This Row],[ID]],0)),0))),"")</f>
        <v/>
      </c>
    </row>
    <row r="337" spans="1:17" x14ac:dyDescent="0.3">
      <c r="A337" s="288">
        <v>336</v>
      </c>
      <c r="B337" s="289" t="str">
        <f ca="1">IF(COUNTIF(Priorities!$B$4:OFFSET(Priorities!$B$3,Table1[[#This Row],[ID]],0),OFFSET(Priorities!$B$3,Table1[[#This Row],[ID]],0))=1,OFFSET(Priorities!$B$3,Table1[[#This Row],[ID]],0),"")</f>
        <v>ST 416/2021</v>
      </c>
      <c r="C337" s="290" t="str">
        <f ca="1">IF(COUNTIF(Priorities!$B$4:OFFSET(Priorities!$B$3,Table1[[#This Row],[ID]],0),OFFSET(Priorities!$B$3,Table1[[#This Row],[ID]],0))=1,OFFSET(Priorities!$C$3,Table1[[#This Row],[ID]],0),"")</f>
        <v>TEST46 roll-out (for TEST58)</v>
      </c>
      <c r="D337" s="289" t="str">
        <f ca="1">IFERROR(IF(VLOOKUP(E337,'Leader-Assistant'!$B$1:$B$25,1,FALSE)&lt;&gt;"",'Leader-Assistant'!$B$1,""),"") &amp; IFERROR(IF(VLOOKUP(E337,'Leader-Assistant'!$C$1:$C$25,1,FALSE)&lt;&gt;"",'Leader-Assistant'!$C$1,""),"")  &amp; IFERROR(IF(VLOOKUP(E337,'Leader-Assistant'!$D$1:$D$25,1,FALSE)&lt;&gt;"",'Leader-Assistant'!$D$1,""),"") &amp; IFERROR(IF(VLOOKUP(E337,'Leader-Assistant'!$E$1:$E$25,1,FALSE)&lt;&gt;"",'Leader-Assistant'!$E$1,""),"") &amp; IFERROR(IF(VLOOKUP(E337,'Leader-Assistant'!$F$1:$F$25,1,FALSE)&lt;&gt;"",'Leader-Assistant'!$F$1,""),"") &amp; IFERROR(IF(VLOOKUP(E337,'Leader-Assistant'!$G$1:$G$25,1,FALSE)&lt;&gt;"",'Leader-Assistant'!$G$1,""),"") &amp; IFERROR(IF(VLOOKUP(E337,'Leader-Assistant'!$H$1:$H$25,1,FALSE)&lt;&gt;"",'Leader-Assistant'!$H$1,""),"") &amp; IFERROR(IF(VLOOKUP(E337,'Leader-Assistant'!$I$1:$I$25,1,FALSE)&lt;&gt;"",'Leader-Assistant'!$I$1,""),"")</f>
        <v>PKL</v>
      </c>
      <c r="E337" s="289" t="str">
        <f ca="1">IF(COUNTIF(Priorities!$B$4:OFFSET(Priorities!$B$3,Table1[[#This Row],[ID]],0),OFFSET(Priorities!$B$3,Table1[[#This Row],[ID]],0))=1,OFFSET(Priorities!$D$3,Table1[[#This Row],[ID]],0),"")</f>
        <v>JRE</v>
      </c>
      <c r="F337" s="291" t="str" cm="1">
        <f t="array" aca="1" ref="F337" ca="1">_xlfn.IFNA(INDEX(OFFSET(Priorities!$F$3:$F$2283,Table1[[#This Row],[ID]],0),MATCH(1,(B337=OFFSET(Priorities!$B$3:$B$2283,Table1[[#This Row],[ID]],0))*("Initial"=OFFSET(Priorities!$E$3:$E$2283,Table1[[#This Row],[ID]],0)),0)),"")</f>
        <v>13.09.2021</v>
      </c>
      <c r="G337" s="292" cm="1">
        <f t="array" aca="1" ref="G337" ca="1">_xlfn.IFNA(TODAY()-(INDEX(OFFSET(Priorities!$F$3:$F$2283,Table1[[#This Row],[ID]],0),MATCH(1,(B337=OFFSET(Priorities!$B$3:$B$2283,Table1[[#This Row],[ID]],0))*("1W"=OFFSET(Priorities!$E$3:$E$2283,Table1[[#This Row],[ID]],0)),0))),"")</f>
        <v>386</v>
      </c>
      <c r="H337" s="292" cm="1">
        <f t="array" aca="1" ref="H337" ca="1">_xlfn.IFNA(TODAY()-(INDEX(OFFSET(Priorities!$F$3:$F$2283,Table1[[#This Row],[ID]],0),MATCH(1,(B337=OFFSET(Priorities!$B$3:$B$2283,Table1[[#This Row],[ID]],0))*("3W"=OFFSET(Priorities!$E$3:$E$2283,Table1[[#This Row],[ID]],0)),0))),"")</f>
        <v>372</v>
      </c>
      <c r="I337" s="292" cm="1">
        <f t="array" aca="1" ref="I337" ca="1">_xlfn.IFNA(TODAY()-(INDEX(OFFSET(Priorities!$F$3:$F$2283,Table1[[#This Row],[ID]],0),MATCH(1,(B337=OFFSET(Priorities!$B$3:$B$2283,Table1[[#This Row],[ID]],0))*("6W"=OFFSET(Priorities!$E$3:$E$2283,Table1[[#This Row],[ID]],0)),0))),"")</f>
        <v>351</v>
      </c>
      <c r="J337" s="292" cm="1">
        <f t="array" aca="1" ref="J337" ca="1">_xlfn.IFNA(TODAY()-(INDEX(OFFSET(Priorities!$F$3:$F$2283,Table1[[#This Row],[ID]],0),MATCH(1,(B337=OFFSET(Priorities!$B$3:$B$2283,Table1[[#This Row],[ID]],0))*("12W"=OFFSET(Priorities!$E$3:$E$2283,Table1[[#This Row],[ID]],0)),0))),"")</f>
        <v>309</v>
      </c>
      <c r="K337" s="292" t="str" cm="1">
        <f t="array" aca="1" ref="K337" ca="1">_xlfn.IFNA(TODAY()-(INDEX(OFFSET(Priorities!$F$3:$F$2283,Table1[[#This Row],[ID]],0),MATCH(1,(B337=OFFSET(Priorities!$B$3:$B$2283,Table1[[#This Row],[ID]],0))*("18W"=OFFSET(Priorities!$E$3:$E$2283,Table1[[#This Row],[ID]],0)),0))),"")</f>
        <v/>
      </c>
      <c r="L337" s="292" t="str" cm="1">
        <f t="array" aca="1" ref="L337" ca="1">_xlfn.IFNA(TODAY()-(INDEX(OFFSET(Priorities!$F$3:$F$2283,Table1[[#This Row],[ID]],0),MATCH(1,(B337=OFFSET(Priorities!$B$3:$B$2283,Table1[[#This Row],[ID]],0))*("26W"=OFFSET(Priorities!$E$3:$E$2283,Table1[[#This Row],[ID]],0)),0))),"")</f>
        <v/>
      </c>
      <c r="M337" s="292" t="str" cm="1">
        <f t="array" aca="1" ref="M337" ca="1">_xlfn.IFNA(TODAY()-(INDEX(OFFSET(Priorities!$F$3:$F$2283,Table1[[#This Row],[ID]],0),MATCH(1,(B337=OFFSET(Priorities!$B$3:$B$2283,Table1[[#This Row],[ID]],0))*("52W"=OFFSET(Priorities!$E$3:$E$2283,Table1[[#This Row],[ID]],0)),0))),"")</f>
        <v/>
      </c>
      <c r="N337" s="292" t="str" cm="1">
        <f t="array" aca="1" ref="N337" ca="1">_xlfn.IFNA(TODAY()-(INDEX(OFFSET(Priorities!$F$3:$F$2283,Table1[[#This Row],[ID]],0),MATCH(1,(B337=OFFSET(Priorities!$B$3:$B$2283,Table1[[#This Row],[ID]],0))*("104W"=OFFSET(Priorities!$E$3:$E$2283,Table1[[#This Row],[ID]],0)),0))),"")</f>
        <v/>
      </c>
      <c r="O337" s="292" t="str" cm="1">
        <f t="array" aca="1" ref="O337" ca="1">_xlfn.IFNA(TODAY()-(INDEX(OFFSET(Priorities!$F$3:$F$2283,Table1[[#This Row],[ID]],0),MATCH(1,(B337=OFFSET(Priorities!$B$3:$B$2283,Table1[[#This Row],[ID]],0))*("2L"=OFFSET(Priorities!$E$3:$E$2283,Table1[[#This Row],[ID]],0)),0))),"")</f>
        <v/>
      </c>
      <c r="P337" s="292" t="str" cm="1">
        <f t="array" aca="1" ref="P337" ca="1">_xlfn.IFNA(TODAY()-(INDEX(OFFSET(Priorities!$F$3:$F$2283,Table1[[#This Row],[ID]],0),MATCH(1,(B337=OFFSET(Priorities!$B$3:$B$2283,Table1[[#This Row],[ID]],0))*("156W"=OFFSET(Priorities!$E$3:$E$2283,Table1[[#This Row],[ID]],0)),0))),"")</f>
        <v/>
      </c>
      <c r="Q337" s="287" t="str" cm="1">
        <f t="array" aca="1" ref="Q337" ca="1">_xlfn.IFNA(TODAY()-(INDEX(OFFSET(Priorities!$F$3:$F$2283,Table1[[#This Row],[ID]],0),MATCH(1,(B337=OFFSET(Priorities!$B$3:$B$2283,Table1[[#This Row],[ID]],0))*("3L"=OFFSET(Priorities!$E$3:$E$2283,Table1[[#This Row],[ID]],0)),0))),"")</f>
        <v/>
      </c>
    </row>
    <row r="338" spans="1:17" x14ac:dyDescent="0.3">
      <c r="A338" s="288">
        <v>337</v>
      </c>
      <c r="B338" s="289" t="str">
        <f ca="1">IF(COUNTIF(Priorities!$B$4:OFFSET(Priorities!$B$3,Table1[[#This Row],[ID]],0),OFFSET(Priorities!$B$3,Table1[[#This Row],[ID]],0))=1,OFFSET(Priorities!$B$3,Table1[[#This Row],[ID]],0),"")</f>
        <v>ST 417/2021</v>
      </c>
      <c r="C338" s="290" t="str">
        <f ca="1">IF(COUNTIF(Priorities!$B$4:OFFSET(Priorities!$B$3,Table1[[#This Row],[ID]],0),OFFSET(Priorities!$B$3,Table1[[#This Row],[ID]],0))=1,OFFSET(Priorities!$C$3,Table1[[#This Row],[ID]],0),"")</f>
        <v>TEST47 for TEST58 formula</v>
      </c>
      <c r="D338" s="289" t="str">
        <f ca="1">IFERROR(IF(VLOOKUP(E338,'Leader-Assistant'!$B$1:$B$25,1,FALSE)&lt;&gt;"",'Leader-Assistant'!$B$1,""),"") &amp; IFERROR(IF(VLOOKUP(E338,'Leader-Assistant'!$C$1:$C$25,1,FALSE)&lt;&gt;"",'Leader-Assistant'!$C$1,""),"")  &amp; IFERROR(IF(VLOOKUP(E338,'Leader-Assistant'!$D$1:$D$25,1,FALSE)&lt;&gt;"",'Leader-Assistant'!$D$1,""),"") &amp; IFERROR(IF(VLOOKUP(E338,'Leader-Assistant'!$E$1:$E$25,1,FALSE)&lt;&gt;"",'Leader-Assistant'!$E$1,""),"") &amp; IFERROR(IF(VLOOKUP(E338,'Leader-Assistant'!$F$1:$F$25,1,FALSE)&lt;&gt;"",'Leader-Assistant'!$F$1,""),"") &amp; IFERROR(IF(VLOOKUP(E338,'Leader-Assistant'!$G$1:$G$25,1,FALSE)&lt;&gt;"",'Leader-Assistant'!$G$1,""),"") &amp; IFERROR(IF(VLOOKUP(E338,'Leader-Assistant'!$H$1:$H$25,1,FALSE)&lt;&gt;"",'Leader-Assistant'!$H$1,""),"") &amp; IFERROR(IF(VLOOKUP(E338,'Leader-Assistant'!$I$1:$I$25,1,FALSE)&lt;&gt;"",'Leader-Assistant'!$I$1,""),"")</f>
        <v>PKL</v>
      </c>
      <c r="E338" s="289" t="str">
        <f ca="1">IF(COUNTIF(Priorities!$B$4:OFFSET(Priorities!$B$3,Table1[[#This Row],[ID]],0),OFFSET(Priorities!$B$3,Table1[[#This Row],[ID]],0))=1,OFFSET(Priorities!$D$3,Table1[[#This Row],[ID]],0),"")</f>
        <v>JRE</v>
      </c>
      <c r="F338" s="291" t="str" cm="1">
        <f t="array" aca="1" ref="F338" ca="1">_xlfn.IFNA(INDEX(OFFSET(Priorities!$F$3:$F$2283,Table1[[#This Row],[ID]],0),MATCH(1,(B338=OFFSET(Priorities!$B$3:$B$2283,Table1[[#This Row],[ID]],0))*("Initial"=OFFSET(Priorities!$E$3:$E$2283,Table1[[#This Row],[ID]],0)),0)),"")</f>
        <v>13.09.2021</v>
      </c>
      <c r="G338" s="292" cm="1">
        <f t="array" aca="1" ref="G338" ca="1">_xlfn.IFNA(TODAY()-(INDEX(OFFSET(Priorities!$F$3:$F$2283,Table1[[#This Row],[ID]],0),MATCH(1,(B338=OFFSET(Priorities!$B$3:$B$2283,Table1[[#This Row],[ID]],0))*("1W"=OFFSET(Priorities!$E$3:$E$2283,Table1[[#This Row],[ID]],0)),0))),"")</f>
        <v>386</v>
      </c>
      <c r="H338" s="292" cm="1">
        <f t="array" aca="1" ref="H338" ca="1">_xlfn.IFNA(TODAY()-(INDEX(OFFSET(Priorities!$F$3:$F$2283,Table1[[#This Row],[ID]],0),MATCH(1,(B338=OFFSET(Priorities!$B$3:$B$2283,Table1[[#This Row],[ID]],0))*("3W"=OFFSET(Priorities!$E$3:$E$2283,Table1[[#This Row],[ID]],0)),0))),"")</f>
        <v>372</v>
      </c>
      <c r="I338" s="292" cm="1">
        <f t="array" aca="1" ref="I338" ca="1">_xlfn.IFNA(TODAY()-(INDEX(OFFSET(Priorities!$F$3:$F$2283,Table1[[#This Row],[ID]],0),MATCH(1,(B338=OFFSET(Priorities!$B$3:$B$2283,Table1[[#This Row],[ID]],0))*("6W"=OFFSET(Priorities!$E$3:$E$2283,Table1[[#This Row],[ID]],0)),0))),"")</f>
        <v>351</v>
      </c>
      <c r="J338" s="292" cm="1">
        <f t="array" aca="1" ref="J338" ca="1">_xlfn.IFNA(TODAY()-(INDEX(OFFSET(Priorities!$F$3:$F$2283,Table1[[#This Row],[ID]],0),MATCH(1,(B338=OFFSET(Priorities!$B$3:$B$2283,Table1[[#This Row],[ID]],0))*("12W"=OFFSET(Priorities!$E$3:$E$2283,Table1[[#This Row],[ID]],0)),0))),"")</f>
        <v>309</v>
      </c>
      <c r="K338" s="292" t="str" cm="1">
        <f t="array" aca="1" ref="K338" ca="1">_xlfn.IFNA(TODAY()-(INDEX(OFFSET(Priorities!$F$3:$F$2283,Table1[[#This Row],[ID]],0),MATCH(1,(B338=OFFSET(Priorities!$B$3:$B$2283,Table1[[#This Row],[ID]],0))*("18W"=OFFSET(Priorities!$E$3:$E$2283,Table1[[#This Row],[ID]],0)),0))),"")</f>
        <v/>
      </c>
      <c r="L338" s="292" t="str" cm="1">
        <f t="array" aca="1" ref="L338" ca="1">_xlfn.IFNA(TODAY()-(INDEX(OFFSET(Priorities!$F$3:$F$2283,Table1[[#This Row],[ID]],0),MATCH(1,(B338=OFFSET(Priorities!$B$3:$B$2283,Table1[[#This Row],[ID]],0))*("26W"=OFFSET(Priorities!$E$3:$E$2283,Table1[[#This Row],[ID]],0)),0))),"")</f>
        <v/>
      </c>
      <c r="M338" s="292" t="str" cm="1">
        <f t="array" aca="1" ref="M338" ca="1">_xlfn.IFNA(TODAY()-(INDEX(OFFSET(Priorities!$F$3:$F$2283,Table1[[#This Row],[ID]],0),MATCH(1,(B338=OFFSET(Priorities!$B$3:$B$2283,Table1[[#This Row],[ID]],0))*("52W"=OFFSET(Priorities!$E$3:$E$2283,Table1[[#This Row],[ID]],0)),0))),"")</f>
        <v/>
      </c>
      <c r="N338" s="292" t="str" cm="1">
        <f t="array" aca="1" ref="N338" ca="1">_xlfn.IFNA(TODAY()-(INDEX(OFFSET(Priorities!$F$3:$F$2283,Table1[[#This Row],[ID]],0),MATCH(1,(B338=OFFSET(Priorities!$B$3:$B$2283,Table1[[#This Row],[ID]],0))*("104W"=OFFSET(Priorities!$E$3:$E$2283,Table1[[#This Row],[ID]],0)),0))),"")</f>
        <v/>
      </c>
      <c r="O338" s="292" t="str" cm="1">
        <f t="array" aca="1" ref="O338" ca="1">_xlfn.IFNA(TODAY()-(INDEX(OFFSET(Priorities!$F$3:$F$2283,Table1[[#This Row],[ID]],0),MATCH(1,(B338=OFFSET(Priorities!$B$3:$B$2283,Table1[[#This Row],[ID]],0))*("2L"=OFFSET(Priorities!$E$3:$E$2283,Table1[[#This Row],[ID]],0)),0))),"")</f>
        <v/>
      </c>
      <c r="P338" s="292" t="str" cm="1">
        <f t="array" aca="1" ref="P338" ca="1">_xlfn.IFNA(TODAY()-(INDEX(OFFSET(Priorities!$F$3:$F$2283,Table1[[#This Row],[ID]],0),MATCH(1,(B338=OFFSET(Priorities!$B$3:$B$2283,Table1[[#This Row],[ID]],0))*("156W"=OFFSET(Priorities!$E$3:$E$2283,Table1[[#This Row],[ID]],0)),0))),"")</f>
        <v/>
      </c>
      <c r="Q338" s="287" t="str" cm="1">
        <f t="array" aca="1" ref="Q338" ca="1">_xlfn.IFNA(TODAY()-(INDEX(OFFSET(Priorities!$F$3:$F$2283,Table1[[#This Row],[ID]],0),MATCH(1,(B338=OFFSET(Priorities!$B$3:$B$2283,Table1[[#This Row],[ID]],0))*("3L"=OFFSET(Priorities!$E$3:$E$2283,Table1[[#This Row],[ID]],0)),0))),"")</f>
        <v/>
      </c>
    </row>
    <row r="339" spans="1:17" hidden="1" x14ac:dyDescent="0.3">
      <c r="A339" s="288">
        <v>338</v>
      </c>
      <c r="B339" s="289" t="str">
        <f ca="1">IF(COUNTIF(Priorities!$B$4:OFFSET(Priorities!$B$3,Table1[[#This Row],[ID]],0),OFFSET(Priorities!$B$3,Table1[[#This Row],[ID]],0))=1,OFFSET(Priorities!$B$3,Table1[[#This Row],[ID]],0),"")</f>
        <v/>
      </c>
      <c r="C339" s="290" t="str">
        <f ca="1">IF(COUNTIF(Priorities!$B$4:OFFSET(Priorities!$B$3,Table1[[#This Row],[ID]],0),OFFSET(Priorities!$B$3,Table1[[#This Row],[ID]],0))=1,OFFSET(Priorities!$C$3,Table1[[#This Row],[ID]],0),"")</f>
        <v/>
      </c>
      <c r="D339" s="289" t="str">
        <f ca="1">IFERROR(IF(VLOOKUP(E339,'Leader-Assistant'!$B$1:$B$25,1,FALSE)&lt;&gt;"",'Leader-Assistant'!$B$1,""),"") &amp; IFERROR(IF(VLOOKUP(E339,'Leader-Assistant'!$C$1:$C$25,1,FALSE)&lt;&gt;"",'Leader-Assistant'!$C$1,""),"")  &amp; IFERROR(IF(VLOOKUP(E339,'Leader-Assistant'!$D$1:$D$25,1,FALSE)&lt;&gt;"",'Leader-Assistant'!$D$1,""),"") &amp; IFERROR(IF(VLOOKUP(E339,'Leader-Assistant'!$E$1:$E$25,1,FALSE)&lt;&gt;"",'Leader-Assistant'!$E$1,""),"") &amp; IFERROR(IF(VLOOKUP(E339,'Leader-Assistant'!$F$1:$F$25,1,FALSE)&lt;&gt;"",'Leader-Assistant'!$F$1,""),"") &amp; IFERROR(IF(VLOOKUP(E339,'Leader-Assistant'!$G$1:$G$25,1,FALSE)&lt;&gt;"",'Leader-Assistant'!$G$1,""),"") &amp; IFERROR(IF(VLOOKUP(E339,'Leader-Assistant'!$H$1:$H$25,1,FALSE)&lt;&gt;"",'Leader-Assistant'!$H$1,""),"") &amp; IFERROR(IF(VLOOKUP(E339,'Leader-Assistant'!$I$1:$I$25,1,FALSE)&lt;&gt;"",'Leader-Assistant'!$I$1,""),"")</f>
        <v/>
      </c>
      <c r="E339" s="289" t="str">
        <f ca="1">IF(COUNTIF(Priorities!$B$4:OFFSET(Priorities!$B$3,Table1[[#This Row],[ID]],0),OFFSET(Priorities!$B$3,Table1[[#This Row],[ID]],0))=1,OFFSET(Priorities!$D$3,Table1[[#This Row],[ID]],0),"")</f>
        <v/>
      </c>
      <c r="F339" s="291" t="str" cm="1">
        <f t="array" aca="1" ref="F339" ca="1">_xlfn.IFNA(INDEX(OFFSET(Priorities!$F$3:$F$2283,Table1[[#This Row],[ID]],0),MATCH(1,(B339=OFFSET(Priorities!$B$3:$B$2283,Table1[[#This Row],[ID]],0))*("Initial"=OFFSET(Priorities!$E$3:$E$2283,Table1[[#This Row],[ID]],0)),0)),"")</f>
        <v/>
      </c>
      <c r="G339" s="292" t="str" cm="1">
        <f t="array" aca="1" ref="G339" ca="1">_xlfn.IFNA(TODAY()-(INDEX(OFFSET(Priorities!$F$3:$F$2283,Table1[[#This Row],[ID]],0),MATCH(1,(B339=OFFSET(Priorities!$B$3:$B$2283,Table1[[#This Row],[ID]],0))*("1W"=OFFSET(Priorities!$E$3:$E$2283,Table1[[#This Row],[ID]],0)),0))),"")</f>
        <v/>
      </c>
      <c r="H339" s="292" t="str" cm="1">
        <f t="array" aca="1" ref="H339" ca="1">_xlfn.IFNA(TODAY()-(INDEX(OFFSET(Priorities!$F$3:$F$2283,Table1[[#This Row],[ID]],0),MATCH(1,(B339=OFFSET(Priorities!$B$3:$B$2283,Table1[[#This Row],[ID]],0))*("3W"=OFFSET(Priorities!$E$3:$E$2283,Table1[[#This Row],[ID]],0)),0))),"")</f>
        <v/>
      </c>
      <c r="I339" s="292" t="str" cm="1">
        <f t="array" aca="1" ref="I339" ca="1">_xlfn.IFNA(TODAY()-(INDEX(OFFSET(Priorities!$F$3:$F$2283,Table1[[#This Row],[ID]],0),MATCH(1,(B339=OFFSET(Priorities!$B$3:$B$2283,Table1[[#This Row],[ID]],0))*("6W"=OFFSET(Priorities!$E$3:$E$2283,Table1[[#This Row],[ID]],0)),0))),"")</f>
        <v/>
      </c>
      <c r="J339" s="292" t="str" cm="1">
        <f t="array" aca="1" ref="J339" ca="1">_xlfn.IFNA(TODAY()-(INDEX(OFFSET(Priorities!$F$3:$F$2283,Table1[[#This Row],[ID]],0),MATCH(1,(B339=OFFSET(Priorities!$B$3:$B$2283,Table1[[#This Row],[ID]],0))*("12W"=OFFSET(Priorities!$E$3:$E$2283,Table1[[#This Row],[ID]],0)),0))),"")</f>
        <v/>
      </c>
      <c r="K339" s="292" t="str" cm="1">
        <f t="array" aca="1" ref="K339" ca="1">_xlfn.IFNA(TODAY()-(INDEX(OFFSET(Priorities!$F$3:$F$2283,Table1[[#This Row],[ID]],0),MATCH(1,(B339=OFFSET(Priorities!$B$3:$B$2283,Table1[[#This Row],[ID]],0))*("18W"=OFFSET(Priorities!$E$3:$E$2283,Table1[[#This Row],[ID]],0)),0))),"")</f>
        <v/>
      </c>
      <c r="L339" s="292" t="str" cm="1">
        <f t="array" aca="1" ref="L339" ca="1">_xlfn.IFNA(TODAY()-(INDEX(OFFSET(Priorities!$F$3:$F$2283,Table1[[#This Row],[ID]],0),MATCH(1,(B339=OFFSET(Priorities!$B$3:$B$2283,Table1[[#This Row],[ID]],0))*("26W"=OFFSET(Priorities!$E$3:$E$2283,Table1[[#This Row],[ID]],0)),0))),"")</f>
        <v/>
      </c>
      <c r="M339" s="292" t="str" cm="1">
        <f t="array" aca="1" ref="M339" ca="1">_xlfn.IFNA(TODAY()-(INDEX(OFFSET(Priorities!$F$3:$F$2283,Table1[[#This Row],[ID]],0),MATCH(1,(B339=OFFSET(Priorities!$B$3:$B$2283,Table1[[#This Row],[ID]],0))*("52W"=OFFSET(Priorities!$E$3:$E$2283,Table1[[#This Row],[ID]],0)),0))),"")</f>
        <v/>
      </c>
      <c r="N339" s="292" t="str" cm="1">
        <f t="array" aca="1" ref="N339" ca="1">_xlfn.IFNA(TODAY()-(INDEX(OFFSET(Priorities!$F$3:$F$2283,Table1[[#This Row],[ID]],0),MATCH(1,(B339=OFFSET(Priorities!$B$3:$B$2283,Table1[[#This Row],[ID]],0))*("104W"=OFFSET(Priorities!$E$3:$E$2283,Table1[[#This Row],[ID]],0)),0))),"")</f>
        <v/>
      </c>
      <c r="O339" s="292" t="str" cm="1">
        <f t="array" aca="1" ref="O339" ca="1">_xlfn.IFNA(TODAY()-(INDEX(OFFSET(Priorities!$F$3:$F$2283,Table1[[#This Row],[ID]],0),MATCH(1,(B339=OFFSET(Priorities!$B$3:$B$2283,Table1[[#This Row],[ID]],0))*("2L"=OFFSET(Priorities!$E$3:$E$2283,Table1[[#This Row],[ID]],0)),0))),"")</f>
        <v/>
      </c>
      <c r="P339" s="292" t="str" cm="1">
        <f t="array" aca="1" ref="P339" ca="1">_xlfn.IFNA(TODAY()-(INDEX(OFFSET(Priorities!$F$3:$F$2283,Table1[[#This Row],[ID]],0),MATCH(1,(B339=OFFSET(Priorities!$B$3:$B$2283,Table1[[#This Row],[ID]],0))*("156W"=OFFSET(Priorities!$E$3:$E$2283,Table1[[#This Row],[ID]],0)),0))),"")</f>
        <v/>
      </c>
      <c r="Q339" s="287" t="str" cm="1">
        <f t="array" aca="1" ref="Q339" ca="1">_xlfn.IFNA(TODAY()-(INDEX(OFFSET(Priorities!$F$3:$F$2283,Table1[[#This Row],[ID]],0),MATCH(1,(B339=OFFSET(Priorities!$B$3:$B$2283,Table1[[#This Row],[ID]],0))*("3L"=OFFSET(Priorities!$E$3:$E$2283,Table1[[#This Row],[ID]],0)),0))),"")</f>
        <v/>
      </c>
    </row>
    <row r="340" spans="1:17" hidden="1" x14ac:dyDescent="0.3">
      <c r="A340" s="288">
        <v>339</v>
      </c>
      <c r="B340" s="289" t="str">
        <f ca="1">IF(COUNTIF(Priorities!$B$4:OFFSET(Priorities!$B$3,Table1[[#This Row],[ID]],0),OFFSET(Priorities!$B$3,Table1[[#This Row],[ID]],0))=1,OFFSET(Priorities!$B$3,Table1[[#This Row],[ID]],0),"")</f>
        <v/>
      </c>
      <c r="C340" s="290" t="str">
        <f ca="1">IF(COUNTIF(Priorities!$B$4:OFFSET(Priorities!$B$3,Table1[[#This Row],[ID]],0),OFFSET(Priorities!$B$3,Table1[[#This Row],[ID]],0))=1,OFFSET(Priorities!$C$3,Table1[[#This Row],[ID]],0),"")</f>
        <v/>
      </c>
      <c r="D340" s="289" t="str">
        <f ca="1">IFERROR(IF(VLOOKUP(E340,'Leader-Assistant'!$B$1:$B$25,1,FALSE)&lt;&gt;"",'Leader-Assistant'!$B$1,""),"") &amp; IFERROR(IF(VLOOKUP(E340,'Leader-Assistant'!$C$1:$C$25,1,FALSE)&lt;&gt;"",'Leader-Assistant'!$C$1,""),"")  &amp; IFERROR(IF(VLOOKUP(E340,'Leader-Assistant'!$D$1:$D$25,1,FALSE)&lt;&gt;"",'Leader-Assistant'!$D$1,""),"") &amp; IFERROR(IF(VLOOKUP(E340,'Leader-Assistant'!$E$1:$E$25,1,FALSE)&lt;&gt;"",'Leader-Assistant'!$E$1,""),"") &amp; IFERROR(IF(VLOOKUP(E340,'Leader-Assistant'!$F$1:$F$25,1,FALSE)&lt;&gt;"",'Leader-Assistant'!$F$1,""),"") &amp; IFERROR(IF(VLOOKUP(E340,'Leader-Assistant'!$G$1:$G$25,1,FALSE)&lt;&gt;"",'Leader-Assistant'!$G$1,""),"") &amp; IFERROR(IF(VLOOKUP(E340,'Leader-Assistant'!$H$1:$H$25,1,FALSE)&lt;&gt;"",'Leader-Assistant'!$H$1,""),"") &amp; IFERROR(IF(VLOOKUP(E340,'Leader-Assistant'!$I$1:$I$25,1,FALSE)&lt;&gt;"",'Leader-Assistant'!$I$1,""),"")</f>
        <v/>
      </c>
      <c r="E340" s="289" t="str">
        <f ca="1">IF(COUNTIF(Priorities!$B$4:OFFSET(Priorities!$B$3,Table1[[#This Row],[ID]],0),OFFSET(Priorities!$B$3,Table1[[#This Row],[ID]],0))=1,OFFSET(Priorities!$D$3,Table1[[#This Row],[ID]],0),"")</f>
        <v/>
      </c>
      <c r="F340" s="291" t="str" cm="1">
        <f t="array" aca="1" ref="F340" ca="1">_xlfn.IFNA(INDEX(OFFSET(Priorities!$F$3:$F$2283,Table1[[#This Row],[ID]],0),MATCH(1,(B340=OFFSET(Priorities!$B$3:$B$2283,Table1[[#This Row],[ID]],0))*("Initial"=OFFSET(Priorities!$E$3:$E$2283,Table1[[#This Row],[ID]],0)),0)),"")</f>
        <v/>
      </c>
      <c r="G340" s="292" t="str" cm="1">
        <f t="array" aca="1" ref="G340" ca="1">_xlfn.IFNA(TODAY()-(INDEX(OFFSET(Priorities!$F$3:$F$2283,Table1[[#This Row],[ID]],0),MATCH(1,(B340=OFFSET(Priorities!$B$3:$B$2283,Table1[[#This Row],[ID]],0))*("1W"=OFFSET(Priorities!$E$3:$E$2283,Table1[[#This Row],[ID]],0)),0))),"")</f>
        <v/>
      </c>
      <c r="H340" s="292" t="str" cm="1">
        <f t="array" aca="1" ref="H340" ca="1">_xlfn.IFNA(TODAY()-(INDEX(OFFSET(Priorities!$F$3:$F$2283,Table1[[#This Row],[ID]],0),MATCH(1,(B340=OFFSET(Priorities!$B$3:$B$2283,Table1[[#This Row],[ID]],0))*("3W"=OFFSET(Priorities!$E$3:$E$2283,Table1[[#This Row],[ID]],0)),0))),"")</f>
        <v/>
      </c>
      <c r="I340" s="292" t="str" cm="1">
        <f t="array" aca="1" ref="I340" ca="1">_xlfn.IFNA(TODAY()-(INDEX(OFFSET(Priorities!$F$3:$F$2283,Table1[[#This Row],[ID]],0),MATCH(1,(B340=OFFSET(Priorities!$B$3:$B$2283,Table1[[#This Row],[ID]],0))*("6W"=OFFSET(Priorities!$E$3:$E$2283,Table1[[#This Row],[ID]],0)),0))),"")</f>
        <v/>
      </c>
      <c r="J340" s="292" t="str" cm="1">
        <f t="array" aca="1" ref="J340" ca="1">_xlfn.IFNA(TODAY()-(INDEX(OFFSET(Priorities!$F$3:$F$2283,Table1[[#This Row],[ID]],0),MATCH(1,(B340=OFFSET(Priorities!$B$3:$B$2283,Table1[[#This Row],[ID]],0))*("12W"=OFFSET(Priorities!$E$3:$E$2283,Table1[[#This Row],[ID]],0)),0))),"")</f>
        <v/>
      </c>
      <c r="K340" s="292" t="str" cm="1">
        <f t="array" aca="1" ref="K340" ca="1">_xlfn.IFNA(TODAY()-(INDEX(OFFSET(Priorities!$F$3:$F$2283,Table1[[#This Row],[ID]],0),MATCH(1,(B340=OFFSET(Priorities!$B$3:$B$2283,Table1[[#This Row],[ID]],0))*("18W"=OFFSET(Priorities!$E$3:$E$2283,Table1[[#This Row],[ID]],0)),0))),"")</f>
        <v/>
      </c>
      <c r="L340" s="292" t="str" cm="1">
        <f t="array" aca="1" ref="L340" ca="1">_xlfn.IFNA(TODAY()-(INDEX(OFFSET(Priorities!$F$3:$F$2283,Table1[[#This Row],[ID]],0),MATCH(1,(B340=OFFSET(Priorities!$B$3:$B$2283,Table1[[#This Row],[ID]],0))*("26W"=OFFSET(Priorities!$E$3:$E$2283,Table1[[#This Row],[ID]],0)),0))),"")</f>
        <v/>
      </c>
      <c r="M340" s="292" t="str" cm="1">
        <f t="array" aca="1" ref="M340" ca="1">_xlfn.IFNA(TODAY()-(INDEX(OFFSET(Priorities!$F$3:$F$2283,Table1[[#This Row],[ID]],0),MATCH(1,(B340=OFFSET(Priorities!$B$3:$B$2283,Table1[[#This Row],[ID]],0))*("52W"=OFFSET(Priorities!$E$3:$E$2283,Table1[[#This Row],[ID]],0)),0))),"")</f>
        <v/>
      </c>
      <c r="N340" s="292" t="str" cm="1">
        <f t="array" aca="1" ref="N340" ca="1">_xlfn.IFNA(TODAY()-(INDEX(OFFSET(Priorities!$F$3:$F$2283,Table1[[#This Row],[ID]],0),MATCH(1,(B340=OFFSET(Priorities!$B$3:$B$2283,Table1[[#This Row],[ID]],0))*("104W"=OFFSET(Priorities!$E$3:$E$2283,Table1[[#This Row],[ID]],0)),0))),"")</f>
        <v/>
      </c>
      <c r="O340" s="292" t="str" cm="1">
        <f t="array" aca="1" ref="O340" ca="1">_xlfn.IFNA(TODAY()-(INDEX(OFFSET(Priorities!$F$3:$F$2283,Table1[[#This Row],[ID]],0),MATCH(1,(B340=OFFSET(Priorities!$B$3:$B$2283,Table1[[#This Row],[ID]],0))*("2L"=OFFSET(Priorities!$E$3:$E$2283,Table1[[#This Row],[ID]],0)),0))),"")</f>
        <v/>
      </c>
      <c r="P340" s="292" t="str" cm="1">
        <f t="array" aca="1" ref="P340" ca="1">_xlfn.IFNA(TODAY()-(INDEX(OFFSET(Priorities!$F$3:$F$2283,Table1[[#This Row],[ID]],0),MATCH(1,(B340=OFFSET(Priorities!$B$3:$B$2283,Table1[[#This Row],[ID]],0))*("156W"=OFFSET(Priorities!$E$3:$E$2283,Table1[[#This Row],[ID]],0)),0))),"")</f>
        <v/>
      </c>
      <c r="Q340" s="287" t="str" cm="1">
        <f t="array" aca="1" ref="Q340" ca="1">_xlfn.IFNA(TODAY()-(INDEX(OFFSET(Priorities!$F$3:$F$2283,Table1[[#This Row],[ID]],0),MATCH(1,(B340=OFFSET(Priorities!$B$3:$B$2283,Table1[[#This Row],[ID]],0))*("3L"=OFFSET(Priorities!$E$3:$E$2283,Table1[[#This Row],[ID]],0)),0))),"")</f>
        <v/>
      </c>
    </row>
    <row r="341" spans="1:17" x14ac:dyDescent="0.3">
      <c r="A341" s="288">
        <v>340</v>
      </c>
      <c r="B341" s="289" t="str">
        <f ca="1">IF(COUNTIF(Priorities!$B$4:OFFSET(Priorities!$B$3,Table1[[#This Row],[ID]],0),OFFSET(Priorities!$B$3,Table1[[#This Row],[ID]],0))=1,OFFSET(Priorities!$B$3,Table1[[#This Row],[ID]],0),"")</f>
        <v>ST 405/2021</v>
      </c>
      <c r="C341" s="290" t="str">
        <f ca="1">IF(COUNTIF(Priorities!$B$4:OFFSET(Priorities!$B$3,Table1[[#This Row],[ID]],0),OFFSET(Priorities!$B$3,Table1[[#This Row],[ID]],0))=1,OFFSET(Priorities!$C$3,Table1[[#This Row],[ID]],0),"")</f>
        <v>TEST14</v>
      </c>
      <c r="D341" s="289" t="str">
        <f ca="1">IFERROR(IF(VLOOKUP(E341,'Leader-Assistant'!$B$1:$B$25,1,FALSE)&lt;&gt;"",'Leader-Assistant'!$B$1,""),"") &amp; IFERROR(IF(VLOOKUP(E341,'Leader-Assistant'!$C$1:$C$25,1,FALSE)&lt;&gt;"",'Leader-Assistant'!$C$1,""),"")  &amp; IFERROR(IF(VLOOKUP(E341,'Leader-Assistant'!$D$1:$D$25,1,FALSE)&lt;&gt;"",'Leader-Assistant'!$D$1,""),"") &amp; IFERROR(IF(VLOOKUP(E341,'Leader-Assistant'!$E$1:$E$25,1,FALSE)&lt;&gt;"",'Leader-Assistant'!$E$1,""),"") &amp; IFERROR(IF(VLOOKUP(E341,'Leader-Assistant'!$F$1:$F$25,1,FALSE)&lt;&gt;"",'Leader-Assistant'!$F$1,""),"") &amp; IFERROR(IF(VLOOKUP(E341,'Leader-Assistant'!$G$1:$G$25,1,FALSE)&lt;&gt;"",'Leader-Assistant'!$G$1,""),"") &amp; IFERROR(IF(VLOOKUP(E341,'Leader-Assistant'!$H$1:$H$25,1,FALSE)&lt;&gt;"",'Leader-Assistant'!$H$1,""),"") &amp; IFERROR(IF(VLOOKUP(E341,'Leader-Assistant'!$I$1:$I$25,1,FALSE)&lt;&gt;"",'Leader-Assistant'!$I$1,""),"")</f>
        <v>PKL</v>
      </c>
      <c r="E341" s="289" t="str">
        <f ca="1">IF(COUNTIF(Priorities!$B$4:OFFSET(Priorities!$B$3,Table1[[#This Row],[ID]],0),OFFSET(Priorities!$B$3,Table1[[#This Row],[ID]],0))=1,OFFSET(Priorities!$D$3,Table1[[#This Row],[ID]],0),"")</f>
        <v>PAT</v>
      </c>
      <c r="F341" s="291" t="str" cm="1">
        <f t="array" aca="1" ref="F341" ca="1">_xlfn.IFNA(INDEX(OFFSET(Priorities!$F$3:$F$2283,Table1[[#This Row],[ID]],0),MATCH(1,(B341=OFFSET(Priorities!$B$3:$B$2283,Table1[[#This Row],[ID]],0))*("Initial"=OFFSET(Priorities!$E$3:$E$2283,Table1[[#This Row],[ID]],0)),0)),"")</f>
        <v>06.09.2021</v>
      </c>
      <c r="G341" s="292" cm="1">
        <f t="array" aca="1" ref="G341" ca="1">_xlfn.IFNA(TODAY()-(INDEX(OFFSET(Priorities!$F$3:$F$2283,Table1[[#This Row],[ID]],0),MATCH(1,(B341=OFFSET(Priorities!$B$3:$B$2283,Table1[[#This Row],[ID]],0))*("1W"=OFFSET(Priorities!$E$3:$E$2283,Table1[[#This Row],[ID]],0)),0))),"")</f>
        <v>393</v>
      </c>
      <c r="H341" s="292" cm="1">
        <f t="array" aca="1" ref="H341" ca="1">_xlfn.IFNA(TODAY()-(INDEX(OFFSET(Priorities!$F$3:$F$2283,Table1[[#This Row],[ID]],0),MATCH(1,(B341=OFFSET(Priorities!$B$3:$B$2283,Table1[[#This Row],[ID]],0))*("3W"=OFFSET(Priorities!$E$3:$E$2283,Table1[[#This Row],[ID]],0)),0))),"")</f>
        <v>379</v>
      </c>
      <c r="I341" s="292" cm="1">
        <f t="array" aca="1" ref="I341" ca="1">_xlfn.IFNA(TODAY()-(INDEX(OFFSET(Priorities!$F$3:$F$2283,Table1[[#This Row],[ID]],0),MATCH(1,(B341=OFFSET(Priorities!$B$3:$B$2283,Table1[[#This Row],[ID]],0))*("6W"=OFFSET(Priorities!$E$3:$E$2283,Table1[[#This Row],[ID]],0)),0))),"")</f>
        <v>358</v>
      </c>
      <c r="J341" s="292" cm="1">
        <f t="array" aca="1" ref="J341" ca="1">_xlfn.IFNA(TODAY()-(INDEX(OFFSET(Priorities!$F$3:$F$2283,Table1[[#This Row],[ID]],0),MATCH(1,(B341=OFFSET(Priorities!$B$3:$B$2283,Table1[[#This Row],[ID]],0))*("12W"=OFFSET(Priorities!$E$3:$E$2283,Table1[[#This Row],[ID]],0)),0))),"")</f>
        <v>316</v>
      </c>
      <c r="K341" s="292" t="str" cm="1">
        <f t="array" aca="1" ref="K341" ca="1">_xlfn.IFNA(TODAY()-(INDEX(OFFSET(Priorities!$F$3:$F$2283,Table1[[#This Row],[ID]],0),MATCH(1,(B341=OFFSET(Priorities!$B$3:$B$2283,Table1[[#This Row],[ID]],0))*("18W"=OFFSET(Priorities!$E$3:$E$2283,Table1[[#This Row],[ID]],0)),0))),"")</f>
        <v/>
      </c>
      <c r="L341" s="292" t="str" cm="1">
        <f t="array" aca="1" ref="L341" ca="1">_xlfn.IFNA(TODAY()-(INDEX(OFFSET(Priorities!$F$3:$F$2283,Table1[[#This Row],[ID]],0),MATCH(1,(B341=OFFSET(Priorities!$B$3:$B$2283,Table1[[#This Row],[ID]],0))*("26W"=OFFSET(Priorities!$E$3:$E$2283,Table1[[#This Row],[ID]],0)),0))),"")</f>
        <v/>
      </c>
      <c r="M341" s="292" t="str" cm="1">
        <f t="array" aca="1" ref="M341" ca="1">_xlfn.IFNA(TODAY()-(INDEX(OFFSET(Priorities!$F$3:$F$2283,Table1[[#This Row],[ID]],0),MATCH(1,(B341=OFFSET(Priorities!$B$3:$B$2283,Table1[[#This Row],[ID]],0))*("52W"=OFFSET(Priorities!$E$3:$E$2283,Table1[[#This Row],[ID]],0)),0))),"")</f>
        <v/>
      </c>
      <c r="N341" s="292" t="str" cm="1">
        <f t="array" aca="1" ref="N341" ca="1">_xlfn.IFNA(TODAY()-(INDEX(OFFSET(Priorities!$F$3:$F$2283,Table1[[#This Row],[ID]],0),MATCH(1,(B341=OFFSET(Priorities!$B$3:$B$2283,Table1[[#This Row],[ID]],0))*("104W"=OFFSET(Priorities!$E$3:$E$2283,Table1[[#This Row],[ID]],0)),0))),"")</f>
        <v/>
      </c>
      <c r="O341" s="292" t="str" cm="1">
        <f t="array" aca="1" ref="O341" ca="1">_xlfn.IFNA(TODAY()-(INDEX(OFFSET(Priorities!$F$3:$F$2283,Table1[[#This Row],[ID]],0),MATCH(1,(B341=OFFSET(Priorities!$B$3:$B$2283,Table1[[#This Row],[ID]],0))*("2L"=OFFSET(Priorities!$E$3:$E$2283,Table1[[#This Row],[ID]],0)),0))),"")</f>
        <v/>
      </c>
      <c r="P341" s="292" t="str" cm="1">
        <f t="array" aca="1" ref="P341" ca="1">_xlfn.IFNA(TODAY()-(INDEX(OFFSET(Priorities!$F$3:$F$2283,Table1[[#This Row],[ID]],0),MATCH(1,(B341=OFFSET(Priorities!$B$3:$B$2283,Table1[[#This Row],[ID]],0))*("156W"=OFFSET(Priorities!$E$3:$E$2283,Table1[[#This Row],[ID]],0)),0))),"")</f>
        <v/>
      </c>
      <c r="Q341" s="287" t="str" cm="1">
        <f t="array" aca="1" ref="Q341" ca="1">_xlfn.IFNA(TODAY()-(INDEX(OFFSET(Priorities!$F$3:$F$2283,Table1[[#This Row],[ID]],0),MATCH(1,(B341=OFFSET(Priorities!$B$3:$B$2283,Table1[[#This Row],[ID]],0))*("3L"=OFFSET(Priorities!$E$3:$E$2283,Table1[[#This Row],[ID]],0)),0))),"")</f>
        <v/>
      </c>
    </row>
    <row r="342" spans="1:17" hidden="1" x14ac:dyDescent="0.3">
      <c r="A342" s="288">
        <v>341</v>
      </c>
      <c r="B342" s="289" t="str">
        <f ca="1">IF(COUNTIF(Priorities!$B$4:OFFSET(Priorities!$B$3,Table1[[#This Row],[ID]],0),OFFSET(Priorities!$B$3,Table1[[#This Row],[ID]],0))=1,OFFSET(Priorities!$B$3,Table1[[#This Row],[ID]],0),"")</f>
        <v/>
      </c>
      <c r="C342" s="290" t="str">
        <f ca="1">IF(COUNTIF(Priorities!$B$4:OFFSET(Priorities!$B$3,Table1[[#This Row],[ID]],0),OFFSET(Priorities!$B$3,Table1[[#This Row],[ID]],0))=1,OFFSET(Priorities!$C$3,Table1[[#This Row],[ID]],0),"")</f>
        <v/>
      </c>
      <c r="D342" s="289" t="str">
        <f ca="1">IFERROR(IF(VLOOKUP(E342,'Leader-Assistant'!$B$1:$B$25,1,FALSE)&lt;&gt;"",'Leader-Assistant'!$B$1,""),"") &amp; IFERROR(IF(VLOOKUP(E342,'Leader-Assistant'!$C$1:$C$25,1,FALSE)&lt;&gt;"",'Leader-Assistant'!$C$1,""),"")  &amp; IFERROR(IF(VLOOKUP(E342,'Leader-Assistant'!$D$1:$D$25,1,FALSE)&lt;&gt;"",'Leader-Assistant'!$D$1,""),"") &amp; IFERROR(IF(VLOOKUP(E342,'Leader-Assistant'!$E$1:$E$25,1,FALSE)&lt;&gt;"",'Leader-Assistant'!$E$1,""),"") &amp; IFERROR(IF(VLOOKUP(E342,'Leader-Assistant'!$F$1:$F$25,1,FALSE)&lt;&gt;"",'Leader-Assistant'!$F$1,""),"") &amp; IFERROR(IF(VLOOKUP(E342,'Leader-Assistant'!$G$1:$G$25,1,FALSE)&lt;&gt;"",'Leader-Assistant'!$G$1,""),"") &amp; IFERROR(IF(VLOOKUP(E342,'Leader-Assistant'!$H$1:$H$25,1,FALSE)&lt;&gt;"",'Leader-Assistant'!$H$1,""),"") &amp; IFERROR(IF(VLOOKUP(E342,'Leader-Assistant'!$I$1:$I$25,1,FALSE)&lt;&gt;"",'Leader-Assistant'!$I$1,""),"")</f>
        <v/>
      </c>
      <c r="E342" s="289" t="str">
        <f ca="1">IF(COUNTIF(Priorities!$B$4:OFFSET(Priorities!$B$3,Table1[[#This Row],[ID]],0),OFFSET(Priorities!$B$3,Table1[[#This Row],[ID]],0))=1,OFFSET(Priorities!$D$3,Table1[[#This Row],[ID]],0),"")</f>
        <v/>
      </c>
      <c r="F342" s="291" t="str" cm="1">
        <f t="array" aca="1" ref="F342" ca="1">_xlfn.IFNA(INDEX(OFFSET(Priorities!$F$3:$F$2283,Table1[[#This Row],[ID]],0),MATCH(1,(B342=OFFSET(Priorities!$B$3:$B$2283,Table1[[#This Row],[ID]],0))*("Initial"=OFFSET(Priorities!$E$3:$E$2283,Table1[[#This Row],[ID]],0)),0)),"")</f>
        <v/>
      </c>
      <c r="G342" s="292" t="str" cm="1">
        <f t="array" aca="1" ref="G342" ca="1">_xlfn.IFNA(TODAY()-(INDEX(OFFSET(Priorities!$F$3:$F$2283,Table1[[#This Row],[ID]],0),MATCH(1,(B342=OFFSET(Priorities!$B$3:$B$2283,Table1[[#This Row],[ID]],0))*("1W"=OFFSET(Priorities!$E$3:$E$2283,Table1[[#This Row],[ID]],0)),0))),"")</f>
        <v/>
      </c>
      <c r="H342" s="292" t="str" cm="1">
        <f t="array" aca="1" ref="H342" ca="1">_xlfn.IFNA(TODAY()-(INDEX(OFFSET(Priorities!$F$3:$F$2283,Table1[[#This Row],[ID]],0),MATCH(1,(B342=OFFSET(Priorities!$B$3:$B$2283,Table1[[#This Row],[ID]],0))*("3W"=OFFSET(Priorities!$E$3:$E$2283,Table1[[#This Row],[ID]],0)),0))),"")</f>
        <v/>
      </c>
      <c r="I342" s="292" t="str" cm="1">
        <f t="array" aca="1" ref="I342" ca="1">_xlfn.IFNA(TODAY()-(INDEX(OFFSET(Priorities!$F$3:$F$2283,Table1[[#This Row],[ID]],0),MATCH(1,(B342=OFFSET(Priorities!$B$3:$B$2283,Table1[[#This Row],[ID]],0))*("6W"=OFFSET(Priorities!$E$3:$E$2283,Table1[[#This Row],[ID]],0)),0))),"")</f>
        <v/>
      </c>
      <c r="J342" s="292" t="str" cm="1">
        <f t="array" aca="1" ref="J342" ca="1">_xlfn.IFNA(TODAY()-(INDEX(OFFSET(Priorities!$F$3:$F$2283,Table1[[#This Row],[ID]],0),MATCH(1,(B342=OFFSET(Priorities!$B$3:$B$2283,Table1[[#This Row],[ID]],0))*("12W"=OFFSET(Priorities!$E$3:$E$2283,Table1[[#This Row],[ID]],0)),0))),"")</f>
        <v/>
      </c>
      <c r="K342" s="292" t="str" cm="1">
        <f t="array" aca="1" ref="K342" ca="1">_xlfn.IFNA(TODAY()-(INDEX(OFFSET(Priorities!$F$3:$F$2283,Table1[[#This Row],[ID]],0),MATCH(1,(B342=OFFSET(Priorities!$B$3:$B$2283,Table1[[#This Row],[ID]],0))*("18W"=OFFSET(Priorities!$E$3:$E$2283,Table1[[#This Row],[ID]],0)),0))),"")</f>
        <v/>
      </c>
      <c r="L342" s="292" t="str" cm="1">
        <f t="array" aca="1" ref="L342" ca="1">_xlfn.IFNA(TODAY()-(INDEX(OFFSET(Priorities!$F$3:$F$2283,Table1[[#This Row],[ID]],0),MATCH(1,(B342=OFFSET(Priorities!$B$3:$B$2283,Table1[[#This Row],[ID]],0))*("26W"=OFFSET(Priorities!$E$3:$E$2283,Table1[[#This Row],[ID]],0)),0))),"")</f>
        <v/>
      </c>
      <c r="M342" s="292" t="str" cm="1">
        <f t="array" aca="1" ref="M342" ca="1">_xlfn.IFNA(TODAY()-(INDEX(OFFSET(Priorities!$F$3:$F$2283,Table1[[#This Row],[ID]],0),MATCH(1,(B342=OFFSET(Priorities!$B$3:$B$2283,Table1[[#This Row],[ID]],0))*("52W"=OFFSET(Priorities!$E$3:$E$2283,Table1[[#This Row],[ID]],0)),0))),"")</f>
        <v/>
      </c>
      <c r="N342" s="292" t="str" cm="1">
        <f t="array" aca="1" ref="N342" ca="1">_xlfn.IFNA(TODAY()-(INDEX(OFFSET(Priorities!$F$3:$F$2283,Table1[[#This Row],[ID]],0),MATCH(1,(B342=OFFSET(Priorities!$B$3:$B$2283,Table1[[#This Row],[ID]],0))*("104W"=OFFSET(Priorities!$E$3:$E$2283,Table1[[#This Row],[ID]],0)),0))),"")</f>
        <v/>
      </c>
      <c r="O342" s="292" t="str" cm="1">
        <f t="array" aca="1" ref="O342" ca="1">_xlfn.IFNA(TODAY()-(INDEX(OFFSET(Priorities!$F$3:$F$2283,Table1[[#This Row],[ID]],0),MATCH(1,(B342=OFFSET(Priorities!$B$3:$B$2283,Table1[[#This Row],[ID]],0))*("2L"=OFFSET(Priorities!$E$3:$E$2283,Table1[[#This Row],[ID]],0)),0))),"")</f>
        <v/>
      </c>
      <c r="P342" s="292" t="str" cm="1">
        <f t="array" aca="1" ref="P342" ca="1">_xlfn.IFNA(TODAY()-(INDEX(OFFSET(Priorities!$F$3:$F$2283,Table1[[#This Row],[ID]],0),MATCH(1,(B342=OFFSET(Priorities!$B$3:$B$2283,Table1[[#This Row],[ID]],0))*("156W"=OFFSET(Priorities!$E$3:$E$2283,Table1[[#This Row],[ID]],0)),0))),"")</f>
        <v/>
      </c>
      <c r="Q342" s="287" t="str" cm="1">
        <f t="array" aca="1" ref="Q342" ca="1">_xlfn.IFNA(TODAY()-(INDEX(OFFSET(Priorities!$F$3:$F$2283,Table1[[#This Row],[ID]],0),MATCH(1,(B342=OFFSET(Priorities!$B$3:$B$2283,Table1[[#This Row],[ID]],0))*("3L"=OFFSET(Priorities!$E$3:$E$2283,Table1[[#This Row],[ID]],0)),0))),"")</f>
        <v/>
      </c>
    </row>
    <row r="343" spans="1:17" hidden="1" x14ac:dyDescent="0.3">
      <c r="A343" s="288">
        <v>342</v>
      </c>
      <c r="B343" s="289" t="str">
        <f ca="1">IF(COUNTIF(Priorities!$B$4:OFFSET(Priorities!$B$3,Table1[[#This Row],[ID]],0),OFFSET(Priorities!$B$3,Table1[[#This Row],[ID]],0))=1,OFFSET(Priorities!$B$3,Table1[[#This Row],[ID]],0),"")</f>
        <v/>
      </c>
      <c r="C343" s="290" t="str">
        <f ca="1">IF(COUNTIF(Priorities!$B$4:OFFSET(Priorities!$B$3,Table1[[#This Row],[ID]],0),OFFSET(Priorities!$B$3,Table1[[#This Row],[ID]],0))=1,OFFSET(Priorities!$C$3,Table1[[#This Row],[ID]],0),"")</f>
        <v/>
      </c>
      <c r="D343" s="289" t="str">
        <f ca="1">IFERROR(IF(VLOOKUP(E343,'Leader-Assistant'!$B$1:$B$25,1,FALSE)&lt;&gt;"",'Leader-Assistant'!$B$1,""),"") &amp; IFERROR(IF(VLOOKUP(E343,'Leader-Assistant'!$C$1:$C$25,1,FALSE)&lt;&gt;"",'Leader-Assistant'!$C$1,""),"")  &amp; IFERROR(IF(VLOOKUP(E343,'Leader-Assistant'!$D$1:$D$25,1,FALSE)&lt;&gt;"",'Leader-Assistant'!$D$1,""),"") &amp; IFERROR(IF(VLOOKUP(E343,'Leader-Assistant'!$E$1:$E$25,1,FALSE)&lt;&gt;"",'Leader-Assistant'!$E$1,""),"") &amp; IFERROR(IF(VLOOKUP(E343,'Leader-Assistant'!$F$1:$F$25,1,FALSE)&lt;&gt;"",'Leader-Assistant'!$F$1,""),"") &amp; IFERROR(IF(VLOOKUP(E343,'Leader-Assistant'!$G$1:$G$25,1,FALSE)&lt;&gt;"",'Leader-Assistant'!$G$1,""),"") &amp; IFERROR(IF(VLOOKUP(E343,'Leader-Assistant'!$H$1:$H$25,1,FALSE)&lt;&gt;"",'Leader-Assistant'!$H$1,""),"") &amp; IFERROR(IF(VLOOKUP(E343,'Leader-Assistant'!$I$1:$I$25,1,FALSE)&lt;&gt;"",'Leader-Assistant'!$I$1,""),"")</f>
        <v/>
      </c>
      <c r="E343" s="289" t="str">
        <f ca="1">IF(COUNTIF(Priorities!$B$4:OFFSET(Priorities!$B$3,Table1[[#This Row],[ID]],0),OFFSET(Priorities!$B$3,Table1[[#This Row],[ID]],0))=1,OFFSET(Priorities!$D$3,Table1[[#This Row],[ID]],0),"")</f>
        <v/>
      </c>
      <c r="F343" s="291" t="str" cm="1">
        <f t="array" aca="1" ref="F343" ca="1">_xlfn.IFNA(INDEX(OFFSET(Priorities!$F$3:$F$2283,Table1[[#This Row],[ID]],0),MATCH(1,(B343=OFFSET(Priorities!$B$3:$B$2283,Table1[[#This Row],[ID]],0))*("Initial"=OFFSET(Priorities!$E$3:$E$2283,Table1[[#This Row],[ID]],0)),0)),"")</f>
        <v/>
      </c>
      <c r="G343" s="292" t="str" cm="1">
        <f t="array" aca="1" ref="G343" ca="1">_xlfn.IFNA(TODAY()-(INDEX(OFFSET(Priorities!$F$3:$F$2283,Table1[[#This Row],[ID]],0),MATCH(1,(B343=OFFSET(Priorities!$B$3:$B$2283,Table1[[#This Row],[ID]],0))*("1W"=OFFSET(Priorities!$E$3:$E$2283,Table1[[#This Row],[ID]],0)),0))),"")</f>
        <v/>
      </c>
      <c r="H343" s="292" t="str" cm="1">
        <f t="array" aca="1" ref="H343" ca="1">_xlfn.IFNA(TODAY()-(INDEX(OFFSET(Priorities!$F$3:$F$2283,Table1[[#This Row],[ID]],0),MATCH(1,(B343=OFFSET(Priorities!$B$3:$B$2283,Table1[[#This Row],[ID]],0))*("3W"=OFFSET(Priorities!$E$3:$E$2283,Table1[[#This Row],[ID]],0)),0))),"")</f>
        <v/>
      </c>
      <c r="I343" s="292" t="str" cm="1">
        <f t="array" aca="1" ref="I343" ca="1">_xlfn.IFNA(TODAY()-(INDEX(OFFSET(Priorities!$F$3:$F$2283,Table1[[#This Row],[ID]],0),MATCH(1,(B343=OFFSET(Priorities!$B$3:$B$2283,Table1[[#This Row],[ID]],0))*("6W"=OFFSET(Priorities!$E$3:$E$2283,Table1[[#This Row],[ID]],0)),0))),"")</f>
        <v/>
      </c>
      <c r="J343" s="292" t="str" cm="1">
        <f t="array" aca="1" ref="J343" ca="1">_xlfn.IFNA(TODAY()-(INDEX(OFFSET(Priorities!$F$3:$F$2283,Table1[[#This Row],[ID]],0),MATCH(1,(B343=OFFSET(Priorities!$B$3:$B$2283,Table1[[#This Row],[ID]],0))*("12W"=OFFSET(Priorities!$E$3:$E$2283,Table1[[#This Row],[ID]],0)),0))),"")</f>
        <v/>
      </c>
      <c r="K343" s="292" t="str" cm="1">
        <f t="array" aca="1" ref="K343" ca="1">_xlfn.IFNA(TODAY()-(INDEX(OFFSET(Priorities!$F$3:$F$2283,Table1[[#This Row],[ID]],0),MATCH(1,(B343=OFFSET(Priorities!$B$3:$B$2283,Table1[[#This Row],[ID]],0))*("18W"=OFFSET(Priorities!$E$3:$E$2283,Table1[[#This Row],[ID]],0)),0))),"")</f>
        <v/>
      </c>
      <c r="L343" s="292" t="str" cm="1">
        <f t="array" aca="1" ref="L343" ca="1">_xlfn.IFNA(TODAY()-(INDEX(OFFSET(Priorities!$F$3:$F$2283,Table1[[#This Row],[ID]],0),MATCH(1,(B343=OFFSET(Priorities!$B$3:$B$2283,Table1[[#This Row],[ID]],0))*("26W"=OFFSET(Priorities!$E$3:$E$2283,Table1[[#This Row],[ID]],0)),0))),"")</f>
        <v/>
      </c>
      <c r="M343" s="292" t="str" cm="1">
        <f t="array" aca="1" ref="M343" ca="1">_xlfn.IFNA(TODAY()-(INDEX(OFFSET(Priorities!$F$3:$F$2283,Table1[[#This Row],[ID]],0),MATCH(1,(B343=OFFSET(Priorities!$B$3:$B$2283,Table1[[#This Row],[ID]],0))*("52W"=OFFSET(Priorities!$E$3:$E$2283,Table1[[#This Row],[ID]],0)),0))),"")</f>
        <v/>
      </c>
      <c r="N343" s="292" t="str" cm="1">
        <f t="array" aca="1" ref="N343" ca="1">_xlfn.IFNA(TODAY()-(INDEX(OFFSET(Priorities!$F$3:$F$2283,Table1[[#This Row],[ID]],0),MATCH(1,(B343=OFFSET(Priorities!$B$3:$B$2283,Table1[[#This Row],[ID]],0))*("104W"=OFFSET(Priorities!$E$3:$E$2283,Table1[[#This Row],[ID]],0)),0))),"")</f>
        <v/>
      </c>
      <c r="O343" s="292" t="str" cm="1">
        <f t="array" aca="1" ref="O343" ca="1">_xlfn.IFNA(TODAY()-(INDEX(OFFSET(Priorities!$F$3:$F$2283,Table1[[#This Row],[ID]],0),MATCH(1,(B343=OFFSET(Priorities!$B$3:$B$2283,Table1[[#This Row],[ID]],0))*("2L"=OFFSET(Priorities!$E$3:$E$2283,Table1[[#This Row],[ID]],0)),0))),"")</f>
        <v/>
      </c>
      <c r="P343" s="292" t="str" cm="1">
        <f t="array" aca="1" ref="P343" ca="1">_xlfn.IFNA(TODAY()-(INDEX(OFFSET(Priorities!$F$3:$F$2283,Table1[[#This Row],[ID]],0),MATCH(1,(B343=OFFSET(Priorities!$B$3:$B$2283,Table1[[#This Row],[ID]],0))*("156W"=OFFSET(Priorities!$E$3:$E$2283,Table1[[#This Row],[ID]],0)),0))),"")</f>
        <v/>
      </c>
      <c r="Q343" s="287" t="str" cm="1">
        <f t="array" aca="1" ref="Q343" ca="1">_xlfn.IFNA(TODAY()-(INDEX(OFFSET(Priorities!$F$3:$F$2283,Table1[[#This Row],[ID]],0),MATCH(1,(B343=OFFSET(Priorities!$B$3:$B$2283,Table1[[#This Row],[ID]],0))*("3L"=OFFSET(Priorities!$E$3:$E$2283,Table1[[#This Row],[ID]],0)),0))),"")</f>
        <v/>
      </c>
    </row>
    <row r="344" spans="1:17" hidden="1" x14ac:dyDescent="0.3">
      <c r="A344" s="288">
        <v>343</v>
      </c>
      <c r="B344" s="289" t="str">
        <f ca="1">IF(COUNTIF(Priorities!$B$4:OFFSET(Priorities!$B$3,Table1[[#This Row],[ID]],0),OFFSET(Priorities!$B$3,Table1[[#This Row],[ID]],0))=1,OFFSET(Priorities!$B$3,Table1[[#This Row],[ID]],0),"")</f>
        <v/>
      </c>
      <c r="C344" s="290" t="str">
        <f ca="1">IF(COUNTIF(Priorities!$B$4:OFFSET(Priorities!$B$3,Table1[[#This Row],[ID]],0),OFFSET(Priorities!$B$3,Table1[[#This Row],[ID]],0))=1,OFFSET(Priorities!$C$3,Table1[[#This Row],[ID]],0),"")</f>
        <v/>
      </c>
      <c r="D344" s="289" t="str">
        <f ca="1">IFERROR(IF(VLOOKUP(E344,'Leader-Assistant'!$B$1:$B$25,1,FALSE)&lt;&gt;"",'Leader-Assistant'!$B$1,""),"") &amp; IFERROR(IF(VLOOKUP(E344,'Leader-Assistant'!$C$1:$C$25,1,FALSE)&lt;&gt;"",'Leader-Assistant'!$C$1,""),"")  &amp; IFERROR(IF(VLOOKUP(E344,'Leader-Assistant'!$D$1:$D$25,1,FALSE)&lt;&gt;"",'Leader-Assistant'!$D$1,""),"") &amp; IFERROR(IF(VLOOKUP(E344,'Leader-Assistant'!$E$1:$E$25,1,FALSE)&lt;&gt;"",'Leader-Assistant'!$E$1,""),"") &amp; IFERROR(IF(VLOOKUP(E344,'Leader-Assistant'!$F$1:$F$25,1,FALSE)&lt;&gt;"",'Leader-Assistant'!$F$1,""),"") &amp; IFERROR(IF(VLOOKUP(E344,'Leader-Assistant'!$G$1:$G$25,1,FALSE)&lt;&gt;"",'Leader-Assistant'!$G$1,""),"") &amp; IFERROR(IF(VLOOKUP(E344,'Leader-Assistant'!$H$1:$H$25,1,FALSE)&lt;&gt;"",'Leader-Assistant'!$H$1,""),"") &amp; IFERROR(IF(VLOOKUP(E344,'Leader-Assistant'!$I$1:$I$25,1,FALSE)&lt;&gt;"",'Leader-Assistant'!$I$1,""),"")</f>
        <v/>
      </c>
      <c r="E344" s="289" t="str">
        <f ca="1">IF(COUNTIF(Priorities!$B$4:OFFSET(Priorities!$B$3,Table1[[#This Row],[ID]],0),OFFSET(Priorities!$B$3,Table1[[#This Row],[ID]],0))=1,OFFSET(Priorities!$D$3,Table1[[#This Row],[ID]],0),"")</f>
        <v/>
      </c>
      <c r="F344" s="291" t="str" cm="1">
        <f t="array" aca="1" ref="F344" ca="1">_xlfn.IFNA(INDEX(OFFSET(Priorities!$F$3:$F$2283,Table1[[#This Row],[ID]],0),MATCH(1,(B344=OFFSET(Priorities!$B$3:$B$2283,Table1[[#This Row],[ID]],0))*("Initial"=OFFSET(Priorities!$E$3:$E$2283,Table1[[#This Row],[ID]],0)),0)),"")</f>
        <v/>
      </c>
      <c r="G344" s="292" t="str" cm="1">
        <f t="array" aca="1" ref="G344" ca="1">_xlfn.IFNA(TODAY()-(INDEX(OFFSET(Priorities!$F$3:$F$2283,Table1[[#This Row],[ID]],0),MATCH(1,(B344=OFFSET(Priorities!$B$3:$B$2283,Table1[[#This Row],[ID]],0))*("1W"=OFFSET(Priorities!$E$3:$E$2283,Table1[[#This Row],[ID]],0)),0))),"")</f>
        <v/>
      </c>
      <c r="H344" s="292" t="str" cm="1">
        <f t="array" aca="1" ref="H344" ca="1">_xlfn.IFNA(TODAY()-(INDEX(OFFSET(Priorities!$F$3:$F$2283,Table1[[#This Row],[ID]],0),MATCH(1,(B344=OFFSET(Priorities!$B$3:$B$2283,Table1[[#This Row],[ID]],0))*("3W"=OFFSET(Priorities!$E$3:$E$2283,Table1[[#This Row],[ID]],0)),0))),"")</f>
        <v/>
      </c>
      <c r="I344" s="292" t="str" cm="1">
        <f t="array" aca="1" ref="I344" ca="1">_xlfn.IFNA(TODAY()-(INDEX(OFFSET(Priorities!$F$3:$F$2283,Table1[[#This Row],[ID]],0),MATCH(1,(B344=OFFSET(Priorities!$B$3:$B$2283,Table1[[#This Row],[ID]],0))*("6W"=OFFSET(Priorities!$E$3:$E$2283,Table1[[#This Row],[ID]],0)),0))),"")</f>
        <v/>
      </c>
      <c r="J344" s="292" t="str" cm="1">
        <f t="array" aca="1" ref="J344" ca="1">_xlfn.IFNA(TODAY()-(INDEX(OFFSET(Priorities!$F$3:$F$2283,Table1[[#This Row],[ID]],0),MATCH(1,(B344=OFFSET(Priorities!$B$3:$B$2283,Table1[[#This Row],[ID]],0))*("12W"=OFFSET(Priorities!$E$3:$E$2283,Table1[[#This Row],[ID]],0)),0))),"")</f>
        <v/>
      </c>
      <c r="K344" s="292" t="str" cm="1">
        <f t="array" aca="1" ref="K344" ca="1">_xlfn.IFNA(TODAY()-(INDEX(OFFSET(Priorities!$F$3:$F$2283,Table1[[#This Row],[ID]],0),MATCH(1,(B344=OFFSET(Priorities!$B$3:$B$2283,Table1[[#This Row],[ID]],0))*("18W"=OFFSET(Priorities!$E$3:$E$2283,Table1[[#This Row],[ID]],0)),0))),"")</f>
        <v/>
      </c>
      <c r="L344" s="292" t="str" cm="1">
        <f t="array" aca="1" ref="L344" ca="1">_xlfn.IFNA(TODAY()-(INDEX(OFFSET(Priorities!$F$3:$F$2283,Table1[[#This Row],[ID]],0),MATCH(1,(B344=OFFSET(Priorities!$B$3:$B$2283,Table1[[#This Row],[ID]],0))*("26W"=OFFSET(Priorities!$E$3:$E$2283,Table1[[#This Row],[ID]],0)),0))),"")</f>
        <v/>
      </c>
      <c r="M344" s="292" t="str" cm="1">
        <f t="array" aca="1" ref="M344" ca="1">_xlfn.IFNA(TODAY()-(INDEX(OFFSET(Priorities!$F$3:$F$2283,Table1[[#This Row],[ID]],0),MATCH(1,(B344=OFFSET(Priorities!$B$3:$B$2283,Table1[[#This Row],[ID]],0))*("52W"=OFFSET(Priorities!$E$3:$E$2283,Table1[[#This Row],[ID]],0)),0))),"")</f>
        <v/>
      </c>
      <c r="N344" s="292" t="str" cm="1">
        <f t="array" aca="1" ref="N344" ca="1">_xlfn.IFNA(TODAY()-(INDEX(OFFSET(Priorities!$F$3:$F$2283,Table1[[#This Row],[ID]],0),MATCH(1,(B344=OFFSET(Priorities!$B$3:$B$2283,Table1[[#This Row],[ID]],0))*("104W"=OFFSET(Priorities!$E$3:$E$2283,Table1[[#This Row],[ID]],0)),0))),"")</f>
        <v/>
      </c>
      <c r="O344" s="292" t="str" cm="1">
        <f t="array" aca="1" ref="O344" ca="1">_xlfn.IFNA(TODAY()-(INDEX(OFFSET(Priorities!$F$3:$F$2283,Table1[[#This Row],[ID]],0),MATCH(1,(B344=OFFSET(Priorities!$B$3:$B$2283,Table1[[#This Row],[ID]],0))*("2L"=OFFSET(Priorities!$E$3:$E$2283,Table1[[#This Row],[ID]],0)),0))),"")</f>
        <v/>
      </c>
      <c r="P344" s="292" t="str" cm="1">
        <f t="array" aca="1" ref="P344" ca="1">_xlfn.IFNA(TODAY()-(INDEX(OFFSET(Priorities!$F$3:$F$2283,Table1[[#This Row],[ID]],0),MATCH(1,(B344=OFFSET(Priorities!$B$3:$B$2283,Table1[[#This Row],[ID]],0))*("156W"=OFFSET(Priorities!$E$3:$E$2283,Table1[[#This Row],[ID]],0)),0))),"")</f>
        <v/>
      </c>
      <c r="Q344" s="287" t="str" cm="1">
        <f t="array" aca="1" ref="Q344" ca="1">_xlfn.IFNA(TODAY()-(INDEX(OFFSET(Priorities!$F$3:$F$2283,Table1[[#This Row],[ID]],0),MATCH(1,(B344=OFFSET(Priorities!$B$3:$B$2283,Table1[[#This Row],[ID]],0))*("3L"=OFFSET(Priorities!$E$3:$E$2283,Table1[[#This Row],[ID]],0)),0))),"")</f>
        <v/>
      </c>
    </row>
    <row r="345" spans="1:17" hidden="1" x14ac:dyDescent="0.3">
      <c r="A345" s="288">
        <v>344</v>
      </c>
      <c r="B345" s="289" t="str">
        <f ca="1">IF(COUNTIF(Priorities!$B$4:OFFSET(Priorities!$B$3,Table1[[#This Row],[ID]],0),OFFSET(Priorities!$B$3,Table1[[#This Row],[ID]],0))=1,OFFSET(Priorities!$B$3,Table1[[#This Row],[ID]],0),"")</f>
        <v/>
      </c>
      <c r="C345" s="290" t="str">
        <f ca="1">IF(COUNTIF(Priorities!$B$4:OFFSET(Priorities!$B$3,Table1[[#This Row],[ID]],0),OFFSET(Priorities!$B$3,Table1[[#This Row],[ID]],0))=1,OFFSET(Priorities!$C$3,Table1[[#This Row],[ID]],0),"")</f>
        <v/>
      </c>
      <c r="D345" s="289" t="str">
        <f ca="1">IFERROR(IF(VLOOKUP(E345,'Leader-Assistant'!$B$1:$B$25,1,FALSE)&lt;&gt;"",'Leader-Assistant'!$B$1,""),"") &amp; IFERROR(IF(VLOOKUP(E345,'Leader-Assistant'!$C$1:$C$25,1,FALSE)&lt;&gt;"",'Leader-Assistant'!$C$1,""),"")  &amp; IFERROR(IF(VLOOKUP(E345,'Leader-Assistant'!$D$1:$D$25,1,FALSE)&lt;&gt;"",'Leader-Assistant'!$D$1,""),"") &amp; IFERROR(IF(VLOOKUP(E345,'Leader-Assistant'!$E$1:$E$25,1,FALSE)&lt;&gt;"",'Leader-Assistant'!$E$1,""),"") &amp; IFERROR(IF(VLOOKUP(E345,'Leader-Assistant'!$F$1:$F$25,1,FALSE)&lt;&gt;"",'Leader-Assistant'!$F$1,""),"") &amp; IFERROR(IF(VLOOKUP(E345,'Leader-Assistant'!$G$1:$G$25,1,FALSE)&lt;&gt;"",'Leader-Assistant'!$G$1,""),"") &amp; IFERROR(IF(VLOOKUP(E345,'Leader-Assistant'!$H$1:$H$25,1,FALSE)&lt;&gt;"",'Leader-Assistant'!$H$1,""),"") &amp; IFERROR(IF(VLOOKUP(E345,'Leader-Assistant'!$I$1:$I$25,1,FALSE)&lt;&gt;"",'Leader-Assistant'!$I$1,""),"")</f>
        <v/>
      </c>
      <c r="E345" s="289" t="str">
        <f ca="1">IF(COUNTIF(Priorities!$B$4:OFFSET(Priorities!$B$3,Table1[[#This Row],[ID]],0),OFFSET(Priorities!$B$3,Table1[[#This Row],[ID]],0))=1,OFFSET(Priorities!$D$3,Table1[[#This Row],[ID]],0),"")</f>
        <v/>
      </c>
      <c r="F345" s="291" t="str" cm="1">
        <f t="array" aca="1" ref="F345" ca="1">_xlfn.IFNA(INDEX(OFFSET(Priorities!$F$3:$F$2283,Table1[[#This Row],[ID]],0),MATCH(1,(B345=OFFSET(Priorities!$B$3:$B$2283,Table1[[#This Row],[ID]],0))*("Initial"=OFFSET(Priorities!$E$3:$E$2283,Table1[[#This Row],[ID]],0)),0)),"")</f>
        <v/>
      </c>
      <c r="G345" s="292" t="str" cm="1">
        <f t="array" aca="1" ref="G345" ca="1">_xlfn.IFNA(TODAY()-(INDEX(OFFSET(Priorities!$F$3:$F$2283,Table1[[#This Row],[ID]],0),MATCH(1,(B345=OFFSET(Priorities!$B$3:$B$2283,Table1[[#This Row],[ID]],0))*("1W"=OFFSET(Priorities!$E$3:$E$2283,Table1[[#This Row],[ID]],0)),0))),"")</f>
        <v/>
      </c>
      <c r="H345" s="292" t="str" cm="1">
        <f t="array" aca="1" ref="H345" ca="1">_xlfn.IFNA(TODAY()-(INDEX(OFFSET(Priorities!$F$3:$F$2283,Table1[[#This Row],[ID]],0),MATCH(1,(B345=OFFSET(Priorities!$B$3:$B$2283,Table1[[#This Row],[ID]],0))*("3W"=OFFSET(Priorities!$E$3:$E$2283,Table1[[#This Row],[ID]],0)),0))),"")</f>
        <v/>
      </c>
      <c r="I345" s="292" t="str" cm="1">
        <f t="array" aca="1" ref="I345" ca="1">_xlfn.IFNA(TODAY()-(INDEX(OFFSET(Priorities!$F$3:$F$2283,Table1[[#This Row],[ID]],0),MATCH(1,(B345=OFFSET(Priorities!$B$3:$B$2283,Table1[[#This Row],[ID]],0))*("6W"=OFFSET(Priorities!$E$3:$E$2283,Table1[[#This Row],[ID]],0)),0))),"")</f>
        <v/>
      </c>
      <c r="J345" s="292" t="str" cm="1">
        <f t="array" aca="1" ref="J345" ca="1">_xlfn.IFNA(TODAY()-(INDEX(OFFSET(Priorities!$F$3:$F$2283,Table1[[#This Row],[ID]],0),MATCH(1,(B345=OFFSET(Priorities!$B$3:$B$2283,Table1[[#This Row],[ID]],0))*("12W"=OFFSET(Priorities!$E$3:$E$2283,Table1[[#This Row],[ID]],0)),0))),"")</f>
        <v/>
      </c>
      <c r="K345" s="292" t="str" cm="1">
        <f t="array" aca="1" ref="K345" ca="1">_xlfn.IFNA(TODAY()-(INDEX(OFFSET(Priorities!$F$3:$F$2283,Table1[[#This Row],[ID]],0),MATCH(1,(B345=OFFSET(Priorities!$B$3:$B$2283,Table1[[#This Row],[ID]],0))*("18W"=OFFSET(Priorities!$E$3:$E$2283,Table1[[#This Row],[ID]],0)),0))),"")</f>
        <v/>
      </c>
      <c r="L345" s="292" t="str" cm="1">
        <f t="array" aca="1" ref="L345" ca="1">_xlfn.IFNA(TODAY()-(INDEX(OFFSET(Priorities!$F$3:$F$2283,Table1[[#This Row],[ID]],0),MATCH(1,(B345=OFFSET(Priorities!$B$3:$B$2283,Table1[[#This Row],[ID]],0))*("26W"=OFFSET(Priorities!$E$3:$E$2283,Table1[[#This Row],[ID]],0)),0))),"")</f>
        <v/>
      </c>
      <c r="M345" s="292" t="str" cm="1">
        <f t="array" aca="1" ref="M345" ca="1">_xlfn.IFNA(TODAY()-(INDEX(OFFSET(Priorities!$F$3:$F$2283,Table1[[#This Row],[ID]],0),MATCH(1,(B345=OFFSET(Priorities!$B$3:$B$2283,Table1[[#This Row],[ID]],0))*("52W"=OFFSET(Priorities!$E$3:$E$2283,Table1[[#This Row],[ID]],0)),0))),"")</f>
        <v/>
      </c>
      <c r="N345" s="292" t="str" cm="1">
        <f t="array" aca="1" ref="N345" ca="1">_xlfn.IFNA(TODAY()-(INDEX(OFFSET(Priorities!$F$3:$F$2283,Table1[[#This Row],[ID]],0),MATCH(1,(B345=OFFSET(Priorities!$B$3:$B$2283,Table1[[#This Row],[ID]],0))*("104W"=OFFSET(Priorities!$E$3:$E$2283,Table1[[#This Row],[ID]],0)),0))),"")</f>
        <v/>
      </c>
      <c r="O345" s="292" t="str" cm="1">
        <f t="array" aca="1" ref="O345" ca="1">_xlfn.IFNA(TODAY()-(INDEX(OFFSET(Priorities!$F$3:$F$2283,Table1[[#This Row],[ID]],0),MATCH(1,(B345=OFFSET(Priorities!$B$3:$B$2283,Table1[[#This Row],[ID]],0))*("2L"=OFFSET(Priorities!$E$3:$E$2283,Table1[[#This Row],[ID]],0)),0))),"")</f>
        <v/>
      </c>
      <c r="P345" s="292" t="str" cm="1">
        <f t="array" aca="1" ref="P345" ca="1">_xlfn.IFNA(TODAY()-(INDEX(OFFSET(Priorities!$F$3:$F$2283,Table1[[#This Row],[ID]],0),MATCH(1,(B345=OFFSET(Priorities!$B$3:$B$2283,Table1[[#This Row],[ID]],0))*("156W"=OFFSET(Priorities!$E$3:$E$2283,Table1[[#This Row],[ID]],0)),0))),"")</f>
        <v/>
      </c>
      <c r="Q345" s="287" t="str" cm="1">
        <f t="array" aca="1" ref="Q345" ca="1">_xlfn.IFNA(TODAY()-(INDEX(OFFSET(Priorities!$F$3:$F$2283,Table1[[#This Row],[ID]],0),MATCH(1,(B345=OFFSET(Priorities!$B$3:$B$2283,Table1[[#This Row],[ID]],0))*("3L"=OFFSET(Priorities!$E$3:$E$2283,Table1[[#This Row],[ID]],0)),0))),"")</f>
        <v/>
      </c>
    </row>
    <row r="346" spans="1:17" hidden="1" x14ac:dyDescent="0.3">
      <c r="A346" s="288">
        <v>345</v>
      </c>
      <c r="B346" s="289" t="str">
        <f ca="1">IF(COUNTIF(Priorities!$B$4:OFFSET(Priorities!$B$3,Table1[[#This Row],[ID]],0),OFFSET(Priorities!$B$3,Table1[[#This Row],[ID]],0))=1,OFFSET(Priorities!$B$3,Table1[[#This Row],[ID]],0),"")</f>
        <v/>
      </c>
      <c r="C346" s="290" t="str">
        <f ca="1">IF(COUNTIF(Priorities!$B$4:OFFSET(Priorities!$B$3,Table1[[#This Row],[ID]],0),OFFSET(Priorities!$B$3,Table1[[#This Row],[ID]],0))=1,OFFSET(Priorities!$C$3,Table1[[#This Row],[ID]],0),"")</f>
        <v/>
      </c>
      <c r="D346" s="289" t="str">
        <f ca="1">IFERROR(IF(VLOOKUP(E346,'Leader-Assistant'!$B$1:$B$25,1,FALSE)&lt;&gt;"",'Leader-Assistant'!$B$1,""),"") &amp; IFERROR(IF(VLOOKUP(E346,'Leader-Assistant'!$C$1:$C$25,1,FALSE)&lt;&gt;"",'Leader-Assistant'!$C$1,""),"")  &amp; IFERROR(IF(VLOOKUP(E346,'Leader-Assistant'!$D$1:$D$25,1,FALSE)&lt;&gt;"",'Leader-Assistant'!$D$1,""),"") &amp; IFERROR(IF(VLOOKUP(E346,'Leader-Assistant'!$E$1:$E$25,1,FALSE)&lt;&gt;"",'Leader-Assistant'!$E$1,""),"") &amp; IFERROR(IF(VLOOKUP(E346,'Leader-Assistant'!$F$1:$F$25,1,FALSE)&lt;&gt;"",'Leader-Assistant'!$F$1,""),"") &amp; IFERROR(IF(VLOOKUP(E346,'Leader-Assistant'!$G$1:$G$25,1,FALSE)&lt;&gt;"",'Leader-Assistant'!$G$1,""),"") &amp; IFERROR(IF(VLOOKUP(E346,'Leader-Assistant'!$H$1:$H$25,1,FALSE)&lt;&gt;"",'Leader-Assistant'!$H$1,""),"") &amp; IFERROR(IF(VLOOKUP(E346,'Leader-Assistant'!$I$1:$I$25,1,FALSE)&lt;&gt;"",'Leader-Assistant'!$I$1,""),"")</f>
        <v/>
      </c>
      <c r="E346" s="289" t="str">
        <f ca="1">IF(COUNTIF(Priorities!$B$4:OFFSET(Priorities!$B$3,Table1[[#This Row],[ID]],0),OFFSET(Priorities!$B$3,Table1[[#This Row],[ID]],0))=1,OFFSET(Priorities!$D$3,Table1[[#This Row],[ID]],0),"")</f>
        <v/>
      </c>
      <c r="F346" s="291" t="str" cm="1">
        <f t="array" aca="1" ref="F346" ca="1">_xlfn.IFNA(INDEX(OFFSET(Priorities!$F$3:$F$2283,Table1[[#This Row],[ID]],0),MATCH(1,(B346=OFFSET(Priorities!$B$3:$B$2283,Table1[[#This Row],[ID]],0))*("Initial"=OFFSET(Priorities!$E$3:$E$2283,Table1[[#This Row],[ID]],0)),0)),"")</f>
        <v/>
      </c>
      <c r="G346" s="292" t="str" cm="1">
        <f t="array" aca="1" ref="G346" ca="1">_xlfn.IFNA(TODAY()-(INDEX(OFFSET(Priorities!$F$3:$F$2283,Table1[[#This Row],[ID]],0),MATCH(1,(B346=OFFSET(Priorities!$B$3:$B$2283,Table1[[#This Row],[ID]],0))*("1W"=OFFSET(Priorities!$E$3:$E$2283,Table1[[#This Row],[ID]],0)),0))),"")</f>
        <v/>
      </c>
      <c r="H346" s="292" t="str" cm="1">
        <f t="array" aca="1" ref="H346" ca="1">_xlfn.IFNA(TODAY()-(INDEX(OFFSET(Priorities!$F$3:$F$2283,Table1[[#This Row],[ID]],0),MATCH(1,(B346=OFFSET(Priorities!$B$3:$B$2283,Table1[[#This Row],[ID]],0))*("3W"=OFFSET(Priorities!$E$3:$E$2283,Table1[[#This Row],[ID]],0)),0))),"")</f>
        <v/>
      </c>
      <c r="I346" s="292" t="str" cm="1">
        <f t="array" aca="1" ref="I346" ca="1">_xlfn.IFNA(TODAY()-(INDEX(OFFSET(Priorities!$F$3:$F$2283,Table1[[#This Row],[ID]],0),MATCH(1,(B346=OFFSET(Priorities!$B$3:$B$2283,Table1[[#This Row],[ID]],0))*("6W"=OFFSET(Priorities!$E$3:$E$2283,Table1[[#This Row],[ID]],0)),0))),"")</f>
        <v/>
      </c>
      <c r="J346" s="292" t="str" cm="1">
        <f t="array" aca="1" ref="J346" ca="1">_xlfn.IFNA(TODAY()-(INDEX(OFFSET(Priorities!$F$3:$F$2283,Table1[[#This Row],[ID]],0),MATCH(1,(B346=OFFSET(Priorities!$B$3:$B$2283,Table1[[#This Row],[ID]],0))*("12W"=OFFSET(Priorities!$E$3:$E$2283,Table1[[#This Row],[ID]],0)),0))),"")</f>
        <v/>
      </c>
      <c r="K346" s="292" t="str" cm="1">
        <f t="array" aca="1" ref="K346" ca="1">_xlfn.IFNA(TODAY()-(INDEX(OFFSET(Priorities!$F$3:$F$2283,Table1[[#This Row],[ID]],0),MATCH(1,(B346=OFFSET(Priorities!$B$3:$B$2283,Table1[[#This Row],[ID]],0))*("18W"=OFFSET(Priorities!$E$3:$E$2283,Table1[[#This Row],[ID]],0)),0))),"")</f>
        <v/>
      </c>
      <c r="L346" s="292" t="str" cm="1">
        <f t="array" aca="1" ref="L346" ca="1">_xlfn.IFNA(TODAY()-(INDEX(OFFSET(Priorities!$F$3:$F$2283,Table1[[#This Row],[ID]],0),MATCH(1,(B346=OFFSET(Priorities!$B$3:$B$2283,Table1[[#This Row],[ID]],0))*("26W"=OFFSET(Priorities!$E$3:$E$2283,Table1[[#This Row],[ID]],0)),0))),"")</f>
        <v/>
      </c>
      <c r="M346" s="292" t="str" cm="1">
        <f t="array" aca="1" ref="M346" ca="1">_xlfn.IFNA(TODAY()-(INDEX(OFFSET(Priorities!$F$3:$F$2283,Table1[[#This Row],[ID]],0),MATCH(1,(B346=OFFSET(Priorities!$B$3:$B$2283,Table1[[#This Row],[ID]],0))*("52W"=OFFSET(Priorities!$E$3:$E$2283,Table1[[#This Row],[ID]],0)),0))),"")</f>
        <v/>
      </c>
      <c r="N346" s="292" t="str" cm="1">
        <f t="array" aca="1" ref="N346" ca="1">_xlfn.IFNA(TODAY()-(INDEX(OFFSET(Priorities!$F$3:$F$2283,Table1[[#This Row],[ID]],0),MATCH(1,(B346=OFFSET(Priorities!$B$3:$B$2283,Table1[[#This Row],[ID]],0))*("104W"=OFFSET(Priorities!$E$3:$E$2283,Table1[[#This Row],[ID]],0)),0))),"")</f>
        <v/>
      </c>
      <c r="O346" s="292" t="str" cm="1">
        <f t="array" aca="1" ref="O346" ca="1">_xlfn.IFNA(TODAY()-(INDEX(OFFSET(Priorities!$F$3:$F$2283,Table1[[#This Row],[ID]],0),MATCH(1,(B346=OFFSET(Priorities!$B$3:$B$2283,Table1[[#This Row],[ID]],0))*("2L"=OFFSET(Priorities!$E$3:$E$2283,Table1[[#This Row],[ID]],0)),0))),"")</f>
        <v/>
      </c>
      <c r="P346" s="292" t="str" cm="1">
        <f t="array" aca="1" ref="P346" ca="1">_xlfn.IFNA(TODAY()-(INDEX(OFFSET(Priorities!$F$3:$F$2283,Table1[[#This Row],[ID]],0),MATCH(1,(B346=OFFSET(Priorities!$B$3:$B$2283,Table1[[#This Row],[ID]],0))*("156W"=OFFSET(Priorities!$E$3:$E$2283,Table1[[#This Row],[ID]],0)),0))),"")</f>
        <v/>
      </c>
      <c r="Q346" s="287" t="str" cm="1">
        <f t="array" aca="1" ref="Q346" ca="1">_xlfn.IFNA(TODAY()-(INDEX(OFFSET(Priorities!$F$3:$F$2283,Table1[[#This Row],[ID]],0),MATCH(1,(B346=OFFSET(Priorities!$B$3:$B$2283,Table1[[#This Row],[ID]],0))*("3L"=OFFSET(Priorities!$E$3:$E$2283,Table1[[#This Row],[ID]],0)),0))),"")</f>
        <v/>
      </c>
    </row>
    <row r="347" spans="1:17" hidden="1" x14ac:dyDescent="0.3">
      <c r="A347" s="288">
        <v>346</v>
      </c>
      <c r="B347" s="289" t="str">
        <f ca="1">IF(COUNTIF(Priorities!$B$4:OFFSET(Priorities!$B$3,Table1[[#This Row],[ID]],0),OFFSET(Priorities!$B$3,Table1[[#This Row],[ID]],0))=1,OFFSET(Priorities!$B$3,Table1[[#This Row],[ID]],0),"")</f>
        <v/>
      </c>
      <c r="C347" s="290" t="str">
        <f ca="1">IF(COUNTIF(Priorities!$B$4:OFFSET(Priorities!$B$3,Table1[[#This Row],[ID]],0),OFFSET(Priorities!$B$3,Table1[[#This Row],[ID]],0))=1,OFFSET(Priorities!$C$3,Table1[[#This Row],[ID]],0),"")</f>
        <v/>
      </c>
      <c r="D347" s="289" t="str">
        <f ca="1">IFERROR(IF(VLOOKUP(E347,'Leader-Assistant'!$B$1:$B$25,1,FALSE)&lt;&gt;"",'Leader-Assistant'!$B$1,""),"") &amp; IFERROR(IF(VLOOKUP(E347,'Leader-Assistant'!$C$1:$C$25,1,FALSE)&lt;&gt;"",'Leader-Assistant'!$C$1,""),"")  &amp; IFERROR(IF(VLOOKUP(E347,'Leader-Assistant'!$D$1:$D$25,1,FALSE)&lt;&gt;"",'Leader-Assistant'!$D$1,""),"") &amp; IFERROR(IF(VLOOKUP(E347,'Leader-Assistant'!$E$1:$E$25,1,FALSE)&lt;&gt;"",'Leader-Assistant'!$E$1,""),"") &amp; IFERROR(IF(VLOOKUP(E347,'Leader-Assistant'!$F$1:$F$25,1,FALSE)&lt;&gt;"",'Leader-Assistant'!$F$1,""),"") &amp; IFERROR(IF(VLOOKUP(E347,'Leader-Assistant'!$G$1:$G$25,1,FALSE)&lt;&gt;"",'Leader-Assistant'!$G$1,""),"") &amp; IFERROR(IF(VLOOKUP(E347,'Leader-Assistant'!$H$1:$H$25,1,FALSE)&lt;&gt;"",'Leader-Assistant'!$H$1,""),"") &amp; IFERROR(IF(VLOOKUP(E347,'Leader-Assistant'!$I$1:$I$25,1,FALSE)&lt;&gt;"",'Leader-Assistant'!$I$1,""),"")</f>
        <v/>
      </c>
      <c r="E347" s="289" t="str">
        <f ca="1">IF(COUNTIF(Priorities!$B$4:OFFSET(Priorities!$B$3,Table1[[#This Row],[ID]],0),OFFSET(Priorities!$B$3,Table1[[#This Row],[ID]],0))=1,OFFSET(Priorities!$D$3,Table1[[#This Row],[ID]],0),"")</f>
        <v/>
      </c>
      <c r="F347" s="291" t="str" cm="1">
        <f t="array" aca="1" ref="F347" ca="1">_xlfn.IFNA(INDEX(OFFSET(Priorities!$F$3:$F$2283,Table1[[#This Row],[ID]],0),MATCH(1,(B347=OFFSET(Priorities!$B$3:$B$2283,Table1[[#This Row],[ID]],0))*("Initial"=OFFSET(Priorities!$E$3:$E$2283,Table1[[#This Row],[ID]],0)),0)),"")</f>
        <v/>
      </c>
      <c r="G347" s="292" t="str" cm="1">
        <f t="array" aca="1" ref="G347" ca="1">_xlfn.IFNA(TODAY()-(INDEX(OFFSET(Priorities!$F$3:$F$2283,Table1[[#This Row],[ID]],0),MATCH(1,(B347=OFFSET(Priorities!$B$3:$B$2283,Table1[[#This Row],[ID]],0))*("1W"=OFFSET(Priorities!$E$3:$E$2283,Table1[[#This Row],[ID]],0)),0))),"")</f>
        <v/>
      </c>
      <c r="H347" s="292" t="str" cm="1">
        <f t="array" aca="1" ref="H347" ca="1">_xlfn.IFNA(TODAY()-(INDEX(OFFSET(Priorities!$F$3:$F$2283,Table1[[#This Row],[ID]],0),MATCH(1,(B347=OFFSET(Priorities!$B$3:$B$2283,Table1[[#This Row],[ID]],0))*("3W"=OFFSET(Priorities!$E$3:$E$2283,Table1[[#This Row],[ID]],0)),0))),"")</f>
        <v/>
      </c>
      <c r="I347" s="292" t="str" cm="1">
        <f t="array" aca="1" ref="I347" ca="1">_xlfn.IFNA(TODAY()-(INDEX(OFFSET(Priorities!$F$3:$F$2283,Table1[[#This Row],[ID]],0),MATCH(1,(B347=OFFSET(Priorities!$B$3:$B$2283,Table1[[#This Row],[ID]],0))*("6W"=OFFSET(Priorities!$E$3:$E$2283,Table1[[#This Row],[ID]],0)),0))),"")</f>
        <v/>
      </c>
      <c r="J347" s="292" t="str" cm="1">
        <f t="array" aca="1" ref="J347" ca="1">_xlfn.IFNA(TODAY()-(INDEX(OFFSET(Priorities!$F$3:$F$2283,Table1[[#This Row],[ID]],0),MATCH(1,(B347=OFFSET(Priorities!$B$3:$B$2283,Table1[[#This Row],[ID]],0))*("12W"=OFFSET(Priorities!$E$3:$E$2283,Table1[[#This Row],[ID]],0)),0))),"")</f>
        <v/>
      </c>
      <c r="K347" s="292" t="str" cm="1">
        <f t="array" aca="1" ref="K347" ca="1">_xlfn.IFNA(TODAY()-(INDEX(OFFSET(Priorities!$F$3:$F$2283,Table1[[#This Row],[ID]],0),MATCH(1,(B347=OFFSET(Priorities!$B$3:$B$2283,Table1[[#This Row],[ID]],0))*("18W"=OFFSET(Priorities!$E$3:$E$2283,Table1[[#This Row],[ID]],0)),0))),"")</f>
        <v/>
      </c>
      <c r="L347" s="292" t="str" cm="1">
        <f t="array" aca="1" ref="L347" ca="1">_xlfn.IFNA(TODAY()-(INDEX(OFFSET(Priorities!$F$3:$F$2283,Table1[[#This Row],[ID]],0),MATCH(1,(B347=OFFSET(Priorities!$B$3:$B$2283,Table1[[#This Row],[ID]],0))*("26W"=OFFSET(Priorities!$E$3:$E$2283,Table1[[#This Row],[ID]],0)),0))),"")</f>
        <v/>
      </c>
      <c r="M347" s="292" t="str" cm="1">
        <f t="array" aca="1" ref="M347" ca="1">_xlfn.IFNA(TODAY()-(INDEX(OFFSET(Priorities!$F$3:$F$2283,Table1[[#This Row],[ID]],0),MATCH(1,(B347=OFFSET(Priorities!$B$3:$B$2283,Table1[[#This Row],[ID]],0))*("52W"=OFFSET(Priorities!$E$3:$E$2283,Table1[[#This Row],[ID]],0)),0))),"")</f>
        <v/>
      </c>
      <c r="N347" s="292" t="str" cm="1">
        <f t="array" aca="1" ref="N347" ca="1">_xlfn.IFNA(TODAY()-(INDEX(OFFSET(Priorities!$F$3:$F$2283,Table1[[#This Row],[ID]],0),MATCH(1,(B347=OFFSET(Priorities!$B$3:$B$2283,Table1[[#This Row],[ID]],0))*("104W"=OFFSET(Priorities!$E$3:$E$2283,Table1[[#This Row],[ID]],0)),0))),"")</f>
        <v/>
      </c>
      <c r="O347" s="292" t="str" cm="1">
        <f t="array" aca="1" ref="O347" ca="1">_xlfn.IFNA(TODAY()-(INDEX(OFFSET(Priorities!$F$3:$F$2283,Table1[[#This Row],[ID]],0),MATCH(1,(B347=OFFSET(Priorities!$B$3:$B$2283,Table1[[#This Row],[ID]],0))*("2L"=OFFSET(Priorities!$E$3:$E$2283,Table1[[#This Row],[ID]],0)),0))),"")</f>
        <v/>
      </c>
      <c r="P347" s="292" t="str" cm="1">
        <f t="array" aca="1" ref="P347" ca="1">_xlfn.IFNA(TODAY()-(INDEX(OFFSET(Priorities!$F$3:$F$2283,Table1[[#This Row],[ID]],0),MATCH(1,(B347=OFFSET(Priorities!$B$3:$B$2283,Table1[[#This Row],[ID]],0))*("156W"=OFFSET(Priorities!$E$3:$E$2283,Table1[[#This Row],[ID]],0)),0))),"")</f>
        <v/>
      </c>
      <c r="Q347" s="287" t="str" cm="1">
        <f t="array" aca="1" ref="Q347" ca="1">_xlfn.IFNA(TODAY()-(INDEX(OFFSET(Priorities!$F$3:$F$2283,Table1[[#This Row],[ID]],0),MATCH(1,(B347=OFFSET(Priorities!$B$3:$B$2283,Table1[[#This Row],[ID]],0))*("3L"=OFFSET(Priorities!$E$3:$E$2283,Table1[[#This Row],[ID]],0)),0))),"")</f>
        <v/>
      </c>
    </row>
    <row r="348" spans="1:17" hidden="1" x14ac:dyDescent="0.3">
      <c r="A348" s="288">
        <v>347</v>
      </c>
      <c r="B348" s="289" t="str">
        <f ca="1">IF(COUNTIF(Priorities!$B$4:OFFSET(Priorities!$B$3,Table1[[#This Row],[ID]],0),OFFSET(Priorities!$B$3,Table1[[#This Row],[ID]],0))=1,OFFSET(Priorities!$B$3,Table1[[#This Row],[ID]],0),"")</f>
        <v/>
      </c>
      <c r="C348" s="290" t="str">
        <f ca="1">IF(COUNTIF(Priorities!$B$4:OFFSET(Priorities!$B$3,Table1[[#This Row],[ID]],0),OFFSET(Priorities!$B$3,Table1[[#This Row],[ID]],0))=1,OFFSET(Priorities!$C$3,Table1[[#This Row],[ID]],0),"")</f>
        <v/>
      </c>
      <c r="D348" s="289" t="str">
        <f ca="1">IFERROR(IF(VLOOKUP(E348,'Leader-Assistant'!$B$1:$B$25,1,FALSE)&lt;&gt;"",'Leader-Assistant'!$B$1,""),"") &amp; IFERROR(IF(VLOOKUP(E348,'Leader-Assistant'!$C$1:$C$25,1,FALSE)&lt;&gt;"",'Leader-Assistant'!$C$1,""),"")  &amp; IFERROR(IF(VLOOKUP(E348,'Leader-Assistant'!$D$1:$D$25,1,FALSE)&lt;&gt;"",'Leader-Assistant'!$D$1,""),"") &amp; IFERROR(IF(VLOOKUP(E348,'Leader-Assistant'!$E$1:$E$25,1,FALSE)&lt;&gt;"",'Leader-Assistant'!$E$1,""),"") &amp; IFERROR(IF(VLOOKUP(E348,'Leader-Assistant'!$F$1:$F$25,1,FALSE)&lt;&gt;"",'Leader-Assistant'!$F$1,""),"") &amp; IFERROR(IF(VLOOKUP(E348,'Leader-Assistant'!$G$1:$G$25,1,FALSE)&lt;&gt;"",'Leader-Assistant'!$G$1,""),"") &amp; IFERROR(IF(VLOOKUP(E348,'Leader-Assistant'!$H$1:$H$25,1,FALSE)&lt;&gt;"",'Leader-Assistant'!$H$1,""),"") &amp; IFERROR(IF(VLOOKUP(E348,'Leader-Assistant'!$I$1:$I$25,1,FALSE)&lt;&gt;"",'Leader-Assistant'!$I$1,""),"")</f>
        <v/>
      </c>
      <c r="E348" s="289" t="str">
        <f ca="1">IF(COUNTIF(Priorities!$B$4:OFFSET(Priorities!$B$3,Table1[[#This Row],[ID]],0),OFFSET(Priorities!$B$3,Table1[[#This Row],[ID]],0))=1,OFFSET(Priorities!$D$3,Table1[[#This Row],[ID]],0),"")</f>
        <v/>
      </c>
      <c r="F348" s="291" t="str" cm="1">
        <f t="array" aca="1" ref="F348" ca="1">_xlfn.IFNA(INDEX(OFFSET(Priorities!$F$3:$F$2283,Table1[[#This Row],[ID]],0),MATCH(1,(B348=OFFSET(Priorities!$B$3:$B$2283,Table1[[#This Row],[ID]],0))*("Initial"=OFFSET(Priorities!$E$3:$E$2283,Table1[[#This Row],[ID]],0)),0)),"")</f>
        <v/>
      </c>
      <c r="G348" s="292" t="str" cm="1">
        <f t="array" aca="1" ref="G348" ca="1">_xlfn.IFNA(TODAY()-(INDEX(OFFSET(Priorities!$F$3:$F$2283,Table1[[#This Row],[ID]],0),MATCH(1,(B348=OFFSET(Priorities!$B$3:$B$2283,Table1[[#This Row],[ID]],0))*("1W"=OFFSET(Priorities!$E$3:$E$2283,Table1[[#This Row],[ID]],0)),0))),"")</f>
        <v/>
      </c>
      <c r="H348" s="292" t="str" cm="1">
        <f t="array" aca="1" ref="H348" ca="1">_xlfn.IFNA(TODAY()-(INDEX(OFFSET(Priorities!$F$3:$F$2283,Table1[[#This Row],[ID]],0),MATCH(1,(B348=OFFSET(Priorities!$B$3:$B$2283,Table1[[#This Row],[ID]],0))*("3W"=OFFSET(Priorities!$E$3:$E$2283,Table1[[#This Row],[ID]],0)),0))),"")</f>
        <v/>
      </c>
      <c r="I348" s="292" t="str" cm="1">
        <f t="array" aca="1" ref="I348" ca="1">_xlfn.IFNA(TODAY()-(INDEX(OFFSET(Priorities!$F$3:$F$2283,Table1[[#This Row],[ID]],0),MATCH(1,(B348=OFFSET(Priorities!$B$3:$B$2283,Table1[[#This Row],[ID]],0))*("6W"=OFFSET(Priorities!$E$3:$E$2283,Table1[[#This Row],[ID]],0)),0))),"")</f>
        <v/>
      </c>
      <c r="J348" s="292" t="str" cm="1">
        <f t="array" aca="1" ref="J348" ca="1">_xlfn.IFNA(TODAY()-(INDEX(OFFSET(Priorities!$F$3:$F$2283,Table1[[#This Row],[ID]],0),MATCH(1,(B348=OFFSET(Priorities!$B$3:$B$2283,Table1[[#This Row],[ID]],0))*("12W"=OFFSET(Priorities!$E$3:$E$2283,Table1[[#This Row],[ID]],0)),0))),"")</f>
        <v/>
      </c>
      <c r="K348" s="292" t="str" cm="1">
        <f t="array" aca="1" ref="K348" ca="1">_xlfn.IFNA(TODAY()-(INDEX(OFFSET(Priorities!$F$3:$F$2283,Table1[[#This Row],[ID]],0),MATCH(1,(B348=OFFSET(Priorities!$B$3:$B$2283,Table1[[#This Row],[ID]],0))*("18W"=OFFSET(Priorities!$E$3:$E$2283,Table1[[#This Row],[ID]],0)),0))),"")</f>
        <v/>
      </c>
      <c r="L348" s="292" t="str" cm="1">
        <f t="array" aca="1" ref="L348" ca="1">_xlfn.IFNA(TODAY()-(INDEX(OFFSET(Priorities!$F$3:$F$2283,Table1[[#This Row],[ID]],0),MATCH(1,(B348=OFFSET(Priorities!$B$3:$B$2283,Table1[[#This Row],[ID]],0))*("26W"=OFFSET(Priorities!$E$3:$E$2283,Table1[[#This Row],[ID]],0)),0))),"")</f>
        <v/>
      </c>
      <c r="M348" s="292" t="str" cm="1">
        <f t="array" aca="1" ref="M348" ca="1">_xlfn.IFNA(TODAY()-(INDEX(OFFSET(Priorities!$F$3:$F$2283,Table1[[#This Row],[ID]],0),MATCH(1,(B348=OFFSET(Priorities!$B$3:$B$2283,Table1[[#This Row],[ID]],0))*("52W"=OFFSET(Priorities!$E$3:$E$2283,Table1[[#This Row],[ID]],0)),0))),"")</f>
        <v/>
      </c>
      <c r="N348" s="292" t="str" cm="1">
        <f t="array" aca="1" ref="N348" ca="1">_xlfn.IFNA(TODAY()-(INDEX(OFFSET(Priorities!$F$3:$F$2283,Table1[[#This Row],[ID]],0),MATCH(1,(B348=OFFSET(Priorities!$B$3:$B$2283,Table1[[#This Row],[ID]],0))*("104W"=OFFSET(Priorities!$E$3:$E$2283,Table1[[#This Row],[ID]],0)),0))),"")</f>
        <v/>
      </c>
      <c r="O348" s="292" t="str" cm="1">
        <f t="array" aca="1" ref="O348" ca="1">_xlfn.IFNA(TODAY()-(INDEX(OFFSET(Priorities!$F$3:$F$2283,Table1[[#This Row],[ID]],0),MATCH(1,(B348=OFFSET(Priorities!$B$3:$B$2283,Table1[[#This Row],[ID]],0))*("2L"=OFFSET(Priorities!$E$3:$E$2283,Table1[[#This Row],[ID]],0)),0))),"")</f>
        <v/>
      </c>
      <c r="P348" s="292" t="str" cm="1">
        <f t="array" aca="1" ref="P348" ca="1">_xlfn.IFNA(TODAY()-(INDEX(OFFSET(Priorities!$F$3:$F$2283,Table1[[#This Row],[ID]],0),MATCH(1,(B348=OFFSET(Priorities!$B$3:$B$2283,Table1[[#This Row],[ID]],0))*("156W"=OFFSET(Priorities!$E$3:$E$2283,Table1[[#This Row],[ID]],0)),0))),"")</f>
        <v/>
      </c>
      <c r="Q348" s="287" t="str" cm="1">
        <f t="array" aca="1" ref="Q348" ca="1">_xlfn.IFNA(TODAY()-(INDEX(OFFSET(Priorities!$F$3:$F$2283,Table1[[#This Row],[ID]],0),MATCH(1,(B348=OFFSET(Priorities!$B$3:$B$2283,Table1[[#This Row],[ID]],0))*("3L"=OFFSET(Priorities!$E$3:$E$2283,Table1[[#This Row],[ID]],0)),0))),"")</f>
        <v/>
      </c>
    </row>
    <row r="349" spans="1:17" hidden="1" x14ac:dyDescent="0.3">
      <c r="A349" s="288">
        <v>348</v>
      </c>
      <c r="B349" s="289" t="str">
        <f ca="1">IF(COUNTIF(Priorities!$B$4:OFFSET(Priorities!$B$3,Table1[[#This Row],[ID]],0),OFFSET(Priorities!$B$3,Table1[[#This Row],[ID]],0))=1,OFFSET(Priorities!$B$3,Table1[[#This Row],[ID]],0),"")</f>
        <v/>
      </c>
      <c r="C349" s="290" t="str">
        <f ca="1">IF(COUNTIF(Priorities!$B$4:OFFSET(Priorities!$B$3,Table1[[#This Row],[ID]],0),OFFSET(Priorities!$B$3,Table1[[#This Row],[ID]],0))=1,OFFSET(Priorities!$C$3,Table1[[#This Row],[ID]],0),"")</f>
        <v/>
      </c>
      <c r="D349" s="289" t="str">
        <f ca="1">IFERROR(IF(VLOOKUP(E349,'Leader-Assistant'!$B$1:$B$25,1,FALSE)&lt;&gt;"",'Leader-Assistant'!$B$1,""),"") &amp; IFERROR(IF(VLOOKUP(E349,'Leader-Assistant'!$C$1:$C$25,1,FALSE)&lt;&gt;"",'Leader-Assistant'!$C$1,""),"")  &amp; IFERROR(IF(VLOOKUP(E349,'Leader-Assistant'!$D$1:$D$25,1,FALSE)&lt;&gt;"",'Leader-Assistant'!$D$1,""),"") &amp; IFERROR(IF(VLOOKUP(E349,'Leader-Assistant'!$E$1:$E$25,1,FALSE)&lt;&gt;"",'Leader-Assistant'!$E$1,""),"") &amp; IFERROR(IF(VLOOKUP(E349,'Leader-Assistant'!$F$1:$F$25,1,FALSE)&lt;&gt;"",'Leader-Assistant'!$F$1,""),"") &amp; IFERROR(IF(VLOOKUP(E349,'Leader-Assistant'!$G$1:$G$25,1,FALSE)&lt;&gt;"",'Leader-Assistant'!$G$1,""),"") &amp; IFERROR(IF(VLOOKUP(E349,'Leader-Assistant'!$H$1:$H$25,1,FALSE)&lt;&gt;"",'Leader-Assistant'!$H$1,""),"") &amp; IFERROR(IF(VLOOKUP(E349,'Leader-Assistant'!$I$1:$I$25,1,FALSE)&lt;&gt;"",'Leader-Assistant'!$I$1,""),"")</f>
        <v/>
      </c>
      <c r="E349" s="289" t="str">
        <f ca="1">IF(COUNTIF(Priorities!$B$4:OFFSET(Priorities!$B$3,Table1[[#This Row],[ID]],0),OFFSET(Priorities!$B$3,Table1[[#This Row],[ID]],0))=1,OFFSET(Priorities!$D$3,Table1[[#This Row],[ID]],0),"")</f>
        <v/>
      </c>
      <c r="F349" s="291" t="str" cm="1">
        <f t="array" aca="1" ref="F349" ca="1">_xlfn.IFNA(INDEX(OFFSET(Priorities!$F$3:$F$2283,Table1[[#This Row],[ID]],0),MATCH(1,(B349=OFFSET(Priorities!$B$3:$B$2283,Table1[[#This Row],[ID]],0))*("Initial"=OFFSET(Priorities!$E$3:$E$2283,Table1[[#This Row],[ID]],0)),0)),"")</f>
        <v/>
      </c>
      <c r="G349" s="292" t="str" cm="1">
        <f t="array" aca="1" ref="G349" ca="1">_xlfn.IFNA(TODAY()-(INDEX(OFFSET(Priorities!$F$3:$F$2283,Table1[[#This Row],[ID]],0),MATCH(1,(B349=OFFSET(Priorities!$B$3:$B$2283,Table1[[#This Row],[ID]],0))*("1W"=OFFSET(Priorities!$E$3:$E$2283,Table1[[#This Row],[ID]],0)),0))),"")</f>
        <v/>
      </c>
      <c r="H349" s="292" t="str" cm="1">
        <f t="array" aca="1" ref="H349" ca="1">_xlfn.IFNA(TODAY()-(INDEX(OFFSET(Priorities!$F$3:$F$2283,Table1[[#This Row],[ID]],0),MATCH(1,(B349=OFFSET(Priorities!$B$3:$B$2283,Table1[[#This Row],[ID]],0))*("3W"=OFFSET(Priorities!$E$3:$E$2283,Table1[[#This Row],[ID]],0)),0))),"")</f>
        <v/>
      </c>
      <c r="I349" s="292" t="str" cm="1">
        <f t="array" aca="1" ref="I349" ca="1">_xlfn.IFNA(TODAY()-(INDEX(OFFSET(Priorities!$F$3:$F$2283,Table1[[#This Row],[ID]],0),MATCH(1,(B349=OFFSET(Priorities!$B$3:$B$2283,Table1[[#This Row],[ID]],0))*("6W"=OFFSET(Priorities!$E$3:$E$2283,Table1[[#This Row],[ID]],0)),0))),"")</f>
        <v/>
      </c>
      <c r="J349" s="292" t="str" cm="1">
        <f t="array" aca="1" ref="J349" ca="1">_xlfn.IFNA(TODAY()-(INDEX(OFFSET(Priorities!$F$3:$F$2283,Table1[[#This Row],[ID]],0),MATCH(1,(B349=OFFSET(Priorities!$B$3:$B$2283,Table1[[#This Row],[ID]],0))*("12W"=OFFSET(Priorities!$E$3:$E$2283,Table1[[#This Row],[ID]],0)),0))),"")</f>
        <v/>
      </c>
      <c r="K349" s="292" t="str" cm="1">
        <f t="array" aca="1" ref="K349" ca="1">_xlfn.IFNA(TODAY()-(INDEX(OFFSET(Priorities!$F$3:$F$2283,Table1[[#This Row],[ID]],0),MATCH(1,(B349=OFFSET(Priorities!$B$3:$B$2283,Table1[[#This Row],[ID]],0))*("18W"=OFFSET(Priorities!$E$3:$E$2283,Table1[[#This Row],[ID]],0)),0))),"")</f>
        <v/>
      </c>
      <c r="L349" s="292" t="str" cm="1">
        <f t="array" aca="1" ref="L349" ca="1">_xlfn.IFNA(TODAY()-(INDEX(OFFSET(Priorities!$F$3:$F$2283,Table1[[#This Row],[ID]],0),MATCH(1,(B349=OFFSET(Priorities!$B$3:$B$2283,Table1[[#This Row],[ID]],0))*("26W"=OFFSET(Priorities!$E$3:$E$2283,Table1[[#This Row],[ID]],0)),0))),"")</f>
        <v/>
      </c>
      <c r="M349" s="292" t="str" cm="1">
        <f t="array" aca="1" ref="M349" ca="1">_xlfn.IFNA(TODAY()-(INDEX(OFFSET(Priorities!$F$3:$F$2283,Table1[[#This Row],[ID]],0),MATCH(1,(B349=OFFSET(Priorities!$B$3:$B$2283,Table1[[#This Row],[ID]],0))*("52W"=OFFSET(Priorities!$E$3:$E$2283,Table1[[#This Row],[ID]],0)),0))),"")</f>
        <v/>
      </c>
      <c r="N349" s="292" t="str" cm="1">
        <f t="array" aca="1" ref="N349" ca="1">_xlfn.IFNA(TODAY()-(INDEX(OFFSET(Priorities!$F$3:$F$2283,Table1[[#This Row],[ID]],0),MATCH(1,(B349=OFFSET(Priorities!$B$3:$B$2283,Table1[[#This Row],[ID]],0))*("104W"=OFFSET(Priorities!$E$3:$E$2283,Table1[[#This Row],[ID]],0)),0))),"")</f>
        <v/>
      </c>
      <c r="O349" s="292" t="str" cm="1">
        <f t="array" aca="1" ref="O349" ca="1">_xlfn.IFNA(TODAY()-(INDEX(OFFSET(Priorities!$F$3:$F$2283,Table1[[#This Row],[ID]],0),MATCH(1,(B349=OFFSET(Priorities!$B$3:$B$2283,Table1[[#This Row],[ID]],0))*("2L"=OFFSET(Priorities!$E$3:$E$2283,Table1[[#This Row],[ID]],0)),0))),"")</f>
        <v/>
      </c>
      <c r="P349" s="292" t="str" cm="1">
        <f t="array" aca="1" ref="P349" ca="1">_xlfn.IFNA(TODAY()-(INDEX(OFFSET(Priorities!$F$3:$F$2283,Table1[[#This Row],[ID]],0),MATCH(1,(B349=OFFSET(Priorities!$B$3:$B$2283,Table1[[#This Row],[ID]],0))*("156W"=OFFSET(Priorities!$E$3:$E$2283,Table1[[#This Row],[ID]],0)),0))),"")</f>
        <v/>
      </c>
      <c r="Q349" s="287" t="str" cm="1">
        <f t="array" aca="1" ref="Q349" ca="1">_xlfn.IFNA(TODAY()-(INDEX(OFFSET(Priorities!$F$3:$F$2283,Table1[[#This Row],[ID]],0),MATCH(1,(B349=OFFSET(Priorities!$B$3:$B$2283,Table1[[#This Row],[ID]],0))*("3L"=OFFSET(Priorities!$E$3:$E$2283,Table1[[#This Row],[ID]],0)),0))),"")</f>
        <v/>
      </c>
    </row>
    <row r="350" spans="1:17" hidden="1" x14ac:dyDescent="0.3">
      <c r="A350" s="288">
        <v>349</v>
      </c>
      <c r="B350" s="323" t="str">
        <f ca="1">IF(COUNTIF(Priorities!$B$4:OFFSET(Priorities!$B$3,Table1[[#This Row],[ID]],0),OFFSET(Priorities!$B$3,Table1[[#This Row],[ID]],0))=1,OFFSET(Priorities!$B$3,Table1[[#This Row],[ID]],0),"")</f>
        <v/>
      </c>
      <c r="C350" s="324" t="str">
        <f ca="1">IF(COUNTIF(Priorities!$B$4:OFFSET(Priorities!$B$3,Table1[[#This Row],[ID]],0),OFFSET(Priorities!$B$3,Table1[[#This Row],[ID]],0))=1,OFFSET(Priorities!$C$3,Table1[[#This Row],[ID]],0),"")</f>
        <v/>
      </c>
      <c r="D350" s="289" t="str">
        <f ca="1">IFERROR(IF(VLOOKUP(E350,'Leader-Assistant'!$B$1:$B$25,1,FALSE)&lt;&gt;"",'Leader-Assistant'!$B$1,""),"") &amp; IFERROR(IF(VLOOKUP(E350,'Leader-Assistant'!$C$1:$C$25,1,FALSE)&lt;&gt;"",'Leader-Assistant'!$C$1,""),"")  &amp; IFERROR(IF(VLOOKUP(E350,'Leader-Assistant'!$D$1:$D$25,1,FALSE)&lt;&gt;"",'Leader-Assistant'!$D$1,""),"") &amp; IFERROR(IF(VLOOKUP(E350,'Leader-Assistant'!$E$1:$E$25,1,FALSE)&lt;&gt;"",'Leader-Assistant'!$E$1,""),"") &amp; IFERROR(IF(VLOOKUP(E350,'Leader-Assistant'!$F$1:$F$25,1,FALSE)&lt;&gt;"",'Leader-Assistant'!$F$1,""),"") &amp; IFERROR(IF(VLOOKUP(E350,'Leader-Assistant'!$G$1:$G$25,1,FALSE)&lt;&gt;"",'Leader-Assistant'!$G$1,""),"") &amp; IFERROR(IF(VLOOKUP(E350,'Leader-Assistant'!$H$1:$H$25,1,FALSE)&lt;&gt;"",'Leader-Assistant'!$H$1,""),"") &amp; IFERROR(IF(VLOOKUP(E350,'Leader-Assistant'!$I$1:$I$25,1,FALSE)&lt;&gt;"",'Leader-Assistant'!$I$1,""),"")</f>
        <v/>
      </c>
      <c r="E350" s="323" t="str">
        <f ca="1">IF(COUNTIF(Priorities!$B$4:OFFSET(Priorities!$B$3,Table1[[#This Row],[ID]],0),OFFSET(Priorities!$B$3,Table1[[#This Row],[ID]],0))=1,OFFSET(Priorities!$D$3,Table1[[#This Row],[ID]],0),"")</f>
        <v/>
      </c>
      <c r="F350" s="291" t="str" cm="1">
        <f t="array" aca="1" ref="F350" ca="1">_xlfn.IFNA(INDEX(OFFSET(Priorities!$F$3:$F$2283,Table1[[#This Row],[ID]],0),MATCH(1,(B350=OFFSET(Priorities!$B$3:$B$2283,Table1[[#This Row],[ID]],0))*("Initial"=OFFSET(Priorities!$E$3:$E$2283,Table1[[#This Row],[ID]],0)),0)),"")</f>
        <v/>
      </c>
      <c r="G350" s="292" t="str" cm="1">
        <f t="array" aca="1" ref="G350" ca="1">_xlfn.IFNA(TODAY()-(INDEX(OFFSET(Priorities!$F$3:$F$2283,Table1[[#This Row],[ID]],0),MATCH(1,(B350=OFFSET(Priorities!$B$3:$B$2283,Table1[[#This Row],[ID]],0))*("1W"=OFFSET(Priorities!$E$3:$E$2283,Table1[[#This Row],[ID]],0)),0))),"")</f>
        <v/>
      </c>
      <c r="H350" s="292" t="str" cm="1">
        <f t="array" aca="1" ref="H350" ca="1">_xlfn.IFNA(TODAY()-(INDEX(OFFSET(Priorities!$F$3:$F$2283,Table1[[#This Row],[ID]],0),MATCH(1,(B350=OFFSET(Priorities!$B$3:$B$2283,Table1[[#This Row],[ID]],0))*("3W"=OFFSET(Priorities!$E$3:$E$2283,Table1[[#This Row],[ID]],0)),0))),"")</f>
        <v/>
      </c>
      <c r="I350" s="292" t="str" cm="1">
        <f t="array" aca="1" ref="I350" ca="1">_xlfn.IFNA(TODAY()-(INDEX(OFFSET(Priorities!$F$3:$F$2283,Table1[[#This Row],[ID]],0),MATCH(1,(B350=OFFSET(Priorities!$B$3:$B$2283,Table1[[#This Row],[ID]],0))*("6W"=OFFSET(Priorities!$E$3:$E$2283,Table1[[#This Row],[ID]],0)),0))),"")</f>
        <v/>
      </c>
      <c r="J350" s="292" t="str" cm="1">
        <f t="array" aca="1" ref="J350" ca="1">_xlfn.IFNA(TODAY()-(INDEX(OFFSET(Priorities!$F$3:$F$2283,Table1[[#This Row],[ID]],0),MATCH(1,(B350=OFFSET(Priorities!$B$3:$B$2283,Table1[[#This Row],[ID]],0))*("12W"=OFFSET(Priorities!$E$3:$E$2283,Table1[[#This Row],[ID]],0)),0))),"")</f>
        <v/>
      </c>
      <c r="K350" s="292" t="str" cm="1">
        <f t="array" aca="1" ref="K350" ca="1">_xlfn.IFNA(TODAY()-(INDEX(OFFSET(Priorities!$F$3:$F$2283,Table1[[#This Row],[ID]],0),MATCH(1,(B350=OFFSET(Priorities!$B$3:$B$2283,Table1[[#This Row],[ID]],0))*("18W"=OFFSET(Priorities!$E$3:$E$2283,Table1[[#This Row],[ID]],0)),0))),"")</f>
        <v/>
      </c>
      <c r="L350" s="292" t="str" cm="1">
        <f t="array" aca="1" ref="L350" ca="1">_xlfn.IFNA(TODAY()-(INDEX(OFFSET(Priorities!$F$3:$F$2283,Table1[[#This Row],[ID]],0),MATCH(1,(B350=OFFSET(Priorities!$B$3:$B$2283,Table1[[#This Row],[ID]],0))*("26W"=OFFSET(Priorities!$E$3:$E$2283,Table1[[#This Row],[ID]],0)),0))),"")</f>
        <v/>
      </c>
      <c r="M350" s="292" t="str" cm="1">
        <f t="array" aca="1" ref="M350" ca="1">_xlfn.IFNA(TODAY()-(INDEX(OFFSET(Priorities!$F$3:$F$2283,Table1[[#This Row],[ID]],0),MATCH(1,(B350=OFFSET(Priorities!$B$3:$B$2283,Table1[[#This Row],[ID]],0))*("52W"=OFFSET(Priorities!$E$3:$E$2283,Table1[[#This Row],[ID]],0)),0))),"")</f>
        <v/>
      </c>
      <c r="N350" s="292" t="str" cm="1">
        <f t="array" aca="1" ref="N350" ca="1">_xlfn.IFNA(TODAY()-(INDEX(OFFSET(Priorities!$F$3:$F$2283,Table1[[#This Row],[ID]],0),MATCH(1,(B350=OFFSET(Priorities!$B$3:$B$2283,Table1[[#This Row],[ID]],0))*("104W"=OFFSET(Priorities!$E$3:$E$2283,Table1[[#This Row],[ID]],0)),0))),"")</f>
        <v/>
      </c>
      <c r="O350" s="292" t="str" cm="1">
        <f t="array" aca="1" ref="O350" ca="1">_xlfn.IFNA(TODAY()-(INDEX(OFFSET(Priorities!$F$3:$F$2283,Table1[[#This Row],[ID]],0),MATCH(1,(B350=OFFSET(Priorities!$B$3:$B$2283,Table1[[#This Row],[ID]],0))*("2L"=OFFSET(Priorities!$E$3:$E$2283,Table1[[#This Row],[ID]],0)),0))),"")</f>
        <v/>
      </c>
      <c r="P350" s="292" t="str" cm="1">
        <f t="array" aca="1" ref="P350" ca="1">_xlfn.IFNA(TODAY()-(INDEX(OFFSET(Priorities!$F$3:$F$2283,Table1[[#This Row],[ID]],0),MATCH(1,(B350=OFFSET(Priorities!$B$3:$B$2283,Table1[[#This Row],[ID]],0))*("156W"=OFFSET(Priorities!$E$3:$E$2283,Table1[[#This Row],[ID]],0)),0))),"")</f>
        <v/>
      </c>
      <c r="Q350" s="287" t="str" cm="1">
        <f t="array" aca="1" ref="Q350" ca="1">_xlfn.IFNA(TODAY()-(INDEX(OFFSET(Priorities!$F$3:$F$2283,Table1[[#This Row],[ID]],0),MATCH(1,(B350=OFFSET(Priorities!$B$3:$B$2283,Table1[[#This Row],[ID]],0))*("3L"=OFFSET(Priorities!$E$3:$E$2283,Table1[[#This Row],[ID]],0)),0))),"")</f>
        <v/>
      </c>
    </row>
    <row r="351" spans="1:17" hidden="1" x14ac:dyDescent="0.3">
      <c r="A351" s="288">
        <v>350</v>
      </c>
      <c r="B351" s="289" t="str">
        <f ca="1">IF(COUNTIF(Priorities!$B$4:OFFSET(Priorities!$B$3,Table1[[#This Row],[ID]],0),OFFSET(Priorities!$B$3,Table1[[#This Row],[ID]],0))=1,OFFSET(Priorities!$B$3,Table1[[#This Row],[ID]],0),"")</f>
        <v/>
      </c>
      <c r="C351" s="290" t="str">
        <f ca="1">IF(COUNTIF(Priorities!$B$4:OFFSET(Priorities!$B$3,Table1[[#This Row],[ID]],0),OFFSET(Priorities!$B$3,Table1[[#This Row],[ID]],0))=1,OFFSET(Priorities!$C$3,Table1[[#This Row],[ID]],0),"")</f>
        <v/>
      </c>
      <c r="D351" s="289" t="str">
        <f ca="1">IFERROR(IF(VLOOKUP(E351,'Leader-Assistant'!$B$1:$B$25,1,FALSE)&lt;&gt;"",'Leader-Assistant'!$B$1,""),"") &amp; IFERROR(IF(VLOOKUP(E351,'Leader-Assistant'!$C$1:$C$25,1,FALSE)&lt;&gt;"",'Leader-Assistant'!$C$1,""),"")  &amp; IFERROR(IF(VLOOKUP(E351,'Leader-Assistant'!$D$1:$D$25,1,FALSE)&lt;&gt;"",'Leader-Assistant'!$D$1,""),"") &amp; IFERROR(IF(VLOOKUP(E351,'Leader-Assistant'!$E$1:$E$25,1,FALSE)&lt;&gt;"",'Leader-Assistant'!$E$1,""),"") &amp; IFERROR(IF(VLOOKUP(E351,'Leader-Assistant'!$F$1:$F$25,1,FALSE)&lt;&gt;"",'Leader-Assistant'!$F$1,""),"") &amp; IFERROR(IF(VLOOKUP(E351,'Leader-Assistant'!$G$1:$G$25,1,FALSE)&lt;&gt;"",'Leader-Assistant'!$G$1,""),"") &amp; IFERROR(IF(VLOOKUP(E351,'Leader-Assistant'!$H$1:$H$25,1,FALSE)&lt;&gt;"",'Leader-Assistant'!$H$1,""),"") &amp; IFERROR(IF(VLOOKUP(E351,'Leader-Assistant'!$I$1:$I$25,1,FALSE)&lt;&gt;"",'Leader-Assistant'!$I$1,""),"")</f>
        <v/>
      </c>
      <c r="E351" s="289" t="str">
        <f ca="1">IF(COUNTIF(Priorities!$B$4:OFFSET(Priorities!$B$3,Table1[[#This Row],[ID]],0),OFFSET(Priorities!$B$3,Table1[[#This Row],[ID]],0))=1,OFFSET(Priorities!$D$3,Table1[[#This Row],[ID]],0),"")</f>
        <v/>
      </c>
      <c r="F351" s="291"/>
      <c r="G351" s="292" t="str" cm="1">
        <f t="array" aca="1" ref="G351" ca="1">_xlfn.IFNA(TODAY()-(INDEX(OFFSET(Priorities!$F$3:$F$2283,Table1[[#This Row],[ID]],0),MATCH(1,(B351=OFFSET(Priorities!$B$3:$B$2283,Table1[[#This Row],[ID]],0))*("1W"=OFFSET(Priorities!$E$3:$E$2283,Table1[[#This Row],[ID]],0)),0))),"")</f>
        <v/>
      </c>
      <c r="H351" s="292" t="str" cm="1">
        <f t="array" aca="1" ref="H351" ca="1">_xlfn.IFNA(TODAY()-(INDEX(OFFSET(Priorities!$F$3:$F$2283,Table1[[#This Row],[ID]],0),MATCH(1,(B351=OFFSET(Priorities!$B$3:$B$2283,Table1[[#This Row],[ID]],0))*("3W"=OFFSET(Priorities!$E$3:$E$2283,Table1[[#This Row],[ID]],0)),0))),"")</f>
        <v/>
      </c>
      <c r="I351" s="292" t="str" cm="1">
        <f t="array" aca="1" ref="I351" ca="1">_xlfn.IFNA(TODAY()-(INDEX(OFFSET(Priorities!$F$3:$F$2283,Table1[[#This Row],[ID]],0),MATCH(1,(B351=OFFSET(Priorities!$B$3:$B$2283,Table1[[#This Row],[ID]],0))*("6W"=OFFSET(Priorities!$E$3:$E$2283,Table1[[#This Row],[ID]],0)),0))),"")</f>
        <v/>
      </c>
      <c r="J351" s="292" t="str" cm="1">
        <f t="array" aca="1" ref="J351" ca="1">_xlfn.IFNA(TODAY()-(INDEX(OFFSET(Priorities!$F$3:$F$2283,Table1[[#This Row],[ID]],0),MATCH(1,(B351=OFFSET(Priorities!$B$3:$B$2283,Table1[[#This Row],[ID]],0))*("12W"=OFFSET(Priorities!$E$3:$E$2283,Table1[[#This Row],[ID]],0)),0))),"")</f>
        <v/>
      </c>
      <c r="K351" s="292" t="str" cm="1">
        <f t="array" aca="1" ref="K351" ca="1">_xlfn.IFNA(TODAY()-(INDEX(OFFSET(Priorities!$F$3:$F$2283,Table1[[#This Row],[ID]],0),MATCH(1,(B351=OFFSET(Priorities!$B$3:$B$2283,Table1[[#This Row],[ID]],0))*("18W"=OFFSET(Priorities!$E$3:$E$2283,Table1[[#This Row],[ID]],0)),0))),"")</f>
        <v/>
      </c>
      <c r="L351" s="292" t="str" cm="1">
        <f t="array" aca="1" ref="L351" ca="1">_xlfn.IFNA(TODAY()-(INDEX(OFFSET(Priorities!$F$3:$F$2283,Table1[[#This Row],[ID]],0),MATCH(1,(B351=OFFSET(Priorities!$B$3:$B$2283,Table1[[#This Row],[ID]],0))*("26W"=OFFSET(Priorities!$E$3:$E$2283,Table1[[#This Row],[ID]],0)),0))),"")</f>
        <v/>
      </c>
      <c r="M351" s="292" t="str" cm="1">
        <f t="array" aca="1" ref="M351" ca="1">_xlfn.IFNA(TODAY()-(INDEX(OFFSET(Priorities!$F$3:$F$2283,Table1[[#This Row],[ID]],0),MATCH(1,(B351=OFFSET(Priorities!$B$3:$B$2283,Table1[[#This Row],[ID]],0))*("52W"=OFFSET(Priorities!$E$3:$E$2283,Table1[[#This Row],[ID]],0)),0))),"")</f>
        <v/>
      </c>
      <c r="N351" s="292" t="str" cm="1">
        <f t="array" aca="1" ref="N351" ca="1">_xlfn.IFNA(TODAY()-(INDEX(OFFSET(Priorities!$F$3:$F$2283,Table1[[#This Row],[ID]],0),MATCH(1,(B351=OFFSET(Priorities!$B$3:$B$2283,Table1[[#This Row],[ID]],0))*("104W"=OFFSET(Priorities!$E$3:$E$2283,Table1[[#This Row],[ID]],0)),0))),"")</f>
        <v/>
      </c>
      <c r="O351" s="292" t="str" cm="1">
        <f t="array" aca="1" ref="O351" ca="1">_xlfn.IFNA(TODAY()-(INDEX(OFFSET(Priorities!$F$3:$F$2283,Table1[[#This Row],[ID]],0),MATCH(1,(B351=OFFSET(Priorities!$B$3:$B$2283,Table1[[#This Row],[ID]],0))*("2L"=OFFSET(Priorities!$E$3:$E$2283,Table1[[#This Row],[ID]],0)),0))),"")</f>
        <v/>
      </c>
      <c r="P351" s="292" t="str" cm="1">
        <f t="array" aca="1" ref="P351" ca="1">_xlfn.IFNA(TODAY()-(INDEX(OFFSET(Priorities!$F$3:$F$2283,Table1[[#This Row],[ID]],0),MATCH(1,(B351=OFFSET(Priorities!$B$3:$B$2283,Table1[[#This Row],[ID]],0))*("156W"=OFFSET(Priorities!$E$3:$E$2283,Table1[[#This Row],[ID]],0)),0))),"")</f>
        <v/>
      </c>
      <c r="Q351" s="289" t="str" cm="1">
        <f t="array" aca="1" ref="Q351" ca="1">_xlfn.IFNA(TODAY()-(INDEX(OFFSET(Priorities!$F$3:$F$2283,Table1[[#This Row],[ID]],0),MATCH(1,(B351=OFFSET(Priorities!$B$3:$B$2283,Table1[[#This Row],[ID]],0))*("3L"=OFFSET(Priorities!$E$3:$E$2283,Table1[[#This Row],[ID]],0)),0))),"")</f>
        <v/>
      </c>
    </row>
    <row r="352" spans="1:17" hidden="1" x14ac:dyDescent="0.3">
      <c r="A352" s="288">
        <v>351</v>
      </c>
      <c r="B352" s="289" t="str">
        <f ca="1">IF(COUNTIF(Priorities!$B$4:OFFSET(Priorities!$B$3,Table1[[#This Row],[ID]],0),OFFSET(Priorities!$B$3,Table1[[#This Row],[ID]],0))=1,OFFSET(Priorities!$B$3,Table1[[#This Row],[ID]],0),"")</f>
        <v/>
      </c>
      <c r="C352" s="290" t="str">
        <f ca="1">IF(COUNTIF(Priorities!$B$4:OFFSET(Priorities!$B$3,Table1[[#This Row],[ID]],0),OFFSET(Priorities!$B$3,Table1[[#This Row],[ID]],0))=1,OFFSET(Priorities!$C$3,Table1[[#This Row],[ID]],0),"")</f>
        <v/>
      </c>
      <c r="D352" s="289" t="str">
        <f ca="1">IFERROR(IF(VLOOKUP(E352,'Leader-Assistant'!$B$1:$B$25,1,FALSE)&lt;&gt;"",'Leader-Assistant'!$B$1,""),"") &amp; IFERROR(IF(VLOOKUP(E352,'Leader-Assistant'!$C$1:$C$25,1,FALSE)&lt;&gt;"",'Leader-Assistant'!$C$1,""),"")  &amp; IFERROR(IF(VLOOKUP(E352,'Leader-Assistant'!$D$1:$D$25,1,FALSE)&lt;&gt;"",'Leader-Assistant'!$D$1,""),"") &amp; IFERROR(IF(VLOOKUP(E352,'Leader-Assistant'!$E$1:$E$25,1,FALSE)&lt;&gt;"",'Leader-Assistant'!$E$1,""),"") &amp; IFERROR(IF(VLOOKUP(E352,'Leader-Assistant'!$F$1:$F$25,1,FALSE)&lt;&gt;"",'Leader-Assistant'!$F$1,""),"") &amp; IFERROR(IF(VLOOKUP(E352,'Leader-Assistant'!$G$1:$G$25,1,FALSE)&lt;&gt;"",'Leader-Assistant'!$G$1,""),"") &amp; IFERROR(IF(VLOOKUP(E352,'Leader-Assistant'!$H$1:$H$25,1,FALSE)&lt;&gt;"",'Leader-Assistant'!$H$1,""),"") &amp; IFERROR(IF(VLOOKUP(E352,'Leader-Assistant'!$I$1:$I$25,1,FALSE)&lt;&gt;"",'Leader-Assistant'!$I$1,""),"")</f>
        <v/>
      </c>
      <c r="E352" s="289" t="str">
        <f ca="1">IF(COUNTIF(Priorities!$B$4:OFFSET(Priorities!$B$3,Table1[[#This Row],[ID]],0),OFFSET(Priorities!$B$3,Table1[[#This Row],[ID]],0))=1,OFFSET(Priorities!$D$3,Table1[[#This Row],[ID]],0),"")</f>
        <v/>
      </c>
      <c r="F352" s="291"/>
      <c r="G352" s="292" t="str" cm="1">
        <f t="array" aca="1" ref="G352" ca="1">_xlfn.IFNA(TODAY()-(INDEX(OFFSET(Priorities!$F$3:$F$2283,Table1[[#This Row],[ID]],0),MATCH(1,(B352=OFFSET(Priorities!$B$3:$B$2283,Table1[[#This Row],[ID]],0))*("1W"=OFFSET(Priorities!$E$3:$E$2283,Table1[[#This Row],[ID]],0)),0))),"")</f>
        <v/>
      </c>
      <c r="H352" s="292" t="str" cm="1">
        <f t="array" aca="1" ref="H352" ca="1">_xlfn.IFNA(TODAY()-(INDEX(OFFSET(Priorities!$F$3:$F$2283,Table1[[#This Row],[ID]],0),MATCH(1,(B352=OFFSET(Priorities!$B$3:$B$2283,Table1[[#This Row],[ID]],0))*("3W"=OFFSET(Priorities!$E$3:$E$2283,Table1[[#This Row],[ID]],0)),0))),"")</f>
        <v/>
      </c>
      <c r="I352" s="292" t="str" cm="1">
        <f t="array" aca="1" ref="I352" ca="1">_xlfn.IFNA(TODAY()-(INDEX(OFFSET(Priorities!$F$3:$F$2283,Table1[[#This Row],[ID]],0),MATCH(1,(B352=OFFSET(Priorities!$B$3:$B$2283,Table1[[#This Row],[ID]],0))*("6W"=OFFSET(Priorities!$E$3:$E$2283,Table1[[#This Row],[ID]],0)),0))),"")</f>
        <v/>
      </c>
      <c r="J352" s="292" t="str" cm="1">
        <f t="array" aca="1" ref="J352" ca="1">_xlfn.IFNA(TODAY()-(INDEX(OFFSET(Priorities!$F$3:$F$2283,Table1[[#This Row],[ID]],0),MATCH(1,(B352=OFFSET(Priorities!$B$3:$B$2283,Table1[[#This Row],[ID]],0))*("12W"=OFFSET(Priorities!$E$3:$E$2283,Table1[[#This Row],[ID]],0)),0))),"")</f>
        <v/>
      </c>
      <c r="K352" s="292" t="str" cm="1">
        <f t="array" aca="1" ref="K352" ca="1">_xlfn.IFNA(TODAY()-(INDEX(OFFSET(Priorities!$F$3:$F$2283,Table1[[#This Row],[ID]],0),MATCH(1,(B352=OFFSET(Priorities!$B$3:$B$2283,Table1[[#This Row],[ID]],0))*("18W"=OFFSET(Priorities!$E$3:$E$2283,Table1[[#This Row],[ID]],0)),0))),"")</f>
        <v/>
      </c>
      <c r="L352" s="292" t="str" cm="1">
        <f t="array" aca="1" ref="L352" ca="1">_xlfn.IFNA(TODAY()-(INDEX(OFFSET(Priorities!$F$3:$F$2283,Table1[[#This Row],[ID]],0),MATCH(1,(B352=OFFSET(Priorities!$B$3:$B$2283,Table1[[#This Row],[ID]],0))*("26W"=OFFSET(Priorities!$E$3:$E$2283,Table1[[#This Row],[ID]],0)),0))),"")</f>
        <v/>
      </c>
      <c r="M352" s="292" t="str" cm="1">
        <f t="array" aca="1" ref="M352" ca="1">_xlfn.IFNA(TODAY()-(INDEX(OFFSET(Priorities!$F$3:$F$2283,Table1[[#This Row],[ID]],0),MATCH(1,(B352=OFFSET(Priorities!$B$3:$B$2283,Table1[[#This Row],[ID]],0))*("52W"=OFFSET(Priorities!$E$3:$E$2283,Table1[[#This Row],[ID]],0)),0))),"")</f>
        <v/>
      </c>
      <c r="N352" s="292" t="str" cm="1">
        <f t="array" aca="1" ref="N352" ca="1">_xlfn.IFNA(TODAY()-(INDEX(OFFSET(Priorities!$F$3:$F$2283,Table1[[#This Row],[ID]],0),MATCH(1,(B352=OFFSET(Priorities!$B$3:$B$2283,Table1[[#This Row],[ID]],0))*("104W"=OFFSET(Priorities!$E$3:$E$2283,Table1[[#This Row],[ID]],0)),0))),"")</f>
        <v/>
      </c>
      <c r="O352" s="292" t="str" cm="1">
        <f t="array" aca="1" ref="O352" ca="1">_xlfn.IFNA(TODAY()-(INDEX(OFFSET(Priorities!$F$3:$F$2283,Table1[[#This Row],[ID]],0),MATCH(1,(B352=OFFSET(Priorities!$B$3:$B$2283,Table1[[#This Row],[ID]],0))*("2L"=OFFSET(Priorities!$E$3:$E$2283,Table1[[#This Row],[ID]],0)),0))),"")</f>
        <v/>
      </c>
      <c r="P352" s="292" t="str" cm="1">
        <f t="array" aca="1" ref="P352" ca="1">_xlfn.IFNA(TODAY()-(INDEX(OFFSET(Priorities!$F$3:$F$2283,Table1[[#This Row],[ID]],0),MATCH(1,(B352=OFFSET(Priorities!$B$3:$B$2283,Table1[[#This Row],[ID]],0))*("156W"=OFFSET(Priorities!$E$3:$E$2283,Table1[[#This Row],[ID]],0)),0))),"")</f>
        <v/>
      </c>
      <c r="Q352" s="289" t="str" cm="1">
        <f t="array" aca="1" ref="Q352" ca="1">_xlfn.IFNA(TODAY()-(INDEX(OFFSET(Priorities!$F$3:$F$2283,Table1[[#This Row],[ID]],0),MATCH(1,(B352=OFFSET(Priorities!$B$3:$B$2283,Table1[[#This Row],[ID]],0))*("3L"=OFFSET(Priorities!$E$3:$E$2283,Table1[[#This Row],[ID]],0)),0))),"")</f>
        <v/>
      </c>
    </row>
    <row r="353" spans="1:17" hidden="1" x14ac:dyDescent="0.3">
      <c r="A353" s="288">
        <v>352</v>
      </c>
      <c r="B353" s="289" t="str">
        <f ca="1">IF(COUNTIF(Priorities!$B$4:OFFSET(Priorities!$B$3,Table1[[#This Row],[ID]],0),OFFSET(Priorities!$B$3,Table1[[#This Row],[ID]],0))=1,OFFSET(Priorities!$B$3,Table1[[#This Row],[ID]],0),"")</f>
        <v/>
      </c>
      <c r="C353" s="290" t="str">
        <f ca="1">IF(COUNTIF(Priorities!$B$4:OFFSET(Priorities!$B$3,Table1[[#This Row],[ID]],0),OFFSET(Priorities!$B$3,Table1[[#This Row],[ID]],0))=1,OFFSET(Priorities!$C$3,Table1[[#This Row],[ID]],0),"")</f>
        <v/>
      </c>
      <c r="D353" s="289" t="str">
        <f ca="1">IFERROR(IF(VLOOKUP(E353,'Leader-Assistant'!$B$1:$B$25,1,FALSE)&lt;&gt;"",'Leader-Assistant'!$B$1,""),"") &amp; IFERROR(IF(VLOOKUP(E353,'Leader-Assistant'!$C$1:$C$25,1,FALSE)&lt;&gt;"",'Leader-Assistant'!$C$1,""),"")  &amp; IFERROR(IF(VLOOKUP(E353,'Leader-Assistant'!$D$1:$D$25,1,FALSE)&lt;&gt;"",'Leader-Assistant'!$D$1,""),"") &amp; IFERROR(IF(VLOOKUP(E353,'Leader-Assistant'!$E$1:$E$25,1,FALSE)&lt;&gt;"",'Leader-Assistant'!$E$1,""),"") &amp; IFERROR(IF(VLOOKUP(E353,'Leader-Assistant'!$F$1:$F$25,1,FALSE)&lt;&gt;"",'Leader-Assistant'!$F$1,""),"") &amp; IFERROR(IF(VLOOKUP(E353,'Leader-Assistant'!$G$1:$G$25,1,FALSE)&lt;&gt;"",'Leader-Assistant'!$G$1,""),"") &amp; IFERROR(IF(VLOOKUP(E353,'Leader-Assistant'!$H$1:$H$25,1,FALSE)&lt;&gt;"",'Leader-Assistant'!$H$1,""),"") &amp; IFERROR(IF(VLOOKUP(E353,'Leader-Assistant'!$I$1:$I$25,1,FALSE)&lt;&gt;"",'Leader-Assistant'!$I$1,""),"")</f>
        <v/>
      </c>
      <c r="E353" s="289" t="str">
        <f ca="1">IF(COUNTIF(Priorities!$B$4:OFFSET(Priorities!$B$3,Table1[[#This Row],[ID]],0),OFFSET(Priorities!$B$3,Table1[[#This Row],[ID]],0))=1,OFFSET(Priorities!$D$3,Table1[[#This Row],[ID]],0),"")</f>
        <v/>
      </c>
      <c r="F353" s="291"/>
      <c r="G353" s="292" t="str" cm="1">
        <f t="array" aca="1" ref="G353" ca="1">_xlfn.IFNA(TODAY()-(INDEX(OFFSET(Priorities!$F$3:$F$2283,Table1[[#This Row],[ID]],0),MATCH(1,(B353=OFFSET(Priorities!$B$3:$B$2283,Table1[[#This Row],[ID]],0))*("1W"=OFFSET(Priorities!$E$3:$E$2283,Table1[[#This Row],[ID]],0)),0))),"")</f>
        <v/>
      </c>
      <c r="H353" s="292" t="str" cm="1">
        <f t="array" aca="1" ref="H353" ca="1">_xlfn.IFNA(TODAY()-(INDEX(OFFSET(Priorities!$F$3:$F$2283,Table1[[#This Row],[ID]],0),MATCH(1,(B353=OFFSET(Priorities!$B$3:$B$2283,Table1[[#This Row],[ID]],0))*("3W"=OFFSET(Priorities!$E$3:$E$2283,Table1[[#This Row],[ID]],0)),0))),"")</f>
        <v/>
      </c>
      <c r="I353" s="292" t="str" cm="1">
        <f t="array" aca="1" ref="I353" ca="1">_xlfn.IFNA(TODAY()-(INDEX(OFFSET(Priorities!$F$3:$F$2283,Table1[[#This Row],[ID]],0),MATCH(1,(B353=OFFSET(Priorities!$B$3:$B$2283,Table1[[#This Row],[ID]],0))*("6W"=OFFSET(Priorities!$E$3:$E$2283,Table1[[#This Row],[ID]],0)),0))),"")</f>
        <v/>
      </c>
      <c r="J353" s="292" t="str" cm="1">
        <f t="array" aca="1" ref="J353" ca="1">_xlfn.IFNA(TODAY()-(INDEX(OFFSET(Priorities!$F$3:$F$2283,Table1[[#This Row],[ID]],0),MATCH(1,(B353=OFFSET(Priorities!$B$3:$B$2283,Table1[[#This Row],[ID]],0))*("12W"=OFFSET(Priorities!$E$3:$E$2283,Table1[[#This Row],[ID]],0)),0))),"")</f>
        <v/>
      </c>
      <c r="K353" s="292" t="str" cm="1">
        <f t="array" aca="1" ref="K353" ca="1">_xlfn.IFNA(TODAY()-(INDEX(OFFSET(Priorities!$F$3:$F$2283,Table1[[#This Row],[ID]],0),MATCH(1,(B353=OFFSET(Priorities!$B$3:$B$2283,Table1[[#This Row],[ID]],0))*("18W"=OFFSET(Priorities!$E$3:$E$2283,Table1[[#This Row],[ID]],0)),0))),"")</f>
        <v/>
      </c>
      <c r="L353" s="292" t="str" cm="1">
        <f t="array" aca="1" ref="L353" ca="1">_xlfn.IFNA(TODAY()-(INDEX(OFFSET(Priorities!$F$3:$F$2283,Table1[[#This Row],[ID]],0),MATCH(1,(B353=OFFSET(Priorities!$B$3:$B$2283,Table1[[#This Row],[ID]],0))*("26W"=OFFSET(Priorities!$E$3:$E$2283,Table1[[#This Row],[ID]],0)),0))),"")</f>
        <v/>
      </c>
      <c r="M353" s="292" t="str" cm="1">
        <f t="array" aca="1" ref="M353" ca="1">_xlfn.IFNA(TODAY()-(INDEX(OFFSET(Priorities!$F$3:$F$2283,Table1[[#This Row],[ID]],0),MATCH(1,(B353=OFFSET(Priorities!$B$3:$B$2283,Table1[[#This Row],[ID]],0))*("52W"=OFFSET(Priorities!$E$3:$E$2283,Table1[[#This Row],[ID]],0)),0))),"")</f>
        <v/>
      </c>
      <c r="N353" s="292" t="str" cm="1">
        <f t="array" aca="1" ref="N353" ca="1">_xlfn.IFNA(TODAY()-(INDEX(OFFSET(Priorities!$F$3:$F$2283,Table1[[#This Row],[ID]],0),MATCH(1,(B353=OFFSET(Priorities!$B$3:$B$2283,Table1[[#This Row],[ID]],0))*("104W"=OFFSET(Priorities!$E$3:$E$2283,Table1[[#This Row],[ID]],0)),0))),"")</f>
        <v/>
      </c>
      <c r="O353" s="292" t="str" cm="1">
        <f t="array" aca="1" ref="O353" ca="1">_xlfn.IFNA(TODAY()-(INDEX(OFFSET(Priorities!$F$3:$F$2283,Table1[[#This Row],[ID]],0),MATCH(1,(B353=OFFSET(Priorities!$B$3:$B$2283,Table1[[#This Row],[ID]],0))*("2L"=OFFSET(Priorities!$E$3:$E$2283,Table1[[#This Row],[ID]],0)),0))),"")</f>
        <v/>
      </c>
      <c r="P353" s="292" t="str" cm="1">
        <f t="array" aca="1" ref="P353" ca="1">_xlfn.IFNA(TODAY()-(INDEX(OFFSET(Priorities!$F$3:$F$2283,Table1[[#This Row],[ID]],0),MATCH(1,(B353=OFFSET(Priorities!$B$3:$B$2283,Table1[[#This Row],[ID]],0))*("156W"=OFFSET(Priorities!$E$3:$E$2283,Table1[[#This Row],[ID]],0)),0))),"")</f>
        <v/>
      </c>
      <c r="Q353" s="289" t="str" cm="1">
        <f t="array" aca="1" ref="Q353" ca="1">_xlfn.IFNA(TODAY()-(INDEX(OFFSET(Priorities!$F$3:$F$2283,Table1[[#This Row],[ID]],0),MATCH(1,(B353=OFFSET(Priorities!$B$3:$B$2283,Table1[[#This Row],[ID]],0))*("3L"=OFFSET(Priorities!$E$3:$E$2283,Table1[[#This Row],[ID]],0)),0))),"")</f>
        <v/>
      </c>
    </row>
    <row r="354" spans="1:17" hidden="1" x14ac:dyDescent="0.3">
      <c r="A354" s="288">
        <v>353</v>
      </c>
      <c r="B354" s="289" t="str">
        <f ca="1">IF(COUNTIF(Priorities!$B$4:OFFSET(Priorities!$B$3,Table1[[#This Row],[ID]],0),OFFSET(Priorities!$B$3,Table1[[#This Row],[ID]],0))=1,OFFSET(Priorities!$B$3,Table1[[#This Row],[ID]],0),"")</f>
        <v/>
      </c>
      <c r="C354" s="290" t="str">
        <f ca="1">IF(COUNTIF(Priorities!$B$4:OFFSET(Priorities!$B$3,Table1[[#This Row],[ID]],0),OFFSET(Priorities!$B$3,Table1[[#This Row],[ID]],0))=1,OFFSET(Priorities!$C$3,Table1[[#This Row],[ID]],0),"")</f>
        <v/>
      </c>
      <c r="D354" s="289" t="str">
        <f ca="1">IFERROR(IF(VLOOKUP(E354,'Leader-Assistant'!$B$1:$B$25,1,FALSE)&lt;&gt;"",'Leader-Assistant'!$B$1,""),"") &amp; IFERROR(IF(VLOOKUP(E354,'Leader-Assistant'!$C$1:$C$25,1,FALSE)&lt;&gt;"",'Leader-Assistant'!$C$1,""),"")  &amp; IFERROR(IF(VLOOKUP(E354,'Leader-Assistant'!$D$1:$D$25,1,FALSE)&lt;&gt;"",'Leader-Assistant'!$D$1,""),"") &amp; IFERROR(IF(VLOOKUP(E354,'Leader-Assistant'!$E$1:$E$25,1,FALSE)&lt;&gt;"",'Leader-Assistant'!$E$1,""),"") &amp; IFERROR(IF(VLOOKUP(E354,'Leader-Assistant'!$F$1:$F$25,1,FALSE)&lt;&gt;"",'Leader-Assistant'!$F$1,""),"") &amp; IFERROR(IF(VLOOKUP(E354,'Leader-Assistant'!$G$1:$G$25,1,FALSE)&lt;&gt;"",'Leader-Assistant'!$G$1,""),"") &amp; IFERROR(IF(VLOOKUP(E354,'Leader-Assistant'!$H$1:$H$25,1,FALSE)&lt;&gt;"",'Leader-Assistant'!$H$1,""),"") &amp; IFERROR(IF(VLOOKUP(E354,'Leader-Assistant'!$I$1:$I$25,1,FALSE)&lt;&gt;"",'Leader-Assistant'!$I$1,""),"")</f>
        <v/>
      </c>
      <c r="E354" s="289" t="str">
        <f ca="1">IF(COUNTIF(Priorities!$B$4:OFFSET(Priorities!$B$3,Table1[[#This Row],[ID]],0),OFFSET(Priorities!$B$3,Table1[[#This Row],[ID]],0))=1,OFFSET(Priorities!$D$3,Table1[[#This Row],[ID]],0),"")</f>
        <v/>
      </c>
      <c r="F354" s="291"/>
      <c r="G354" s="292" t="str" cm="1">
        <f t="array" aca="1" ref="G354" ca="1">_xlfn.IFNA(TODAY()-(INDEX(OFFSET(Priorities!$F$3:$F$2283,Table1[[#This Row],[ID]],0),MATCH(1,(B354=OFFSET(Priorities!$B$3:$B$2283,Table1[[#This Row],[ID]],0))*("1W"=OFFSET(Priorities!$E$3:$E$2283,Table1[[#This Row],[ID]],0)),0))),"")</f>
        <v/>
      </c>
      <c r="H354" s="292" t="str" cm="1">
        <f t="array" aca="1" ref="H354" ca="1">_xlfn.IFNA(TODAY()-(INDEX(OFFSET(Priorities!$F$3:$F$2283,Table1[[#This Row],[ID]],0),MATCH(1,(B354=OFFSET(Priorities!$B$3:$B$2283,Table1[[#This Row],[ID]],0))*("3W"=OFFSET(Priorities!$E$3:$E$2283,Table1[[#This Row],[ID]],0)),0))),"")</f>
        <v/>
      </c>
      <c r="I354" s="292" t="str" cm="1">
        <f t="array" aca="1" ref="I354" ca="1">_xlfn.IFNA(TODAY()-(INDEX(OFFSET(Priorities!$F$3:$F$2283,Table1[[#This Row],[ID]],0),MATCH(1,(B354=OFFSET(Priorities!$B$3:$B$2283,Table1[[#This Row],[ID]],0))*("6W"=OFFSET(Priorities!$E$3:$E$2283,Table1[[#This Row],[ID]],0)),0))),"")</f>
        <v/>
      </c>
      <c r="J354" s="292" t="str" cm="1">
        <f t="array" aca="1" ref="J354" ca="1">_xlfn.IFNA(TODAY()-(INDEX(OFFSET(Priorities!$F$3:$F$2283,Table1[[#This Row],[ID]],0),MATCH(1,(B354=OFFSET(Priorities!$B$3:$B$2283,Table1[[#This Row],[ID]],0))*("12W"=OFFSET(Priorities!$E$3:$E$2283,Table1[[#This Row],[ID]],0)),0))),"")</f>
        <v/>
      </c>
      <c r="K354" s="292" t="str" cm="1">
        <f t="array" aca="1" ref="K354" ca="1">_xlfn.IFNA(TODAY()-(INDEX(OFFSET(Priorities!$F$3:$F$2283,Table1[[#This Row],[ID]],0),MATCH(1,(B354=OFFSET(Priorities!$B$3:$B$2283,Table1[[#This Row],[ID]],0))*("18W"=OFFSET(Priorities!$E$3:$E$2283,Table1[[#This Row],[ID]],0)),0))),"")</f>
        <v/>
      </c>
      <c r="L354" s="292" t="str" cm="1">
        <f t="array" aca="1" ref="L354" ca="1">_xlfn.IFNA(TODAY()-(INDEX(OFFSET(Priorities!$F$3:$F$2283,Table1[[#This Row],[ID]],0),MATCH(1,(B354=OFFSET(Priorities!$B$3:$B$2283,Table1[[#This Row],[ID]],0))*("26W"=OFFSET(Priorities!$E$3:$E$2283,Table1[[#This Row],[ID]],0)),0))),"")</f>
        <v/>
      </c>
      <c r="M354" s="292" t="str" cm="1">
        <f t="array" aca="1" ref="M354" ca="1">_xlfn.IFNA(TODAY()-(INDEX(OFFSET(Priorities!$F$3:$F$2283,Table1[[#This Row],[ID]],0),MATCH(1,(B354=OFFSET(Priorities!$B$3:$B$2283,Table1[[#This Row],[ID]],0))*("52W"=OFFSET(Priorities!$E$3:$E$2283,Table1[[#This Row],[ID]],0)),0))),"")</f>
        <v/>
      </c>
      <c r="N354" s="292" t="str" cm="1">
        <f t="array" aca="1" ref="N354" ca="1">_xlfn.IFNA(TODAY()-(INDEX(OFFSET(Priorities!$F$3:$F$2283,Table1[[#This Row],[ID]],0),MATCH(1,(B354=OFFSET(Priorities!$B$3:$B$2283,Table1[[#This Row],[ID]],0))*("104W"=OFFSET(Priorities!$E$3:$E$2283,Table1[[#This Row],[ID]],0)),0))),"")</f>
        <v/>
      </c>
      <c r="O354" s="292" t="str" cm="1">
        <f t="array" aca="1" ref="O354" ca="1">_xlfn.IFNA(TODAY()-(INDEX(OFFSET(Priorities!$F$3:$F$2283,Table1[[#This Row],[ID]],0),MATCH(1,(B354=OFFSET(Priorities!$B$3:$B$2283,Table1[[#This Row],[ID]],0))*("2L"=OFFSET(Priorities!$E$3:$E$2283,Table1[[#This Row],[ID]],0)),0))),"")</f>
        <v/>
      </c>
      <c r="P354" s="292" t="str" cm="1">
        <f t="array" aca="1" ref="P354" ca="1">_xlfn.IFNA(TODAY()-(INDEX(OFFSET(Priorities!$F$3:$F$2283,Table1[[#This Row],[ID]],0),MATCH(1,(B354=OFFSET(Priorities!$B$3:$B$2283,Table1[[#This Row],[ID]],0))*("156W"=OFFSET(Priorities!$E$3:$E$2283,Table1[[#This Row],[ID]],0)),0))),"")</f>
        <v/>
      </c>
      <c r="Q354" s="289" t="str" cm="1">
        <f t="array" aca="1" ref="Q354" ca="1">_xlfn.IFNA(TODAY()-(INDEX(OFFSET(Priorities!$F$3:$F$2283,Table1[[#This Row],[ID]],0),MATCH(1,(B354=OFFSET(Priorities!$B$3:$B$2283,Table1[[#This Row],[ID]],0))*("3L"=OFFSET(Priorities!$E$3:$E$2283,Table1[[#This Row],[ID]],0)),0))),"")</f>
        <v/>
      </c>
    </row>
    <row r="355" spans="1:17" ht="28.8" x14ac:dyDescent="0.3">
      <c r="A355" s="288">
        <v>354</v>
      </c>
      <c r="B355" s="289" t="str">
        <f ca="1">IF(COUNTIF(Priorities!$B$4:OFFSET(Priorities!$B$3,Table1[[#This Row],[ID]],0),OFFSET(Priorities!$B$3,Table1[[#This Row],[ID]],0))=1,OFFSET(Priorities!$B$3,Table1[[#This Row],[ID]],0),"")</f>
        <v>ST 383/2021</v>
      </c>
      <c r="C355" s="290" t="str">
        <f ca="1">IF(COUNTIF(Priorities!$B$4:OFFSET(Priorities!$B$3,Table1[[#This Row],[ID]],0),OFFSET(Priorities!$B$3,Table1[[#This Row],[ID]],0))=1,OFFSET(Priorities!$C$3,Table1[[#This Row],[ID]],0),"")</f>
        <v>TEST 57 as alternative to Acol 588G</v>
      </c>
      <c r="D355" s="289" t="str">
        <f ca="1">IFERROR(IF(VLOOKUP(E355,'Leader-Assistant'!$B$1:$B$25,1,FALSE)&lt;&gt;"",'Leader-Assistant'!$B$1,""),"") &amp; IFERROR(IF(VLOOKUP(E355,'Leader-Assistant'!$C$1:$C$25,1,FALSE)&lt;&gt;"",'Leader-Assistant'!$C$1,""),"")  &amp; IFERROR(IF(VLOOKUP(E355,'Leader-Assistant'!$D$1:$D$25,1,FALSE)&lt;&gt;"",'Leader-Assistant'!$D$1,""),"") &amp; IFERROR(IF(VLOOKUP(E355,'Leader-Assistant'!$E$1:$E$25,1,FALSE)&lt;&gt;"",'Leader-Assistant'!$E$1,""),"") &amp; IFERROR(IF(VLOOKUP(E355,'Leader-Assistant'!$F$1:$F$25,1,FALSE)&lt;&gt;"",'Leader-Assistant'!$F$1,""),"") &amp; IFERROR(IF(VLOOKUP(E355,'Leader-Assistant'!$G$1:$G$25,1,FALSE)&lt;&gt;"",'Leader-Assistant'!$G$1,""),"") &amp; IFERROR(IF(VLOOKUP(E355,'Leader-Assistant'!$H$1:$H$25,1,FALSE)&lt;&gt;"",'Leader-Assistant'!$H$1,""),"") &amp; IFERROR(IF(VLOOKUP(E355,'Leader-Assistant'!$I$1:$I$25,1,FALSE)&lt;&gt;"",'Leader-Assistant'!$I$1,""),"")</f>
        <v>MU</v>
      </c>
      <c r="E355" s="289" t="str">
        <f ca="1">IF(COUNTIF(Priorities!$B$4:OFFSET(Priorities!$B$3,Table1[[#This Row],[ID]],0),OFFSET(Priorities!$B$3,Table1[[#This Row],[ID]],0))=1,OFFSET(Priorities!$D$3,Table1[[#This Row],[ID]],0),"")</f>
        <v>AWO</v>
      </c>
      <c r="F355" s="291"/>
      <c r="G355" s="292" cm="1">
        <f t="array" aca="1" ref="G355" ca="1">_xlfn.IFNA(TODAY()-(INDEX(OFFSET(Priorities!$F$3:$F$2283,Table1[[#This Row],[ID]],0),MATCH(1,(B355=OFFSET(Priorities!$B$3:$B$2283,Table1[[#This Row],[ID]],0))*("1W"=OFFSET(Priorities!$E$3:$E$2283,Table1[[#This Row],[ID]],0)),0))),"")</f>
        <v>420</v>
      </c>
      <c r="H355" s="292" cm="1">
        <f t="array" aca="1" ref="H355" ca="1">_xlfn.IFNA(TODAY()-(INDEX(OFFSET(Priorities!$F$3:$F$2283,Table1[[#This Row],[ID]],0),MATCH(1,(B355=OFFSET(Priorities!$B$3:$B$2283,Table1[[#This Row],[ID]],0))*("3W"=OFFSET(Priorities!$E$3:$E$2283,Table1[[#This Row],[ID]],0)),0))),"")</f>
        <v>406</v>
      </c>
      <c r="I355" s="292" cm="1">
        <f t="array" aca="1" ref="I355" ca="1">_xlfn.IFNA(TODAY()-(INDEX(OFFSET(Priorities!$F$3:$F$2283,Table1[[#This Row],[ID]],0),MATCH(1,(B355=OFFSET(Priorities!$B$3:$B$2283,Table1[[#This Row],[ID]],0))*("6W"=OFFSET(Priorities!$E$3:$E$2283,Table1[[#This Row],[ID]],0)),0))),"")</f>
        <v>385</v>
      </c>
      <c r="J355" s="292" cm="1">
        <f t="array" aca="1" ref="J355" ca="1">_xlfn.IFNA(TODAY()-(INDEX(OFFSET(Priorities!$F$3:$F$2283,Table1[[#This Row],[ID]],0),MATCH(1,(B355=OFFSET(Priorities!$B$3:$B$2283,Table1[[#This Row],[ID]],0))*("12W"=OFFSET(Priorities!$E$3:$E$2283,Table1[[#This Row],[ID]],0)),0))),"")</f>
        <v>343</v>
      </c>
      <c r="K355" s="292" t="str" cm="1">
        <f t="array" aca="1" ref="K355" ca="1">_xlfn.IFNA(TODAY()-(INDEX(OFFSET(Priorities!$F$3:$F$2283,Table1[[#This Row],[ID]],0),MATCH(1,(B355=OFFSET(Priorities!$B$3:$B$2283,Table1[[#This Row],[ID]],0))*("18W"=OFFSET(Priorities!$E$3:$E$2283,Table1[[#This Row],[ID]],0)),0))),"")</f>
        <v/>
      </c>
      <c r="L355" s="292" t="str" cm="1">
        <f t="array" aca="1" ref="L355" ca="1">_xlfn.IFNA(TODAY()-(INDEX(OFFSET(Priorities!$F$3:$F$2283,Table1[[#This Row],[ID]],0),MATCH(1,(B355=OFFSET(Priorities!$B$3:$B$2283,Table1[[#This Row],[ID]],0))*("26W"=OFFSET(Priorities!$E$3:$E$2283,Table1[[#This Row],[ID]],0)),0))),"")</f>
        <v/>
      </c>
      <c r="M355" s="292" t="str" cm="1">
        <f t="array" aca="1" ref="M355" ca="1">_xlfn.IFNA(TODAY()-(INDEX(OFFSET(Priorities!$F$3:$F$2283,Table1[[#This Row],[ID]],0),MATCH(1,(B355=OFFSET(Priorities!$B$3:$B$2283,Table1[[#This Row],[ID]],0))*("52W"=OFFSET(Priorities!$E$3:$E$2283,Table1[[#This Row],[ID]],0)),0))),"")</f>
        <v/>
      </c>
      <c r="N355" s="292" t="str" cm="1">
        <f t="array" aca="1" ref="N355" ca="1">_xlfn.IFNA(TODAY()-(INDEX(OFFSET(Priorities!$F$3:$F$2283,Table1[[#This Row],[ID]],0),MATCH(1,(B355=OFFSET(Priorities!$B$3:$B$2283,Table1[[#This Row],[ID]],0))*("104W"=OFFSET(Priorities!$E$3:$E$2283,Table1[[#This Row],[ID]],0)),0))),"")</f>
        <v/>
      </c>
      <c r="O355" s="292" t="str" cm="1">
        <f t="array" aca="1" ref="O355" ca="1">_xlfn.IFNA(TODAY()-(INDEX(OFFSET(Priorities!$F$3:$F$2283,Table1[[#This Row],[ID]],0),MATCH(1,(B355=OFFSET(Priorities!$B$3:$B$2283,Table1[[#This Row],[ID]],0))*("2L"=OFFSET(Priorities!$E$3:$E$2283,Table1[[#This Row],[ID]],0)),0))),"")</f>
        <v/>
      </c>
      <c r="P355" s="292" t="str" cm="1">
        <f t="array" aca="1" ref="P355" ca="1">_xlfn.IFNA(TODAY()-(INDEX(OFFSET(Priorities!$F$3:$F$2283,Table1[[#This Row],[ID]],0),MATCH(1,(B355=OFFSET(Priorities!$B$3:$B$2283,Table1[[#This Row],[ID]],0))*("156W"=OFFSET(Priorities!$E$3:$E$2283,Table1[[#This Row],[ID]],0)),0))),"")</f>
        <v/>
      </c>
      <c r="Q355" s="289" t="str" cm="1">
        <f t="array" aca="1" ref="Q355" ca="1">_xlfn.IFNA(TODAY()-(INDEX(OFFSET(Priorities!$F$3:$F$2283,Table1[[#This Row],[ID]],0),MATCH(1,(B355=OFFSET(Priorities!$B$3:$B$2283,Table1[[#This Row],[ID]],0))*("3L"=OFFSET(Priorities!$E$3:$E$2283,Table1[[#This Row],[ID]],0)),0))),"")</f>
        <v/>
      </c>
    </row>
    <row r="356" spans="1:17" hidden="1" x14ac:dyDescent="0.3">
      <c r="A356" s="288">
        <v>355</v>
      </c>
      <c r="B356" s="289" t="str">
        <f ca="1">IF(COUNTIF(Priorities!$B$4:OFFSET(Priorities!$B$3,Table1[[#This Row],[ID]],0),OFFSET(Priorities!$B$3,Table1[[#This Row],[ID]],0))=1,OFFSET(Priorities!$B$3,Table1[[#This Row],[ID]],0),"")</f>
        <v/>
      </c>
      <c r="C356" s="290" t="str">
        <f ca="1">IF(COUNTIF(Priorities!$B$4:OFFSET(Priorities!$B$3,Table1[[#This Row],[ID]],0),OFFSET(Priorities!$B$3,Table1[[#This Row],[ID]],0))=1,OFFSET(Priorities!$C$3,Table1[[#This Row],[ID]],0),"")</f>
        <v/>
      </c>
      <c r="D356" s="289" t="str">
        <f ca="1">IFERROR(IF(VLOOKUP(E356,'Leader-Assistant'!$B$1:$B$25,1,FALSE)&lt;&gt;"",'Leader-Assistant'!$B$1,""),"") &amp; IFERROR(IF(VLOOKUP(E356,'Leader-Assistant'!$C$1:$C$25,1,FALSE)&lt;&gt;"",'Leader-Assistant'!$C$1,""),"")  &amp; IFERROR(IF(VLOOKUP(E356,'Leader-Assistant'!$D$1:$D$25,1,FALSE)&lt;&gt;"",'Leader-Assistant'!$D$1,""),"") &amp; IFERROR(IF(VLOOKUP(E356,'Leader-Assistant'!$E$1:$E$25,1,FALSE)&lt;&gt;"",'Leader-Assistant'!$E$1,""),"") &amp; IFERROR(IF(VLOOKUP(E356,'Leader-Assistant'!$F$1:$F$25,1,FALSE)&lt;&gt;"",'Leader-Assistant'!$F$1,""),"") &amp; IFERROR(IF(VLOOKUP(E356,'Leader-Assistant'!$G$1:$G$25,1,FALSE)&lt;&gt;"",'Leader-Assistant'!$G$1,""),"") &amp; IFERROR(IF(VLOOKUP(E356,'Leader-Assistant'!$H$1:$H$25,1,FALSE)&lt;&gt;"",'Leader-Assistant'!$H$1,""),"") &amp; IFERROR(IF(VLOOKUP(E356,'Leader-Assistant'!$I$1:$I$25,1,FALSE)&lt;&gt;"",'Leader-Assistant'!$I$1,""),"")</f>
        <v/>
      </c>
      <c r="E356" s="289" t="str">
        <f ca="1">IF(COUNTIF(Priorities!$B$4:OFFSET(Priorities!$B$3,Table1[[#This Row],[ID]],0),OFFSET(Priorities!$B$3,Table1[[#This Row],[ID]],0))=1,OFFSET(Priorities!$D$3,Table1[[#This Row],[ID]],0),"")</f>
        <v/>
      </c>
      <c r="F356" s="291"/>
      <c r="G356" s="292" t="str" cm="1">
        <f t="array" aca="1" ref="G356" ca="1">_xlfn.IFNA(TODAY()-(INDEX(OFFSET(Priorities!$F$3:$F$2283,Table1[[#This Row],[ID]],0),MATCH(1,(B356=OFFSET(Priorities!$B$3:$B$2283,Table1[[#This Row],[ID]],0))*("1W"=OFFSET(Priorities!$E$3:$E$2283,Table1[[#This Row],[ID]],0)),0))),"")</f>
        <v/>
      </c>
      <c r="H356" s="292" t="str" cm="1">
        <f t="array" aca="1" ref="H356" ca="1">_xlfn.IFNA(TODAY()-(INDEX(OFFSET(Priorities!$F$3:$F$2283,Table1[[#This Row],[ID]],0),MATCH(1,(B356=OFFSET(Priorities!$B$3:$B$2283,Table1[[#This Row],[ID]],0))*("3W"=OFFSET(Priorities!$E$3:$E$2283,Table1[[#This Row],[ID]],0)),0))),"")</f>
        <v/>
      </c>
      <c r="I356" s="292" t="str" cm="1">
        <f t="array" aca="1" ref="I356" ca="1">_xlfn.IFNA(TODAY()-(INDEX(OFFSET(Priorities!$F$3:$F$2283,Table1[[#This Row],[ID]],0),MATCH(1,(B356=OFFSET(Priorities!$B$3:$B$2283,Table1[[#This Row],[ID]],0))*("6W"=OFFSET(Priorities!$E$3:$E$2283,Table1[[#This Row],[ID]],0)),0))),"")</f>
        <v/>
      </c>
      <c r="J356" s="292" t="str" cm="1">
        <f t="array" aca="1" ref="J356" ca="1">_xlfn.IFNA(TODAY()-(INDEX(OFFSET(Priorities!$F$3:$F$2283,Table1[[#This Row],[ID]],0),MATCH(1,(B356=OFFSET(Priorities!$B$3:$B$2283,Table1[[#This Row],[ID]],0))*("12W"=OFFSET(Priorities!$E$3:$E$2283,Table1[[#This Row],[ID]],0)),0))),"")</f>
        <v/>
      </c>
      <c r="K356" s="292" t="str" cm="1">
        <f t="array" aca="1" ref="K356" ca="1">_xlfn.IFNA(TODAY()-(INDEX(OFFSET(Priorities!$F$3:$F$2283,Table1[[#This Row],[ID]],0),MATCH(1,(B356=OFFSET(Priorities!$B$3:$B$2283,Table1[[#This Row],[ID]],0))*("18W"=OFFSET(Priorities!$E$3:$E$2283,Table1[[#This Row],[ID]],0)),0))),"")</f>
        <v/>
      </c>
      <c r="L356" s="292" t="str" cm="1">
        <f t="array" aca="1" ref="L356" ca="1">_xlfn.IFNA(TODAY()-(INDEX(OFFSET(Priorities!$F$3:$F$2283,Table1[[#This Row],[ID]],0),MATCH(1,(B356=OFFSET(Priorities!$B$3:$B$2283,Table1[[#This Row],[ID]],0))*("26W"=OFFSET(Priorities!$E$3:$E$2283,Table1[[#This Row],[ID]],0)),0))),"")</f>
        <v/>
      </c>
      <c r="M356" s="292" t="str" cm="1">
        <f t="array" aca="1" ref="M356" ca="1">_xlfn.IFNA(TODAY()-(INDEX(OFFSET(Priorities!$F$3:$F$2283,Table1[[#This Row],[ID]],0),MATCH(1,(B356=OFFSET(Priorities!$B$3:$B$2283,Table1[[#This Row],[ID]],0))*("52W"=OFFSET(Priorities!$E$3:$E$2283,Table1[[#This Row],[ID]],0)),0))),"")</f>
        <v/>
      </c>
      <c r="N356" s="292" t="str" cm="1">
        <f t="array" aca="1" ref="N356" ca="1">_xlfn.IFNA(TODAY()-(INDEX(OFFSET(Priorities!$F$3:$F$2283,Table1[[#This Row],[ID]],0),MATCH(1,(B356=OFFSET(Priorities!$B$3:$B$2283,Table1[[#This Row],[ID]],0))*("104W"=OFFSET(Priorities!$E$3:$E$2283,Table1[[#This Row],[ID]],0)),0))),"")</f>
        <v/>
      </c>
      <c r="O356" s="292" t="str" cm="1">
        <f t="array" aca="1" ref="O356" ca="1">_xlfn.IFNA(TODAY()-(INDEX(OFFSET(Priorities!$F$3:$F$2283,Table1[[#This Row],[ID]],0),MATCH(1,(B356=OFFSET(Priorities!$B$3:$B$2283,Table1[[#This Row],[ID]],0))*("2L"=OFFSET(Priorities!$E$3:$E$2283,Table1[[#This Row],[ID]],0)),0))),"")</f>
        <v/>
      </c>
      <c r="P356" s="292" t="str" cm="1">
        <f t="array" aca="1" ref="P356" ca="1">_xlfn.IFNA(TODAY()-(INDEX(OFFSET(Priorities!$F$3:$F$2283,Table1[[#This Row],[ID]],0),MATCH(1,(B356=OFFSET(Priorities!$B$3:$B$2283,Table1[[#This Row],[ID]],0))*("156W"=OFFSET(Priorities!$E$3:$E$2283,Table1[[#This Row],[ID]],0)),0))),"")</f>
        <v/>
      </c>
      <c r="Q356" s="289" t="str" cm="1">
        <f t="array" aca="1" ref="Q356" ca="1">_xlfn.IFNA(TODAY()-(INDEX(OFFSET(Priorities!$F$3:$F$2283,Table1[[#This Row],[ID]],0),MATCH(1,(B356=OFFSET(Priorities!$B$3:$B$2283,Table1[[#This Row],[ID]],0))*("3L"=OFFSET(Priorities!$E$3:$E$2283,Table1[[#This Row],[ID]],0)),0))),"")</f>
        <v/>
      </c>
    </row>
    <row r="357" spans="1:17" hidden="1" x14ac:dyDescent="0.3">
      <c r="A357" s="288">
        <v>356</v>
      </c>
      <c r="B357" s="289" t="str">
        <f ca="1">IF(COUNTIF(Priorities!$B$4:OFFSET(Priorities!$B$3,Table1[[#This Row],[ID]],0),OFFSET(Priorities!$B$3,Table1[[#This Row],[ID]],0))=1,OFFSET(Priorities!$B$3,Table1[[#This Row],[ID]],0),"")</f>
        <v/>
      </c>
      <c r="C357" s="290" t="str">
        <f ca="1">IF(COUNTIF(Priorities!$B$4:OFFSET(Priorities!$B$3,Table1[[#This Row],[ID]],0),OFFSET(Priorities!$B$3,Table1[[#This Row],[ID]],0))=1,OFFSET(Priorities!$C$3,Table1[[#This Row],[ID]],0),"")</f>
        <v/>
      </c>
      <c r="D357" s="289" t="str">
        <f ca="1">IFERROR(IF(VLOOKUP(E357,'Leader-Assistant'!$B$1:$B$25,1,FALSE)&lt;&gt;"",'Leader-Assistant'!$B$1,""),"") &amp; IFERROR(IF(VLOOKUP(E357,'Leader-Assistant'!$C$1:$C$25,1,FALSE)&lt;&gt;"",'Leader-Assistant'!$C$1,""),"")  &amp; IFERROR(IF(VLOOKUP(E357,'Leader-Assistant'!$D$1:$D$25,1,FALSE)&lt;&gt;"",'Leader-Assistant'!$D$1,""),"") &amp; IFERROR(IF(VLOOKUP(E357,'Leader-Assistant'!$E$1:$E$25,1,FALSE)&lt;&gt;"",'Leader-Assistant'!$E$1,""),"") &amp; IFERROR(IF(VLOOKUP(E357,'Leader-Assistant'!$F$1:$F$25,1,FALSE)&lt;&gt;"",'Leader-Assistant'!$F$1,""),"") &amp; IFERROR(IF(VLOOKUP(E357,'Leader-Assistant'!$G$1:$G$25,1,FALSE)&lt;&gt;"",'Leader-Assistant'!$G$1,""),"") &amp; IFERROR(IF(VLOOKUP(E357,'Leader-Assistant'!$H$1:$H$25,1,FALSE)&lt;&gt;"",'Leader-Assistant'!$H$1,""),"") &amp; IFERROR(IF(VLOOKUP(E357,'Leader-Assistant'!$I$1:$I$25,1,FALSE)&lt;&gt;"",'Leader-Assistant'!$I$1,""),"")</f>
        <v/>
      </c>
      <c r="E357" s="289" t="str">
        <f ca="1">IF(COUNTIF(Priorities!$B$4:OFFSET(Priorities!$B$3,Table1[[#This Row],[ID]],0),OFFSET(Priorities!$B$3,Table1[[#This Row],[ID]],0))=1,OFFSET(Priorities!$D$3,Table1[[#This Row],[ID]],0),"")</f>
        <v/>
      </c>
      <c r="F357" s="291"/>
      <c r="G357" s="292" t="str" cm="1">
        <f t="array" aca="1" ref="G357" ca="1">_xlfn.IFNA(TODAY()-(INDEX(OFFSET(Priorities!$F$3:$F$2283,Table1[[#This Row],[ID]],0),MATCH(1,(B357=OFFSET(Priorities!$B$3:$B$2283,Table1[[#This Row],[ID]],0))*("1W"=OFFSET(Priorities!$E$3:$E$2283,Table1[[#This Row],[ID]],0)),0))),"")</f>
        <v/>
      </c>
      <c r="H357" s="292" t="str" cm="1">
        <f t="array" aca="1" ref="H357" ca="1">_xlfn.IFNA(TODAY()-(INDEX(OFFSET(Priorities!$F$3:$F$2283,Table1[[#This Row],[ID]],0),MATCH(1,(B357=OFFSET(Priorities!$B$3:$B$2283,Table1[[#This Row],[ID]],0))*("3W"=OFFSET(Priorities!$E$3:$E$2283,Table1[[#This Row],[ID]],0)),0))),"")</f>
        <v/>
      </c>
      <c r="I357" s="292" t="str" cm="1">
        <f t="array" aca="1" ref="I357" ca="1">_xlfn.IFNA(TODAY()-(INDEX(OFFSET(Priorities!$F$3:$F$2283,Table1[[#This Row],[ID]],0),MATCH(1,(B357=OFFSET(Priorities!$B$3:$B$2283,Table1[[#This Row],[ID]],0))*("6W"=OFFSET(Priorities!$E$3:$E$2283,Table1[[#This Row],[ID]],0)),0))),"")</f>
        <v/>
      </c>
      <c r="J357" s="292" t="str" cm="1">
        <f t="array" aca="1" ref="J357" ca="1">_xlfn.IFNA(TODAY()-(INDEX(OFFSET(Priorities!$F$3:$F$2283,Table1[[#This Row],[ID]],0),MATCH(1,(B357=OFFSET(Priorities!$B$3:$B$2283,Table1[[#This Row],[ID]],0))*("12W"=OFFSET(Priorities!$E$3:$E$2283,Table1[[#This Row],[ID]],0)),0))),"")</f>
        <v/>
      </c>
      <c r="K357" s="292" t="str" cm="1">
        <f t="array" aca="1" ref="K357" ca="1">_xlfn.IFNA(TODAY()-(INDEX(OFFSET(Priorities!$F$3:$F$2283,Table1[[#This Row],[ID]],0),MATCH(1,(B357=OFFSET(Priorities!$B$3:$B$2283,Table1[[#This Row],[ID]],0))*("18W"=OFFSET(Priorities!$E$3:$E$2283,Table1[[#This Row],[ID]],0)),0))),"")</f>
        <v/>
      </c>
      <c r="L357" s="292" t="str" cm="1">
        <f t="array" aca="1" ref="L357" ca="1">_xlfn.IFNA(TODAY()-(INDEX(OFFSET(Priorities!$F$3:$F$2283,Table1[[#This Row],[ID]],0),MATCH(1,(B357=OFFSET(Priorities!$B$3:$B$2283,Table1[[#This Row],[ID]],0))*("26W"=OFFSET(Priorities!$E$3:$E$2283,Table1[[#This Row],[ID]],0)),0))),"")</f>
        <v/>
      </c>
      <c r="M357" s="292" t="str" cm="1">
        <f t="array" aca="1" ref="M357" ca="1">_xlfn.IFNA(TODAY()-(INDEX(OFFSET(Priorities!$F$3:$F$2283,Table1[[#This Row],[ID]],0),MATCH(1,(B357=OFFSET(Priorities!$B$3:$B$2283,Table1[[#This Row],[ID]],0))*("52W"=OFFSET(Priorities!$E$3:$E$2283,Table1[[#This Row],[ID]],0)),0))),"")</f>
        <v/>
      </c>
      <c r="N357" s="292" t="str" cm="1">
        <f t="array" aca="1" ref="N357" ca="1">_xlfn.IFNA(TODAY()-(INDEX(OFFSET(Priorities!$F$3:$F$2283,Table1[[#This Row],[ID]],0),MATCH(1,(B357=OFFSET(Priorities!$B$3:$B$2283,Table1[[#This Row],[ID]],0))*("104W"=OFFSET(Priorities!$E$3:$E$2283,Table1[[#This Row],[ID]],0)),0))),"")</f>
        <v/>
      </c>
      <c r="O357" s="292" t="str" cm="1">
        <f t="array" aca="1" ref="O357" ca="1">_xlfn.IFNA(TODAY()-(INDEX(OFFSET(Priorities!$F$3:$F$2283,Table1[[#This Row],[ID]],0),MATCH(1,(B357=OFFSET(Priorities!$B$3:$B$2283,Table1[[#This Row],[ID]],0))*("2L"=OFFSET(Priorities!$E$3:$E$2283,Table1[[#This Row],[ID]],0)),0))),"")</f>
        <v/>
      </c>
      <c r="P357" s="292" t="str" cm="1">
        <f t="array" aca="1" ref="P357" ca="1">_xlfn.IFNA(TODAY()-(INDEX(OFFSET(Priorities!$F$3:$F$2283,Table1[[#This Row],[ID]],0),MATCH(1,(B357=OFFSET(Priorities!$B$3:$B$2283,Table1[[#This Row],[ID]],0))*("156W"=OFFSET(Priorities!$E$3:$E$2283,Table1[[#This Row],[ID]],0)),0))),"")</f>
        <v/>
      </c>
      <c r="Q357" s="289" t="str" cm="1">
        <f t="array" aca="1" ref="Q357" ca="1">_xlfn.IFNA(TODAY()-(INDEX(OFFSET(Priorities!$F$3:$F$2283,Table1[[#This Row],[ID]],0),MATCH(1,(B357=OFFSET(Priorities!$B$3:$B$2283,Table1[[#This Row],[ID]],0))*("3L"=OFFSET(Priorities!$E$3:$E$2283,Table1[[#This Row],[ID]],0)),0))),"")</f>
        <v/>
      </c>
    </row>
    <row r="358" spans="1:17" hidden="1" x14ac:dyDescent="0.3">
      <c r="A358" s="288">
        <v>357</v>
      </c>
      <c r="B358" s="289" t="str">
        <f ca="1">IF(COUNTIF(Priorities!$B$4:OFFSET(Priorities!$B$3,Table1[[#This Row],[ID]],0),OFFSET(Priorities!$B$3,Table1[[#This Row],[ID]],0))=1,OFFSET(Priorities!$B$3,Table1[[#This Row],[ID]],0),"")</f>
        <v/>
      </c>
      <c r="C358" s="290" t="str">
        <f ca="1">IF(COUNTIF(Priorities!$B$4:OFFSET(Priorities!$B$3,Table1[[#This Row],[ID]],0),OFFSET(Priorities!$B$3,Table1[[#This Row],[ID]],0))=1,OFFSET(Priorities!$C$3,Table1[[#This Row],[ID]],0),"")</f>
        <v/>
      </c>
      <c r="D358" s="289" t="str">
        <f ca="1">IFERROR(IF(VLOOKUP(E358,'Leader-Assistant'!$B$1:$B$25,1,FALSE)&lt;&gt;"",'Leader-Assistant'!$B$1,""),"") &amp; IFERROR(IF(VLOOKUP(E358,'Leader-Assistant'!$C$1:$C$25,1,FALSE)&lt;&gt;"",'Leader-Assistant'!$C$1,""),"")  &amp; IFERROR(IF(VLOOKUP(E358,'Leader-Assistant'!$D$1:$D$25,1,FALSE)&lt;&gt;"",'Leader-Assistant'!$D$1,""),"") &amp; IFERROR(IF(VLOOKUP(E358,'Leader-Assistant'!$E$1:$E$25,1,FALSE)&lt;&gt;"",'Leader-Assistant'!$E$1,""),"") &amp; IFERROR(IF(VLOOKUP(E358,'Leader-Assistant'!$F$1:$F$25,1,FALSE)&lt;&gt;"",'Leader-Assistant'!$F$1,""),"") &amp; IFERROR(IF(VLOOKUP(E358,'Leader-Assistant'!$G$1:$G$25,1,FALSE)&lt;&gt;"",'Leader-Assistant'!$G$1,""),"") &amp; IFERROR(IF(VLOOKUP(E358,'Leader-Assistant'!$H$1:$H$25,1,FALSE)&lt;&gt;"",'Leader-Assistant'!$H$1,""),"") &amp; IFERROR(IF(VLOOKUP(E358,'Leader-Assistant'!$I$1:$I$25,1,FALSE)&lt;&gt;"",'Leader-Assistant'!$I$1,""),"")</f>
        <v/>
      </c>
      <c r="E358" s="289" t="str">
        <f ca="1">IF(COUNTIF(Priorities!$B$4:OFFSET(Priorities!$B$3,Table1[[#This Row],[ID]],0),OFFSET(Priorities!$B$3,Table1[[#This Row],[ID]],0))=1,OFFSET(Priorities!$D$3,Table1[[#This Row],[ID]],0),"")</f>
        <v/>
      </c>
      <c r="F358" s="291"/>
      <c r="G358" s="292" t="str" cm="1">
        <f t="array" aca="1" ref="G358" ca="1">_xlfn.IFNA(TODAY()-(INDEX(OFFSET(Priorities!$F$3:$F$2283,Table1[[#This Row],[ID]],0),MATCH(1,(B358=OFFSET(Priorities!$B$3:$B$2283,Table1[[#This Row],[ID]],0))*("1W"=OFFSET(Priorities!$E$3:$E$2283,Table1[[#This Row],[ID]],0)),0))),"")</f>
        <v/>
      </c>
      <c r="H358" s="292" t="str" cm="1">
        <f t="array" aca="1" ref="H358" ca="1">_xlfn.IFNA(TODAY()-(INDEX(OFFSET(Priorities!$F$3:$F$2283,Table1[[#This Row],[ID]],0),MATCH(1,(B358=OFFSET(Priorities!$B$3:$B$2283,Table1[[#This Row],[ID]],0))*("3W"=OFFSET(Priorities!$E$3:$E$2283,Table1[[#This Row],[ID]],0)),0))),"")</f>
        <v/>
      </c>
      <c r="I358" s="292" t="str" cm="1">
        <f t="array" aca="1" ref="I358" ca="1">_xlfn.IFNA(TODAY()-(INDEX(OFFSET(Priorities!$F$3:$F$2283,Table1[[#This Row],[ID]],0),MATCH(1,(B358=OFFSET(Priorities!$B$3:$B$2283,Table1[[#This Row],[ID]],0))*("6W"=OFFSET(Priorities!$E$3:$E$2283,Table1[[#This Row],[ID]],0)),0))),"")</f>
        <v/>
      </c>
      <c r="J358" s="292" t="str" cm="1">
        <f t="array" aca="1" ref="J358" ca="1">_xlfn.IFNA(TODAY()-(INDEX(OFFSET(Priorities!$F$3:$F$2283,Table1[[#This Row],[ID]],0),MATCH(1,(B358=OFFSET(Priorities!$B$3:$B$2283,Table1[[#This Row],[ID]],0))*("12W"=OFFSET(Priorities!$E$3:$E$2283,Table1[[#This Row],[ID]],0)),0))),"")</f>
        <v/>
      </c>
      <c r="K358" s="292" t="str" cm="1">
        <f t="array" aca="1" ref="K358" ca="1">_xlfn.IFNA(TODAY()-(INDEX(OFFSET(Priorities!$F$3:$F$2283,Table1[[#This Row],[ID]],0),MATCH(1,(B358=OFFSET(Priorities!$B$3:$B$2283,Table1[[#This Row],[ID]],0))*("18W"=OFFSET(Priorities!$E$3:$E$2283,Table1[[#This Row],[ID]],0)),0))),"")</f>
        <v/>
      </c>
      <c r="L358" s="292" t="str" cm="1">
        <f t="array" aca="1" ref="L358" ca="1">_xlfn.IFNA(TODAY()-(INDEX(OFFSET(Priorities!$F$3:$F$2283,Table1[[#This Row],[ID]],0),MATCH(1,(B358=OFFSET(Priorities!$B$3:$B$2283,Table1[[#This Row],[ID]],0))*("26W"=OFFSET(Priorities!$E$3:$E$2283,Table1[[#This Row],[ID]],0)),0))),"")</f>
        <v/>
      </c>
      <c r="M358" s="292" t="str" cm="1">
        <f t="array" aca="1" ref="M358" ca="1">_xlfn.IFNA(TODAY()-(INDEX(OFFSET(Priorities!$F$3:$F$2283,Table1[[#This Row],[ID]],0),MATCH(1,(B358=OFFSET(Priorities!$B$3:$B$2283,Table1[[#This Row],[ID]],0))*("52W"=OFFSET(Priorities!$E$3:$E$2283,Table1[[#This Row],[ID]],0)),0))),"")</f>
        <v/>
      </c>
      <c r="N358" s="292" t="str" cm="1">
        <f t="array" aca="1" ref="N358" ca="1">_xlfn.IFNA(TODAY()-(INDEX(OFFSET(Priorities!$F$3:$F$2283,Table1[[#This Row],[ID]],0),MATCH(1,(B358=OFFSET(Priorities!$B$3:$B$2283,Table1[[#This Row],[ID]],0))*("104W"=OFFSET(Priorities!$E$3:$E$2283,Table1[[#This Row],[ID]],0)),0))),"")</f>
        <v/>
      </c>
      <c r="O358" s="292" t="str" cm="1">
        <f t="array" aca="1" ref="O358" ca="1">_xlfn.IFNA(TODAY()-(INDEX(OFFSET(Priorities!$F$3:$F$2283,Table1[[#This Row],[ID]],0),MATCH(1,(B358=OFFSET(Priorities!$B$3:$B$2283,Table1[[#This Row],[ID]],0))*("2L"=OFFSET(Priorities!$E$3:$E$2283,Table1[[#This Row],[ID]],0)),0))),"")</f>
        <v/>
      </c>
      <c r="P358" s="292" t="str" cm="1">
        <f t="array" aca="1" ref="P358" ca="1">_xlfn.IFNA(TODAY()-(INDEX(OFFSET(Priorities!$F$3:$F$2283,Table1[[#This Row],[ID]],0),MATCH(1,(B358=OFFSET(Priorities!$B$3:$B$2283,Table1[[#This Row],[ID]],0))*("156W"=OFFSET(Priorities!$E$3:$E$2283,Table1[[#This Row],[ID]],0)),0))),"")</f>
        <v/>
      </c>
      <c r="Q358" s="289" t="str" cm="1">
        <f t="array" aca="1" ref="Q358" ca="1">_xlfn.IFNA(TODAY()-(INDEX(OFFSET(Priorities!$F$3:$F$2283,Table1[[#This Row],[ID]],0),MATCH(1,(B358=OFFSET(Priorities!$B$3:$B$2283,Table1[[#This Row],[ID]],0))*("3L"=OFFSET(Priorities!$E$3:$E$2283,Table1[[#This Row],[ID]],0)),0))),"")</f>
        <v/>
      </c>
    </row>
    <row r="359" spans="1:17" hidden="1" x14ac:dyDescent="0.3">
      <c r="A359" s="288">
        <v>358</v>
      </c>
      <c r="B359" s="289" t="str">
        <f ca="1">IF(COUNTIF(Priorities!$B$4:OFFSET(Priorities!$B$3,Table1[[#This Row],[ID]],0),OFFSET(Priorities!$B$3,Table1[[#This Row],[ID]],0))=1,OFFSET(Priorities!$B$3,Table1[[#This Row],[ID]],0),"")</f>
        <v/>
      </c>
      <c r="C359" s="290" t="str">
        <f ca="1">IF(COUNTIF(Priorities!$B$4:OFFSET(Priorities!$B$3,Table1[[#This Row],[ID]],0),OFFSET(Priorities!$B$3,Table1[[#This Row],[ID]],0))=1,OFFSET(Priorities!$C$3,Table1[[#This Row],[ID]],0),"")</f>
        <v/>
      </c>
      <c r="D359" s="289" t="str">
        <f ca="1">IFERROR(IF(VLOOKUP(E359,'Leader-Assistant'!$B$1:$B$25,1,FALSE)&lt;&gt;"",'Leader-Assistant'!$B$1,""),"") &amp; IFERROR(IF(VLOOKUP(E359,'Leader-Assistant'!$C$1:$C$25,1,FALSE)&lt;&gt;"",'Leader-Assistant'!$C$1,""),"")  &amp; IFERROR(IF(VLOOKUP(E359,'Leader-Assistant'!$D$1:$D$25,1,FALSE)&lt;&gt;"",'Leader-Assistant'!$D$1,""),"") &amp; IFERROR(IF(VLOOKUP(E359,'Leader-Assistant'!$E$1:$E$25,1,FALSE)&lt;&gt;"",'Leader-Assistant'!$E$1,""),"") &amp; IFERROR(IF(VLOOKUP(E359,'Leader-Assistant'!$F$1:$F$25,1,FALSE)&lt;&gt;"",'Leader-Assistant'!$F$1,""),"") &amp; IFERROR(IF(VLOOKUP(E359,'Leader-Assistant'!$G$1:$G$25,1,FALSE)&lt;&gt;"",'Leader-Assistant'!$G$1,""),"") &amp; IFERROR(IF(VLOOKUP(E359,'Leader-Assistant'!$H$1:$H$25,1,FALSE)&lt;&gt;"",'Leader-Assistant'!$H$1,""),"") &amp; IFERROR(IF(VLOOKUP(E359,'Leader-Assistant'!$I$1:$I$25,1,FALSE)&lt;&gt;"",'Leader-Assistant'!$I$1,""),"")</f>
        <v/>
      </c>
      <c r="E359" s="289" t="str">
        <f ca="1">IF(COUNTIF(Priorities!$B$4:OFFSET(Priorities!$B$3,Table1[[#This Row],[ID]],0),OFFSET(Priorities!$B$3,Table1[[#This Row],[ID]],0))=1,OFFSET(Priorities!$D$3,Table1[[#This Row],[ID]],0),"")</f>
        <v/>
      </c>
      <c r="F359" s="291"/>
      <c r="G359" s="292" t="str" cm="1">
        <f t="array" aca="1" ref="G359" ca="1">_xlfn.IFNA(TODAY()-(INDEX(OFFSET(Priorities!$F$3:$F$2283,Table1[[#This Row],[ID]],0),MATCH(1,(B359=OFFSET(Priorities!$B$3:$B$2283,Table1[[#This Row],[ID]],0))*("1W"=OFFSET(Priorities!$E$3:$E$2283,Table1[[#This Row],[ID]],0)),0))),"")</f>
        <v/>
      </c>
      <c r="H359" s="292" t="str" cm="1">
        <f t="array" aca="1" ref="H359" ca="1">_xlfn.IFNA(TODAY()-(INDEX(OFFSET(Priorities!$F$3:$F$2283,Table1[[#This Row],[ID]],0),MATCH(1,(B359=OFFSET(Priorities!$B$3:$B$2283,Table1[[#This Row],[ID]],0))*("3W"=OFFSET(Priorities!$E$3:$E$2283,Table1[[#This Row],[ID]],0)),0))),"")</f>
        <v/>
      </c>
      <c r="I359" s="292" t="str" cm="1">
        <f t="array" aca="1" ref="I359" ca="1">_xlfn.IFNA(TODAY()-(INDEX(OFFSET(Priorities!$F$3:$F$2283,Table1[[#This Row],[ID]],0),MATCH(1,(B359=OFFSET(Priorities!$B$3:$B$2283,Table1[[#This Row],[ID]],0))*("6W"=OFFSET(Priorities!$E$3:$E$2283,Table1[[#This Row],[ID]],0)),0))),"")</f>
        <v/>
      </c>
      <c r="J359" s="292" t="str" cm="1">
        <f t="array" aca="1" ref="J359" ca="1">_xlfn.IFNA(TODAY()-(INDEX(OFFSET(Priorities!$F$3:$F$2283,Table1[[#This Row],[ID]],0),MATCH(1,(B359=OFFSET(Priorities!$B$3:$B$2283,Table1[[#This Row],[ID]],0))*("12W"=OFFSET(Priorities!$E$3:$E$2283,Table1[[#This Row],[ID]],0)),0))),"")</f>
        <v/>
      </c>
      <c r="K359" s="292" t="str" cm="1">
        <f t="array" aca="1" ref="K359" ca="1">_xlfn.IFNA(TODAY()-(INDEX(OFFSET(Priorities!$F$3:$F$2283,Table1[[#This Row],[ID]],0),MATCH(1,(B359=OFFSET(Priorities!$B$3:$B$2283,Table1[[#This Row],[ID]],0))*("18W"=OFFSET(Priorities!$E$3:$E$2283,Table1[[#This Row],[ID]],0)),0))),"")</f>
        <v/>
      </c>
      <c r="L359" s="292" t="str" cm="1">
        <f t="array" aca="1" ref="L359" ca="1">_xlfn.IFNA(TODAY()-(INDEX(OFFSET(Priorities!$F$3:$F$2283,Table1[[#This Row],[ID]],0),MATCH(1,(B359=OFFSET(Priorities!$B$3:$B$2283,Table1[[#This Row],[ID]],0))*("26W"=OFFSET(Priorities!$E$3:$E$2283,Table1[[#This Row],[ID]],0)),0))),"")</f>
        <v/>
      </c>
      <c r="M359" s="292" t="str" cm="1">
        <f t="array" aca="1" ref="M359" ca="1">_xlfn.IFNA(TODAY()-(INDEX(OFFSET(Priorities!$F$3:$F$2283,Table1[[#This Row],[ID]],0),MATCH(1,(B359=OFFSET(Priorities!$B$3:$B$2283,Table1[[#This Row],[ID]],0))*("52W"=OFFSET(Priorities!$E$3:$E$2283,Table1[[#This Row],[ID]],0)),0))),"")</f>
        <v/>
      </c>
      <c r="N359" s="292" t="str" cm="1">
        <f t="array" aca="1" ref="N359" ca="1">_xlfn.IFNA(TODAY()-(INDEX(OFFSET(Priorities!$F$3:$F$2283,Table1[[#This Row],[ID]],0),MATCH(1,(B359=OFFSET(Priorities!$B$3:$B$2283,Table1[[#This Row],[ID]],0))*("104W"=OFFSET(Priorities!$E$3:$E$2283,Table1[[#This Row],[ID]],0)),0))),"")</f>
        <v/>
      </c>
      <c r="O359" s="292" t="str" cm="1">
        <f t="array" aca="1" ref="O359" ca="1">_xlfn.IFNA(TODAY()-(INDEX(OFFSET(Priorities!$F$3:$F$2283,Table1[[#This Row],[ID]],0),MATCH(1,(B359=OFFSET(Priorities!$B$3:$B$2283,Table1[[#This Row],[ID]],0))*("2L"=OFFSET(Priorities!$E$3:$E$2283,Table1[[#This Row],[ID]],0)),0))),"")</f>
        <v/>
      </c>
      <c r="P359" s="292" t="str" cm="1">
        <f t="array" aca="1" ref="P359" ca="1">_xlfn.IFNA(TODAY()-(INDEX(OFFSET(Priorities!$F$3:$F$2283,Table1[[#This Row],[ID]],0),MATCH(1,(B359=OFFSET(Priorities!$B$3:$B$2283,Table1[[#This Row],[ID]],0))*("156W"=OFFSET(Priorities!$E$3:$E$2283,Table1[[#This Row],[ID]],0)),0))),"")</f>
        <v/>
      </c>
      <c r="Q359" s="289" t="str" cm="1">
        <f t="array" aca="1" ref="Q359" ca="1">_xlfn.IFNA(TODAY()-(INDEX(OFFSET(Priorities!$F$3:$F$2283,Table1[[#This Row],[ID]],0),MATCH(1,(B359=OFFSET(Priorities!$B$3:$B$2283,Table1[[#This Row],[ID]],0))*("3L"=OFFSET(Priorities!$E$3:$E$2283,Table1[[#This Row],[ID]],0)),0))),"")</f>
        <v/>
      </c>
    </row>
    <row r="360" spans="1:17" hidden="1" x14ac:dyDescent="0.3">
      <c r="A360" s="288">
        <v>359</v>
      </c>
      <c r="B360" s="289" t="str">
        <f ca="1">IF(COUNTIF(Priorities!$B$4:OFFSET(Priorities!$B$3,Table1[[#This Row],[ID]],0),OFFSET(Priorities!$B$3,Table1[[#This Row],[ID]],0))=1,OFFSET(Priorities!$B$3,Table1[[#This Row],[ID]],0),"")</f>
        <v/>
      </c>
      <c r="C360" s="290" t="str">
        <f ca="1">IF(COUNTIF(Priorities!$B$4:OFFSET(Priorities!$B$3,Table1[[#This Row],[ID]],0),OFFSET(Priorities!$B$3,Table1[[#This Row],[ID]],0))=1,OFFSET(Priorities!$C$3,Table1[[#This Row],[ID]],0),"")</f>
        <v/>
      </c>
      <c r="D360" s="289" t="str">
        <f ca="1">IFERROR(IF(VLOOKUP(E360,'Leader-Assistant'!$B$1:$B$25,1,FALSE)&lt;&gt;"",'Leader-Assistant'!$B$1,""),"") &amp; IFERROR(IF(VLOOKUP(E360,'Leader-Assistant'!$C$1:$C$25,1,FALSE)&lt;&gt;"",'Leader-Assistant'!$C$1,""),"")  &amp; IFERROR(IF(VLOOKUP(E360,'Leader-Assistant'!$D$1:$D$25,1,FALSE)&lt;&gt;"",'Leader-Assistant'!$D$1,""),"") &amp; IFERROR(IF(VLOOKUP(E360,'Leader-Assistant'!$E$1:$E$25,1,FALSE)&lt;&gt;"",'Leader-Assistant'!$E$1,""),"") &amp; IFERROR(IF(VLOOKUP(E360,'Leader-Assistant'!$F$1:$F$25,1,FALSE)&lt;&gt;"",'Leader-Assistant'!$F$1,""),"") &amp; IFERROR(IF(VLOOKUP(E360,'Leader-Assistant'!$G$1:$G$25,1,FALSE)&lt;&gt;"",'Leader-Assistant'!$G$1,""),"") &amp; IFERROR(IF(VLOOKUP(E360,'Leader-Assistant'!$H$1:$H$25,1,FALSE)&lt;&gt;"",'Leader-Assistant'!$H$1,""),"") &amp; IFERROR(IF(VLOOKUP(E360,'Leader-Assistant'!$I$1:$I$25,1,FALSE)&lt;&gt;"",'Leader-Assistant'!$I$1,""),"")</f>
        <v/>
      </c>
      <c r="E360" s="289" t="str">
        <f ca="1">IF(COUNTIF(Priorities!$B$4:OFFSET(Priorities!$B$3,Table1[[#This Row],[ID]],0),OFFSET(Priorities!$B$3,Table1[[#This Row],[ID]],0))=1,OFFSET(Priorities!$D$3,Table1[[#This Row],[ID]],0),"")</f>
        <v/>
      </c>
      <c r="F360" s="291"/>
      <c r="G360" s="292" t="str" cm="1">
        <f t="array" aca="1" ref="G360" ca="1">_xlfn.IFNA(TODAY()-(INDEX(OFFSET(Priorities!$F$3:$F$2283,Table1[[#This Row],[ID]],0),MATCH(1,(B360=OFFSET(Priorities!$B$3:$B$2283,Table1[[#This Row],[ID]],0))*("1W"=OFFSET(Priorities!$E$3:$E$2283,Table1[[#This Row],[ID]],0)),0))),"")</f>
        <v/>
      </c>
      <c r="H360" s="292" t="str" cm="1">
        <f t="array" aca="1" ref="H360" ca="1">_xlfn.IFNA(TODAY()-(INDEX(OFFSET(Priorities!$F$3:$F$2283,Table1[[#This Row],[ID]],0),MATCH(1,(B360=OFFSET(Priorities!$B$3:$B$2283,Table1[[#This Row],[ID]],0))*("3W"=OFFSET(Priorities!$E$3:$E$2283,Table1[[#This Row],[ID]],0)),0))),"")</f>
        <v/>
      </c>
      <c r="I360" s="292" t="str" cm="1">
        <f t="array" aca="1" ref="I360" ca="1">_xlfn.IFNA(TODAY()-(INDEX(OFFSET(Priorities!$F$3:$F$2283,Table1[[#This Row],[ID]],0),MATCH(1,(B360=OFFSET(Priorities!$B$3:$B$2283,Table1[[#This Row],[ID]],0))*("6W"=OFFSET(Priorities!$E$3:$E$2283,Table1[[#This Row],[ID]],0)),0))),"")</f>
        <v/>
      </c>
      <c r="J360" s="292" t="str" cm="1">
        <f t="array" aca="1" ref="J360" ca="1">_xlfn.IFNA(TODAY()-(INDEX(OFFSET(Priorities!$F$3:$F$2283,Table1[[#This Row],[ID]],0),MATCH(1,(B360=OFFSET(Priorities!$B$3:$B$2283,Table1[[#This Row],[ID]],0))*("12W"=OFFSET(Priorities!$E$3:$E$2283,Table1[[#This Row],[ID]],0)),0))),"")</f>
        <v/>
      </c>
      <c r="K360" s="292" t="str" cm="1">
        <f t="array" aca="1" ref="K360" ca="1">_xlfn.IFNA(TODAY()-(INDEX(OFFSET(Priorities!$F$3:$F$2283,Table1[[#This Row],[ID]],0),MATCH(1,(B360=OFFSET(Priorities!$B$3:$B$2283,Table1[[#This Row],[ID]],0))*("18W"=OFFSET(Priorities!$E$3:$E$2283,Table1[[#This Row],[ID]],0)),0))),"")</f>
        <v/>
      </c>
      <c r="L360" s="292" t="str" cm="1">
        <f t="array" aca="1" ref="L360" ca="1">_xlfn.IFNA(TODAY()-(INDEX(OFFSET(Priorities!$F$3:$F$2283,Table1[[#This Row],[ID]],0),MATCH(1,(B360=OFFSET(Priorities!$B$3:$B$2283,Table1[[#This Row],[ID]],0))*("26W"=OFFSET(Priorities!$E$3:$E$2283,Table1[[#This Row],[ID]],0)),0))),"")</f>
        <v/>
      </c>
      <c r="M360" s="292" t="str" cm="1">
        <f t="array" aca="1" ref="M360" ca="1">_xlfn.IFNA(TODAY()-(INDEX(OFFSET(Priorities!$F$3:$F$2283,Table1[[#This Row],[ID]],0),MATCH(1,(B360=OFFSET(Priorities!$B$3:$B$2283,Table1[[#This Row],[ID]],0))*("52W"=OFFSET(Priorities!$E$3:$E$2283,Table1[[#This Row],[ID]],0)),0))),"")</f>
        <v/>
      </c>
      <c r="N360" s="292" t="str" cm="1">
        <f t="array" aca="1" ref="N360" ca="1">_xlfn.IFNA(TODAY()-(INDEX(OFFSET(Priorities!$F$3:$F$2283,Table1[[#This Row],[ID]],0),MATCH(1,(B360=OFFSET(Priorities!$B$3:$B$2283,Table1[[#This Row],[ID]],0))*("104W"=OFFSET(Priorities!$E$3:$E$2283,Table1[[#This Row],[ID]],0)),0))),"")</f>
        <v/>
      </c>
      <c r="O360" s="292" t="str" cm="1">
        <f t="array" aca="1" ref="O360" ca="1">_xlfn.IFNA(TODAY()-(INDEX(OFFSET(Priorities!$F$3:$F$2283,Table1[[#This Row],[ID]],0),MATCH(1,(B360=OFFSET(Priorities!$B$3:$B$2283,Table1[[#This Row],[ID]],0))*("2L"=OFFSET(Priorities!$E$3:$E$2283,Table1[[#This Row],[ID]],0)),0))),"")</f>
        <v/>
      </c>
      <c r="P360" s="292" t="str" cm="1">
        <f t="array" aca="1" ref="P360" ca="1">_xlfn.IFNA(TODAY()-(INDEX(OFFSET(Priorities!$F$3:$F$2283,Table1[[#This Row],[ID]],0),MATCH(1,(B360=OFFSET(Priorities!$B$3:$B$2283,Table1[[#This Row],[ID]],0))*("156W"=OFFSET(Priorities!$E$3:$E$2283,Table1[[#This Row],[ID]],0)),0))),"")</f>
        <v/>
      </c>
      <c r="Q360" s="289" t="str" cm="1">
        <f t="array" aca="1" ref="Q360" ca="1">_xlfn.IFNA(TODAY()-(INDEX(OFFSET(Priorities!$F$3:$F$2283,Table1[[#This Row],[ID]],0),MATCH(1,(B360=OFFSET(Priorities!$B$3:$B$2283,Table1[[#This Row],[ID]],0))*("3L"=OFFSET(Priorities!$E$3:$E$2283,Table1[[#This Row],[ID]],0)),0))),"")</f>
        <v/>
      </c>
    </row>
    <row r="361" spans="1:17" hidden="1" x14ac:dyDescent="0.3">
      <c r="A361" s="288">
        <v>360</v>
      </c>
      <c r="B361" s="289" t="str">
        <f ca="1">IF(COUNTIF(Priorities!$B$4:OFFSET(Priorities!$B$3,Table1[[#This Row],[ID]],0),OFFSET(Priorities!$B$3,Table1[[#This Row],[ID]],0))=1,OFFSET(Priorities!$B$3,Table1[[#This Row],[ID]],0),"")</f>
        <v/>
      </c>
      <c r="C361" s="290" t="str">
        <f ca="1">IF(COUNTIF(Priorities!$B$4:OFFSET(Priorities!$B$3,Table1[[#This Row],[ID]],0),OFFSET(Priorities!$B$3,Table1[[#This Row],[ID]],0))=1,OFFSET(Priorities!$C$3,Table1[[#This Row],[ID]],0),"")</f>
        <v/>
      </c>
      <c r="D361" s="289" t="str">
        <f ca="1">IFERROR(IF(VLOOKUP(E361,'Leader-Assistant'!$B$1:$B$25,1,FALSE)&lt;&gt;"",'Leader-Assistant'!$B$1,""),"") &amp; IFERROR(IF(VLOOKUP(E361,'Leader-Assistant'!$C$1:$C$25,1,FALSE)&lt;&gt;"",'Leader-Assistant'!$C$1,""),"")  &amp; IFERROR(IF(VLOOKUP(E361,'Leader-Assistant'!$D$1:$D$25,1,FALSE)&lt;&gt;"",'Leader-Assistant'!$D$1,""),"") &amp; IFERROR(IF(VLOOKUP(E361,'Leader-Assistant'!$E$1:$E$25,1,FALSE)&lt;&gt;"",'Leader-Assistant'!$E$1,""),"") &amp; IFERROR(IF(VLOOKUP(E361,'Leader-Assistant'!$F$1:$F$25,1,FALSE)&lt;&gt;"",'Leader-Assistant'!$F$1,""),"") &amp; IFERROR(IF(VLOOKUP(E361,'Leader-Assistant'!$G$1:$G$25,1,FALSE)&lt;&gt;"",'Leader-Assistant'!$G$1,""),"") &amp; IFERROR(IF(VLOOKUP(E361,'Leader-Assistant'!$H$1:$H$25,1,FALSE)&lt;&gt;"",'Leader-Assistant'!$H$1,""),"") &amp; IFERROR(IF(VLOOKUP(E361,'Leader-Assistant'!$I$1:$I$25,1,FALSE)&lt;&gt;"",'Leader-Assistant'!$I$1,""),"")</f>
        <v/>
      </c>
      <c r="E361" s="289" t="str">
        <f ca="1">IF(COUNTIF(Priorities!$B$4:OFFSET(Priorities!$B$3,Table1[[#This Row],[ID]],0),OFFSET(Priorities!$B$3,Table1[[#This Row],[ID]],0))=1,OFFSET(Priorities!$D$3,Table1[[#This Row],[ID]],0),"")</f>
        <v/>
      </c>
      <c r="F361" s="291"/>
      <c r="G361" s="292" t="str" cm="1">
        <f t="array" aca="1" ref="G361" ca="1">_xlfn.IFNA(TODAY()-(INDEX(OFFSET(Priorities!$F$3:$F$2283,Table1[[#This Row],[ID]],0),MATCH(1,(B361=OFFSET(Priorities!$B$3:$B$2283,Table1[[#This Row],[ID]],0))*("1W"=OFFSET(Priorities!$E$3:$E$2283,Table1[[#This Row],[ID]],0)),0))),"")</f>
        <v/>
      </c>
      <c r="H361" s="292" t="str" cm="1">
        <f t="array" aca="1" ref="H361" ca="1">_xlfn.IFNA(TODAY()-(INDEX(OFFSET(Priorities!$F$3:$F$2283,Table1[[#This Row],[ID]],0),MATCH(1,(B361=OFFSET(Priorities!$B$3:$B$2283,Table1[[#This Row],[ID]],0))*("3W"=OFFSET(Priorities!$E$3:$E$2283,Table1[[#This Row],[ID]],0)),0))),"")</f>
        <v/>
      </c>
      <c r="I361" s="292" t="str" cm="1">
        <f t="array" aca="1" ref="I361" ca="1">_xlfn.IFNA(TODAY()-(INDEX(OFFSET(Priorities!$F$3:$F$2283,Table1[[#This Row],[ID]],0),MATCH(1,(B361=OFFSET(Priorities!$B$3:$B$2283,Table1[[#This Row],[ID]],0))*("6W"=OFFSET(Priorities!$E$3:$E$2283,Table1[[#This Row],[ID]],0)),0))),"")</f>
        <v/>
      </c>
      <c r="J361" s="292" t="str" cm="1">
        <f t="array" aca="1" ref="J361" ca="1">_xlfn.IFNA(TODAY()-(INDEX(OFFSET(Priorities!$F$3:$F$2283,Table1[[#This Row],[ID]],0),MATCH(1,(B361=OFFSET(Priorities!$B$3:$B$2283,Table1[[#This Row],[ID]],0))*("12W"=OFFSET(Priorities!$E$3:$E$2283,Table1[[#This Row],[ID]],0)),0))),"")</f>
        <v/>
      </c>
      <c r="K361" s="292" t="str" cm="1">
        <f t="array" aca="1" ref="K361" ca="1">_xlfn.IFNA(TODAY()-(INDEX(OFFSET(Priorities!$F$3:$F$2283,Table1[[#This Row],[ID]],0),MATCH(1,(B361=OFFSET(Priorities!$B$3:$B$2283,Table1[[#This Row],[ID]],0))*("18W"=OFFSET(Priorities!$E$3:$E$2283,Table1[[#This Row],[ID]],0)),0))),"")</f>
        <v/>
      </c>
      <c r="L361" s="292" t="str" cm="1">
        <f t="array" aca="1" ref="L361" ca="1">_xlfn.IFNA(TODAY()-(INDEX(OFFSET(Priorities!$F$3:$F$2283,Table1[[#This Row],[ID]],0),MATCH(1,(B361=OFFSET(Priorities!$B$3:$B$2283,Table1[[#This Row],[ID]],0))*("26W"=OFFSET(Priorities!$E$3:$E$2283,Table1[[#This Row],[ID]],0)),0))),"")</f>
        <v/>
      </c>
      <c r="M361" s="292" t="str" cm="1">
        <f t="array" aca="1" ref="M361" ca="1">_xlfn.IFNA(TODAY()-(INDEX(OFFSET(Priorities!$F$3:$F$2283,Table1[[#This Row],[ID]],0),MATCH(1,(B361=OFFSET(Priorities!$B$3:$B$2283,Table1[[#This Row],[ID]],0))*("52W"=OFFSET(Priorities!$E$3:$E$2283,Table1[[#This Row],[ID]],0)),0))),"")</f>
        <v/>
      </c>
      <c r="N361" s="292" t="str" cm="1">
        <f t="array" aca="1" ref="N361" ca="1">_xlfn.IFNA(TODAY()-(INDEX(OFFSET(Priorities!$F$3:$F$2283,Table1[[#This Row],[ID]],0),MATCH(1,(B361=OFFSET(Priorities!$B$3:$B$2283,Table1[[#This Row],[ID]],0))*("104W"=OFFSET(Priorities!$E$3:$E$2283,Table1[[#This Row],[ID]],0)),0))),"")</f>
        <v/>
      </c>
      <c r="O361" s="292" t="str" cm="1">
        <f t="array" aca="1" ref="O361" ca="1">_xlfn.IFNA(TODAY()-(INDEX(OFFSET(Priorities!$F$3:$F$2283,Table1[[#This Row],[ID]],0),MATCH(1,(B361=OFFSET(Priorities!$B$3:$B$2283,Table1[[#This Row],[ID]],0))*("2L"=OFFSET(Priorities!$E$3:$E$2283,Table1[[#This Row],[ID]],0)),0))),"")</f>
        <v/>
      </c>
      <c r="P361" s="292" t="str" cm="1">
        <f t="array" aca="1" ref="P361" ca="1">_xlfn.IFNA(TODAY()-(INDEX(OFFSET(Priorities!$F$3:$F$2283,Table1[[#This Row],[ID]],0),MATCH(1,(B361=OFFSET(Priorities!$B$3:$B$2283,Table1[[#This Row],[ID]],0))*("156W"=OFFSET(Priorities!$E$3:$E$2283,Table1[[#This Row],[ID]],0)),0))),"")</f>
        <v/>
      </c>
      <c r="Q361" s="289" t="str" cm="1">
        <f t="array" aca="1" ref="Q361" ca="1">_xlfn.IFNA(TODAY()-(INDEX(OFFSET(Priorities!$F$3:$F$2283,Table1[[#This Row],[ID]],0),MATCH(1,(B361=OFFSET(Priorities!$B$3:$B$2283,Table1[[#This Row],[ID]],0))*("3L"=OFFSET(Priorities!$E$3:$E$2283,Table1[[#This Row],[ID]],0)),0))),"")</f>
        <v/>
      </c>
    </row>
    <row r="362" spans="1:17" hidden="1" x14ac:dyDescent="0.3">
      <c r="A362" s="288">
        <v>361</v>
      </c>
      <c r="B362" s="289" t="str">
        <f ca="1">IF(COUNTIF(Priorities!$B$4:OFFSET(Priorities!$B$3,Table1[[#This Row],[ID]],0),OFFSET(Priorities!$B$3,Table1[[#This Row],[ID]],0))=1,OFFSET(Priorities!$B$3,Table1[[#This Row],[ID]],0),"")</f>
        <v/>
      </c>
      <c r="C362" s="290" t="str">
        <f ca="1">IF(COUNTIF(Priorities!$B$4:OFFSET(Priorities!$B$3,Table1[[#This Row],[ID]],0),OFFSET(Priorities!$B$3,Table1[[#This Row],[ID]],0))=1,OFFSET(Priorities!$C$3,Table1[[#This Row],[ID]],0),"")</f>
        <v/>
      </c>
      <c r="D362" s="289" t="str">
        <f ca="1">IFERROR(IF(VLOOKUP(E362,'Leader-Assistant'!$B$1:$B$25,1,FALSE)&lt;&gt;"",'Leader-Assistant'!$B$1,""),"") &amp; IFERROR(IF(VLOOKUP(E362,'Leader-Assistant'!$C$1:$C$25,1,FALSE)&lt;&gt;"",'Leader-Assistant'!$C$1,""),"")  &amp; IFERROR(IF(VLOOKUP(E362,'Leader-Assistant'!$D$1:$D$25,1,FALSE)&lt;&gt;"",'Leader-Assistant'!$D$1,""),"") &amp; IFERROR(IF(VLOOKUP(E362,'Leader-Assistant'!$E$1:$E$25,1,FALSE)&lt;&gt;"",'Leader-Assistant'!$E$1,""),"") &amp; IFERROR(IF(VLOOKUP(E362,'Leader-Assistant'!$F$1:$F$25,1,FALSE)&lt;&gt;"",'Leader-Assistant'!$F$1,""),"") &amp; IFERROR(IF(VLOOKUP(E362,'Leader-Assistant'!$G$1:$G$25,1,FALSE)&lt;&gt;"",'Leader-Assistant'!$G$1,""),"") &amp; IFERROR(IF(VLOOKUP(E362,'Leader-Assistant'!$H$1:$H$25,1,FALSE)&lt;&gt;"",'Leader-Assistant'!$H$1,""),"") &amp; IFERROR(IF(VLOOKUP(E362,'Leader-Assistant'!$I$1:$I$25,1,FALSE)&lt;&gt;"",'Leader-Assistant'!$I$1,""),"")</f>
        <v/>
      </c>
      <c r="E362" s="289" t="str">
        <f ca="1">IF(COUNTIF(Priorities!$B$4:OFFSET(Priorities!$B$3,Table1[[#This Row],[ID]],0),OFFSET(Priorities!$B$3,Table1[[#This Row],[ID]],0))=1,OFFSET(Priorities!$D$3,Table1[[#This Row],[ID]],0),"")</f>
        <v/>
      </c>
      <c r="F362" s="291"/>
      <c r="G362" s="292" t="str" cm="1">
        <f t="array" aca="1" ref="G362" ca="1">_xlfn.IFNA(TODAY()-(INDEX(OFFSET(Priorities!$F$3:$F$2283,Table1[[#This Row],[ID]],0),MATCH(1,(B362=OFFSET(Priorities!$B$3:$B$2283,Table1[[#This Row],[ID]],0))*("1W"=OFFSET(Priorities!$E$3:$E$2283,Table1[[#This Row],[ID]],0)),0))),"")</f>
        <v/>
      </c>
      <c r="H362" s="292" t="str" cm="1">
        <f t="array" aca="1" ref="H362" ca="1">_xlfn.IFNA(TODAY()-(INDEX(OFFSET(Priorities!$F$3:$F$2283,Table1[[#This Row],[ID]],0),MATCH(1,(B362=OFFSET(Priorities!$B$3:$B$2283,Table1[[#This Row],[ID]],0))*("3W"=OFFSET(Priorities!$E$3:$E$2283,Table1[[#This Row],[ID]],0)),0))),"")</f>
        <v/>
      </c>
      <c r="I362" s="292" t="str" cm="1">
        <f t="array" aca="1" ref="I362" ca="1">_xlfn.IFNA(TODAY()-(INDEX(OFFSET(Priorities!$F$3:$F$2283,Table1[[#This Row],[ID]],0),MATCH(1,(B362=OFFSET(Priorities!$B$3:$B$2283,Table1[[#This Row],[ID]],0))*("6W"=OFFSET(Priorities!$E$3:$E$2283,Table1[[#This Row],[ID]],0)),0))),"")</f>
        <v/>
      </c>
      <c r="J362" s="292" t="str" cm="1">
        <f t="array" aca="1" ref="J362" ca="1">_xlfn.IFNA(TODAY()-(INDEX(OFFSET(Priorities!$F$3:$F$2283,Table1[[#This Row],[ID]],0),MATCH(1,(B362=OFFSET(Priorities!$B$3:$B$2283,Table1[[#This Row],[ID]],0))*("12W"=OFFSET(Priorities!$E$3:$E$2283,Table1[[#This Row],[ID]],0)),0))),"")</f>
        <v/>
      </c>
      <c r="K362" s="292" t="str" cm="1">
        <f t="array" aca="1" ref="K362" ca="1">_xlfn.IFNA(TODAY()-(INDEX(OFFSET(Priorities!$F$3:$F$2283,Table1[[#This Row],[ID]],0),MATCH(1,(B362=OFFSET(Priorities!$B$3:$B$2283,Table1[[#This Row],[ID]],0))*("18W"=OFFSET(Priorities!$E$3:$E$2283,Table1[[#This Row],[ID]],0)),0))),"")</f>
        <v/>
      </c>
      <c r="L362" s="292" t="str" cm="1">
        <f t="array" aca="1" ref="L362" ca="1">_xlfn.IFNA(TODAY()-(INDEX(OFFSET(Priorities!$F$3:$F$2283,Table1[[#This Row],[ID]],0),MATCH(1,(B362=OFFSET(Priorities!$B$3:$B$2283,Table1[[#This Row],[ID]],0))*("26W"=OFFSET(Priorities!$E$3:$E$2283,Table1[[#This Row],[ID]],0)),0))),"")</f>
        <v/>
      </c>
      <c r="M362" s="292" t="str" cm="1">
        <f t="array" aca="1" ref="M362" ca="1">_xlfn.IFNA(TODAY()-(INDEX(OFFSET(Priorities!$F$3:$F$2283,Table1[[#This Row],[ID]],0),MATCH(1,(B362=OFFSET(Priorities!$B$3:$B$2283,Table1[[#This Row],[ID]],0))*("52W"=OFFSET(Priorities!$E$3:$E$2283,Table1[[#This Row],[ID]],0)),0))),"")</f>
        <v/>
      </c>
      <c r="N362" s="292" t="str" cm="1">
        <f t="array" aca="1" ref="N362" ca="1">_xlfn.IFNA(TODAY()-(INDEX(OFFSET(Priorities!$F$3:$F$2283,Table1[[#This Row],[ID]],0),MATCH(1,(B362=OFFSET(Priorities!$B$3:$B$2283,Table1[[#This Row],[ID]],0))*("104W"=OFFSET(Priorities!$E$3:$E$2283,Table1[[#This Row],[ID]],0)),0))),"")</f>
        <v/>
      </c>
      <c r="O362" s="292" t="str" cm="1">
        <f t="array" aca="1" ref="O362" ca="1">_xlfn.IFNA(TODAY()-(INDEX(OFFSET(Priorities!$F$3:$F$2283,Table1[[#This Row],[ID]],0),MATCH(1,(B362=OFFSET(Priorities!$B$3:$B$2283,Table1[[#This Row],[ID]],0))*("2L"=OFFSET(Priorities!$E$3:$E$2283,Table1[[#This Row],[ID]],0)),0))),"")</f>
        <v/>
      </c>
      <c r="P362" s="292" t="str" cm="1">
        <f t="array" aca="1" ref="P362" ca="1">_xlfn.IFNA(TODAY()-(INDEX(OFFSET(Priorities!$F$3:$F$2283,Table1[[#This Row],[ID]],0),MATCH(1,(B362=OFFSET(Priorities!$B$3:$B$2283,Table1[[#This Row],[ID]],0))*("156W"=OFFSET(Priorities!$E$3:$E$2283,Table1[[#This Row],[ID]],0)),0))),"")</f>
        <v/>
      </c>
      <c r="Q362" s="289" t="str" cm="1">
        <f t="array" aca="1" ref="Q362" ca="1">_xlfn.IFNA(TODAY()-(INDEX(OFFSET(Priorities!$F$3:$F$2283,Table1[[#This Row],[ID]],0),MATCH(1,(B362=OFFSET(Priorities!$B$3:$B$2283,Table1[[#This Row],[ID]],0))*("3L"=OFFSET(Priorities!$E$3:$E$2283,Table1[[#This Row],[ID]],0)),0))),"")</f>
        <v/>
      </c>
    </row>
    <row r="363" spans="1:17" x14ac:dyDescent="0.3">
      <c r="A363" s="288">
        <v>362</v>
      </c>
      <c r="B363" s="289" t="str">
        <f ca="1">IF(COUNTIF(Priorities!$B$4:OFFSET(Priorities!$B$3,Table1[[#This Row],[ID]],0),OFFSET(Priorities!$B$3,Table1[[#This Row],[ID]],0))=1,OFFSET(Priorities!$B$3,Table1[[#This Row],[ID]],0),"")</f>
        <v>ST 362/2021</v>
      </c>
      <c r="C363" s="290" t="str">
        <f ca="1">IF(COUNTIF(Priorities!$B$4:OFFSET(Priorities!$B$3,Table1[[#This Row],[ID]],0),OFFSET(Priorities!$B$3,Table1[[#This Row],[ID]],0))=1,OFFSET(Priorities!$C$3,Table1[[#This Row],[ID]],0),"")</f>
        <v>TEST15</v>
      </c>
      <c r="D363" s="289" t="str">
        <f ca="1">IFERROR(IF(VLOOKUP(E363,'Leader-Assistant'!$B$1:$B$25,1,FALSE)&lt;&gt;"",'Leader-Assistant'!$B$1,""),"") &amp; IFERROR(IF(VLOOKUP(E363,'Leader-Assistant'!$C$1:$C$25,1,FALSE)&lt;&gt;"",'Leader-Assistant'!$C$1,""),"")  &amp; IFERROR(IF(VLOOKUP(E363,'Leader-Assistant'!$D$1:$D$25,1,FALSE)&lt;&gt;"",'Leader-Assistant'!$D$1,""),"") &amp; IFERROR(IF(VLOOKUP(E363,'Leader-Assistant'!$E$1:$E$25,1,FALSE)&lt;&gt;"",'Leader-Assistant'!$E$1,""),"") &amp; IFERROR(IF(VLOOKUP(E363,'Leader-Assistant'!$F$1:$F$25,1,FALSE)&lt;&gt;"",'Leader-Assistant'!$F$1,""),"") &amp; IFERROR(IF(VLOOKUP(E363,'Leader-Assistant'!$G$1:$G$25,1,FALSE)&lt;&gt;"",'Leader-Assistant'!$G$1,""),"") &amp; IFERROR(IF(VLOOKUP(E363,'Leader-Assistant'!$H$1:$H$25,1,FALSE)&lt;&gt;"",'Leader-Assistant'!$H$1,""),"") &amp; IFERROR(IF(VLOOKUP(E363,'Leader-Assistant'!$I$1:$I$25,1,FALSE)&lt;&gt;"",'Leader-Assistant'!$I$1,""),"")</f>
        <v>PKL</v>
      </c>
      <c r="E363" s="289" t="str">
        <f ca="1">IF(COUNTIF(Priorities!$B$4:OFFSET(Priorities!$B$3,Table1[[#This Row],[ID]],0),OFFSET(Priorities!$B$3,Table1[[#This Row],[ID]],0))=1,OFFSET(Priorities!$D$3,Table1[[#This Row],[ID]],0),"")</f>
        <v>MSO</v>
      </c>
      <c r="F363" s="291"/>
      <c r="G363" s="292" cm="1">
        <f t="array" aca="1" ref="G363" ca="1">_xlfn.IFNA(TODAY()-(INDEX(OFFSET(Priorities!$F$3:$F$2283,Table1[[#This Row],[ID]],0),MATCH(1,(B363=OFFSET(Priorities!$B$3:$B$2283,Table1[[#This Row],[ID]],0))*("1W"=OFFSET(Priorities!$E$3:$E$2283,Table1[[#This Row],[ID]],0)),0))),"")</f>
        <v>428</v>
      </c>
      <c r="H363" s="292" cm="1">
        <f t="array" aca="1" ref="H363" ca="1">_xlfn.IFNA(TODAY()-(INDEX(OFFSET(Priorities!$F$3:$F$2283,Table1[[#This Row],[ID]],0),MATCH(1,(B363=OFFSET(Priorities!$B$3:$B$2283,Table1[[#This Row],[ID]],0))*("3W"=OFFSET(Priorities!$E$3:$E$2283,Table1[[#This Row],[ID]],0)),0))),"")</f>
        <v>414</v>
      </c>
      <c r="I363" s="292" t="str" cm="1">
        <f t="array" aca="1" ref="I363" ca="1">_xlfn.IFNA(TODAY()-(INDEX(OFFSET(Priorities!$F$3:$F$2283,Table1[[#This Row],[ID]],0),MATCH(1,(B363=OFFSET(Priorities!$B$3:$B$2283,Table1[[#This Row],[ID]],0))*("6W"=OFFSET(Priorities!$E$3:$E$2283,Table1[[#This Row],[ID]],0)),0))),"")</f>
        <v/>
      </c>
      <c r="J363" s="292" cm="1">
        <f t="array" aca="1" ref="J363" ca="1">_xlfn.IFNA(TODAY()-(INDEX(OFFSET(Priorities!$F$3:$F$2283,Table1[[#This Row],[ID]],0),MATCH(1,(B363=OFFSET(Priorities!$B$3:$B$2283,Table1[[#This Row],[ID]],0))*("12W"=OFFSET(Priorities!$E$3:$E$2283,Table1[[#This Row],[ID]],0)),0))),"")</f>
        <v>351</v>
      </c>
      <c r="K363" s="292" t="str" cm="1">
        <f t="array" aca="1" ref="K363" ca="1">_xlfn.IFNA(TODAY()-(INDEX(OFFSET(Priorities!$F$3:$F$2283,Table1[[#This Row],[ID]],0),MATCH(1,(B363=OFFSET(Priorities!$B$3:$B$2283,Table1[[#This Row],[ID]],0))*("18W"=OFFSET(Priorities!$E$3:$E$2283,Table1[[#This Row],[ID]],0)),0))),"")</f>
        <v/>
      </c>
      <c r="L363" s="292" t="str" cm="1">
        <f t="array" aca="1" ref="L363" ca="1">_xlfn.IFNA(TODAY()-(INDEX(OFFSET(Priorities!$F$3:$F$2283,Table1[[#This Row],[ID]],0),MATCH(1,(B363=OFFSET(Priorities!$B$3:$B$2283,Table1[[#This Row],[ID]],0))*("26W"=OFFSET(Priorities!$E$3:$E$2283,Table1[[#This Row],[ID]],0)),0))),"")</f>
        <v/>
      </c>
      <c r="M363" s="292" t="str" cm="1">
        <f t="array" aca="1" ref="M363" ca="1">_xlfn.IFNA(TODAY()-(INDEX(OFFSET(Priorities!$F$3:$F$2283,Table1[[#This Row],[ID]],0),MATCH(1,(B363=OFFSET(Priorities!$B$3:$B$2283,Table1[[#This Row],[ID]],0))*("52W"=OFFSET(Priorities!$E$3:$E$2283,Table1[[#This Row],[ID]],0)),0))),"")</f>
        <v/>
      </c>
      <c r="N363" s="292" t="str" cm="1">
        <f t="array" aca="1" ref="N363" ca="1">_xlfn.IFNA(TODAY()-(INDEX(OFFSET(Priorities!$F$3:$F$2283,Table1[[#This Row],[ID]],0),MATCH(1,(B363=OFFSET(Priorities!$B$3:$B$2283,Table1[[#This Row],[ID]],0))*("104W"=OFFSET(Priorities!$E$3:$E$2283,Table1[[#This Row],[ID]],0)),0))),"")</f>
        <v/>
      </c>
      <c r="O363" s="292" t="str" cm="1">
        <f t="array" aca="1" ref="O363" ca="1">_xlfn.IFNA(TODAY()-(INDEX(OFFSET(Priorities!$F$3:$F$2283,Table1[[#This Row],[ID]],0),MATCH(1,(B363=OFFSET(Priorities!$B$3:$B$2283,Table1[[#This Row],[ID]],0))*("2L"=OFFSET(Priorities!$E$3:$E$2283,Table1[[#This Row],[ID]],0)),0))),"")</f>
        <v/>
      </c>
      <c r="P363" s="292" t="str" cm="1">
        <f t="array" aca="1" ref="P363" ca="1">_xlfn.IFNA(TODAY()-(INDEX(OFFSET(Priorities!$F$3:$F$2283,Table1[[#This Row],[ID]],0),MATCH(1,(B363=OFFSET(Priorities!$B$3:$B$2283,Table1[[#This Row],[ID]],0))*("156W"=OFFSET(Priorities!$E$3:$E$2283,Table1[[#This Row],[ID]],0)),0))),"")</f>
        <v/>
      </c>
      <c r="Q363" s="289" t="str" cm="1">
        <f t="array" aca="1" ref="Q363" ca="1">_xlfn.IFNA(TODAY()-(INDEX(OFFSET(Priorities!$F$3:$F$2283,Table1[[#This Row],[ID]],0),MATCH(1,(B363=OFFSET(Priorities!$B$3:$B$2283,Table1[[#This Row],[ID]],0))*("3L"=OFFSET(Priorities!$E$3:$E$2283,Table1[[#This Row],[ID]],0)),0))),"")</f>
        <v/>
      </c>
    </row>
    <row r="364" spans="1:17" hidden="1" x14ac:dyDescent="0.3">
      <c r="A364" s="288">
        <v>363</v>
      </c>
      <c r="B364" s="289" t="str">
        <f ca="1">IF(COUNTIF(Priorities!$B$4:OFFSET(Priorities!$B$3,Table1[[#This Row],[ID]],0),OFFSET(Priorities!$B$3,Table1[[#This Row],[ID]],0))=1,OFFSET(Priorities!$B$3,Table1[[#This Row],[ID]],0),"")</f>
        <v/>
      </c>
      <c r="C364" s="290" t="str">
        <f ca="1">IF(COUNTIF(Priorities!$B$4:OFFSET(Priorities!$B$3,Table1[[#This Row],[ID]],0),OFFSET(Priorities!$B$3,Table1[[#This Row],[ID]],0))=1,OFFSET(Priorities!$C$3,Table1[[#This Row],[ID]],0),"")</f>
        <v/>
      </c>
      <c r="D364" s="289" t="str">
        <f ca="1">IFERROR(IF(VLOOKUP(E364,'Leader-Assistant'!$B$1:$B$25,1,FALSE)&lt;&gt;"",'Leader-Assistant'!$B$1,""),"") &amp; IFERROR(IF(VLOOKUP(E364,'Leader-Assistant'!$C$1:$C$25,1,FALSE)&lt;&gt;"",'Leader-Assistant'!$C$1,""),"")  &amp; IFERROR(IF(VLOOKUP(E364,'Leader-Assistant'!$D$1:$D$25,1,FALSE)&lt;&gt;"",'Leader-Assistant'!$D$1,""),"") &amp; IFERROR(IF(VLOOKUP(E364,'Leader-Assistant'!$E$1:$E$25,1,FALSE)&lt;&gt;"",'Leader-Assistant'!$E$1,""),"") &amp; IFERROR(IF(VLOOKUP(E364,'Leader-Assistant'!$F$1:$F$25,1,FALSE)&lt;&gt;"",'Leader-Assistant'!$F$1,""),"") &amp; IFERROR(IF(VLOOKUP(E364,'Leader-Assistant'!$G$1:$G$25,1,FALSE)&lt;&gt;"",'Leader-Assistant'!$G$1,""),"") &amp; IFERROR(IF(VLOOKUP(E364,'Leader-Assistant'!$H$1:$H$25,1,FALSE)&lt;&gt;"",'Leader-Assistant'!$H$1,""),"") &amp; IFERROR(IF(VLOOKUP(E364,'Leader-Assistant'!$I$1:$I$25,1,FALSE)&lt;&gt;"",'Leader-Assistant'!$I$1,""),"")</f>
        <v/>
      </c>
      <c r="E364" s="289" t="str">
        <f ca="1">IF(COUNTIF(Priorities!$B$4:OFFSET(Priorities!$B$3,Table1[[#This Row],[ID]],0),OFFSET(Priorities!$B$3,Table1[[#This Row],[ID]],0))=1,OFFSET(Priorities!$D$3,Table1[[#This Row],[ID]],0),"")</f>
        <v/>
      </c>
      <c r="F364" s="291"/>
      <c r="G364" s="292" t="str" cm="1">
        <f t="array" aca="1" ref="G364" ca="1">_xlfn.IFNA(TODAY()-(INDEX(OFFSET(Priorities!$F$3:$F$2283,Table1[[#This Row],[ID]],0),MATCH(1,(B364=OFFSET(Priorities!$B$3:$B$2283,Table1[[#This Row],[ID]],0))*("1W"=OFFSET(Priorities!$E$3:$E$2283,Table1[[#This Row],[ID]],0)),0))),"")</f>
        <v/>
      </c>
      <c r="H364" s="292" t="str" cm="1">
        <f t="array" aca="1" ref="H364" ca="1">_xlfn.IFNA(TODAY()-(INDEX(OFFSET(Priorities!$F$3:$F$2283,Table1[[#This Row],[ID]],0),MATCH(1,(B364=OFFSET(Priorities!$B$3:$B$2283,Table1[[#This Row],[ID]],0))*("3W"=OFFSET(Priorities!$E$3:$E$2283,Table1[[#This Row],[ID]],0)),0))),"")</f>
        <v/>
      </c>
      <c r="I364" s="292" t="str" cm="1">
        <f t="array" aca="1" ref="I364" ca="1">_xlfn.IFNA(TODAY()-(INDEX(OFFSET(Priorities!$F$3:$F$2283,Table1[[#This Row],[ID]],0),MATCH(1,(B364=OFFSET(Priorities!$B$3:$B$2283,Table1[[#This Row],[ID]],0))*("6W"=OFFSET(Priorities!$E$3:$E$2283,Table1[[#This Row],[ID]],0)),0))),"")</f>
        <v/>
      </c>
      <c r="J364" s="292" t="str" cm="1">
        <f t="array" aca="1" ref="J364" ca="1">_xlfn.IFNA(TODAY()-(INDEX(OFFSET(Priorities!$F$3:$F$2283,Table1[[#This Row],[ID]],0),MATCH(1,(B364=OFFSET(Priorities!$B$3:$B$2283,Table1[[#This Row],[ID]],0))*("12W"=OFFSET(Priorities!$E$3:$E$2283,Table1[[#This Row],[ID]],0)),0))),"")</f>
        <v/>
      </c>
      <c r="K364" s="292" t="str" cm="1">
        <f t="array" aca="1" ref="K364" ca="1">_xlfn.IFNA(TODAY()-(INDEX(OFFSET(Priorities!$F$3:$F$2283,Table1[[#This Row],[ID]],0),MATCH(1,(B364=OFFSET(Priorities!$B$3:$B$2283,Table1[[#This Row],[ID]],0))*("18W"=OFFSET(Priorities!$E$3:$E$2283,Table1[[#This Row],[ID]],0)),0))),"")</f>
        <v/>
      </c>
      <c r="L364" s="292" t="str" cm="1">
        <f t="array" aca="1" ref="L364" ca="1">_xlfn.IFNA(TODAY()-(INDEX(OFFSET(Priorities!$F$3:$F$2283,Table1[[#This Row],[ID]],0),MATCH(1,(B364=OFFSET(Priorities!$B$3:$B$2283,Table1[[#This Row],[ID]],0))*("26W"=OFFSET(Priorities!$E$3:$E$2283,Table1[[#This Row],[ID]],0)),0))),"")</f>
        <v/>
      </c>
      <c r="M364" s="292" t="str" cm="1">
        <f t="array" aca="1" ref="M364" ca="1">_xlfn.IFNA(TODAY()-(INDEX(OFFSET(Priorities!$F$3:$F$2283,Table1[[#This Row],[ID]],0),MATCH(1,(B364=OFFSET(Priorities!$B$3:$B$2283,Table1[[#This Row],[ID]],0))*("52W"=OFFSET(Priorities!$E$3:$E$2283,Table1[[#This Row],[ID]],0)),0))),"")</f>
        <v/>
      </c>
      <c r="N364" s="292" t="str" cm="1">
        <f t="array" aca="1" ref="N364" ca="1">_xlfn.IFNA(TODAY()-(INDEX(OFFSET(Priorities!$F$3:$F$2283,Table1[[#This Row],[ID]],0),MATCH(1,(B364=OFFSET(Priorities!$B$3:$B$2283,Table1[[#This Row],[ID]],0))*("104W"=OFFSET(Priorities!$E$3:$E$2283,Table1[[#This Row],[ID]],0)),0))),"")</f>
        <v/>
      </c>
      <c r="O364" s="292" t="str" cm="1">
        <f t="array" aca="1" ref="O364" ca="1">_xlfn.IFNA(TODAY()-(INDEX(OFFSET(Priorities!$F$3:$F$2283,Table1[[#This Row],[ID]],0),MATCH(1,(B364=OFFSET(Priorities!$B$3:$B$2283,Table1[[#This Row],[ID]],0))*("2L"=OFFSET(Priorities!$E$3:$E$2283,Table1[[#This Row],[ID]],0)),0))),"")</f>
        <v/>
      </c>
      <c r="P364" s="292" t="str" cm="1">
        <f t="array" aca="1" ref="P364" ca="1">_xlfn.IFNA(TODAY()-(INDEX(OFFSET(Priorities!$F$3:$F$2283,Table1[[#This Row],[ID]],0),MATCH(1,(B364=OFFSET(Priorities!$B$3:$B$2283,Table1[[#This Row],[ID]],0))*("156W"=OFFSET(Priorities!$E$3:$E$2283,Table1[[#This Row],[ID]],0)),0))),"")</f>
        <v/>
      </c>
      <c r="Q364" s="289" t="str" cm="1">
        <f t="array" aca="1" ref="Q364" ca="1">_xlfn.IFNA(TODAY()-(INDEX(OFFSET(Priorities!$F$3:$F$2283,Table1[[#This Row],[ID]],0),MATCH(1,(B364=OFFSET(Priorities!$B$3:$B$2283,Table1[[#This Row],[ID]],0))*("3L"=OFFSET(Priorities!$E$3:$E$2283,Table1[[#This Row],[ID]],0)),0))),"")</f>
        <v/>
      </c>
    </row>
    <row r="365" spans="1:17" hidden="1" x14ac:dyDescent="0.3">
      <c r="A365" s="288">
        <v>364</v>
      </c>
      <c r="B365" s="289" t="str">
        <f ca="1">IF(COUNTIF(Priorities!$B$4:OFFSET(Priorities!$B$3,Table1[[#This Row],[ID]],0),OFFSET(Priorities!$B$3,Table1[[#This Row],[ID]],0))=1,OFFSET(Priorities!$B$3,Table1[[#This Row],[ID]],0),"")</f>
        <v/>
      </c>
      <c r="C365" s="290" t="str">
        <f ca="1">IF(COUNTIF(Priorities!$B$4:OFFSET(Priorities!$B$3,Table1[[#This Row],[ID]],0),OFFSET(Priorities!$B$3,Table1[[#This Row],[ID]],0))=1,OFFSET(Priorities!$C$3,Table1[[#This Row],[ID]],0),"")</f>
        <v/>
      </c>
      <c r="D365" s="289" t="str">
        <f ca="1">IFERROR(IF(VLOOKUP(E365,'Leader-Assistant'!$B$1:$B$25,1,FALSE)&lt;&gt;"",'Leader-Assistant'!$B$1,""),"") &amp; IFERROR(IF(VLOOKUP(E365,'Leader-Assistant'!$C$1:$C$25,1,FALSE)&lt;&gt;"",'Leader-Assistant'!$C$1,""),"")  &amp; IFERROR(IF(VLOOKUP(E365,'Leader-Assistant'!$D$1:$D$25,1,FALSE)&lt;&gt;"",'Leader-Assistant'!$D$1,""),"") &amp; IFERROR(IF(VLOOKUP(E365,'Leader-Assistant'!$E$1:$E$25,1,FALSE)&lt;&gt;"",'Leader-Assistant'!$E$1,""),"") &amp; IFERROR(IF(VLOOKUP(E365,'Leader-Assistant'!$F$1:$F$25,1,FALSE)&lt;&gt;"",'Leader-Assistant'!$F$1,""),"") &amp; IFERROR(IF(VLOOKUP(E365,'Leader-Assistant'!$G$1:$G$25,1,FALSE)&lt;&gt;"",'Leader-Assistant'!$G$1,""),"") &amp; IFERROR(IF(VLOOKUP(E365,'Leader-Assistant'!$H$1:$H$25,1,FALSE)&lt;&gt;"",'Leader-Assistant'!$H$1,""),"") &amp; IFERROR(IF(VLOOKUP(E365,'Leader-Assistant'!$I$1:$I$25,1,FALSE)&lt;&gt;"",'Leader-Assistant'!$I$1,""),"")</f>
        <v/>
      </c>
      <c r="E365" s="289" t="str">
        <f ca="1">IF(COUNTIF(Priorities!$B$4:OFFSET(Priorities!$B$3,Table1[[#This Row],[ID]],0),OFFSET(Priorities!$B$3,Table1[[#This Row],[ID]],0))=1,OFFSET(Priorities!$D$3,Table1[[#This Row],[ID]],0),"")</f>
        <v/>
      </c>
      <c r="F365" s="291"/>
      <c r="G365" s="292" t="str" cm="1">
        <f t="array" aca="1" ref="G365" ca="1">_xlfn.IFNA(TODAY()-(INDEX(OFFSET(Priorities!$F$3:$F$2283,Table1[[#This Row],[ID]],0),MATCH(1,(B365=OFFSET(Priorities!$B$3:$B$2283,Table1[[#This Row],[ID]],0))*("1W"=OFFSET(Priorities!$E$3:$E$2283,Table1[[#This Row],[ID]],0)),0))),"")</f>
        <v/>
      </c>
      <c r="H365" s="292" t="str" cm="1">
        <f t="array" aca="1" ref="H365" ca="1">_xlfn.IFNA(TODAY()-(INDEX(OFFSET(Priorities!$F$3:$F$2283,Table1[[#This Row],[ID]],0),MATCH(1,(B365=OFFSET(Priorities!$B$3:$B$2283,Table1[[#This Row],[ID]],0))*("3W"=OFFSET(Priorities!$E$3:$E$2283,Table1[[#This Row],[ID]],0)),0))),"")</f>
        <v/>
      </c>
      <c r="I365" s="292" t="str" cm="1">
        <f t="array" aca="1" ref="I365" ca="1">_xlfn.IFNA(TODAY()-(INDEX(OFFSET(Priorities!$F$3:$F$2283,Table1[[#This Row],[ID]],0),MATCH(1,(B365=OFFSET(Priorities!$B$3:$B$2283,Table1[[#This Row],[ID]],0))*("6W"=OFFSET(Priorities!$E$3:$E$2283,Table1[[#This Row],[ID]],0)),0))),"")</f>
        <v/>
      </c>
      <c r="J365" s="292" t="str" cm="1">
        <f t="array" aca="1" ref="J365" ca="1">_xlfn.IFNA(TODAY()-(INDEX(OFFSET(Priorities!$F$3:$F$2283,Table1[[#This Row],[ID]],0),MATCH(1,(B365=OFFSET(Priorities!$B$3:$B$2283,Table1[[#This Row],[ID]],0))*("12W"=OFFSET(Priorities!$E$3:$E$2283,Table1[[#This Row],[ID]],0)),0))),"")</f>
        <v/>
      </c>
      <c r="K365" s="292" t="str" cm="1">
        <f t="array" aca="1" ref="K365" ca="1">_xlfn.IFNA(TODAY()-(INDEX(OFFSET(Priorities!$F$3:$F$2283,Table1[[#This Row],[ID]],0),MATCH(1,(B365=OFFSET(Priorities!$B$3:$B$2283,Table1[[#This Row],[ID]],0))*("18W"=OFFSET(Priorities!$E$3:$E$2283,Table1[[#This Row],[ID]],0)),0))),"")</f>
        <v/>
      </c>
      <c r="L365" s="292" t="str" cm="1">
        <f t="array" aca="1" ref="L365" ca="1">_xlfn.IFNA(TODAY()-(INDEX(OFFSET(Priorities!$F$3:$F$2283,Table1[[#This Row],[ID]],0),MATCH(1,(B365=OFFSET(Priorities!$B$3:$B$2283,Table1[[#This Row],[ID]],0))*("26W"=OFFSET(Priorities!$E$3:$E$2283,Table1[[#This Row],[ID]],0)),0))),"")</f>
        <v/>
      </c>
      <c r="M365" s="292" t="str" cm="1">
        <f t="array" aca="1" ref="M365" ca="1">_xlfn.IFNA(TODAY()-(INDEX(OFFSET(Priorities!$F$3:$F$2283,Table1[[#This Row],[ID]],0),MATCH(1,(B365=OFFSET(Priorities!$B$3:$B$2283,Table1[[#This Row],[ID]],0))*("52W"=OFFSET(Priorities!$E$3:$E$2283,Table1[[#This Row],[ID]],0)),0))),"")</f>
        <v/>
      </c>
      <c r="N365" s="292" t="str" cm="1">
        <f t="array" aca="1" ref="N365" ca="1">_xlfn.IFNA(TODAY()-(INDEX(OFFSET(Priorities!$F$3:$F$2283,Table1[[#This Row],[ID]],0),MATCH(1,(B365=OFFSET(Priorities!$B$3:$B$2283,Table1[[#This Row],[ID]],0))*("104W"=OFFSET(Priorities!$E$3:$E$2283,Table1[[#This Row],[ID]],0)),0))),"")</f>
        <v/>
      </c>
      <c r="O365" s="292" t="str" cm="1">
        <f t="array" aca="1" ref="O365" ca="1">_xlfn.IFNA(TODAY()-(INDEX(OFFSET(Priorities!$F$3:$F$2283,Table1[[#This Row],[ID]],0),MATCH(1,(B365=OFFSET(Priorities!$B$3:$B$2283,Table1[[#This Row],[ID]],0))*("2L"=OFFSET(Priorities!$E$3:$E$2283,Table1[[#This Row],[ID]],0)),0))),"")</f>
        <v/>
      </c>
      <c r="P365" s="292" t="str" cm="1">
        <f t="array" aca="1" ref="P365" ca="1">_xlfn.IFNA(TODAY()-(INDEX(OFFSET(Priorities!$F$3:$F$2283,Table1[[#This Row],[ID]],0),MATCH(1,(B365=OFFSET(Priorities!$B$3:$B$2283,Table1[[#This Row],[ID]],0))*("156W"=OFFSET(Priorities!$E$3:$E$2283,Table1[[#This Row],[ID]],0)),0))),"")</f>
        <v/>
      </c>
      <c r="Q365" s="289" t="str" cm="1">
        <f t="array" aca="1" ref="Q365" ca="1">_xlfn.IFNA(TODAY()-(INDEX(OFFSET(Priorities!$F$3:$F$2283,Table1[[#This Row],[ID]],0),MATCH(1,(B365=OFFSET(Priorities!$B$3:$B$2283,Table1[[#This Row],[ID]],0))*("3L"=OFFSET(Priorities!$E$3:$E$2283,Table1[[#This Row],[ID]],0)),0))),"")</f>
        <v/>
      </c>
    </row>
    <row r="366" spans="1:17" hidden="1" x14ac:dyDescent="0.3">
      <c r="A366" s="288">
        <v>365</v>
      </c>
      <c r="B366" s="289" t="str">
        <f ca="1">IF(COUNTIF(Priorities!$B$4:OFFSET(Priorities!$B$3,Table1[[#This Row],[ID]],0),OFFSET(Priorities!$B$3,Table1[[#This Row],[ID]],0))=1,OFFSET(Priorities!$B$3,Table1[[#This Row],[ID]],0),"")</f>
        <v/>
      </c>
      <c r="C366" s="290" t="str">
        <f ca="1">IF(COUNTIF(Priorities!$B$4:OFFSET(Priorities!$B$3,Table1[[#This Row],[ID]],0),OFFSET(Priorities!$B$3,Table1[[#This Row],[ID]],0))=1,OFFSET(Priorities!$C$3,Table1[[#This Row],[ID]],0),"")</f>
        <v/>
      </c>
      <c r="D366" s="289" t="str">
        <f ca="1">IFERROR(IF(VLOOKUP(E366,'Leader-Assistant'!$B$1:$B$25,1,FALSE)&lt;&gt;"",'Leader-Assistant'!$B$1,""),"") &amp; IFERROR(IF(VLOOKUP(E366,'Leader-Assistant'!$C$1:$C$25,1,FALSE)&lt;&gt;"",'Leader-Assistant'!$C$1,""),"")  &amp; IFERROR(IF(VLOOKUP(E366,'Leader-Assistant'!$D$1:$D$25,1,FALSE)&lt;&gt;"",'Leader-Assistant'!$D$1,""),"") &amp; IFERROR(IF(VLOOKUP(E366,'Leader-Assistant'!$E$1:$E$25,1,FALSE)&lt;&gt;"",'Leader-Assistant'!$E$1,""),"") &amp; IFERROR(IF(VLOOKUP(E366,'Leader-Assistant'!$F$1:$F$25,1,FALSE)&lt;&gt;"",'Leader-Assistant'!$F$1,""),"") &amp; IFERROR(IF(VLOOKUP(E366,'Leader-Assistant'!$G$1:$G$25,1,FALSE)&lt;&gt;"",'Leader-Assistant'!$G$1,""),"") &amp; IFERROR(IF(VLOOKUP(E366,'Leader-Assistant'!$H$1:$H$25,1,FALSE)&lt;&gt;"",'Leader-Assistant'!$H$1,""),"") &amp; IFERROR(IF(VLOOKUP(E366,'Leader-Assistant'!$I$1:$I$25,1,FALSE)&lt;&gt;"",'Leader-Assistant'!$I$1,""),"")</f>
        <v/>
      </c>
      <c r="E366" s="289" t="str">
        <f ca="1">IF(COUNTIF(Priorities!$B$4:OFFSET(Priorities!$B$3,Table1[[#This Row],[ID]],0),OFFSET(Priorities!$B$3,Table1[[#This Row],[ID]],0))=1,OFFSET(Priorities!$D$3,Table1[[#This Row],[ID]],0),"")</f>
        <v/>
      </c>
      <c r="F366" s="291"/>
      <c r="G366" s="292" t="str" cm="1">
        <f t="array" aca="1" ref="G366" ca="1">_xlfn.IFNA(TODAY()-(INDEX(OFFSET(Priorities!$F$3:$F$2283,Table1[[#This Row],[ID]],0),MATCH(1,(B366=OFFSET(Priorities!$B$3:$B$2283,Table1[[#This Row],[ID]],0))*("1W"=OFFSET(Priorities!$E$3:$E$2283,Table1[[#This Row],[ID]],0)),0))),"")</f>
        <v/>
      </c>
      <c r="H366" s="292" t="str" cm="1">
        <f t="array" aca="1" ref="H366" ca="1">_xlfn.IFNA(TODAY()-(INDEX(OFFSET(Priorities!$F$3:$F$2283,Table1[[#This Row],[ID]],0),MATCH(1,(B366=OFFSET(Priorities!$B$3:$B$2283,Table1[[#This Row],[ID]],0))*("3W"=OFFSET(Priorities!$E$3:$E$2283,Table1[[#This Row],[ID]],0)),0))),"")</f>
        <v/>
      </c>
      <c r="I366" s="292" t="str" cm="1">
        <f t="array" aca="1" ref="I366" ca="1">_xlfn.IFNA(TODAY()-(INDEX(OFFSET(Priorities!$F$3:$F$2283,Table1[[#This Row],[ID]],0),MATCH(1,(B366=OFFSET(Priorities!$B$3:$B$2283,Table1[[#This Row],[ID]],0))*("6W"=OFFSET(Priorities!$E$3:$E$2283,Table1[[#This Row],[ID]],0)),0))),"")</f>
        <v/>
      </c>
      <c r="J366" s="292" t="str" cm="1">
        <f t="array" aca="1" ref="J366" ca="1">_xlfn.IFNA(TODAY()-(INDEX(OFFSET(Priorities!$F$3:$F$2283,Table1[[#This Row],[ID]],0),MATCH(1,(B366=OFFSET(Priorities!$B$3:$B$2283,Table1[[#This Row],[ID]],0))*("12W"=OFFSET(Priorities!$E$3:$E$2283,Table1[[#This Row],[ID]],0)),0))),"")</f>
        <v/>
      </c>
      <c r="K366" s="292" t="str" cm="1">
        <f t="array" aca="1" ref="K366" ca="1">_xlfn.IFNA(TODAY()-(INDEX(OFFSET(Priorities!$F$3:$F$2283,Table1[[#This Row],[ID]],0),MATCH(1,(B366=OFFSET(Priorities!$B$3:$B$2283,Table1[[#This Row],[ID]],0))*("18W"=OFFSET(Priorities!$E$3:$E$2283,Table1[[#This Row],[ID]],0)),0))),"")</f>
        <v/>
      </c>
      <c r="L366" s="292" t="str" cm="1">
        <f t="array" aca="1" ref="L366" ca="1">_xlfn.IFNA(TODAY()-(INDEX(OFFSET(Priorities!$F$3:$F$2283,Table1[[#This Row],[ID]],0),MATCH(1,(B366=OFFSET(Priorities!$B$3:$B$2283,Table1[[#This Row],[ID]],0))*("26W"=OFFSET(Priorities!$E$3:$E$2283,Table1[[#This Row],[ID]],0)),0))),"")</f>
        <v/>
      </c>
      <c r="M366" s="292" t="str" cm="1">
        <f t="array" aca="1" ref="M366" ca="1">_xlfn.IFNA(TODAY()-(INDEX(OFFSET(Priorities!$F$3:$F$2283,Table1[[#This Row],[ID]],0),MATCH(1,(B366=OFFSET(Priorities!$B$3:$B$2283,Table1[[#This Row],[ID]],0))*("52W"=OFFSET(Priorities!$E$3:$E$2283,Table1[[#This Row],[ID]],0)),0))),"")</f>
        <v/>
      </c>
      <c r="N366" s="292" t="str" cm="1">
        <f t="array" aca="1" ref="N366" ca="1">_xlfn.IFNA(TODAY()-(INDEX(OFFSET(Priorities!$F$3:$F$2283,Table1[[#This Row],[ID]],0),MATCH(1,(B366=OFFSET(Priorities!$B$3:$B$2283,Table1[[#This Row],[ID]],0))*("104W"=OFFSET(Priorities!$E$3:$E$2283,Table1[[#This Row],[ID]],0)),0))),"")</f>
        <v/>
      </c>
      <c r="O366" s="292" t="str" cm="1">
        <f t="array" aca="1" ref="O366" ca="1">_xlfn.IFNA(TODAY()-(INDEX(OFFSET(Priorities!$F$3:$F$2283,Table1[[#This Row],[ID]],0),MATCH(1,(B366=OFFSET(Priorities!$B$3:$B$2283,Table1[[#This Row],[ID]],0))*("2L"=OFFSET(Priorities!$E$3:$E$2283,Table1[[#This Row],[ID]],0)),0))),"")</f>
        <v/>
      </c>
      <c r="P366" s="292" t="str" cm="1">
        <f t="array" aca="1" ref="P366" ca="1">_xlfn.IFNA(TODAY()-(INDEX(OFFSET(Priorities!$F$3:$F$2283,Table1[[#This Row],[ID]],0),MATCH(1,(B366=OFFSET(Priorities!$B$3:$B$2283,Table1[[#This Row],[ID]],0))*("156W"=OFFSET(Priorities!$E$3:$E$2283,Table1[[#This Row],[ID]],0)),0))),"")</f>
        <v/>
      </c>
      <c r="Q366" s="289" t="str" cm="1">
        <f t="array" aca="1" ref="Q366" ca="1">_xlfn.IFNA(TODAY()-(INDEX(OFFSET(Priorities!$F$3:$F$2283,Table1[[#This Row],[ID]],0),MATCH(1,(B366=OFFSET(Priorities!$B$3:$B$2283,Table1[[#This Row],[ID]],0))*("3L"=OFFSET(Priorities!$E$3:$E$2283,Table1[[#This Row],[ID]],0)),0))),"")</f>
        <v/>
      </c>
    </row>
    <row r="367" spans="1:17" hidden="1" x14ac:dyDescent="0.3">
      <c r="A367" s="288">
        <v>366</v>
      </c>
      <c r="B367" s="289" t="str">
        <f ca="1">IF(COUNTIF(Priorities!$B$4:OFFSET(Priorities!$B$3,Table1[[#This Row],[ID]],0),OFFSET(Priorities!$B$3,Table1[[#This Row],[ID]],0))=1,OFFSET(Priorities!$B$3,Table1[[#This Row],[ID]],0),"")</f>
        <v/>
      </c>
      <c r="C367" s="290" t="str">
        <f ca="1">IF(COUNTIF(Priorities!$B$4:OFFSET(Priorities!$B$3,Table1[[#This Row],[ID]],0),OFFSET(Priorities!$B$3,Table1[[#This Row],[ID]],0))=1,OFFSET(Priorities!$C$3,Table1[[#This Row],[ID]],0),"")</f>
        <v/>
      </c>
      <c r="D367" s="289" t="str">
        <f ca="1">IFERROR(IF(VLOOKUP(E367,'Leader-Assistant'!$B$1:$B$25,1,FALSE)&lt;&gt;"",'Leader-Assistant'!$B$1,""),"") &amp; IFERROR(IF(VLOOKUP(E367,'Leader-Assistant'!$C$1:$C$25,1,FALSE)&lt;&gt;"",'Leader-Assistant'!$C$1,""),"")  &amp; IFERROR(IF(VLOOKUP(E367,'Leader-Assistant'!$D$1:$D$25,1,FALSE)&lt;&gt;"",'Leader-Assistant'!$D$1,""),"") &amp; IFERROR(IF(VLOOKUP(E367,'Leader-Assistant'!$E$1:$E$25,1,FALSE)&lt;&gt;"",'Leader-Assistant'!$E$1,""),"") &amp; IFERROR(IF(VLOOKUP(E367,'Leader-Assistant'!$F$1:$F$25,1,FALSE)&lt;&gt;"",'Leader-Assistant'!$F$1,""),"") &amp; IFERROR(IF(VLOOKUP(E367,'Leader-Assistant'!$G$1:$G$25,1,FALSE)&lt;&gt;"",'Leader-Assistant'!$G$1,""),"") &amp; IFERROR(IF(VLOOKUP(E367,'Leader-Assistant'!$H$1:$H$25,1,FALSE)&lt;&gt;"",'Leader-Assistant'!$H$1,""),"") &amp; IFERROR(IF(VLOOKUP(E367,'Leader-Assistant'!$I$1:$I$25,1,FALSE)&lt;&gt;"",'Leader-Assistant'!$I$1,""),"")</f>
        <v/>
      </c>
      <c r="E367" s="289" t="str">
        <f ca="1">IF(COUNTIF(Priorities!$B$4:OFFSET(Priorities!$B$3,Table1[[#This Row],[ID]],0),OFFSET(Priorities!$B$3,Table1[[#This Row],[ID]],0))=1,OFFSET(Priorities!$D$3,Table1[[#This Row],[ID]],0),"")</f>
        <v/>
      </c>
      <c r="F367" s="291"/>
      <c r="G367" s="292" t="str" cm="1">
        <f t="array" aca="1" ref="G367" ca="1">_xlfn.IFNA(TODAY()-(INDEX(OFFSET(Priorities!$F$3:$F$2283,Table1[[#This Row],[ID]],0),MATCH(1,(B367=OFFSET(Priorities!$B$3:$B$2283,Table1[[#This Row],[ID]],0))*("1W"=OFFSET(Priorities!$E$3:$E$2283,Table1[[#This Row],[ID]],0)),0))),"")</f>
        <v/>
      </c>
      <c r="H367" s="292" t="str" cm="1">
        <f t="array" aca="1" ref="H367" ca="1">_xlfn.IFNA(TODAY()-(INDEX(OFFSET(Priorities!$F$3:$F$2283,Table1[[#This Row],[ID]],0),MATCH(1,(B367=OFFSET(Priorities!$B$3:$B$2283,Table1[[#This Row],[ID]],0))*("3W"=OFFSET(Priorities!$E$3:$E$2283,Table1[[#This Row],[ID]],0)),0))),"")</f>
        <v/>
      </c>
      <c r="I367" s="292" t="str" cm="1">
        <f t="array" aca="1" ref="I367" ca="1">_xlfn.IFNA(TODAY()-(INDEX(OFFSET(Priorities!$F$3:$F$2283,Table1[[#This Row],[ID]],0),MATCH(1,(B367=OFFSET(Priorities!$B$3:$B$2283,Table1[[#This Row],[ID]],0))*("6W"=OFFSET(Priorities!$E$3:$E$2283,Table1[[#This Row],[ID]],0)),0))),"")</f>
        <v/>
      </c>
      <c r="J367" s="292" t="str" cm="1">
        <f t="array" aca="1" ref="J367" ca="1">_xlfn.IFNA(TODAY()-(INDEX(OFFSET(Priorities!$F$3:$F$2283,Table1[[#This Row],[ID]],0),MATCH(1,(B367=OFFSET(Priorities!$B$3:$B$2283,Table1[[#This Row],[ID]],0))*("12W"=OFFSET(Priorities!$E$3:$E$2283,Table1[[#This Row],[ID]],0)),0))),"")</f>
        <v/>
      </c>
      <c r="K367" s="292" t="str" cm="1">
        <f t="array" aca="1" ref="K367" ca="1">_xlfn.IFNA(TODAY()-(INDEX(OFFSET(Priorities!$F$3:$F$2283,Table1[[#This Row],[ID]],0),MATCH(1,(B367=OFFSET(Priorities!$B$3:$B$2283,Table1[[#This Row],[ID]],0))*("18W"=OFFSET(Priorities!$E$3:$E$2283,Table1[[#This Row],[ID]],0)),0))),"")</f>
        <v/>
      </c>
      <c r="L367" s="292" t="str" cm="1">
        <f t="array" aca="1" ref="L367" ca="1">_xlfn.IFNA(TODAY()-(INDEX(OFFSET(Priorities!$F$3:$F$2283,Table1[[#This Row],[ID]],0),MATCH(1,(B367=OFFSET(Priorities!$B$3:$B$2283,Table1[[#This Row],[ID]],0))*("26W"=OFFSET(Priorities!$E$3:$E$2283,Table1[[#This Row],[ID]],0)),0))),"")</f>
        <v/>
      </c>
      <c r="M367" s="292" t="str" cm="1">
        <f t="array" aca="1" ref="M367" ca="1">_xlfn.IFNA(TODAY()-(INDEX(OFFSET(Priorities!$F$3:$F$2283,Table1[[#This Row],[ID]],0),MATCH(1,(B367=OFFSET(Priorities!$B$3:$B$2283,Table1[[#This Row],[ID]],0))*("52W"=OFFSET(Priorities!$E$3:$E$2283,Table1[[#This Row],[ID]],0)),0))),"")</f>
        <v/>
      </c>
      <c r="N367" s="292" t="str" cm="1">
        <f t="array" aca="1" ref="N367" ca="1">_xlfn.IFNA(TODAY()-(INDEX(OFFSET(Priorities!$F$3:$F$2283,Table1[[#This Row],[ID]],0),MATCH(1,(B367=OFFSET(Priorities!$B$3:$B$2283,Table1[[#This Row],[ID]],0))*("104W"=OFFSET(Priorities!$E$3:$E$2283,Table1[[#This Row],[ID]],0)),0))),"")</f>
        <v/>
      </c>
      <c r="O367" s="292" t="str" cm="1">
        <f t="array" aca="1" ref="O367" ca="1">_xlfn.IFNA(TODAY()-(INDEX(OFFSET(Priorities!$F$3:$F$2283,Table1[[#This Row],[ID]],0),MATCH(1,(B367=OFFSET(Priorities!$B$3:$B$2283,Table1[[#This Row],[ID]],0))*("2L"=OFFSET(Priorities!$E$3:$E$2283,Table1[[#This Row],[ID]],0)),0))),"")</f>
        <v/>
      </c>
      <c r="P367" s="292" t="str" cm="1">
        <f t="array" aca="1" ref="P367" ca="1">_xlfn.IFNA(TODAY()-(INDEX(OFFSET(Priorities!$F$3:$F$2283,Table1[[#This Row],[ID]],0),MATCH(1,(B367=OFFSET(Priorities!$B$3:$B$2283,Table1[[#This Row],[ID]],0))*("156W"=OFFSET(Priorities!$E$3:$E$2283,Table1[[#This Row],[ID]],0)),0))),"")</f>
        <v/>
      </c>
      <c r="Q367" s="289" t="str" cm="1">
        <f t="array" aca="1" ref="Q367" ca="1">_xlfn.IFNA(TODAY()-(INDEX(OFFSET(Priorities!$F$3:$F$2283,Table1[[#This Row],[ID]],0),MATCH(1,(B367=OFFSET(Priorities!$B$3:$B$2283,Table1[[#This Row],[ID]],0))*("3L"=OFFSET(Priorities!$E$3:$E$2283,Table1[[#This Row],[ID]],0)),0))),"")</f>
        <v/>
      </c>
    </row>
    <row r="368" spans="1:17" hidden="1" x14ac:dyDescent="0.3">
      <c r="A368" s="288">
        <v>367</v>
      </c>
      <c r="B368" s="289" t="str">
        <f ca="1">IF(COUNTIF(Priorities!$B$4:OFFSET(Priorities!$B$3,Table1[[#This Row],[ID]],0),OFFSET(Priorities!$B$3,Table1[[#This Row],[ID]],0))=1,OFFSET(Priorities!$B$3,Table1[[#This Row],[ID]],0),"")</f>
        <v/>
      </c>
      <c r="C368" s="290" t="str">
        <f ca="1">IF(COUNTIF(Priorities!$B$4:OFFSET(Priorities!$B$3,Table1[[#This Row],[ID]],0),OFFSET(Priorities!$B$3,Table1[[#This Row],[ID]],0))=1,OFFSET(Priorities!$C$3,Table1[[#This Row],[ID]],0),"")</f>
        <v/>
      </c>
      <c r="D368" s="289" t="str">
        <f ca="1">IFERROR(IF(VLOOKUP(E368,'Leader-Assistant'!$B$1:$B$25,1,FALSE)&lt;&gt;"",'Leader-Assistant'!$B$1,""),"") &amp; IFERROR(IF(VLOOKUP(E368,'Leader-Assistant'!$C$1:$C$25,1,FALSE)&lt;&gt;"",'Leader-Assistant'!$C$1,""),"")  &amp; IFERROR(IF(VLOOKUP(E368,'Leader-Assistant'!$D$1:$D$25,1,FALSE)&lt;&gt;"",'Leader-Assistant'!$D$1,""),"") &amp; IFERROR(IF(VLOOKUP(E368,'Leader-Assistant'!$E$1:$E$25,1,FALSE)&lt;&gt;"",'Leader-Assistant'!$E$1,""),"") &amp; IFERROR(IF(VLOOKUP(E368,'Leader-Assistant'!$F$1:$F$25,1,FALSE)&lt;&gt;"",'Leader-Assistant'!$F$1,""),"") &amp; IFERROR(IF(VLOOKUP(E368,'Leader-Assistant'!$G$1:$G$25,1,FALSE)&lt;&gt;"",'Leader-Assistant'!$G$1,""),"") &amp; IFERROR(IF(VLOOKUP(E368,'Leader-Assistant'!$H$1:$H$25,1,FALSE)&lt;&gt;"",'Leader-Assistant'!$H$1,""),"") &amp; IFERROR(IF(VLOOKUP(E368,'Leader-Assistant'!$I$1:$I$25,1,FALSE)&lt;&gt;"",'Leader-Assistant'!$I$1,""),"")</f>
        <v/>
      </c>
      <c r="E368" s="289" t="str">
        <f ca="1">IF(COUNTIF(Priorities!$B$4:OFFSET(Priorities!$B$3,Table1[[#This Row],[ID]],0),OFFSET(Priorities!$B$3,Table1[[#This Row],[ID]],0))=1,OFFSET(Priorities!$D$3,Table1[[#This Row],[ID]],0),"")</f>
        <v/>
      </c>
      <c r="F368" s="291"/>
      <c r="G368" s="292" t="str" cm="1">
        <f t="array" aca="1" ref="G368" ca="1">_xlfn.IFNA(TODAY()-(INDEX(OFFSET(Priorities!$F$3:$F$2283,Table1[[#This Row],[ID]],0),MATCH(1,(B368=OFFSET(Priorities!$B$3:$B$2283,Table1[[#This Row],[ID]],0))*("1W"=OFFSET(Priorities!$E$3:$E$2283,Table1[[#This Row],[ID]],0)),0))),"")</f>
        <v/>
      </c>
      <c r="H368" s="292" t="str" cm="1">
        <f t="array" aca="1" ref="H368" ca="1">_xlfn.IFNA(TODAY()-(INDEX(OFFSET(Priorities!$F$3:$F$2283,Table1[[#This Row],[ID]],0),MATCH(1,(B368=OFFSET(Priorities!$B$3:$B$2283,Table1[[#This Row],[ID]],0))*("3W"=OFFSET(Priorities!$E$3:$E$2283,Table1[[#This Row],[ID]],0)),0))),"")</f>
        <v/>
      </c>
      <c r="I368" s="292" t="str" cm="1">
        <f t="array" aca="1" ref="I368" ca="1">_xlfn.IFNA(TODAY()-(INDEX(OFFSET(Priorities!$F$3:$F$2283,Table1[[#This Row],[ID]],0),MATCH(1,(B368=OFFSET(Priorities!$B$3:$B$2283,Table1[[#This Row],[ID]],0))*("6W"=OFFSET(Priorities!$E$3:$E$2283,Table1[[#This Row],[ID]],0)),0))),"")</f>
        <v/>
      </c>
      <c r="J368" s="292" t="str" cm="1">
        <f t="array" aca="1" ref="J368" ca="1">_xlfn.IFNA(TODAY()-(INDEX(OFFSET(Priorities!$F$3:$F$2283,Table1[[#This Row],[ID]],0),MATCH(1,(B368=OFFSET(Priorities!$B$3:$B$2283,Table1[[#This Row],[ID]],0))*("12W"=OFFSET(Priorities!$E$3:$E$2283,Table1[[#This Row],[ID]],0)),0))),"")</f>
        <v/>
      </c>
      <c r="K368" s="292" t="str" cm="1">
        <f t="array" aca="1" ref="K368" ca="1">_xlfn.IFNA(TODAY()-(INDEX(OFFSET(Priorities!$F$3:$F$2283,Table1[[#This Row],[ID]],0),MATCH(1,(B368=OFFSET(Priorities!$B$3:$B$2283,Table1[[#This Row],[ID]],0))*("18W"=OFFSET(Priorities!$E$3:$E$2283,Table1[[#This Row],[ID]],0)),0))),"")</f>
        <v/>
      </c>
      <c r="L368" s="292" t="str" cm="1">
        <f t="array" aca="1" ref="L368" ca="1">_xlfn.IFNA(TODAY()-(INDEX(OFFSET(Priorities!$F$3:$F$2283,Table1[[#This Row],[ID]],0),MATCH(1,(B368=OFFSET(Priorities!$B$3:$B$2283,Table1[[#This Row],[ID]],0))*("26W"=OFFSET(Priorities!$E$3:$E$2283,Table1[[#This Row],[ID]],0)),0))),"")</f>
        <v/>
      </c>
      <c r="M368" s="292" t="str" cm="1">
        <f t="array" aca="1" ref="M368" ca="1">_xlfn.IFNA(TODAY()-(INDEX(OFFSET(Priorities!$F$3:$F$2283,Table1[[#This Row],[ID]],0),MATCH(1,(B368=OFFSET(Priorities!$B$3:$B$2283,Table1[[#This Row],[ID]],0))*("52W"=OFFSET(Priorities!$E$3:$E$2283,Table1[[#This Row],[ID]],0)),0))),"")</f>
        <v/>
      </c>
      <c r="N368" s="292" t="str" cm="1">
        <f t="array" aca="1" ref="N368" ca="1">_xlfn.IFNA(TODAY()-(INDEX(OFFSET(Priorities!$F$3:$F$2283,Table1[[#This Row],[ID]],0),MATCH(1,(B368=OFFSET(Priorities!$B$3:$B$2283,Table1[[#This Row],[ID]],0))*("104W"=OFFSET(Priorities!$E$3:$E$2283,Table1[[#This Row],[ID]],0)),0))),"")</f>
        <v/>
      </c>
      <c r="O368" s="292" t="str" cm="1">
        <f t="array" aca="1" ref="O368" ca="1">_xlfn.IFNA(TODAY()-(INDEX(OFFSET(Priorities!$F$3:$F$2283,Table1[[#This Row],[ID]],0),MATCH(1,(B368=OFFSET(Priorities!$B$3:$B$2283,Table1[[#This Row],[ID]],0))*("2L"=OFFSET(Priorities!$E$3:$E$2283,Table1[[#This Row],[ID]],0)),0))),"")</f>
        <v/>
      </c>
      <c r="P368" s="292" t="str" cm="1">
        <f t="array" aca="1" ref="P368" ca="1">_xlfn.IFNA(TODAY()-(INDEX(OFFSET(Priorities!$F$3:$F$2283,Table1[[#This Row],[ID]],0),MATCH(1,(B368=OFFSET(Priorities!$B$3:$B$2283,Table1[[#This Row],[ID]],0))*("156W"=OFFSET(Priorities!$E$3:$E$2283,Table1[[#This Row],[ID]],0)),0))),"")</f>
        <v/>
      </c>
      <c r="Q368" s="289" t="str" cm="1">
        <f t="array" aca="1" ref="Q368" ca="1">_xlfn.IFNA(TODAY()-(INDEX(OFFSET(Priorities!$F$3:$F$2283,Table1[[#This Row],[ID]],0),MATCH(1,(B368=OFFSET(Priorities!$B$3:$B$2283,Table1[[#This Row],[ID]],0))*("3L"=OFFSET(Priorities!$E$3:$E$2283,Table1[[#This Row],[ID]],0)),0))),"")</f>
        <v/>
      </c>
    </row>
    <row r="369" spans="1:17" hidden="1" x14ac:dyDescent="0.3">
      <c r="A369" s="288">
        <v>368</v>
      </c>
      <c r="B369" s="289" t="str">
        <f ca="1">IF(COUNTIF(Priorities!$B$4:OFFSET(Priorities!$B$3,Table1[[#This Row],[ID]],0),OFFSET(Priorities!$B$3,Table1[[#This Row],[ID]],0))=1,OFFSET(Priorities!$B$3,Table1[[#This Row],[ID]],0),"")</f>
        <v/>
      </c>
      <c r="C369" s="290" t="str">
        <f ca="1">IF(COUNTIF(Priorities!$B$4:OFFSET(Priorities!$B$3,Table1[[#This Row],[ID]],0),OFFSET(Priorities!$B$3,Table1[[#This Row],[ID]],0))=1,OFFSET(Priorities!$C$3,Table1[[#This Row],[ID]],0),"")</f>
        <v/>
      </c>
      <c r="D369" s="289" t="str">
        <f ca="1">IFERROR(IF(VLOOKUP(E369,'Leader-Assistant'!$B$1:$B$25,1,FALSE)&lt;&gt;"",'Leader-Assistant'!$B$1,""),"") &amp; IFERROR(IF(VLOOKUP(E369,'Leader-Assistant'!$C$1:$C$25,1,FALSE)&lt;&gt;"",'Leader-Assistant'!$C$1,""),"")  &amp; IFERROR(IF(VLOOKUP(E369,'Leader-Assistant'!$D$1:$D$25,1,FALSE)&lt;&gt;"",'Leader-Assistant'!$D$1,""),"") &amp; IFERROR(IF(VLOOKUP(E369,'Leader-Assistant'!$E$1:$E$25,1,FALSE)&lt;&gt;"",'Leader-Assistant'!$E$1,""),"") &amp; IFERROR(IF(VLOOKUP(E369,'Leader-Assistant'!$F$1:$F$25,1,FALSE)&lt;&gt;"",'Leader-Assistant'!$F$1,""),"") &amp; IFERROR(IF(VLOOKUP(E369,'Leader-Assistant'!$G$1:$G$25,1,FALSE)&lt;&gt;"",'Leader-Assistant'!$G$1,""),"") &amp; IFERROR(IF(VLOOKUP(E369,'Leader-Assistant'!$H$1:$H$25,1,FALSE)&lt;&gt;"",'Leader-Assistant'!$H$1,""),"") &amp; IFERROR(IF(VLOOKUP(E369,'Leader-Assistant'!$I$1:$I$25,1,FALSE)&lt;&gt;"",'Leader-Assistant'!$I$1,""),"")</f>
        <v/>
      </c>
      <c r="E369" s="289" t="str">
        <f ca="1">IF(COUNTIF(Priorities!$B$4:OFFSET(Priorities!$B$3,Table1[[#This Row],[ID]],0),OFFSET(Priorities!$B$3,Table1[[#This Row],[ID]],0))=1,OFFSET(Priorities!$D$3,Table1[[#This Row],[ID]],0),"")</f>
        <v/>
      </c>
      <c r="F369" s="291"/>
      <c r="G369" s="292" t="str" cm="1">
        <f t="array" aca="1" ref="G369" ca="1">_xlfn.IFNA(TODAY()-(INDEX(OFFSET(Priorities!$F$3:$F$2283,Table1[[#This Row],[ID]],0),MATCH(1,(B369=OFFSET(Priorities!$B$3:$B$2283,Table1[[#This Row],[ID]],0))*("1W"=OFFSET(Priorities!$E$3:$E$2283,Table1[[#This Row],[ID]],0)),0))),"")</f>
        <v/>
      </c>
      <c r="H369" s="292" t="str" cm="1">
        <f t="array" aca="1" ref="H369" ca="1">_xlfn.IFNA(TODAY()-(INDEX(OFFSET(Priorities!$F$3:$F$2283,Table1[[#This Row],[ID]],0),MATCH(1,(B369=OFFSET(Priorities!$B$3:$B$2283,Table1[[#This Row],[ID]],0))*("3W"=OFFSET(Priorities!$E$3:$E$2283,Table1[[#This Row],[ID]],0)),0))),"")</f>
        <v/>
      </c>
      <c r="I369" s="292" t="str" cm="1">
        <f t="array" aca="1" ref="I369" ca="1">_xlfn.IFNA(TODAY()-(INDEX(OFFSET(Priorities!$F$3:$F$2283,Table1[[#This Row],[ID]],0),MATCH(1,(B369=OFFSET(Priorities!$B$3:$B$2283,Table1[[#This Row],[ID]],0))*("6W"=OFFSET(Priorities!$E$3:$E$2283,Table1[[#This Row],[ID]],0)),0))),"")</f>
        <v/>
      </c>
      <c r="J369" s="292" t="str" cm="1">
        <f t="array" aca="1" ref="J369" ca="1">_xlfn.IFNA(TODAY()-(INDEX(OFFSET(Priorities!$F$3:$F$2283,Table1[[#This Row],[ID]],0),MATCH(1,(B369=OFFSET(Priorities!$B$3:$B$2283,Table1[[#This Row],[ID]],0))*("12W"=OFFSET(Priorities!$E$3:$E$2283,Table1[[#This Row],[ID]],0)),0))),"")</f>
        <v/>
      </c>
      <c r="K369" s="292" t="str" cm="1">
        <f t="array" aca="1" ref="K369" ca="1">_xlfn.IFNA(TODAY()-(INDEX(OFFSET(Priorities!$F$3:$F$2283,Table1[[#This Row],[ID]],0),MATCH(1,(B369=OFFSET(Priorities!$B$3:$B$2283,Table1[[#This Row],[ID]],0))*("18W"=OFFSET(Priorities!$E$3:$E$2283,Table1[[#This Row],[ID]],0)),0))),"")</f>
        <v/>
      </c>
      <c r="L369" s="292" t="str" cm="1">
        <f t="array" aca="1" ref="L369" ca="1">_xlfn.IFNA(TODAY()-(INDEX(OFFSET(Priorities!$F$3:$F$2283,Table1[[#This Row],[ID]],0),MATCH(1,(B369=OFFSET(Priorities!$B$3:$B$2283,Table1[[#This Row],[ID]],0))*("26W"=OFFSET(Priorities!$E$3:$E$2283,Table1[[#This Row],[ID]],0)),0))),"")</f>
        <v/>
      </c>
      <c r="M369" s="292" t="str" cm="1">
        <f t="array" aca="1" ref="M369" ca="1">_xlfn.IFNA(TODAY()-(INDEX(OFFSET(Priorities!$F$3:$F$2283,Table1[[#This Row],[ID]],0),MATCH(1,(B369=OFFSET(Priorities!$B$3:$B$2283,Table1[[#This Row],[ID]],0))*("52W"=OFFSET(Priorities!$E$3:$E$2283,Table1[[#This Row],[ID]],0)),0))),"")</f>
        <v/>
      </c>
      <c r="N369" s="292" t="str" cm="1">
        <f t="array" aca="1" ref="N369" ca="1">_xlfn.IFNA(TODAY()-(INDEX(OFFSET(Priorities!$F$3:$F$2283,Table1[[#This Row],[ID]],0),MATCH(1,(B369=OFFSET(Priorities!$B$3:$B$2283,Table1[[#This Row],[ID]],0))*("104W"=OFFSET(Priorities!$E$3:$E$2283,Table1[[#This Row],[ID]],0)),0))),"")</f>
        <v/>
      </c>
      <c r="O369" s="292" t="str" cm="1">
        <f t="array" aca="1" ref="O369" ca="1">_xlfn.IFNA(TODAY()-(INDEX(OFFSET(Priorities!$F$3:$F$2283,Table1[[#This Row],[ID]],0),MATCH(1,(B369=OFFSET(Priorities!$B$3:$B$2283,Table1[[#This Row],[ID]],0))*("2L"=OFFSET(Priorities!$E$3:$E$2283,Table1[[#This Row],[ID]],0)),0))),"")</f>
        <v/>
      </c>
      <c r="P369" s="292" t="str" cm="1">
        <f t="array" aca="1" ref="P369" ca="1">_xlfn.IFNA(TODAY()-(INDEX(OFFSET(Priorities!$F$3:$F$2283,Table1[[#This Row],[ID]],0),MATCH(1,(B369=OFFSET(Priorities!$B$3:$B$2283,Table1[[#This Row],[ID]],0))*("156W"=OFFSET(Priorities!$E$3:$E$2283,Table1[[#This Row],[ID]],0)),0))),"")</f>
        <v/>
      </c>
      <c r="Q369" s="289" t="str" cm="1">
        <f t="array" aca="1" ref="Q369" ca="1">_xlfn.IFNA(TODAY()-(INDEX(OFFSET(Priorities!$F$3:$F$2283,Table1[[#This Row],[ID]],0),MATCH(1,(B369=OFFSET(Priorities!$B$3:$B$2283,Table1[[#This Row],[ID]],0))*("3L"=OFFSET(Priorities!$E$3:$E$2283,Table1[[#This Row],[ID]],0)),0))),"")</f>
        <v/>
      </c>
    </row>
    <row r="370" spans="1:17" x14ac:dyDescent="0.3">
      <c r="A370" s="288">
        <v>369</v>
      </c>
      <c r="B370" s="289" t="str">
        <f ca="1">IF(COUNTIF(Priorities!$B$4:OFFSET(Priorities!$B$3,Table1[[#This Row],[ID]],0),OFFSET(Priorities!$B$3,Table1[[#This Row],[ID]],0))=1,OFFSET(Priorities!$B$3,Table1[[#This Row],[ID]],0),"")</f>
        <v>ST 344/2021</v>
      </c>
      <c r="C370" s="290" t="str">
        <f ca="1">IF(COUNTIF(Priorities!$B$4:OFFSET(Priorities!$B$3,Table1[[#This Row],[ID]],0),OFFSET(Priorities!$B$3,Table1[[#This Row],[ID]],0))=1,OFFSET(Priorities!$C$3,Table1[[#This Row],[ID]],0),"")</f>
        <v>TEST47 (size L)</v>
      </c>
      <c r="D370" s="289" t="str">
        <f ca="1">IFERROR(IF(VLOOKUP(E370,'Leader-Assistant'!$B$1:$B$25,1,FALSE)&lt;&gt;"",'Leader-Assistant'!$B$1,""),"") &amp; IFERROR(IF(VLOOKUP(E370,'Leader-Assistant'!$C$1:$C$25,1,FALSE)&lt;&gt;"",'Leader-Assistant'!$C$1,""),"")  &amp; IFERROR(IF(VLOOKUP(E370,'Leader-Assistant'!$D$1:$D$25,1,FALSE)&lt;&gt;"",'Leader-Assistant'!$D$1,""),"") &amp; IFERROR(IF(VLOOKUP(E370,'Leader-Assistant'!$E$1:$E$25,1,FALSE)&lt;&gt;"",'Leader-Assistant'!$E$1,""),"") &amp; IFERROR(IF(VLOOKUP(E370,'Leader-Assistant'!$F$1:$F$25,1,FALSE)&lt;&gt;"",'Leader-Assistant'!$F$1,""),"") &amp; IFERROR(IF(VLOOKUP(E370,'Leader-Assistant'!$G$1:$G$25,1,FALSE)&lt;&gt;"",'Leader-Assistant'!$G$1,""),"") &amp; IFERROR(IF(VLOOKUP(E370,'Leader-Assistant'!$H$1:$H$25,1,FALSE)&lt;&gt;"",'Leader-Assistant'!$H$1,""),"") &amp; IFERROR(IF(VLOOKUP(E370,'Leader-Assistant'!$I$1:$I$25,1,FALSE)&lt;&gt;"",'Leader-Assistant'!$I$1,""),"")</f>
        <v>MU</v>
      </c>
      <c r="E370" s="289" t="str">
        <f ca="1">IF(COUNTIF(Priorities!$B$4:OFFSET(Priorities!$B$3,Table1[[#This Row],[ID]],0),OFFSET(Priorities!$B$3,Table1[[#This Row],[ID]],0))=1,OFFSET(Priorities!$D$3,Table1[[#This Row],[ID]],0),"")</f>
        <v>AWO</v>
      </c>
      <c r="F370" s="291"/>
      <c r="G370" s="292" cm="1">
        <f t="array" aca="1" ref="G370" ca="1">_xlfn.IFNA(TODAY()-(INDEX(OFFSET(Priorities!$F$3:$F$2283,Table1[[#This Row],[ID]],0),MATCH(1,(B370=OFFSET(Priorities!$B$3:$B$2283,Table1[[#This Row],[ID]],0))*("1W"=OFFSET(Priorities!$E$3:$E$2283,Table1[[#This Row],[ID]],0)),0))),"")</f>
        <v>441</v>
      </c>
      <c r="H370" s="292" cm="1">
        <f t="array" aca="1" ref="H370" ca="1">_xlfn.IFNA(TODAY()-(INDEX(OFFSET(Priorities!$F$3:$F$2283,Table1[[#This Row],[ID]],0),MATCH(1,(B370=OFFSET(Priorities!$B$3:$B$2283,Table1[[#This Row],[ID]],0))*("3W"=OFFSET(Priorities!$E$3:$E$2283,Table1[[#This Row],[ID]],0)),0))),"")</f>
        <v>427</v>
      </c>
      <c r="I370" s="292" cm="1">
        <f t="array" aca="1" ref="I370" ca="1">_xlfn.IFNA(TODAY()-(INDEX(OFFSET(Priorities!$F$3:$F$2283,Table1[[#This Row],[ID]],0),MATCH(1,(B370=OFFSET(Priorities!$B$3:$B$2283,Table1[[#This Row],[ID]],0))*("6W"=OFFSET(Priorities!$E$3:$E$2283,Table1[[#This Row],[ID]],0)),0))),"")</f>
        <v>406</v>
      </c>
      <c r="J370" s="292" cm="1">
        <f t="array" aca="1" ref="J370" ca="1">_xlfn.IFNA(TODAY()-(INDEX(OFFSET(Priorities!$F$3:$F$2283,Table1[[#This Row],[ID]],0),MATCH(1,(B370=OFFSET(Priorities!$B$3:$B$2283,Table1[[#This Row],[ID]],0))*("12W"=OFFSET(Priorities!$E$3:$E$2283,Table1[[#This Row],[ID]],0)),0))),"")</f>
        <v>364</v>
      </c>
      <c r="K370" s="292" t="str" cm="1">
        <f t="array" aca="1" ref="K370" ca="1">_xlfn.IFNA(TODAY()-(INDEX(OFFSET(Priorities!$F$3:$F$2283,Table1[[#This Row],[ID]],0),MATCH(1,(B370=OFFSET(Priorities!$B$3:$B$2283,Table1[[#This Row],[ID]],0))*("18W"=OFFSET(Priorities!$E$3:$E$2283,Table1[[#This Row],[ID]],0)),0))),"")</f>
        <v/>
      </c>
      <c r="L370" s="292" t="str" cm="1">
        <f t="array" aca="1" ref="L370" ca="1">_xlfn.IFNA(TODAY()-(INDEX(OFFSET(Priorities!$F$3:$F$2283,Table1[[#This Row],[ID]],0),MATCH(1,(B370=OFFSET(Priorities!$B$3:$B$2283,Table1[[#This Row],[ID]],0))*("26W"=OFFSET(Priorities!$E$3:$E$2283,Table1[[#This Row],[ID]],0)),0))),"")</f>
        <v/>
      </c>
      <c r="M370" s="292" t="str" cm="1">
        <f t="array" aca="1" ref="M370" ca="1">_xlfn.IFNA(TODAY()-(INDEX(OFFSET(Priorities!$F$3:$F$2283,Table1[[#This Row],[ID]],0),MATCH(1,(B370=OFFSET(Priorities!$B$3:$B$2283,Table1[[#This Row],[ID]],0))*("52W"=OFFSET(Priorities!$E$3:$E$2283,Table1[[#This Row],[ID]],0)),0))),"")</f>
        <v/>
      </c>
      <c r="N370" s="292" t="str" cm="1">
        <f t="array" aca="1" ref="N370" ca="1">_xlfn.IFNA(TODAY()-(INDEX(OFFSET(Priorities!$F$3:$F$2283,Table1[[#This Row],[ID]],0),MATCH(1,(B370=OFFSET(Priorities!$B$3:$B$2283,Table1[[#This Row],[ID]],0))*("104W"=OFFSET(Priorities!$E$3:$E$2283,Table1[[#This Row],[ID]],0)),0))),"")</f>
        <v/>
      </c>
      <c r="O370" s="292" t="str" cm="1">
        <f t="array" aca="1" ref="O370" ca="1">_xlfn.IFNA(TODAY()-(INDEX(OFFSET(Priorities!$F$3:$F$2283,Table1[[#This Row],[ID]],0),MATCH(1,(B370=OFFSET(Priorities!$B$3:$B$2283,Table1[[#This Row],[ID]],0))*("2L"=OFFSET(Priorities!$E$3:$E$2283,Table1[[#This Row],[ID]],0)),0))),"")</f>
        <v/>
      </c>
      <c r="P370" s="292" t="str" cm="1">
        <f t="array" aca="1" ref="P370" ca="1">_xlfn.IFNA(TODAY()-(INDEX(OFFSET(Priorities!$F$3:$F$2283,Table1[[#This Row],[ID]],0),MATCH(1,(B370=OFFSET(Priorities!$B$3:$B$2283,Table1[[#This Row],[ID]],0))*("156W"=OFFSET(Priorities!$E$3:$E$2283,Table1[[#This Row],[ID]],0)),0))),"")</f>
        <v/>
      </c>
      <c r="Q370" s="289" t="str" cm="1">
        <f t="array" aca="1" ref="Q370" ca="1">_xlfn.IFNA(TODAY()-(INDEX(OFFSET(Priorities!$F$3:$F$2283,Table1[[#This Row],[ID]],0),MATCH(1,(B370=OFFSET(Priorities!$B$3:$B$2283,Table1[[#This Row],[ID]],0))*("3L"=OFFSET(Priorities!$E$3:$E$2283,Table1[[#This Row],[ID]],0)),0))),"")</f>
        <v/>
      </c>
    </row>
    <row r="371" spans="1:17" hidden="1" x14ac:dyDescent="0.3">
      <c r="A371" s="288">
        <v>370</v>
      </c>
      <c r="B371" s="289" t="str">
        <f ca="1">IF(COUNTIF(Priorities!$B$4:OFFSET(Priorities!$B$3,Table1[[#This Row],[ID]],0),OFFSET(Priorities!$B$3,Table1[[#This Row],[ID]],0))=1,OFFSET(Priorities!$B$3,Table1[[#This Row],[ID]],0),"")</f>
        <v/>
      </c>
      <c r="C371" s="290" t="str">
        <f ca="1">IF(COUNTIF(Priorities!$B$4:OFFSET(Priorities!$B$3,Table1[[#This Row],[ID]],0),OFFSET(Priorities!$B$3,Table1[[#This Row],[ID]],0))=1,OFFSET(Priorities!$C$3,Table1[[#This Row],[ID]],0),"")</f>
        <v/>
      </c>
      <c r="D371" s="289" t="str">
        <f ca="1">IFERROR(IF(VLOOKUP(E371,'Leader-Assistant'!$B$1:$B$25,1,FALSE)&lt;&gt;"",'Leader-Assistant'!$B$1,""),"") &amp; IFERROR(IF(VLOOKUP(E371,'Leader-Assistant'!$C$1:$C$25,1,FALSE)&lt;&gt;"",'Leader-Assistant'!$C$1,""),"")  &amp; IFERROR(IF(VLOOKUP(E371,'Leader-Assistant'!$D$1:$D$25,1,FALSE)&lt;&gt;"",'Leader-Assistant'!$D$1,""),"") &amp; IFERROR(IF(VLOOKUP(E371,'Leader-Assistant'!$E$1:$E$25,1,FALSE)&lt;&gt;"",'Leader-Assistant'!$E$1,""),"") &amp; IFERROR(IF(VLOOKUP(E371,'Leader-Assistant'!$F$1:$F$25,1,FALSE)&lt;&gt;"",'Leader-Assistant'!$F$1,""),"") &amp; IFERROR(IF(VLOOKUP(E371,'Leader-Assistant'!$G$1:$G$25,1,FALSE)&lt;&gt;"",'Leader-Assistant'!$G$1,""),"") &amp; IFERROR(IF(VLOOKUP(E371,'Leader-Assistant'!$H$1:$H$25,1,FALSE)&lt;&gt;"",'Leader-Assistant'!$H$1,""),"") &amp; IFERROR(IF(VLOOKUP(E371,'Leader-Assistant'!$I$1:$I$25,1,FALSE)&lt;&gt;"",'Leader-Assistant'!$I$1,""),"")</f>
        <v/>
      </c>
      <c r="E371" s="289" t="str">
        <f ca="1">IF(COUNTIF(Priorities!$B$4:OFFSET(Priorities!$B$3,Table1[[#This Row],[ID]],0),OFFSET(Priorities!$B$3,Table1[[#This Row],[ID]],0))=1,OFFSET(Priorities!$D$3,Table1[[#This Row],[ID]],0),"")</f>
        <v/>
      </c>
      <c r="F371" s="291"/>
      <c r="G371" s="292" t="str" cm="1">
        <f t="array" aca="1" ref="G371" ca="1">_xlfn.IFNA(TODAY()-(INDEX(OFFSET(Priorities!$F$3:$F$2283,Table1[[#This Row],[ID]],0),MATCH(1,(B371=OFFSET(Priorities!$B$3:$B$2283,Table1[[#This Row],[ID]],0))*("1W"=OFFSET(Priorities!$E$3:$E$2283,Table1[[#This Row],[ID]],0)),0))),"")</f>
        <v/>
      </c>
      <c r="H371" s="292" t="str" cm="1">
        <f t="array" aca="1" ref="H371" ca="1">_xlfn.IFNA(TODAY()-(INDEX(OFFSET(Priorities!$F$3:$F$2283,Table1[[#This Row],[ID]],0),MATCH(1,(B371=OFFSET(Priorities!$B$3:$B$2283,Table1[[#This Row],[ID]],0))*("3W"=OFFSET(Priorities!$E$3:$E$2283,Table1[[#This Row],[ID]],0)),0))),"")</f>
        <v/>
      </c>
      <c r="I371" s="292" t="str" cm="1">
        <f t="array" aca="1" ref="I371" ca="1">_xlfn.IFNA(TODAY()-(INDEX(OFFSET(Priorities!$F$3:$F$2283,Table1[[#This Row],[ID]],0),MATCH(1,(B371=OFFSET(Priorities!$B$3:$B$2283,Table1[[#This Row],[ID]],0))*("6W"=OFFSET(Priorities!$E$3:$E$2283,Table1[[#This Row],[ID]],0)),0))),"")</f>
        <v/>
      </c>
      <c r="J371" s="292" t="str" cm="1">
        <f t="array" aca="1" ref="J371" ca="1">_xlfn.IFNA(TODAY()-(INDEX(OFFSET(Priorities!$F$3:$F$2283,Table1[[#This Row],[ID]],0),MATCH(1,(B371=OFFSET(Priorities!$B$3:$B$2283,Table1[[#This Row],[ID]],0))*("12W"=OFFSET(Priorities!$E$3:$E$2283,Table1[[#This Row],[ID]],0)),0))),"")</f>
        <v/>
      </c>
      <c r="K371" s="292" t="str" cm="1">
        <f t="array" aca="1" ref="K371" ca="1">_xlfn.IFNA(TODAY()-(INDEX(OFFSET(Priorities!$F$3:$F$2283,Table1[[#This Row],[ID]],0),MATCH(1,(B371=OFFSET(Priorities!$B$3:$B$2283,Table1[[#This Row],[ID]],0))*("18W"=OFFSET(Priorities!$E$3:$E$2283,Table1[[#This Row],[ID]],0)),0))),"")</f>
        <v/>
      </c>
      <c r="L371" s="292" t="str" cm="1">
        <f t="array" aca="1" ref="L371" ca="1">_xlfn.IFNA(TODAY()-(INDEX(OFFSET(Priorities!$F$3:$F$2283,Table1[[#This Row],[ID]],0),MATCH(1,(B371=OFFSET(Priorities!$B$3:$B$2283,Table1[[#This Row],[ID]],0))*("26W"=OFFSET(Priorities!$E$3:$E$2283,Table1[[#This Row],[ID]],0)),0))),"")</f>
        <v/>
      </c>
      <c r="M371" s="292" t="str" cm="1">
        <f t="array" aca="1" ref="M371" ca="1">_xlfn.IFNA(TODAY()-(INDEX(OFFSET(Priorities!$F$3:$F$2283,Table1[[#This Row],[ID]],0),MATCH(1,(B371=OFFSET(Priorities!$B$3:$B$2283,Table1[[#This Row],[ID]],0))*("52W"=OFFSET(Priorities!$E$3:$E$2283,Table1[[#This Row],[ID]],0)),0))),"")</f>
        <v/>
      </c>
      <c r="N371" s="292" t="str" cm="1">
        <f t="array" aca="1" ref="N371" ca="1">_xlfn.IFNA(TODAY()-(INDEX(OFFSET(Priorities!$F$3:$F$2283,Table1[[#This Row],[ID]],0),MATCH(1,(B371=OFFSET(Priorities!$B$3:$B$2283,Table1[[#This Row],[ID]],0))*("104W"=OFFSET(Priorities!$E$3:$E$2283,Table1[[#This Row],[ID]],0)),0))),"")</f>
        <v/>
      </c>
      <c r="O371" s="292" t="str" cm="1">
        <f t="array" aca="1" ref="O371" ca="1">_xlfn.IFNA(TODAY()-(INDEX(OFFSET(Priorities!$F$3:$F$2283,Table1[[#This Row],[ID]],0),MATCH(1,(B371=OFFSET(Priorities!$B$3:$B$2283,Table1[[#This Row],[ID]],0))*("2L"=OFFSET(Priorities!$E$3:$E$2283,Table1[[#This Row],[ID]],0)),0))),"")</f>
        <v/>
      </c>
      <c r="P371" s="292" t="str" cm="1">
        <f t="array" aca="1" ref="P371" ca="1">_xlfn.IFNA(TODAY()-(INDEX(OFFSET(Priorities!$F$3:$F$2283,Table1[[#This Row],[ID]],0),MATCH(1,(B371=OFFSET(Priorities!$B$3:$B$2283,Table1[[#This Row],[ID]],0))*("156W"=OFFSET(Priorities!$E$3:$E$2283,Table1[[#This Row],[ID]],0)),0))),"")</f>
        <v/>
      </c>
      <c r="Q371" s="289" t="str" cm="1">
        <f t="array" aca="1" ref="Q371" ca="1">_xlfn.IFNA(TODAY()-(INDEX(OFFSET(Priorities!$F$3:$F$2283,Table1[[#This Row],[ID]],0),MATCH(1,(B371=OFFSET(Priorities!$B$3:$B$2283,Table1[[#This Row],[ID]],0))*("3L"=OFFSET(Priorities!$E$3:$E$2283,Table1[[#This Row],[ID]],0)),0))),"")</f>
        <v/>
      </c>
    </row>
    <row r="372" spans="1:17" hidden="1" x14ac:dyDescent="0.3">
      <c r="A372" s="288">
        <v>371</v>
      </c>
      <c r="B372" s="289" t="str">
        <f ca="1">IF(COUNTIF(Priorities!$B$4:OFFSET(Priorities!$B$3,Table1[[#This Row],[ID]],0),OFFSET(Priorities!$B$3,Table1[[#This Row],[ID]],0))=1,OFFSET(Priorities!$B$3,Table1[[#This Row],[ID]],0),"")</f>
        <v/>
      </c>
      <c r="C372" s="290" t="str">
        <f ca="1">IF(COUNTIF(Priorities!$B$4:OFFSET(Priorities!$B$3,Table1[[#This Row],[ID]],0),OFFSET(Priorities!$B$3,Table1[[#This Row],[ID]],0))=1,OFFSET(Priorities!$C$3,Table1[[#This Row],[ID]],0),"")</f>
        <v/>
      </c>
      <c r="D372" s="289" t="str">
        <f ca="1">IFERROR(IF(VLOOKUP(E372,'Leader-Assistant'!$B$1:$B$25,1,FALSE)&lt;&gt;"",'Leader-Assistant'!$B$1,""),"") &amp; IFERROR(IF(VLOOKUP(E372,'Leader-Assistant'!$C$1:$C$25,1,FALSE)&lt;&gt;"",'Leader-Assistant'!$C$1,""),"")  &amp; IFERROR(IF(VLOOKUP(E372,'Leader-Assistant'!$D$1:$D$25,1,FALSE)&lt;&gt;"",'Leader-Assistant'!$D$1,""),"") &amp; IFERROR(IF(VLOOKUP(E372,'Leader-Assistant'!$E$1:$E$25,1,FALSE)&lt;&gt;"",'Leader-Assistant'!$E$1,""),"") &amp; IFERROR(IF(VLOOKUP(E372,'Leader-Assistant'!$F$1:$F$25,1,FALSE)&lt;&gt;"",'Leader-Assistant'!$F$1,""),"") &amp; IFERROR(IF(VLOOKUP(E372,'Leader-Assistant'!$G$1:$G$25,1,FALSE)&lt;&gt;"",'Leader-Assistant'!$G$1,""),"") &amp; IFERROR(IF(VLOOKUP(E372,'Leader-Assistant'!$H$1:$H$25,1,FALSE)&lt;&gt;"",'Leader-Assistant'!$H$1,""),"") &amp; IFERROR(IF(VLOOKUP(E372,'Leader-Assistant'!$I$1:$I$25,1,FALSE)&lt;&gt;"",'Leader-Assistant'!$I$1,""),"")</f>
        <v/>
      </c>
      <c r="E372" s="289" t="str">
        <f ca="1">IF(COUNTIF(Priorities!$B$4:OFFSET(Priorities!$B$3,Table1[[#This Row],[ID]],0),OFFSET(Priorities!$B$3,Table1[[#This Row],[ID]],0))=1,OFFSET(Priorities!$D$3,Table1[[#This Row],[ID]],0),"")</f>
        <v/>
      </c>
      <c r="F372" s="291"/>
      <c r="G372" s="292" t="str" cm="1">
        <f t="array" aca="1" ref="G372" ca="1">_xlfn.IFNA(TODAY()-(INDEX(OFFSET(Priorities!$F$3:$F$2283,Table1[[#This Row],[ID]],0),MATCH(1,(B372=OFFSET(Priorities!$B$3:$B$2283,Table1[[#This Row],[ID]],0))*("1W"=OFFSET(Priorities!$E$3:$E$2283,Table1[[#This Row],[ID]],0)),0))),"")</f>
        <v/>
      </c>
      <c r="H372" s="292" t="str" cm="1">
        <f t="array" aca="1" ref="H372" ca="1">_xlfn.IFNA(TODAY()-(INDEX(OFFSET(Priorities!$F$3:$F$2283,Table1[[#This Row],[ID]],0),MATCH(1,(B372=OFFSET(Priorities!$B$3:$B$2283,Table1[[#This Row],[ID]],0))*("3W"=OFFSET(Priorities!$E$3:$E$2283,Table1[[#This Row],[ID]],0)),0))),"")</f>
        <v/>
      </c>
      <c r="I372" s="292" t="str" cm="1">
        <f t="array" aca="1" ref="I372" ca="1">_xlfn.IFNA(TODAY()-(INDEX(OFFSET(Priorities!$F$3:$F$2283,Table1[[#This Row],[ID]],0),MATCH(1,(B372=OFFSET(Priorities!$B$3:$B$2283,Table1[[#This Row],[ID]],0))*("6W"=OFFSET(Priorities!$E$3:$E$2283,Table1[[#This Row],[ID]],0)),0))),"")</f>
        <v/>
      </c>
      <c r="J372" s="292" t="str" cm="1">
        <f t="array" aca="1" ref="J372" ca="1">_xlfn.IFNA(TODAY()-(INDEX(OFFSET(Priorities!$F$3:$F$2283,Table1[[#This Row],[ID]],0),MATCH(1,(B372=OFFSET(Priorities!$B$3:$B$2283,Table1[[#This Row],[ID]],0))*("12W"=OFFSET(Priorities!$E$3:$E$2283,Table1[[#This Row],[ID]],0)),0))),"")</f>
        <v/>
      </c>
      <c r="K372" s="292" t="str" cm="1">
        <f t="array" aca="1" ref="K372" ca="1">_xlfn.IFNA(TODAY()-(INDEX(OFFSET(Priorities!$F$3:$F$2283,Table1[[#This Row],[ID]],0),MATCH(1,(B372=OFFSET(Priorities!$B$3:$B$2283,Table1[[#This Row],[ID]],0))*("18W"=OFFSET(Priorities!$E$3:$E$2283,Table1[[#This Row],[ID]],0)),0))),"")</f>
        <v/>
      </c>
      <c r="L372" s="292" t="str" cm="1">
        <f t="array" aca="1" ref="L372" ca="1">_xlfn.IFNA(TODAY()-(INDEX(OFFSET(Priorities!$F$3:$F$2283,Table1[[#This Row],[ID]],0),MATCH(1,(B372=OFFSET(Priorities!$B$3:$B$2283,Table1[[#This Row],[ID]],0))*("26W"=OFFSET(Priorities!$E$3:$E$2283,Table1[[#This Row],[ID]],0)),0))),"")</f>
        <v/>
      </c>
      <c r="M372" s="292" t="str" cm="1">
        <f t="array" aca="1" ref="M372" ca="1">_xlfn.IFNA(TODAY()-(INDEX(OFFSET(Priorities!$F$3:$F$2283,Table1[[#This Row],[ID]],0),MATCH(1,(B372=OFFSET(Priorities!$B$3:$B$2283,Table1[[#This Row],[ID]],0))*("52W"=OFFSET(Priorities!$E$3:$E$2283,Table1[[#This Row],[ID]],0)),0))),"")</f>
        <v/>
      </c>
      <c r="N372" s="292" t="str" cm="1">
        <f t="array" aca="1" ref="N372" ca="1">_xlfn.IFNA(TODAY()-(INDEX(OFFSET(Priorities!$F$3:$F$2283,Table1[[#This Row],[ID]],0),MATCH(1,(B372=OFFSET(Priorities!$B$3:$B$2283,Table1[[#This Row],[ID]],0))*("104W"=OFFSET(Priorities!$E$3:$E$2283,Table1[[#This Row],[ID]],0)),0))),"")</f>
        <v/>
      </c>
      <c r="O372" s="292" t="str" cm="1">
        <f t="array" aca="1" ref="O372" ca="1">_xlfn.IFNA(TODAY()-(INDEX(OFFSET(Priorities!$F$3:$F$2283,Table1[[#This Row],[ID]],0),MATCH(1,(B372=OFFSET(Priorities!$B$3:$B$2283,Table1[[#This Row],[ID]],0))*("2L"=OFFSET(Priorities!$E$3:$E$2283,Table1[[#This Row],[ID]],0)),0))),"")</f>
        <v/>
      </c>
      <c r="P372" s="292" t="str" cm="1">
        <f t="array" aca="1" ref="P372" ca="1">_xlfn.IFNA(TODAY()-(INDEX(OFFSET(Priorities!$F$3:$F$2283,Table1[[#This Row],[ID]],0),MATCH(1,(B372=OFFSET(Priorities!$B$3:$B$2283,Table1[[#This Row],[ID]],0))*("156W"=OFFSET(Priorities!$E$3:$E$2283,Table1[[#This Row],[ID]],0)),0))),"")</f>
        <v/>
      </c>
      <c r="Q372" s="289" t="str" cm="1">
        <f t="array" aca="1" ref="Q372" ca="1">_xlfn.IFNA(TODAY()-(INDEX(OFFSET(Priorities!$F$3:$F$2283,Table1[[#This Row],[ID]],0),MATCH(1,(B372=OFFSET(Priorities!$B$3:$B$2283,Table1[[#This Row],[ID]],0))*("3L"=OFFSET(Priorities!$E$3:$E$2283,Table1[[#This Row],[ID]],0)),0))),"")</f>
        <v/>
      </c>
    </row>
    <row r="373" spans="1:17" hidden="1" x14ac:dyDescent="0.3">
      <c r="A373" s="288">
        <v>372</v>
      </c>
      <c r="B373" s="289" t="str">
        <f ca="1">IF(COUNTIF(Priorities!$B$4:OFFSET(Priorities!$B$3,Table1[[#This Row],[ID]],0),OFFSET(Priorities!$B$3,Table1[[#This Row],[ID]],0))=1,OFFSET(Priorities!$B$3,Table1[[#This Row],[ID]],0),"")</f>
        <v/>
      </c>
      <c r="C373" s="290" t="str">
        <f ca="1">IF(COUNTIF(Priorities!$B$4:OFFSET(Priorities!$B$3,Table1[[#This Row],[ID]],0),OFFSET(Priorities!$B$3,Table1[[#This Row],[ID]],0))=1,OFFSET(Priorities!$C$3,Table1[[#This Row],[ID]],0),"")</f>
        <v/>
      </c>
      <c r="D373" s="289" t="str">
        <f ca="1">IFERROR(IF(VLOOKUP(E373,'Leader-Assistant'!$B$1:$B$25,1,FALSE)&lt;&gt;"",'Leader-Assistant'!$B$1,""),"") &amp; IFERROR(IF(VLOOKUP(E373,'Leader-Assistant'!$C$1:$C$25,1,FALSE)&lt;&gt;"",'Leader-Assistant'!$C$1,""),"")  &amp; IFERROR(IF(VLOOKUP(E373,'Leader-Assistant'!$D$1:$D$25,1,FALSE)&lt;&gt;"",'Leader-Assistant'!$D$1,""),"") &amp; IFERROR(IF(VLOOKUP(E373,'Leader-Assistant'!$E$1:$E$25,1,FALSE)&lt;&gt;"",'Leader-Assistant'!$E$1,""),"") &amp; IFERROR(IF(VLOOKUP(E373,'Leader-Assistant'!$F$1:$F$25,1,FALSE)&lt;&gt;"",'Leader-Assistant'!$F$1,""),"") &amp; IFERROR(IF(VLOOKUP(E373,'Leader-Assistant'!$G$1:$G$25,1,FALSE)&lt;&gt;"",'Leader-Assistant'!$G$1,""),"") &amp; IFERROR(IF(VLOOKUP(E373,'Leader-Assistant'!$H$1:$H$25,1,FALSE)&lt;&gt;"",'Leader-Assistant'!$H$1,""),"") &amp; IFERROR(IF(VLOOKUP(E373,'Leader-Assistant'!$I$1:$I$25,1,FALSE)&lt;&gt;"",'Leader-Assistant'!$I$1,""),"")</f>
        <v/>
      </c>
      <c r="E373" s="289" t="str">
        <f ca="1">IF(COUNTIF(Priorities!$B$4:OFFSET(Priorities!$B$3,Table1[[#This Row],[ID]],0),OFFSET(Priorities!$B$3,Table1[[#This Row],[ID]],0))=1,OFFSET(Priorities!$D$3,Table1[[#This Row],[ID]],0),"")</f>
        <v/>
      </c>
      <c r="F373" s="291"/>
      <c r="G373" s="292" t="str" cm="1">
        <f t="array" aca="1" ref="G373" ca="1">_xlfn.IFNA(TODAY()-(INDEX(OFFSET(Priorities!$F$3:$F$2283,Table1[[#This Row],[ID]],0),MATCH(1,(B373=OFFSET(Priorities!$B$3:$B$2283,Table1[[#This Row],[ID]],0))*("1W"=OFFSET(Priorities!$E$3:$E$2283,Table1[[#This Row],[ID]],0)),0))),"")</f>
        <v/>
      </c>
      <c r="H373" s="292" t="str" cm="1">
        <f t="array" aca="1" ref="H373" ca="1">_xlfn.IFNA(TODAY()-(INDEX(OFFSET(Priorities!$F$3:$F$2283,Table1[[#This Row],[ID]],0),MATCH(1,(B373=OFFSET(Priorities!$B$3:$B$2283,Table1[[#This Row],[ID]],0))*("3W"=OFFSET(Priorities!$E$3:$E$2283,Table1[[#This Row],[ID]],0)),0))),"")</f>
        <v/>
      </c>
      <c r="I373" s="292" t="str" cm="1">
        <f t="array" aca="1" ref="I373" ca="1">_xlfn.IFNA(TODAY()-(INDEX(OFFSET(Priorities!$F$3:$F$2283,Table1[[#This Row],[ID]],0),MATCH(1,(B373=OFFSET(Priorities!$B$3:$B$2283,Table1[[#This Row],[ID]],0))*("6W"=OFFSET(Priorities!$E$3:$E$2283,Table1[[#This Row],[ID]],0)),0))),"")</f>
        <v/>
      </c>
      <c r="J373" s="292" t="str" cm="1">
        <f t="array" aca="1" ref="J373" ca="1">_xlfn.IFNA(TODAY()-(INDEX(OFFSET(Priorities!$F$3:$F$2283,Table1[[#This Row],[ID]],0),MATCH(1,(B373=OFFSET(Priorities!$B$3:$B$2283,Table1[[#This Row],[ID]],0))*("12W"=OFFSET(Priorities!$E$3:$E$2283,Table1[[#This Row],[ID]],0)),0))),"")</f>
        <v/>
      </c>
      <c r="K373" s="292" t="str" cm="1">
        <f t="array" aca="1" ref="K373" ca="1">_xlfn.IFNA(TODAY()-(INDEX(OFFSET(Priorities!$F$3:$F$2283,Table1[[#This Row],[ID]],0),MATCH(1,(B373=OFFSET(Priorities!$B$3:$B$2283,Table1[[#This Row],[ID]],0))*("18W"=OFFSET(Priorities!$E$3:$E$2283,Table1[[#This Row],[ID]],0)),0))),"")</f>
        <v/>
      </c>
      <c r="L373" s="292" t="str" cm="1">
        <f t="array" aca="1" ref="L373" ca="1">_xlfn.IFNA(TODAY()-(INDEX(OFFSET(Priorities!$F$3:$F$2283,Table1[[#This Row],[ID]],0),MATCH(1,(B373=OFFSET(Priorities!$B$3:$B$2283,Table1[[#This Row],[ID]],0))*("26W"=OFFSET(Priorities!$E$3:$E$2283,Table1[[#This Row],[ID]],0)),0))),"")</f>
        <v/>
      </c>
      <c r="M373" s="292" t="str" cm="1">
        <f t="array" aca="1" ref="M373" ca="1">_xlfn.IFNA(TODAY()-(INDEX(OFFSET(Priorities!$F$3:$F$2283,Table1[[#This Row],[ID]],0),MATCH(1,(B373=OFFSET(Priorities!$B$3:$B$2283,Table1[[#This Row],[ID]],0))*("52W"=OFFSET(Priorities!$E$3:$E$2283,Table1[[#This Row],[ID]],0)),0))),"")</f>
        <v/>
      </c>
      <c r="N373" s="292" t="str" cm="1">
        <f t="array" aca="1" ref="N373" ca="1">_xlfn.IFNA(TODAY()-(INDEX(OFFSET(Priorities!$F$3:$F$2283,Table1[[#This Row],[ID]],0),MATCH(1,(B373=OFFSET(Priorities!$B$3:$B$2283,Table1[[#This Row],[ID]],0))*("104W"=OFFSET(Priorities!$E$3:$E$2283,Table1[[#This Row],[ID]],0)),0))),"")</f>
        <v/>
      </c>
      <c r="O373" s="292" t="str" cm="1">
        <f t="array" aca="1" ref="O373" ca="1">_xlfn.IFNA(TODAY()-(INDEX(OFFSET(Priorities!$F$3:$F$2283,Table1[[#This Row],[ID]],0),MATCH(1,(B373=OFFSET(Priorities!$B$3:$B$2283,Table1[[#This Row],[ID]],0))*("2L"=OFFSET(Priorities!$E$3:$E$2283,Table1[[#This Row],[ID]],0)),0))),"")</f>
        <v/>
      </c>
      <c r="P373" s="292" t="str" cm="1">
        <f t="array" aca="1" ref="P373" ca="1">_xlfn.IFNA(TODAY()-(INDEX(OFFSET(Priorities!$F$3:$F$2283,Table1[[#This Row],[ID]],0),MATCH(1,(B373=OFFSET(Priorities!$B$3:$B$2283,Table1[[#This Row],[ID]],0))*("156W"=OFFSET(Priorities!$E$3:$E$2283,Table1[[#This Row],[ID]],0)),0))),"")</f>
        <v/>
      </c>
      <c r="Q373" s="289" t="str" cm="1">
        <f t="array" aca="1" ref="Q373" ca="1">_xlfn.IFNA(TODAY()-(INDEX(OFFSET(Priorities!$F$3:$F$2283,Table1[[#This Row],[ID]],0),MATCH(1,(B373=OFFSET(Priorities!$B$3:$B$2283,Table1[[#This Row],[ID]],0))*("3L"=OFFSET(Priorities!$E$3:$E$2283,Table1[[#This Row],[ID]],0)),0))),"")</f>
        <v/>
      </c>
    </row>
    <row r="374" spans="1:17" x14ac:dyDescent="0.3">
      <c r="A374" s="288">
        <v>373</v>
      </c>
      <c r="B374" s="289" t="str">
        <f ca="1">IF(COUNTIF(Priorities!$B$4:OFFSET(Priorities!$B$3,Table1[[#This Row],[ID]],0),OFFSET(Priorities!$B$3,Table1[[#This Row],[ID]],0))=1,OFFSET(Priorities!$B$3,Table1[[#This Row],[ID]],0),"")</f>
        <v>ST 338/2021</v>
      </c>
      <c r="C374" s="290" t="str">
        <f ca="1">IF(COUNTIF(Priorities!$B$4:OFFSET(Priorities!$B$3,Table1[[#This Row],[ID]],0),OFFSET(Priorities!$B$3,Table1[[#This Row],[ID]],0))=1,OFFSET(Priorities!$C$3,Table1[[#This Row],[ID]],0),"")</f>
        <v>AiO &amp; MiO TEST59</v>
      </c>
      <c r="D374" s="289" t="str">
        <f ca="1">IFERROR(IF(VLOOKUP(E374,'Leader-Assistant'!$B$1:$B$25,1,FALSE)&lt;&gt;"",'Leader-Assistant'!$B$1,""),"") &amp; IFERROR(IF(VLOOKUP(E374,'Leader-Assistant'!$C$1:$C$25,1,FALSE)&lt;&gt;"",'Leader-Assistant'!$C$1,""),"")  &amp; IFERROR(IF(VLOOKUP(E374,'Leader-Assistant'!$D$1:$D$25,1,FALSE)&lt;&gt;"",'Leader-Assistant'!$D$1,""),"") &amp; IFERROR(IF(VLOOKUP(E374,'Leader-Assistant'!$E$1:$E$25,1,FALSE)&lt;&gt;"",'Leader-Assistant'!$E$1,""),"") &amp; IFERROR(IF(VLOOKUP(E374,'Leader-Assistant'!$F$1:$F$25,1,FALSE)&lt;&gt;"",'Leader-Assistant'!$F$1,""),"") &amp; IFERROR(IF(VLOOKUP(E374,'Leader-Assistant'!$G$1:$G$25,1,FALSE)&lt;&gt;"",'Leader-Assistant'!$G$1,""),"") &amp; IFERROR(IF(VLOOKUP(E374,'Leader-Assistant'!$H$1:$H$25,1,FALSE)&lt;&gt;"",'Leader-Assistant'!$H$1,""),"") &amp; IFERROR(IF(VLOOKUP(E374,'Leader-Assistant'!$I$1:$I$25,1,FALSE)&lt;&gt;"",'Leader-Assistant'!$I$1,""),"")</f>
        <v>PKL</v>
      </c>
      <c r="E374" s="289" t="str">
        <f ca="1">IF(COUNTIF(Priorities!$B$4:OFFSET(Priorities!$B$3,Table1[[#This Row],[ID]],0),OFFSET(Priorities!$B$3,Table1[[#This Row],[ID]],0))=1,OFFSET(Priorities!$D$3,Table1[[#This Row],[ID]],0),"")</f>
        <v>MSO</v>
      </c>
      <c r="F374" s="291"/>
      <c r="G374" s="292" cm="1">
        <f t="array" aca="1" ref="G374" ca="1">_xlfn.IFNA(TODAY()-(INDEX(OFFSET(Priorities!$F$3:$F$2283,Table1[[#This Row],[ID]],0),MATCH(1,(B374=OFFSET(Priorities!$B$3:$B$2283,Table1[[#This Row],[ID]],0))*("1W"=OFFSET(Priorities!$E$3:$E$2283,Table1[[#This Row],[ID]],0)),0))),"")</f>
        <v>441</v>
      </c>
      <c r="H374" s="292" cm="1">
        <f t="array" aca="1" ref="H374" ca="1">_xlfn.IFNA(TODAY()-(INDEX(OFFSET(Priorities!$F$3:$F$2283,Table1[[#This Row],[ID]],0),MATCH(1,(B374=OFFSET(Priorities!$B$3:$B$2283,Table1[[#This Row],[ID]],0))*("3W"=OFFSET(Priorities!$E$3:$E$2283,Table1[[#This Row],[ID]],0)),0))),"")</f>
        <v>427</v>
      </c>
      <c r="I374" s="292" cm="1">
        <f t="array" aca="1" ref="I374" ca="1">_xlfn.IFNA(TODAY()-(INDEX(OFFSET(Priorities!$F$3:$F$2283,Table1[[#This Row],[ID]],0),MATCH(1,(B374=OFFSET(Priorities!$B$3:$B$2283,Table1[[#This Row],[ID]],0))*("6W"=OFFSET(Priorities!$E$3:$E$2283,Table1[[#This Row],[ID]],0)),0))),"")</f>
        <v>406</v>
      </c>
      <c r="J374" s="292" cm="1">
        <f t="array" aca="1" ref="J374" ca="1">_xlfn.IFNA(TODAY()-(INDEX(OFFSET(Priorities!$F$3:$F$2283,Table1[[#This Row],[ID]],0),MATCH(1,(B374=OFFSET(Priorities!$B$3:$B$2283,Table1[[#This Row],[ID]],0))*("12W"=OFFSET(Priorities!$E$3:$E$2283,Table1[[#This Row],[ID]],0)),0))),"")</f>
        <v>364</v>
      </c>
      <c r="K374" s="292" t="str" cm="1">
        <f t="array" aca="1" ref="K374" ca="1">_xlfn.IFNA(TODAY()-(INDEX(OFFSET(Priorities!$F$3:$F$2283,Table1[[#This Row],[ID]],0),MATCH(1,(B374=OFFSET(Priorities!$B$3:$B$2283,Table1[[#This Row],[ID]],0))*("18W"=OFFSET(Priorities!$E$3:$E$2283,Table1[[#This Row],[ID]],0)),0))),"")</f>
        <v/>
      </c>
      <c r="L374" s="292" t="str" cm="1">
        <f t="array" aca="1" ref="L374" ca="1">_xlfn.IFNA(TODAY()-(INDEX(OFFSET(Priorities!$F$3:$F$2283,Table1[[#This Row],[ID]],0),MATCH(1,(B374=OFFSET(Priorities!$B$3:$B$2283,Table1[[#This Row],[ID]],0))*("26W"=OFFSET(Priorities!$E$3:$E$2283,Table1[[#This Row],[ID]],0)),0))),"")</f>
        <v/>
      </c>
      <c r="M374" s="292" t="str" cm="1">
        <f t="array" aca="1" ref="M374" ca="1">_xlfn.IFNA(TODAY()-(INDEX(OFFSET(Priorities!$F$3:$F$2283,Table1[[#This Row],[ID]],0),MATCH(1,(B374=OFFSET(Priorities!$B$3:$B$2283,Table1[[#This Row],[ID]],0))*("52W"=OFFSET(Priorities!$E$3:$E$2283,Table1[[#This Row],[ID]],0)),0))),"")</f>
        <v/>
      </c>
      <c r="N374" s="292" t="str" cm="1">
        <f t="array" aca="1" ref="N374" ca="1">_xlfn.IFNA(TODAY()-(INDEX(OFFSET(Priorities!$F$3:$F$2283,Table1[[#This Row],[ID]],0),MATCH(1,(B374=OFFSET(Priorities!$B$3:$B$2283,Table1[[#This Row],[ID]],0))*("104W"=OFFSET(Priorities!$E$3:$E$2283,Table1[[#This Row],[ID]],0)),0))),"")</f>
        <v/>
      </c>
      <c r="O374" s="292" t="str" cm="1">
        <f t="array" aca="1" ref="O374" ca="1">_xlfn.IFNA(TODAY()-(INDEX(OFFSET(Priorities!$F$3:$F$2283,Table1[[#This Row],[ID]],0),MATCH(1,(B374=OFFSET(Priorities!$B$3:$B$2283,Table1[[#This Row],[ID]],0))*("2L"=OFFSET(Priorities!$E$3:$E$2283,Table1[[#This Row],[ID]],0)),0))),"")</f>
        <v/>
      </c>
      <c r="P374" s="292" t="str" cm="1">
        <f t="array" aca="1" ref="P374" ca="1">_xlfn.IFNA(TODAY()-(INDEX(OFFSET(Priorities!$F$3:$F$2283,Table1[[#This Row],[ID]],0),MATCH(1,(B374=OFFSET(Priorities!$B$3:$B$2283,Table1[[#This Row],[ID]],0))*("156W"=OFFSET(Priorities!$E$3:$E$2283,Table1[[#This Row],[ID]],0)),0))),"")</f>
        <v/>
      </c>
      <c r="Q374" s="289" t="str" cm="1">
        <f t="array" aca="1" ref="Q374" ca="1">_xlfn.IFNA(TODAY()-(INDEX(OFFSET(Priorities!$F$3:$F$2283,Table1[[#This Row],[ID]],0),MATCH(1,(B374=OFFSET(Priorities!$B$3:$B$2283,Table1[[#This Row],[ID]],0))*("3L"=OFFSET(Priorities!$E$3:$E$2283,Table1[[#This Row],[ID]],0)),0))),"")</f>
        <v/>
      </c>
    </row>
    <row r="375" spans="1:17" hidden="1" x14ac:dyDescent="0.3">
      <c r="A375" s="288">
        <v>374</v>
      </c>
      <c r="B375" s="289" t="str">
        <f ca="1">IF(COUNTIF(Priorities!$B$4:OFFSET(Priorities!$B$3,Table1[[#This Row],[ID]],0),OFFSET(Priorities!$B$3,Table1[[#This Row],[ID]],0))=1,OFFSET(Priorities!$B$3,Table1[[#This Row],[ID]],0),"")</f>
        <v/>
      </c>
      <c r="C375" s="290" t="str">
        <f ca="1">IF(COUNTIF(Priorities!$B$4:OFFSET(Priorities!$B$3,Table1[[#This Row],[ID]],0),OFFSET(Priorities!$B$3,Table1[[#This Row],[ID]],0))=1,OFFSET(Priorities!$C$3,Table1[[#This Row],[ID]],0),"")</f>
        <v/>
      </c>
      <c r="D375" s="289" t="str">
        <f ca="1">IFERROR(IF(VLOOKUP(E375,'Leader-Assistant'!$B$1:$B$25,1,FALSE)&lt;&gt;"",'Leader-Assistant'!$B$1,""),"") &amp; IFERROR(IF(VLOOKUP(E375,'Leader-Assistant'!$C$1:$C$25,1,FALSE)&lt;&gt;"",'Leader-Assistant'!$C$1,""),"")  &amp; IFERROR(IF(VLOOKUP(E375,'Leader-Assistant'!$D$1:$D$25,1,FALSE)&lt;&gt;"",'Leader-Assistant'!$D$1,""),"") &amp; IFERROR(IF(VLOOKUP(E375,'Leader-Assistant'!$E$1:$E$25,1,FALSE)&lt;&gt;"",'Leader-Assistant'!$E$1,""),"") &amp; IFERROR(IF(VLOOKUP(E375,'Leader-Assistant'!$F$1:$F$25,1,FALSE)&lt;&gt;"",'Leader-Assistant'!$F$1,""),"") &amp; IFERROR(IF(VLOOKUP(E375,'Leader-Assistant'!$G$1:$G$25,1,FALSE)&lt;&gt;"",'Leader-Assistant'!$G$1,""),"") &amp; IFERROR(IF(VLOOKUP(E375,'Leader-Assistant'!$H$1:$H$25,1,FALSE)&lt;&gt;"",'Leader-Assistant'!$H$1,""),"") &amp; IFERROR(IF(VLOOKUP(E375,'Leader-Assistant'!$I$1:$I$25,1,FALSE)&lt;&gt;"",'Leader-Assistant'!$I$1,""),"")</f>
        <v/>
      </c>
      <c r="E375" s="289" t="str">
        <f ca="1">IF(COUNTIF(Priorities!$B$4:OFFSET(Priorities!$B$3,Table1[[#This Row],[ID]],0),OFFSET(Priorities!$B$3,Table1[[#This Row],[ID]],0))=1,OFFSET(Priorities!$D$3,Table1[[#This Row],[ID]],0),"")</f>
        <v/>
      </c>
      <c r="F375" s="291"/>
      <c r="G375" s="292" t="str" cm="1">
        <f t="array" aca="1" ref="G375" ca="1">_xlfn.IFNA(TODAY()-(INDEX(OFFSET(Priorities!$F$3:$F$2283,Table1[[#This Row],[ID]],0),MATCH(1,(B375=OFFSET(Priorities!$B$3:$B$2283,Table1[[#This Row],[ID]],0))*("1W"=OFFSET(Priorities!$E$3:$E$2283,Table1[[#This Row],[ID]],0)),0))),"")</f>
        <v/>
      </c>
      <c r="H375" s="292" t="str" cm="1">
        <f t="array" aca="1" ref="H375" ca="1">_xlfn.IFNA(TODAY()-(INDEX(OFFSET(Priorities!$F$3:$F$2283,Table1[[#This Row],[ID]],0),MATCH(1,(B375=OFFSET(Priorities!$B$3:$B$2283,Table1[[#This Row],[ID]],0))*("3W"=OFFSET(Priorities!$E$3:$E$2283,Table1[[#This Row],[ID]],0)),0))),"")</f>
        <v/>
      </c>
      <c r="I375" s="292" t="str" cm="1">
        <f t="array" aca="1" ref="I375" ca="1">_xlfn.IFNA(TODAY()-(INDEX(OFFSET(Priorities!$F$3:$F$2283,Table1[[#This Row],[ID]],0),MATCH(1,(B375=OFFSET(Priorities!$B$3:$B$2283,Table1[[#This Row],[ID]],0))*("6W"=OFFSET(Priorities!$E$3:$E$2283,Table1[[#This Row],[ID]],0)),0))),"")</f>
        <v/>
      </c>
      <c r="J375" s="292" t="str" cm="1">
        <f t="array" aca="1" ref="J375" ca="1">_xlfn.IFNA(TODAY()-(INDEX(OFFSET(Priorities!$F$3:$F$2283,Table1[[#This Row],[ID]],0),MATCH(1,(B375=OFFSET(Priorities!$B$3:$B$2283,Table1[[#This Row],[ID]],0))*("12W"=OFFSET(Priorities!$E$3:$E$2283,Table1[[#This Row],[ID]],0)),0))),"")</f>
        <v/>
      </c>
      <c r="K375" s="292" t="str" cm="1">
        <f t="array" aca="1" ref="K375" ca="1">_xlfn.IFNA(TODAY()-(INDEX(OFFSET(Priorities!$F$3:$F$2283,Table1[[#This Row],[ID]],0),MATCH(1,(B375=OFFSET(Priorities!$B$3:$B$2283,Table1[[#This Row],[ID]],0))*("18W"=OFFSET(Priorities!$E$3:$E$2283,Table1[[#This Row],[ID]],0)),0))),"")</f>
        <v/>
      </c>
      <c r="L375" s="292" t="str" cm="1">
        <f t="array" aca="1" ref="L375" ca="1">_xlfn.IFNA(TODAY()-(INDEX(OFFSET(Priorities!$F$3:$F$2283,Table1[[#This Row],[ID]],0),MATCH(1,(B375=OFFSET(Priorities!$B$3:$B$2283,Table1[[#This Row],[ID]],0))*("26W"=OFFSET(Priorities!$E$3:$E$2283,Table1[[#This Row],[ID]],0)),0))),"")</f>
        <v/>
      </c>
      <c r="M375" s="292" t="str" cm="1">
        <f t="array" aca="1" ref="M375" ca="1">_xlfn.IFNA(TODAY()-(INDEX(OFFSET(Priorities!$F$3:$F$2283,Table1[[#This Row],[ID]],0),MATCH(1,(B375=OFFSET(Priorities!$B$3:$B$2283,Table1[[#This Row],[ID]],0))*("52W"=OFFSET(Priorities!$E$3:$E$2283,Table1[[#This Row],[ID]],0)),0))),"")</f>
        <v/>
      </c>
      <c r="N375" s="292" t="str" cm="1">
        <f t="array" aca="1" ref="N375" ca="1">_xlfn.IFNA(TODAY()-(INDEX(OFFSET(Priorities!$F$3:$F$2283,Table1[[#This Row],[ID]],0),MATCH(1,(B375=OFFSET(Priorities!$B$3:$B$2283,Table1[[#This Row],[ID]],0))*("104W"=OFFSET(Priorities!$E$3:$E$2283,Table1[[#This Row],[ID]],0)),0))),"")</f>
        <v/>
      </c>
      <c r="O375" s="292" t="str" cm="1">
        <f t="array" aca="1" ref="O375" ca="1">_xlfn.IFNA(TODAY()-(INDEX(OFFSET(Priorities!$F$3:$F$2283,Table1[[#This Row],[ID]],0),MATCH(1,(B375=OFFSET(Priorities!$B$3:$B$2283,Table1[[#This Row],[ID]],0))*("2L"=OFFSET(Priorities!$E$3:$E$2283,Table1[[#This Row],[ID]],0)),0))),"")</f>
        <v/>
      </c>
      <c r="P375" s="292" t="str" cm="1">
        <f t="array" aca="1" ref="P375" ca="1">_xlfn.IFNA(TODAY()-(INDEX(OFFSET(Priorities!$F$3:$F$2283,Table1[[#This Row],[ID]],0),MATCH(1,(B375=OFFSET(Priorities!$B$3:$B$2283,Table1[[#This Row],[ID]],0))*("156W"=OFFSET(Priorities!$E$3:$E$2283,Table1[[#This Row],[ID]],0)),0))),"")</f>
        <v/>
      </c>
      <c r="Q375" s="289" t="str" cm="1">
        <f t="array" aca="1" ref="Q375" ca="1">_xlfn.IFNA(TODAY()-(INDEX(OFFSET(Priorities!$F$3:$F$2283,Table1[[#This Row],[ID]],0),MATCH(1,(B375=OFFSET(Priorities!$B$3:$B$2283,Table1[[#This Row],[ID]],0))*("3L"=OFFSET(Priorities!$E$3:$E$2283,Table1[[#This Row],[ID]],0)),0))),"")</f>
        <v/>
      </c>
    </row>
    <row r="376" spans="1:17" hidden="1" x14ac:dyDescent="0.3">
      <c r="A376" s="288">
        <v>375</v>
      </c>
      <c r="B376" s="289" t="str">
        <f ca="1">IF(COUNTIF(Priorities!$B$4:OFFSET(Priorities!$B$3,Table1[[#This Row],[ID]],0),OFFSET(Priorities!$B$3,Table1[[#This Row],[ID]],0))=1,OFFSET(Priorities!$B$3,Table1[[#This Row],[ID]],0),"")</f>
        <v/>
      </c>
      <c r="C376" s="290" t="str">
        <f ca="1">IF(COUNTIF(Priorities!$B$4:OFFSET(Priorities!$B$3,Table1[[#This Row],[ID]],0),OFFSET(Priorities!$B$3,Table1[[#This Row],[ID]],0))=1,OFFSET(Priorities!$C$3,Table1[[#This Row],[ID]],0),"")</f>
        <v/>
      </c>
      <c r="D376" s="289" t="str">
        <f ca="1">IFERROR(IF(VLOOKUP(E376,'Leader-Assistant'!$B$1:$B$25,1,FALSE)&lt;&gt;"",'Leader-Assistant'!$B$1,""),"") &amp; IFERROR(IF(VLOOKUP(E376,'Leader-Assistant'!$C$1:$C$25,1,FALSE)&lt;&gt;"",'Leader-Assistant'!$C$1,""),"")  &amp; IFERROR(IF(VLOOKUP(E376,'Leader-Assistant'!$D$1:$D$25,1,FALSE)&lt;&gt;"",'Leader-Assistant'!$D$1,""),"") &amp; IFERROR(IF(VLOOKUP(E376,'Leader-Assistant'!$E$1:$E$25,1,FALSE)&lt;&gt;"",'Leader-Assistant'!$E$1,""),"") &amp; IFERROR(IF(VLOOKUP(E376,'Leader-Assistant'!$F$1:$F$25,1,FALSE)&lt;&gt;"",'Leader-Assistant'!$F$1,""),"") &amp; IFERROR(IF(VLOOKUP(E376,'Leader-Assistant'!$G$1:$G$25,1,FALSE)&lt;&gt;"",'Leader-Assistant'!$G$1,""),"") &amp; IFERROR(IF(VLOOKUP(E376,'Leader-Assistant'!$H$1:$H$25,1,FALSE)&lt;&gt;"",'Leader-Assistant'!$H$1,""),"") &amp; IFERROR(IF(VLOOKUP(E376,'Leader-Assistant'!$I$1:$I$25,1,FALSE)&lt;&gt;"",'Leader-Assistant'!$I$1,""),"")</f>
        <v/>
      </c>
      <c r="E376" s="289" t="str">
        <f ca="1">IF(COUNTIF(Priorities!$B$4:OFFSET(Priorities!$B$3,Table1[[#This Row],[ID]],0),OFFSET(Priorities!$B$3,Table1[[#This Row],[ID]],0))=1,OFFSET(Priorities!$D$3,Table1[[#This Row],[ID]],0),"")</f>
        <v/>
      </c>
      <c r="F376" s="291"/>
      <c r="G376" s="292" t="str" cm="1">
        <f t="array" aca="1" ref="G376" ca="1">_xlfn.IFNA(TODAY()-(INDEX(OFFSET(Priorities!$F$3:$F$2283,Table1[[#This Row],[ID]],0),MATCH(1,(B376=OFFSET(Priorities!$B$3:$B$2283,Table1[[#This Row],[ID]],0))*("1W"=OFFSET(Priorities!$E$3:$E$2283,Table1[[#This Row],[ID]],0)),0))),"")</f>
        <v/>
      </c>
      <c r="H376" s="292" t="str" cm="1">
        <f t="array" aca="1" ref="H376" ca="1">_xlfn.IFNA(TODAY()-(INDEX(OFFSET(Priorities!$F$3:$F$2283,Table1[[#This Row],[ID]],0),MATCH(1,(B376=OFFSET(Priorities!$B$3:$B$2283,Table1[[#This Row],[ID]],0))*("3W"=OFFSET(Priorities!$E$3:$E$2283,Table1[[#This Row],[ID]],0)),0))),"")</f>
        <v/>
      </c>
      <c r="I376" s="292" t="str" cm="1">
        <f t="array" aca="1" ref="I376" ca="1">_xlfn.IFNA(TODAY()-(INDEX(OFFSET(Priorities!$F$3:$F$2283,Table1[[#This Row],[ID]],0),MATCH(1,(B376=OFFSET(Priorities!$B$3:$B$2283,Table1[[#This Row],[ID]],0))*("6W"=OFFSET(Priorities!$E$3:$E$2283,Table1[[#This Row],[ID]],0)),0))),"")</f>
        <v/>
      </c>
      <c r="J376" s="292" t="str" cm="1">
        <f t="array" aca="1" ref="J376" ca="1">_xlfn.IFNA(TODAY()-(INDEX(OFFSET(Priorities!$F$3:$F$2283,Table1[[#This Row],[ID]],0),MATCH(1,(B376=OFFSET(Priorities!$B$3:$B$2283,Table1[[#This Row],[ID]],0))*("12W"=OFFSET(Priorities!$E$3:$E$2283,Table1[[#This Row],[ID]],0)),0))),"")</f>
        <v/>
      </c>
      <c r="K376" s="292" t="str" cm="1">
        <f t="array" aca="1" ref="K376" ca="1">_xlfn.IFNA(TODAY()-(INDEX(OFFSET(Priorities!$F$3:$F$2283,Table1[[#This Row],[ID]],0),MATCH(1,(B376=OFFSET(Priorities!$B$3:$B$2283,Table1[[#This Row],[ID]],0))*("18W"=OFFSET(Priorities!$E$3:$E$2283,Table1[[#This Row],[ID]],0)),0))),"")</f>
        <v/>
      </c>
      <c r="L376" s="292" t="str" cm="1">
        <f t="array" aca="1" ref="L376" ca="1">_xlfn.IFNA(TODAY()-(INDEX(OFFSET(Priorities!$F$3:$F$2283,Table1[[#This Row],[ID]],0),MATCH(1,(B376=OFFSET(Priorities!$B$3:$B$2283,Table1[[#This Row],[ID]],0))*("26W"=OFFSET(Priorities!$E$3:$E$2283,Table1[[#This Row],[ID]],0)),0))),"")</f>
        <v/>
      </c>
      <c r="M376" s="292" t="str" cm="1">
        <f t="array" aca="1" ref="M376" ca="1">_xlfn.IFNA(TODAY()-(INDEX(OFFSET(Priorities!$F$3:$F$2283,Table1[[#This Row],[ID]],0),MATCH(1,(B376=OFFSET(Priorities!$B$3:$B$2283,Table1[[#This Row],[ID]],0))*("52W"=OFFSET(Priorities!$E$3:$E$2283,Table1[[#This Row],[ID]],0)),0))),"")</f>
        <v/>
      </c>
      <c r="N376" s="292" t="str" cm="1">
        <f t="array" aca="1" ref="N376" ca="1">_xlfn.IFNA(TODAY()-(INDEX(OFFSET(Priorities!$F$3:$F$2283,Table1[[#This Row],[ID]],0),MATCH(1,(B376=OFFSET(Priorities!$B$3:$B$2283,Table1[[#This Row],[ID]],0))*("104W"=OFFSET(Priorities!$E$3:$E$2283,Table1[[#This Row],[ID]],0)),0))),"")</f>
        <v/>
      </c>
      <c r="O376" s="292" t="str" cm="1">
        <f t="array" aca="1" ref="O376" ca="1">_xlfn.IFNA(TODAY()-(INDEX(OFFSET(Priorities!$F$3:$F$2283,Table1[[#This Row],[ID]],0),MATCH(1,(B376=OFFSET(Priorities!$B$3:$B$2283,Table1[[#This Row],[ID]],0))*("2L"=OFFSET(Priorities!$E$3:$E$2283,Table1[[#This Row],[ID]],0)),0))),"")</f>
        <v/>
      </c>
      <c r="P376" s="292" t="str" cm="1">
        <f t="array" aca="1" ref="P376" ca="1">_xlfn.IFNA(TODAY()-(INDEX(OFFSET(Priorities!$F$3:$F$2283,Table1[[#This Row],[ID]],0),MATCH(1,(B376=OFFSET(Priorities!$B$3:$B$2283,Table1[[#This Row],[ID]],0))*("156W"=OFFSET(Priorities!$E$3:$E$2283,Table1[[#This Row],[ID]],0)),0))),"")</f>
        <v/>
      </c>
      <c r="Q376" s="289" t="str" cm="1">
        <f t="array" aca="1" ref="Q376" ca="1">_xlfn.IFNA(TODAY()-(INDEX(OFFSET(Priorities!$F$3:$F$2283,Table1[[#This Row],[ID]],0),MATCH(1,(B376=OFFSET(Priorities!$B$3:$B$2283,Table1[[#This Row],[ID]],0))*("3L"=OFFSET(Priorities!$E$3:$E$2283,Table1[[#This Row],[ID]],0)),0))),"")</f>
        <v/>
      </c>
    </row>
    <row r="377" spans="1:17" ht="28.8" x14ac:dyDescent="0.3">
      <c r="A377" s="288">
        <v>376</v>
      </c>
      <c r="B377" s="289" t="str">
        <f ca="1">IF(COUNTIF(Priorities!$B$4:OFFSET(Priorities!$B$3,Table1[[#This Row],[ID]],0),OFFSET(Priorities!$B$3,Table1[[#This Row],[ID]],0))=1,OFFSET(Priorities!$B$3,Table1[[#This Row],[ID]],0),"")</f>
        <v>ST 316/2021</v>
      </c>
      <c r="C377" s="290" t="str">
        <f ca="1">IF(COUNTIF(Priorities!$B$4:OFFSET(Priorities!$B$3,Table1[[#This Row],[ID]],0),OFFSET(Priorities!$B$3,Table1[[#This Row],[ID]],0))=1,OFFSET(Priorities!$C$3,Table1[[#This Row],[ID]],0),"")</f>
        <v>Reduction of Colorant Red dye in TEST 59s to 75%</v>
      </c>
      <c r="D377" s="289" t="str">
        <f ca="1">IFERROR(IF(VLOOKUP(E377,'Leader-Assistant'!$B$1:$B$25,1,FALSE)&lt;&gt;"",'Leader-Assistant'!$B$1,""),"") &amp; IFERROR(IF(VLOOKUP(E377,'Leader-Assistant'!$C$1:$C$25,1,FALSE)&lt;&gt;"",'Leader-Assistant'!$C$1,""),"")  &amp; IFERROR(IF(VLOOKUP(E377,'Leader-Assistant'!$D$1:$D$25,1,FALSE)&lt;&gt;"",'Leader-Assistant'!$D$1,""),"") &amp; IFERROR(IF(VLOOKUP(E377,'Leader-Assistant'!$E$1:$E$25,1,FALSE)&lt;&gt;"",'Leader-Assistant'!$E$1,""),"") &amp; IFERROR(IF(VLOOKUP(E377,'Leader-Assistant'!$F$1:$F$25,1,FALSE)&lt;&gt;"",'Leader-Assistant'!$F$1,""),"") &amp; IFERROR(IF(VLOOKUP(E377,'Leader-Assistant'!$G$1:$G$25,1,FALSE)&lt;&gt;"",'Leader-Assistant'!$G$1,""),"") &amp; IFERROR(IF(VLOOKUP(E377,'Leader-Assistant'!$H$1:$H$25,1,FALSE)&lt;&gt;"",'Leader-Assistant'!$H$1,""),"") &amp; IFERROR(IF(VLOOKUP(E377,'Leader-Assistant'!$I$1:$I$25,1,FALSE)&lt;&gt;"",'Leader-Assistant'!$I$1,""),"")</f>
        <v>PKL</v>
      </c>
      <c r="E377" s="289" t="str">
        <f ca="1">IF(COUNTIF(Priorities!$B$4:OFFSET(Priorities!$B$3,Table1[[#This Row],[ID]],0),OFFSET(Priorities!$B$3,Table1[[#This Row],[ID]],0))=1,OFFSET(Priorities!$D$3,Table1[[#This Row],[ID]],0),"")</f>
        <v>JRE</v>
      </c>
      <c r="F377" s="291"/>
      <c r="G377" s="292" cm="1">
        <f t="array" aca="1" ref="G377" ca="1">_xlfn.IFNA(TODAY()-(INDEX(OFFSET(Priorities!$F$3:$F$2283,Table1[[#This Row],[ID]],0),MATCH(1,(B377=OFFSET(Priorities!$B$3:$B$2283,Table1[[#This Row],[ID]],0))*("1W"=OFFSET(Priorities!$E$3:$E$2283,Table1[[#This Row],[ID]],0)),0))),"")</f>
        <v>449</v>
      </c>
      <c r="H377" s="292" cm="1">
        <f t="array" aca="1" ref="H377" ca="1">_xlfn.IFNA(TODAY()-(INDEX(OFFSET(Priorities!$F$3:$F$2283,Table1[[#This Row],[ID]],0),MATCH(1,(B377=OFFSET(Priorities!$B$3:$B$2283,Table1[[#This Row],[ID]],0))*("3W"=OFFSET(Priorities!$E$3:$E$2283,Table1[[#This Row],[ID]],0)),0))),"")</f>
        <v>435</v>
      </c>
      <c r="I377" s="292" cm="1">
        <f t="array" aca="1" ref="I377" ca="1">_xlfn.IFNA(TODAY()-(INDEX(OFFSET(Priorities!$F$3:$F$2283,Table1[[#This Row],[ID]],0),MATCH(1,(B377=OFFSET(Priorities!$B$3:$B$2283,Table1[[#This Row],[ID]],0))*("6W"=OFFSET(Priorities!$E$3:$E$2283,Table1[[#This Row],[ID]],0)),0))),"")</f>
        <v>414</v>
      </c>
      <c r="J377" s="292" cm="1">
        <f t="array" aca="1" ref="J377" ca="1">_xlfn.IFNA(TODAY()-(INDEX(OFFSET(Priorities!$F$3:$F$2283,Table1[[#This Row],[ID]],0),MATCH(1,(B377=OFFSET(Priorities!$B$3:$B$2283,Table1[[#This Row],[ID]],0))*("12W"=OFFSET(Priorities!$E$3:$E$2283,Table1[[#This Row],[ID]],0)),0))),"")</f>
        <v>372</v>
      </c>
      <c r="K377" s="292" t="str" cm="1">
        <f t="array" aca="1" ref="K377" ca="1">_xlfn.IFNA(TODAY()-(INDEX(OFFSET(Priorities!$F$3:$F$2283,Table1[[#This Row],[ID]],0),MATCH(1,(B377=OFFSET(Priorities!$B$3:$B$2283,Table1[[#This Row],[ID]],0))*("18W"=OFFSET(Priorities!$E$3:$E$2283,Table1[[#This Row],[ID]],0)),0))),"")</f>
        <v/>
      </c>
      <c r="L377" s="292" t="str" cm="1">
        <f t="array" aca="1" ref="L377" ca="1">_xlfn.IFNA(TODAY()-(INDEX(OFFSET(Priorities!$F$3:$F$2283,Table1[[#This Row],[ID]],0),MATCH(1,(B377=OFFSET(Priorities!$B$3:$B$2283,Table1[[#This Row],[ID]],0))*("26W"=OFFSET(Priorities!$E$3:$E$2283,Table1[[#This Row],[ID]],0)),0))),"")</f>
        <v/>
      </c>
      <c r="M377" s="292" t="str" cm="1">
        <f t="array" aca="1" ref="M377" ca="1">_xlfn.IFNA(TODAY()-(INDEX(OFFSET(Priorities!$F$3:$F$2283,Table1[[#This Row],[ID]],0),MATCH(1,(B377=OFFSET(Priorities!$B$3:$B$2283,Table1[[#This Row],[ID]],0))*("52W"=OFFSET(Priorities!$E$3:$E$2283,Table1[[#This Row],[ID]],0)),0))),"")</f>
        <v/>
      </c>
      <c r="N377" s="292" t="str" cm="1">
        <f t="array" aca="1" ref="N377" ca="1">_xlfn.IFNA(TODAY()-(INDEX(OFFSET(Priorities!$F$3:$F$2283,Table1[[#This Row],[ID]],0),MATCH(1,(B377=OFFSET(Priorities!$B$3:$B$2283,Table1[[#This Row],[ID]],0))*("104W"=OFFSET(Priorities!$E$3:$E$2283,Table1[[#This Row],[ID]],0)),0))),"")</f>
        <v/>
      </c>
      <c r="O377" s="292" t="str" cm="1">
        <f t="array" aca="1" ref="O377" ca="1">_xlfn.IFNA(TODAY()-(INDEX(OFFSET(Priorities!$F$3:$F$2283,Table1[[#This Row],[ID]],0),MATCH(1,(B377=OFFSET(Priorities!$B$3:$B$2283,Table1[[#This Row],[ID]],0))*("2L"=OFFSET(Priorities!$E$3:$E$2283,Table1[[#This Row],[ID]],0)),0))),"")</f>
        <v/>
      </c>
      <c r="P377" s="292" t="str" cm="1">
        <f t="array" aca="1" ref="P377" ca="1">_xlfn.IFNA(TODAY()-(INDEX(OFFSET(Priorities!$F$3:$F$2283,Table1[[#This Row],[ID]],0),MATCH(1,(B377=OFFSET(Priorities!$B$3:$B$2283,Table1[[#This Row],[ID]],0))*("156W"=OFFSET(Priorities!$E$3:$E$2283,Table1[[#This Row],[ID]],0)),0))),"")</f>
        <v/>
      </c>
      <c r="Q377" s="289" t="str" cm="1">
        <f t="array" aca="1" ref="Q377" ca="1">_xlfn.IFNA(TODAY()-(INDEX(OFFSET(Priorities!$F$3:$F$2283,Table1[[#This Row],[ID]],0),MATCH(1,(B377=OFFSET(Priorities!$B$3:$B$2283,Table1[[#This Row],[ID]],0))*("3L"=OFFSET(Priorities!$E$3:$E$2283,Table1[[#This Row],[ID]],0)),0))),"")</f>
        <v/>
      </c>
    </row>
    <row r="378" spans="1:17" hidden="1" x14ac:dyDescent="0.3">
      <c r="A378" s="288">
        <v>377</v>
      </c>
      <c r="B378" s="289" t="str">
        <f ca="1">IF(COUNTIF(Priorities!$B$4:OFFSET(Priorities!$B$3,Table1[[#This Row],[ID]],0),OFFSET(Priorities!$B$3,Table1[[#This Row],[ID]],0))=1,OFFSET(Priorities!$B$3,Table1[[#This Row],[ID]],0),"")</f>
        <v/>
      </c>
      <c r="C378" s="290" t="str">
        <f ca="1">IF(COUNTIF(Priorities!$B$4:OFFSET(Priorities!$B$3,Table1[[#This Row],[ID]],0),OFFSET(Priorities!$B$3,Table1[[#This Row],[ID]],0))=1,OFFSET(Priorities!$C$3,Table1[[#This Row],[ID]],0),"")</f>
        <v/>
      </c>
      <c r="D378" s="289" t="str">
        <f ca="1">IFERROR(IF(VLOOKUP(E378,'Leader-Assistant'!$B$1:$B$25,1,FALSE)&lt;&gt;"",'Leader-Assistant'!$B$1,""),"") &amp; IFERROR(IF(VLOOKUP(E378,'Leader-Assistant'!$C$1:$C$25,1,FALSE)&lt;&gt;"",'Leader-Assistant'!$C$1,""),"")  &amp; IFERROR(IF(VLOOKUP(E378,'Leader-Assistant'!$D$1:$D$25,1,FALSE)&lt;&gt;"",'Leader-Assistant'!$D$1,""),"") &amp; IFERROR(IF(VLOOKUP(E378,'Leader-Assistant'!$E$1:$E$25,1,FALSE)&lt;&gt;"",'Leader-Assistant'!$E$1,""),"") &amp; IFERROR(IF(VLOOKUP(E378,'Leader-Assistant'!$F$1:$F$25,1,FALSE)&lt;&gt;"",'Leader-Assistant'!$F$1,""),"") &amp; IFERROR(IF(VLOOKUP(E378,'Leader-Assistant'!$G$1:$G$25,1,FALSE)&lt;&gt;"",'Leader-Assistant'!$G$1,""),"") &amp; IFERROR(IF(VLOOKUP(E378,'Leader-Assistant'!$H$1:$H$25,1,FALSE)&lt;&gt;"",'Leader-Assistant'!$H$1,""),"") &amp; IFERROR(IF(VLOOKUP(E378,'Leader-Assistant'!$I$1:$I$25,1,FALSE)&lt;&gt;"",'Leader-Assistant'!$I$1,""),"")</f>
        <v/>
      </c>
      <c r="E378" s="289" t="str">
        <f ca="1">IF(COUNTIF(Priorities!$B$4:OFFSET(Priorities!$B$3,Table1[[#This Row],[ID]],0),OFFSET(Priorities!$B$3,Table1[[#This Row],[ID]],0))=1,OFFSET(Priorities!$D$3,Table1[[#This Row],[ID]],0),"")</f>
        <v/>
      </c>
      <c r="F378" s="291"/>
      <c r="G378" s="292" t="str" cm="1">
        <f t="array" aca="1" ref="G378" ca="1">_xlfn.IFNA(TODAY()-(INDEX(OFFSET(Priorities!$F$3:$F$2283,Table1[[#This Row],[ID]],0),MATCH(1,(B378=OFFSET(Priorities!$B$3:$B$2283,Table1[[#This Row],[ID]],0))*("1W"=OFFSET(Priorities!$E$3:$E$2283,Table1[[#This Row],[ID]],0)),0))),"")</f>
        <v/>
      </c>
      <c r="H378" s="292" t="str" cm="1">
        <f t="array" aca="1" ref="H378" ca="1">_xlfn.IFNA(TODAY()-(INDEX(OFFSET(Priorities!$F$3:$F$2283,Table1[[#This Row],[ID]],0),MATCH(1,(B378=OFFSET(Priorities!$B$3:$B$2283,Table1[[#This Row],[ID]],0))*("3W"=OFFSET(Priorities!$E$3:$E$2283,Table1[[#This Row],[ID]],0)),0))),"")</f>
        <v/>
      </c>
      <c r="I378" s="292" t="str" cm="1">
        <f t="array" aca="1" ref="I378" ca="1">_xlfn.IFNA(TODAY()-(INDEX(OFFSET(Priorities!$F$3:$F$2283,Table1[[#This Row],[ID]],0),MATCH(1,(B378=OFFSET(Priorities!$B$3:$B$2283,Table1[[#This Row],[ID]],0))*("6W"=OFFSET(Priorities!$E$3:$E$2283,Table1[[#This Row],[ID]],0)),0))),"")</f>
        <v/>
      </c>
      <c r="J378" s="292" t="str" cm="1">
        <f t="array" aca="1" ref="J378" ca="1">_xlfn.IFNA(TODAY()-(INDEX(OFFSET(Priorities!$F$3:$F$2283,Table1[[#This Row],[ID]],0),MATCH(1,(B378=OFFSET(Priorities!$B$3:$B$2283,Table1[[#This Row],[ID]],0))*("12W"=OFFSET(Priorities!$E$3:$E$2283,Table1[[#This Row],[ID]],0)),0))),"")</f>
        <v/>
      </c>
      <c r="K378" s="292" t="str" cm="1">
        <f t="array" aca="1" ref="K378" ca="1">_xlfn.IFNA(TODAY()-(INDEX(OFFSET(Priorities!$F$3:$F$2283,Table1[[#This Row],[ID]],0),MATCH(1,(B378=OFFSET(Priorities!$B$3:$B$2283,Table1[[#This Row],[ID]],0))*("18W"=OFFSET(Priorities!$E$3:$E$2283,Table1[[#This Row],[ID]],0)),0))),"")</f>
        <v/>
      </c>
      <c r="L378" s="292" t="str" cm="1">
        <f t="array" aca="1" ref="L378" ca="1">_xlfn.IFNA(TODAY()-(INDEX(OFFSET(Priorities!$F$3:$F$2283,Table1[[#This Row],[ID]],0),MATCH(1,(B378=OFFSET(Priorities!$B$3:$B$2283,Table1[[#This Row],[ID]],0))*("26W"=OFFSET(Priorities!$E$3:$E$2283,Table1[[#This Row],[ID]],0)),0))),"")</f>
        <v/>
      </c>
      <c r="M378" s="292" t="str" cm="1">
        <f t="array" aca="1" ref="M378" ca="1">_xlfn.IFNA(TODAY()-(INDEX(OFFSET(Priorities!$F$3:$F$2283,Table1[[#This Row],[ID]],0),MATCH(1,(B378=OFFSET(Priorities!$B$3:$B$2283,Table1[[#This Row],[ID]],0))*("52W"=OFFSET(Priorities!$E$3:$E$2283,Table1[[#This Row],[ID]],0)),0))),"")</f>
        <v/>
      </c>
      <c r="N378" s="292" t="str" cm="1">
        <f t="array" aca="1" ref="N378" ca="1">_xlfn.IFNA(TODAY()-(INDEX(OFFSET(Priorities!$F$3:$F$2283,Table1[[#This Row],[ID]],0),MATCH(1,(B378=OFFSET(Priorities!$B$3:$B$2283,Table1[[#This Row],[ID]],0))*("104W"=OFFSET(Priorities!$E$3:$E$2283,Table1[[#This Row],[ID]],0)),0))),"")</f>
        <v/>
      </c>
      <c r="O378" s="292" t="str" cm="1">
        <f t="array" aca="1" ref="O378" ca="1">_xlfn.IFNA(TODAY()-(INDEX(OFFSET(Priorities!$F$3:$F$2283,Table1[[#This Row],[ID]],0),MATCH(1,(B378=OFFSET(Priorities!$B$3:$B$2283,Table1[[#This Row],[ID]],0))*("2L"=OFFSET(Priorities!$E$3:$E$2283,Table1[[#This Row],[ID]],0)),0))),"")</f>
        <v/>
      </c>
      <c r="P378" s="292" t="str" cm="1">
        <f t="array" aca="1" ref="P378" ca="1">_xlfn.IFNA(TODAY()-(INDEX(OFFSET(Priorities!$F$3:$F$2283,Table1[[#This Row],[ID]],0),MATCH(1,(B378=OFFSET(Priorities!$B$3:$B$2283,Table1[[#This Row],[ID]],0))*("156W"=OFFSET(Priorities!$E$3:$E$2283,Table1[[#This Row],[ID]],0)),0))),"")</f>
        <v/>
      </c>
      <c r="Q378" s="289" t="str" cm="1">
        <f t="array" aca="1" ref="Q378" ca="1">_xlfn.IFNA(TODAY()-(INDEX(OFFSET(Priorities!$F$3:$F$2283,Table1[[#This Row],[ID]],0),MATCH(1,(B378=OFFSET(Priorities!$B$3:$B$2283,Table1[[#This Row],[ID]],0))*("3L"=OFFSET(Priorities!$E$3:$E$2283,Table1[[#This Row],[ID]],0)),0))),"")</f>
        <v/>
      </c>
    </row>
    <row r="379" spans="1:17" hidden="1" x14ac:dyDescent="0.3">
      <c r="A379" s="288">
        <v>378</v>
      </c>
      <c r="B379" s="289" t="str">
        <f ca="1">IF(COUNTIF(Priorities!$B$4:OFFSET(Priorities!$B$3,Table1[[#This Row],[ID]],0),OFFSET(Priorities!$B$3,Table1[[#This Row],[ID]],0))=1,OFFSET(Priorities!$B$3,Table1[[#This Row],[ID]],0),"")</f>
        <v/>
      </c>
      <c r="C379" s="290" t="str">
        <f ca="1">IF(COUNTIF(Priorities!$B$4:OFFSET(Priorities!$B$3,Table1[[#This Row],[ID]],0),OFFSET(Priorities!$B$3,Table1[[#This Row],[ID]],0))=1,OFFSET(Priorities!$C$3,Table1[[#This Row],[ID]],0),"")</f>
        <v/>
      </c>
      <c r="D379" s="289" t="str">
        <f ca="1">IFERROR(IF(VLOOKUP(E379,'Leader-Assistant'!$B$1:$B$25,1,FALSE)&lt;&gt;"",'Leader-Assistant'!$B$1,""),"") &amp; IFERROR(IF(VLOOKUP(E379,'Leader-Assistant'!$C$1:$C$25,1,FALSE)&lt;&gt;"",'Leader-Assistant'!$C$1,""),"")  &amp; IFERROR(IF(VLOOKUP(E379,'Leader-Assistant'!$D$1:$D$25,1,FALSE)&lt;&gt;"",'Leader-Assistant'!$D$1,""),"") &amp; IFERROR(IF(VLOOKUP(E379,'Leader-Assistant'!$E$1:$E$25,1,FALSE)&lt;&gt;"",'Leader-Assistant'!$E$1,""),"") &amp; IFERROR(IF(VLOOKUP(E379,'Leader-Assistant'!$F$1:$F$25,1,FALSE)&lt;&gt;"",'Leader-Assistant'!$F$1,""),"") &amp; IFERROR(IF(VLOOKUP(E379,'Leader-Assistant'!$G$1:$G$25,1,FALSE)&lt;&gt;"",'Leader-Assistant'!$G$1,""),"") &amp; IFERROR(IF(VLOOKUP(E379,'Leader-Assistant'!$H$1:$H$25,1,FALSE)&lt;&gt;"",'Leader-Assistant'!$H$1,""),"") &amp; IFERROR(IF(VLOOKUP(E379,'Leader-Assistant'!$I$1:$I$25,1,FALSE)&lt;&gt;"",'Leader-Assistant'!$I$1,""),"")</f>
        <v/>
      </c>
      <c r="E379" s="289" t="str">
        <f ca="1">IF(COUNTIF(Priorities!$B$4:OFFSET(Priorities!$B$3,Table1[[#This Row],[ID]],0),OFFSET(Priorities!$B$3,Table1[[#This Row],[ID]],0))=1,OFFSET(Priorities!$D$3,Table1[[#This Row],[ID]],0),"")</f>
        <v/>
      </c>
      <c r="F379" s="291"/>
      <c r="G379" s="292" t="str" cm="1">
        <f t="array" aca="1" ref="G379" ca="1">_xlfn.IFNA(TODAY()-(INDEX(OFFSET(Priorities!$F$3:$F$2283,Table1[[#This Row],[ID]],0),MATCH(1,(B379=OFFSET(Priorities!$B$3:$B$2283,Table1[[#This Row],[ID]],0))*("1W"=OFFSET(Priorities!$E$3:$E$2283,Table1[[#This Row],[ID]],0)),0))),"")</f>
        <v/>
      </c>
      <c r="H379" s="292" t="str" cm="1">
        <f t="array" aca="1" ref="H379" ca="1">_xlfn.IFNA(TODAY()-(INDEX(OFFSET(Priorities!$F$3:$F$2283,Table1[[#This Row],[ID]],0),MATCH(1,(B379=OFFSET(Priorities!$B$3:$B$2283,Table1[[#This Row],[ID]],0))*("3W"=OFFSET(Priorities!$E$3:$E$2283,Table1[[#This Row],[ID]],0)),0))),"")</f>
        <v/>
      </c>
      <c r="I379" s="292" t="str" cm="1">
        <f t="array" aca="1" ref="I379" ca="1">_xlfn.IFNA(TODAY()-(INDEX(OFFSET(Priorities!$F$3:$F$2283,Table1[[#This Row],[ID]],0),MATCH(1,(B379=OFFSET(Priorities!$B$3:$B$2283,Table1[[#This Row],[ID]],0))*("6W"=OFFSET(Priorities!$E$3:$E$2283,Table1[[#This Row],[ID]],0)),0))),"")</f>
        <v/>
      </c>
      <c r="J379" s="292" t="str" cm="1">
        <f t="array" aca="1" ref="J379" ca="1">_xlfn.IFNA(TODAY()-(INDEX(OFFSET(Priorities!$F$3:$F$2283,Table1[[#This Row],[ID]],0),MATCH(1,(B379=OFFSET(Priorities!$B$3:$B$2283,Table1[[#This Row],[ID]],0))*("12W"=OFFSET(Priorities!$E$3:$E$2283,Table1[[#This Row],[ID]],0)),0))),"")</f>
        <v/>
      </c>
      <c r="K379" s="292" t="str" cm="1">
        <f t="array" aca="1" ref="K379" ca="1">_xlfn.IFNA(TODAY()-(INDEX(OFFSET(Priorities!$F$3:$F$2283,Table1[[#This Row],[ID]],0),MATCH(1,(B379=OFFSET(Priorities!$B$3:$B$2283,Table1[[#This Row],[ID]],0))*("18W"=OFFSET(Priorities!$E$3:$E$2283,Table1[[#This Row],[ID]],0)),0))),"")</f>
        <v/>
      </c>
      <c r="L379" s="292" t="str" cm="1">
        <f t="array" aca="1" ref="L379" ca="1">_xlfn.IFNA(TODAY()-(INDEX(OFFSET(Priorities!$F$3:$F$2283,Table1[[#This Row],[ID]],0),MATCH(1,(B379=OFFSET(Priorities!$B$3:$B$2283,Table1[[#This Row],[ID]],0))*("26W"=OFFSET(Priorities!$E$3:$E$2283,Table1[[#This Row],[ID]],0)),0))),"")</f>
        <v/>
      </c>
      <c r="M379" s="292" t="str" cm="1">
        <f t="array" aca="1" ref="M379" ca="1">_xlfn.IFNA(TODAY()-(INDEX(OFFSET(Priorities!$F$3:$F$2283,Table1[[#This Row],[ID]],0),MATCH(1,(B379=OFFSET(Priorities!$B$3:$B$2283,Table1[[#This Row],[ID]],0))*("52W"=OFFSET(Priorities!$E$3:$E$2283,Table1[[#This Row],[ID]],0)),0))),"")</f>
        <v/>
      </c>
      <c r="N379" s="292" t="str" cm="1">
        <f t="array" aca="1" ref="N379" ca="1">_xlfn.IFNA(TODAY()-(INDEX(OFFSET(Priorities!$F$3:$F$2283,Table1[[#This Row],[ID]],0),MATCH(1,(B379=OFFSET(Priorities!$B$3:$B$2283,Table1[[#This Row],[ID]],0))*("104W"=OFFSET(Priorities!$E$3:$E$2283,Table1[[#This Row],[ID]],0)),0))),"")</f>
        <v/>
      </c>
      <c r="O379" s="292" t="str" cm="1">
        <f t="array" aca="1" ref="O379" ca="1">_xlfn.IFNA(TODAY()-(INDEX(OFFSET(Priorities!$F$3:$F$2283,Table1[[#This Row],[ID]],0),MATCH(1,(B379=OFFSET(Priorities!$B$3:$B$2283,Table1[[#This Row],[ID]],0))*("2L"=OFFSET(Priorities!$E$3:$E$2283,Table1[[#This Row],[ID]],0)),0))),"")</f>
        <v/>
      </c>
      <c r="P379" s="292" t="str" cm="1">
        <f t="array" aca="1" ref="P379" ca="1">_xlfn.IFNA(TODAY()-(INDEX(OFFSET(Priorities!$F$3:$F$2283,Table1[[#This Row],[ID]],0),MATCH(1,(B379=OFFSET(Priorities!$B$3:$B$2283,Table1[[#This Row],[ID]],0))*("156W"=OFFSET(Priorities!$E$3:$E$2283,Table1[[#This Row],[ID]],0)),0))),"")</f>
        <v/>
      </c>
      <c r="Q379" s="289" t="str" cm="1">
        <f t="array" aca="1" ref="Q379" ca="1">_xlfn.IFNA(TODAY()-(INDEX(OFFSET(Priorities!$F$3:$F$2283,Table1[[#This Row],[ID]],0),MATCH(1,(B379=OFFSET(Priorities!$B$3:$B$2283,Table1[[#This Row],[ID]],0))*("3L"=OFFSET(Priorities!$E$3:$E$2283,Table1[[#This Row],[ID]],0)),0))),"")</f>
        <v/>
      </c>
    </row>
    <row r="380" spans="1:17" hidden="1" x14ac:dyDescent="0.3">
      <c r="A380" s="288">
        <v>379</v>
      </c>
      <c r="B380" s="289" t="str">
        <f ca="1">IF(COUNTIF(Priorities!$B$4:OFFSET(Priorities!$B$3,Table1[[#This Row],[ID]],0),OFFSET(Priorities!$B$3,Table1[[#This Row],[ID]],0))=1,OFFSET(Priorities!$B$3,Table1[[#This Row],[ID]],0),"")</f>
        <v/>
      </c>
      <c r="C380" s="290" t="str">
        <f ca="1">IF(COUNTIF(Priorities!$B$4:OFFSET(Priorities!$B$3,Table1[[#This Row],[ID]],0),OFFSET(Priorities!$B$3,Table1[[#This Row],[ID]],0))=1,OFFSET(Priorities!$C$3,Table1[[#This Row],[ID]],0),"")</f>
        <v/>
      </c>
      <c r="D380" s="289" t="str">
        <f ca="1">IFERROR(IF(VLOOKUP(E380,'Leader-Assistant'!$B$1:$B$25,1,FALSE)&lt;&gt;"",'Leader-Assistant'!$B$1,""),"") &amp; IFERROR(IF(VLOOKUP(E380,'Leader-Assistant'!$C$1:$C$25,1,FALSE)&lt;&gt;"",'Leader-Assistant'!$C$1,""),"")  &amp; IFERROR(IF(VLOOKUP(E380,'Leader-Assistant'!$D$1:$D$25,1,FALSE)&lt;&gt;"",'Leader-Assistant'!$D$1,""),"") &amp; IFERROR(IF(VLOOKUP(E380,'Leader-Assistant'!$E$1:$E$25,1,FALSE)&lt;&gt;"",'Leader-Assistant'!$E$1,""),"") &amp; IFERROR(IF(VLOOKUP(E380,'Leader-Assistant'!$F$1:$F$25,1,FALSE)&lt;&gt;"",'Leader-Assistant'!$F$1,""),"") &amp; IFERROR(IF(VLOOKUP(E380,'Leader-Assistant'!$G$1:$G$25,1,FALSE)&lt;&gt;"",'Leader-Assistant'!$G$1,""),"") &amp; IFERROR(IF(VLOOKUP(E380,'Leader-Assistant'!$H$1:$H$25,1,FALSE)&lt;&gt;"",'Leader-Assistant'!$H$1,""),"") &amp; IFERROR(IF(VLOOKUP(E380,'Leader-Assistant'!$I$1:$I$25,1,FALSE)&lt;&gt;"",'Leader-Assistant'!$I$1,""),"")</f>
        <v/>
      </c>
      <c r="E380" s="289" t="str">
        <f ca="1">IF(COUNTIF(Priorities!$B$4:OFFSET(Priorities!$B$3,Table1[[#This Row],[ID]],0),OFFSET(Priorities!$B$3,Table1[[#This Row],[ID]],0))=1,OFFSET(Priorities!$D$3,Table1[[#This Row],[ID]],0),"")</f>
        <v/>
      </c>
      <c r="F380" s="291"/>
      <c r="G380" s="292" t="str" cm="1">
        <f t="array" aca="1" ref="G380" ca="1">_xlfn.IFNA(TODAY()-(INDEX(OFFSET(Priorities!$F$3:$F$2283,Table1[[#This Row],[ID]],0),MATCH(1,(B380=OFFSET(Priorities!$B$3:$B$2283,Table1[[#This Row],[ID]],0))*("1W"=OFFSET(Priorities!$E$3:$E$2283,Table1[[#This Row],[ID]],0)),0))),"")</f>
        <v/>
      </c>
      <c r="H380" s="292" t="str" cm="1">
        <f t="array" aca="1" ref="H380" ca="1">_xlfn.IFNA(TODAY()-(INDEX(OFFSET(Priorities!$F$3:$F$2283,Table1[[#This Row],[ID]],0),MATCH(1,(B380=OFFSET(Priorities!$B$3:$B$2283,Table1[[#This Row],[ID]],0))*("3W"=OFFSET(Priorities!$E$3:$E$2283,Table1[[#This Row],[ID]],0)),0))),"")</f>
        <v/>
      </c>
      <c r="I380" s="292" t="str" cm="1">
        <f t="array" aca="1" ref="I380" ca="1">_xlfn.IFNA(TODAY()-(INDEX(OFFSET(Priorities!$F$3:$F$2283,Table1[[#This Row],[ID]],0),MATCH(1,(B380=OFFSET(Priorities!$B$3:$B$2283,Table1[[#This Row],[ID]],0))*("6W"=OFFSET(Priorities!$E$3:$E$2283,Table1[[#This Row],[ID]],0)),0))),"")</f>
        <v/>
      </c>
      <c r="J380" s="292" t="str" cm="1">
        <f t="array" aca="1" ref="J380" ca="1">_xlfn.IFNA(TODAY()-(INDEX(OFFSET(Priorities!$F$3:$F$2283,Table1[[#This Row],[ID]],0),MATCH(1,(B380=OFFSET(Priorities!$B$3:$B$2283,Table1[[#This Row],[ID]],0))*("12W"=OFFSET(Priorities!$E$3:$E$2283,Table1[[#This Row],[ID]],0)),0))),"")</f>
        <v/>
      </c>
      <c r="K380" s="292" t="str" cm="1">
        <f t="array" aca="1" ref="K380" ca="1">_xlfn.IFNA(TODAY()-(INDEX(OFFSET(Priorities!$F$3:$F$2283,Table1[[#This Row],[ID]],0),MATCH(1,(B380=OFFSET(Priorities!$B$3:$B$2283,Table1[[#This Row],[ID]],0))*("18W"=OFFSET(Priorities!$E$3:$E$2283,Table1[[#This Row],[ID]],0)),0))),"")</f>
        <v/>
      </c>
      <c r="L380" s="292" t="str" cm="1">
        <f t="array" aca="1" ref="L380" ca="1">_xlfn.IFNA(TODAY()-(INDEX(OFFSET(Priorities!$F$3:$F$2283,Table1[[#This Row],[ID]],0),MATCH(1,(B380=OFFSET(Priorities!$B$3:$B$2283,Table1[[#This Row],[ID]],0))*("26W"=OFFSET(Priorities!$E$3:$E$2283,Table1[[#This Row],[ID]],0)),0))),"")</f>
        <v/>
      </c>
      <c r="M380" s="292" t="str" cm="1">
        <f t="array" aca="1" ref="M380" ca="1">_xlfn.IFNA(TODAY()-(INDEX(OFFSET(Priorities!$F$3:$F$2283,Table1[[#This Row],[ID]],0),MATCH(1,(B380=OFFSET(Priorities!$B$3:$B$2283,Table1[[#This Row],[ID]],0))*("52W"=OFFSET(Priorities!$E$3:$E$2283,Table1[[#This Row],[ID]],0)),0))),"")</f>
        <v/>
      </c>
      <c r="N380" s="292" t="str" cm="1">
        <f t="array" aca="1" ref="N380" ca="1">_xlfn.IFNA(TODAY()-(INDEX(OFFSET(Priorities!$F$3:$F$2283,Table1[[#This Row],[ID]],0),MATCH(1,(B380=OFFSET(Priorities!$B$3:$B$2283,Table1[[#This Row],[ID]],0))*("104W"=OFFSET(Priorities!$E$3:$E$2283,Table1[[#This Row],[ID]],0)),0))),"")</f>
        <v/>
      </c>
      <c r="O380" s="292" t="str" cm="1">
        <f t="array" aca="1" ref="O380" ca="1">_xlfn.IFNA(TODAY()-(INDEX(OFFSET(Priorities!$F$3:$F$2283,Table1[[#This Row],[ID]],0),MATCH(1,(B380=OFFSET(Priorities!$B$3:$B$2283,Table1[[#This Row],[ID]],0))*("2L"=OFFSET(Priorities!$E$3:$E$2283,Table1[[#This Row],[ID]],0)),0))),"")</f>
        <v/>
      </c>
      <c r="P380" s="292" t="str" cm="1">
        <f t="array" aca="1" ref="P380" ca="1">_xlfn.IFNA(TODAY()-(INDEX(OFFSET(Priorities!$F$3:$F$2283,Table1[[#This Row],[ID]],0),MATCH(1,(B380=OFFSET(Priorities!$B$3:$B$2283,Table1[[#This Row],[ID]],0))*("156W"=OFFSET(Priorities!$E$3:$E$2283,Table1[[#This Row],[ID]],0)),0))),"")</f>
        <v/>
      </c>
      <c r="Q380" s="289" t="str" cm="1">
        <f t="array" aca="1" ref="Q380" ca="1">_xlfn.IFNA(TODAY()-(INDEX(OFFSET(Priorities!$F$3:$F$2283,Table1[[#This Row],[ID]],0),MATCH(1,(B380=OFFSET(Priorities!$B$3:$B$2283,Table1[[#This Row],[ID]],0))*("3L"=OFFSET(Priorities!$E$3:$E$2283,Table1[[#This Row],[ID]],0)),0))),"")</f>
        <v/>
      </c>
    </row>
    <row r="381" spans="1:17" hidden="1" x14ac:dyDescent="0.3">
      <c r="A381" s="288">
        <v>380</v>
      </c>
      <c r="B381" s="289" t="str">
        <f ca="1">IF(COUNTIF(Priorities!$B$4:OFFSET(Priorities!$B$3,Table1[[#This Row],[ID]],0),OFFSET(Priorities!$B$3,Table1[[#This Row],[ID]],0))=1,OFFSET(Priorities!$B$3,Table1[[#This Row],[ID]],0),"")</f>
        <v/>
      </c>
      <c r="C381" s="290" t="str">
        <f ca="1">IF(COUNTIF(Priorities!$B$4:OFFSET(Priorities!$B$3,Table1[[#This Row],[ID]],0),OFFSET(Priorities!$B$3,Table1[[#This Row],[ID]],0))=1,OFFSET(Priorities!$C$3,Table1[[#This Row],[ID]],0),"")</f>
        <v/>
      </c>
      <c r="D381" s="289" t="str">
        <f ca="1">IFERROR(IF(VLOOKUP(E381,'Leader-Assistant'!$B$1:$B$25,1,FALSE)&lt;&gt;"",'Leader-Assistant'!$B$1,""),"") &amp; IFERROR(IF(VLOOKUP(E381,'Leader-Assistant'!$C$1:$C$25,1,FALSE)&lt;&gt;"",'Leader-Assistant'!$C$1,""),"")  &amp; IFERROR(IF(VLOOKUP(E381,'Leader-Assistant'!$D$1:$D$25,1,FALSE)&lt;&gt;"",'Leader-Assistant'!$D$1,""),"") &amp; IFERROR(IF(VLOOKUP(E381,'Leader-Assistant'!$E$1:$E$25,1,FALSE)&lt;&gt;"",'Leader-Assistant'!$E$1,""),"") &amp; IFERROR(IF(VLOOKUP(E381,'Leader-Assistant'!$F$1:$F$25,1,FALSE)&lt;&gt;"",'Leader-Assistant'!$F$1,""),"") &amp; IFERROR(IF(VLOOKUP(E381,'Leader-Assistant'!$G$1:$G$25,1,FALSE)&lt;&gt;"",'Leader-Assistant'!$G$1,""),"") &amp; IFERROR(IF(VLOOKUP(E381,'Leader-Assistant'!$H$1:$H$25,1,FALSE)&lt;&gt;"",'Leader-Assistant'!$H$1,""),"") &amp; IFERROR(IF(VLOOKUP(E381,'Leader-Assistant'!$I$1:$I$25,1,FALSE)&lt;&gt;"",'Leader-Assistant'!$I$1,""),"")</f>
        <v/>
      </c>
      <c r="E381" s="289" t="str">
        <f ca="1">IF(COUNTIF(Priorities!$B$4:OFFSET(Priorities!$B$3,Table1[[#This Row],[ID]],0),OFFSET(Priorities!$B$3,Table1[[#This Row],[ID]],0))=1,OFFSET(Priorities!$D$3,Table1[[#This Row],[ID]],0),"")</f>
        <v/>
      </c>
      <c r="F381" s="291"/>
      <c r="G381" s="292" t="str" cm="1">
        <f t="array" aca="1" ref="G381" ca="1">_xlfn.IFNA(TODAY()-(INDEX(OFFSET(Priorities!$F$3:$F$2283,Table1[[#This Row],[ID]],0),MATCH(1,(B381=OFFSET(Priorities!$B$3:$B$2283,Table1[[#This Row],[ID]],0))*("1W"=OFFSET(Priorities!$E$3:$E$2283,Table1[[#This Row],[ID]],0)),0))),"")</f>
        <v/>
      </c>
      <c r="H381" s="292" t="str" cm="1">
        <f t="array" aca="1" ref="H381" ca="1">_xlfn.IFNA(TODAY()-(INDEX(OFFSET(Priorities!$F$3:$F$2283,Table1[[#This Row],[ID]],0),MATCH(1,(B381=OFFSET(Priorities!$B$3:$B$2283,Table1[[#This Row],[ID]],0))*("3W"=OFFSET(Priorities!$E$3:$E$2283,Table1[[#This Row],[ID]],0)),0))),"")</f>
        <v/>
      </c>
      <c r="I381" s="292" t="str" cm="1">
        <f t="array" aca="1" ref="I381" ca="1">_xlfn.IFNA(TODAY()-(INDEX(OFFSET(Priorities!$F$3:$F$2283,Table1[[#This Row],[ID]],0),MATCH(1,(B381=OFFSET(Priorities!$B$3:$B$2283,Table1[[#This Row],[ID]],0))*("6W"=OFFSET(Priorities!$E$3:$E$2283,Table1[[#This Row],[ID]],0)),0))),"")</f>
        <v/>
      </c>
      <c r="J381" s="292" t="str" cm="1">
        <f t="array" aca="1" ref="J381" ca="1">_xlfn.IFNA(TODAY()-(INDEX(OFFSET(Priorities!$F$3:$F$2283,Table1[[#This Row],[ID]],0),MATCH(1,(B381=OFFSET(Priorities!$B$3:$B$2283,Table1[[#This Row],[ID]],0))*("12W"=OFFSET(Priorities!$E$3:$E$2283,Table1[[#This Row],[ID]],0)),0))),"")</f>
        <v/>
      </c>
      <c r="K381" s="292" t="str" cm="1">
        <f t="array" aca="1" ref="K381" ca="1">_xlfn.IFNA(TODAY()-(INDEX(OFFSET(Priorities!$F$3:$F$2283,Table1[[#This Row],[ID]],0),MATCH(1,(B381=OFFSET(Priorities!$B$3:$B$2283,Table1[[#This Row],[ID]],0))*("18W"=OFFSET(Priorities!$E$3:$E$2283,Table1[[#This Row],[ID]],0)),0))),"")</f>
        <v/>
      </c>
      <c r="L381" s="292" t="str" cm="1">
        <f t="array" aca="1" ref="L381" ca="1">_xlfn.IFNA(TODAY()-(INDEX(OFFSET(Priorities!$F$3:$F$2283,Table1[[#This Row],[ID]],0),MATCH(1,(B381=OFFSET(Priorities!$B$3:$B$2283,Table1[[#This Row],[ID]],0))*("26W"=OFFSET(Priorities!$E$3:$E$2283,Table1[[#This Row],[ID]],0)),0))),"")</f>
        <v/>
      </c>
      <c r="M381" s="292" t="str" cm="1">
        <f t="array" aca="1" ref="M381" ca="1">_xlfn.IFNA(TODAY()-(INDEX(OFFSET(Priorities!$F$3:$F$2283,Table1[[#This Row],[ID]],0),MATCH(1,(B381=OFFSET(Priorities!$B$3:$B$2283,Table1[[#This Row],[ID]],0))*("52W"=OFFSET(Priorities!$E$3:$E$2283,Table1[[#This Row],[ID]],0)),0))),"")</f>
        <v/>
      </c>
      <c r="N381" s="292" t="str" cm="1">
        <f t="array" aca="1" ref="N381" ca="1">_xlfn.IFNA(TODAY()-(INDEX(OFFSET(Priorities!$F$3:$F$2283,Table1[[#This Row],[ID]],0),MATCH(1,(B381=OFFSET(Priorities!$B$3:$B$2283,Table1[[#This Row],[ID]],0))*("104W"=OFFSET(Priorities!$E$3:$E$2283,Table1[[#This Row],[ID]],0)),0))),"")</f>
        <v/>
      </c>
      <c r="O381" s="292" t="str" cm="1">
        <f t="array" aca="1" ref="O381" ca="1">_xlfn.IFNA(TODAY()-(INDEX(OFFSET(Priorities!$F$3:$F$2283,Table1[[#This Row],[ID]],0),MATCH(1,(B381=OFFSET(Priorities!$B$3:$B$2283,Table1[[#This Row],[ID]],0))*("2L"=OFFSET(Priorities!$E$3:$E$2283,Table1[[#This Row],[ID]],0)),0))),"")</f>
        <v/>
      </c>
      <c r="P381" s="292" t="str" cm="1">
        <f t="array" aca="1" ref="P381" ca="1">_xlfn.IFNA(TODAY()-(INDEX(OFFSET(Priorities!$F$3:$F$2283,Table1[[#This Row],[ID]],0),MATCH(1,(B381=OFFSET(Priorities!$B$3:$B$2283,Table1[[#This Row],[ID]],0))*("156W"=OFFSET(Priorities!$E$3:$E$2283,Table1[[#This Row],[ID]],0)),0))),"")</f>
        <v/>
      </c>
      <c r="Q381" s="289" t="str" cm="1">
        <f t="array" aca="1" ref="Q381" ca="1">_xlfn.IFNA(TODAY()-(INDEX(OFFSET(Priorities!$F$3:$F$2283,Table1[[#This Row],[ID]],0),MATCH(1,(B381=OFFSET(Priorities!$B$3:$B$2283,Table1[[#This Row],[ID]],0))*("3L"=OFFSET(Priorities!$E$3:$E$2283,Table1[[#This Row],[ID]],0)),0))),"")</f>
        <v/>
      </c>
    </row>
    <row r="382" spans="1:17" hidden="1" x14ac:dyDescent="0.3">
      <c r="A382" s="288">
        <v>381</v>
      </c>
      <c r="B382" s="289" t="str">
        <f ca="1">IF(COUNTIF(Priorities!$B$4:OFFSET(Priorities!$B$3,Table1[[#This Row],[ID]],0),OFFSET(Priorities!$B$3,Table1[[#This Row],[ID]],0))=1,OFFSET(Priorities!$B$3,Table1[[#This Row],[ID]],0),"")</f>
        <v/>
      </c>
      <c r="C382" s="290" t="str">
        <f ca="1">IF(COUNTIF(Priorities!$B$4:OFFSET(Priorities!$B$3,Table1[[#This Row],[ID]],0),OFFSET(Priorities!$B$3,Table1[[#This Row],[ID]],0))=1,OFFSET(Priorities!$C$3,Table1[[#This Row],[ID]],0),"")</f>
        <v/>
      </c>
      <c r="D382" s="289" t="str">
        <f ca="1">IFERROR(IF(VLOOKUP(E382,'Leader-Assistant'!$B$1:$B$25,1,FALSE)&lt;&gt;"",'Leader-Assistant'!$B$1,""),"") &amp; IFERROR(IF(VLOOKUP(E382,'Leader-Assistant'!$C$1:$C$25,1,FALSE)&lt;&gt;"",'Leader-Assistant'!$C$1,""),"")  &amp; IFERROR(IF(VLOOKUP(E382,'Leader-Assistant'!$D$1:$D$25,1,FALSE)&lt;&gt;"",'Leader-Assistant'!$D$1,""),"") &amp; IFERROR(IF(VLOOKUP(E382,'Leader-Assistant'!$E$1:$E$25,1,FALSE)&lt;&gt;"",'Leader-Assistant'!$E$1,""),"") &amp; IFERROR(IF(VLOOKUP(E382,'Leader-Assistant'!$F$1:$F$25,1,FALSE)&lt;&gt;"",'Leader-Assistant'!$F$1,""),"") &amp; IFERROR(IF(VLOOKUP(E382,'Leader-Assistant'!$G$1:$G$25,1,FALSE)&lt;&gt;"",'Leader-Assistant'!$G$1,""),"") &amp; IFERROR(IF(VLOOKUP(E382,'Leader-Assistant'!$H$1:$H$25,1,FALSE)&lt;&gt;"",'Leader-Assistant'!$H$1,""),"") &amp; IFERROR(IF(VLOOKUP(E382,'Leader-Assistant'!$I$1:$I$25,1,FALSE)&lt;&gt;"",'Leader-Assistant'!$I$1,""),"")</f>
        <v/>
      </c>
      <c r="E382" s="289" t="str">
        <f ca="1">IF(COUNTIF(Priorities!$B$4:OFFSET(Priorities!$B$3,Table1[[#This Row],[ID]],0),OFFSET(Priorities!$B$3,Table1[[#This Row],[ID]],0))=1,OFFSET(Priorities!$D$3,Table1[[#This Row],[ID]],0),"")</f>
        <v/>
      </c>
      <c r="F382" s="291"/>
      <c r="G382" s="292" t="str" cm="1">
        <f t="array" aca="1" ref="G382" ca="1">_xlfn.IFNA(TODAY()-(INDEX(OFFSET(Priorities!$F$3:$F$2283,Table1[[#This Row],[ID]],0),MATCH(1,(B382=OFFSET(Priorities!$B$3:$B$2283,Table1[[#This Row],[ID]],0))*("1W"=OFFSET(Priorities!$E$3:$E$2283,Table1[[#This Row],[ID]],0)),0))),"")</f>
        <v/>
      </c>
      <c r="H382" s="292" t="str" cm="1">
        <f t="array" aca="1" ref="H382" ca="1">_xlfn.IFNA(TODAY()-(INDEX(OFFSET(Priorities!$F$3:$F$2283,Table1[[#This Row],[ID]],0),MATCH(1,(B382=OFFSET(Priorities!$B$3:$B$2283,Table1[[#This Row],[ID]],0))*("3W"=OFFSET(Priorities!$E$3:$E$2283,Table1[[#This Row],[ID]],0)),0))),"")</f>
        <v/>
      </c>
      <c r="I382" s="292" t="str" cm="1">
        <f t="array" aca="1" ref="I382" ca="1">_xlfn.IFNA(TODAY()-(INDEX(OFFSET(Priorities!$F$3:$F$2283,Table1[[#This Row],[ID]],0),MATCH(1,(B382=OFFSET(Priorities!$B$3:$B$2283,Table1[[#This Row],[ID]],0))*("6W"=OFFSET(Priorities!$E$3:$E$2283,Table1[[#This Row],[ID]],0)),0))),"")</f>
        <v/>
      </c>
      <c r="J382" s="292" t="str" cm="1">
        <f t="array" aca="1" ref="J382" ca="1">_xlfn.IFNA(TODAY()-(INDEX(OFFSET(Priorities!$F$3:$F$2283,Table1[[#This Row],[ID]],0),MATCH(1,(B382=OFFSET(Priorities!$B$3:$B$2283,Table1[[#This Row],[ID]],0))*("12W"=OFFSET(Priorities!$E$3:$E$2283,Table1[[#This Row],[ID]],0)),0))),"")</f>
        <v/>
      </c>
      <c r="K382" s="292" t="str" cm="1">
        <f t="array" aca="1" ref="K382" ca="1">_xlfn.IFNA(TODAY()-(INDEX(OFFSET(Priorities!$F$3:$F$2283,Table1[[#This Row],[ID]],0),MATCH(1,(B382=OFFSET(Priorities!$B$3:$B$2283,Table1[[#This Row],[ID]],0))*("18W"=OFFSET(Priorities!$E$3:$E$2283,Table1[[#This Row],[ID]],0)),0))),"")</f>
        <v/>
      </c>
      <c r="L382" s="292" t="str" cm="1">
        <f t="array" aca="1" ref="L382" ca="1">_xlfn.IFNA(TODAY()-(INDEX(OFFSET(Priorities!$F$3:$F$2283,Table1[[#This Row],[ID]],0),MATCH(1,(B382=OFFSET(Priorities!$B$3:$B$2283,Table1[[#This Row],[ID]],0))*("26W"=OFFSET(Priorities!$E$3:$E$2283,Table1[[#This Row],[ID]],0)),0))),"")</f>
        <v/>
      </c>
      <c r="M382" s="292" t="str" cm="1">
        <f t="array" aca="1" ref="M382" ca="1">_xlfn.IFNA(TODAY()-(INDEX(OFFSET(Priorities!$F$3:$F$2283,Table1[[#This Row],[ID]],0),MATCH(1,(B382=OFFSET(Priorities!$B$3:$B$2283,Table1[[#This Row],[ID]],0))*("52W"=OFFSET(Priorities!$E$3:$E$2283,Table1[[#This Row],[ID]],0)),0))),"")</f>
        <v/>
      </c>
      <c r="N382" s="292" t="str" cm="1">
        <f t="array" aca="1" ref="N382" ca="1">_xlfn.IFNA(TODAY()-(INDEX(OFFSET(Priorities!$F$3:$F$2283,Table1[[#This Row],[ID]],0),MATCH(1,(B382=OFFSET(Priorities!$B$3:$B$2283,Table1[[#This Row],[ID]],0))*("104W"=OFFSET(Priorities!$E$3:$E$2283,Table1[[#This Row],[ID]],0)),0))),"")</f>
        <v/>
      </c>
      <c r="O382" s="292" t="str" cm="1">
        <f t="array" aca="1" ref="O382" ca="1">_xlfn.IFNA(TODAY()-(INDEX(OFFSET(Priorities!$F$3:$F$2283,Table1[[#This Row],[ID]],0),MATCH(1,(B382=OFFSET(Priorities!$B$3:$B$2283,Table1[[#This Row],[ID]],0))*("2L"=OFFSET(Priorities!$E$3:$E$2283,Table1[[#This Row],[ID]],0)),0))),"")</f>
        <v/>
      </c>
      <c r="P382" s="292" t="str" cm="1">
        <f t="array" aca="1" ref="P382" ca="1">_xlfn.IFNA(TODAY()-(INDEX(OFFSET(Priorities!$F$3:$F$2283,Table1[[#This Row],[ID]],0),MATCH(1,(B382=OFFSET(Priorities!$B$3:$B$2283,Table1[[#This Row],[ID]],0))*("156W"=OFFSET(Priorities!$E$3:$E$2283,Table1[[#This Row],[ID]],0)),0))),"")</f>
        <v/>
      </c>
      <c r="Q382" s="289" t="str" cm="1">
        <f t="array" aca="1" ref="Q382" ca="1">_xlfn.IFNA(TODAY()-(INDEX(OFFSET(Priorities!$F$3:$F$2283,Table1[[#This Row],[ID]],0),MATCH(1,(B382=OFFSET(Priorities!$B$3:$B$2283,Table1[[#This Row],[ID]],0))*("3L"=OFFSET(Priorities!$E$3:$E$2283,Table1[[#This Row],[ID]],0)),0))),"")</f>
        <v/>
      </c>
    </row>
    <row r="383" spans="1:17" hidden="1" x14ac:dyDescent="0.3">
      <c r="A383" s="288">
        <v>382</v>
      </c>
      <c r="B383" s="289" t="str">
        <f ca="1">IF(COUNTIF(Priorities!$B$4:OFFSET(Priorities!$B$3,Table1[[#This Row],[ID]],0),OFFSET(Priorities!$B$3,Table1[[#This Row],[ID]],0))=1,OFFSET(Priorities!$B$3,Table1[[#This Row],[ID]],0),"")</f>
        <v/>
      </c>
      <c r="C383" s="290" t="str">
        <f ca="1">IF(COUNTIF(Priorities!$B$4:OFFSET(Priorities!$B$3,Table1[[#This Row],[ID]],0),OFFSET(Priorities!$B$3,Table1[[#This Row],[ID]],0))=1,OFFSET(Priorities!$C$3,Table1[[#This Row],[ID]],0),"")</f>
        <v/>
      </c>
      <c r="D383" s="289" t="str">
        <f ca="1">IFERROR(IF(VLOOKUP(E383,'Leader-Assistant'!$B$1:$B$25,1,FALSE)&lt;&gt;"",'Leader-Assistant'!$B$1,""),"") &amp; IFERROR(IF(VLOOKUP(E383,'Leader-Assistant'!$C$1:$C$25,1,FALSE)&lt;&gt;"",'Leader-Assistant'!$C$1,""),"")  &amp; IFERROR(IF(VLOOKUP(E383,'Leader-Assistant'!$D$1:$D$25,1,FALSE)&lt;&gt;"",'Leader-Assistant'!$D$1,""),"") &amp; IFERROR(IF(VLOOKUP(E383,'Leader-Assistant'!$E$1:$E$25,1,FALSE)&lt;&gt;"",'Leader-Assistant'!$E$1,""),"") &amp; IFERROR(IF(VLOOKUP(E383,'Leader-Assistant'!$F$1:$F$25,1,FALSE)&lt;&gt;"",'Leader-Assistant'!$F$1,""),"") &amp; IFERROR(IF(VLOOKUP(E383,'Leader-Assistant'!$G$1:$G$25,1,FALSE)&lt;&gt;"",'Leader-Assistant'!$G$1,""),"") &amp; IFERROR(IF(VLOOKUP(E383,'Leader-Assistant'!$H$1:$H$25,1,FALSE)&lt;&gt;"",'Leader-Assistant'!$H$1,""),"") &amp; IFERROR(IF(VLOOKUP(E383,'Leader-Assistant'!$I$1:$I$25,1,FALSE)&lt;&gt;"",'Leader-Assistant'!$I$1,""),"")</f>
        <v/>
      </c>
      <c r="E383" s="289" t="str">
        <f ca="1">IF(COUNTIF(Priorities!$B$4:OFFSET(Priorities!$B$3,Table1[[#This Row],[ID]],0),OFFSET(Priorities!$B$3,Table1[[#This Row],[ID]],0))=1,OFFSET(Priorities!$D$3,Table1[[#This Row],[ID]],0),"")</f>
        <v/>
      </c>
      <c r="F383" s="291"/>
      <c r="G383" s="292" t="str" cm="1">
        <f t="array" aca="1" ref="G383" ca="1">_xlfn.IFNA(TODAY()-(INDEX(OFFSET(Priorities!$F$3:$F$2283,Table1[[#This Row],[ID]],0),MATCH(1,(B383=OFFSET(Priorities!$B$3:$B$2283,Table1[[#This Row],[ID]],0))*("1W"=OFFSET(Priorities!$E$3:$E$2283,Table1[[#This Row],[ID]],0)),0))),"")</f>
        <v/>
      </c>
      <c r="H383" s="292" t="str" cm="1">
        <f t="array" aca="1" ref="H383" ca="1">_xlfn.IFNA(TODAY()-(INDEX(OFFSET(Priorities!$F$3:$F$2283,Table1[[#This Row],[ID]],0),MATCH(1,(B383=OFFSET(Priorities!$B$3:$B$2283,Table1[[#This Row],[ID]],0))*("3W"=OFFSET(Priorities!$E$3:$E$2283,Table1[[#This Row],[ID]],0)),0))),"")</f>
        <v/>
      </c>
      <c r="I383" s="292" t="str" cm="1">
        <f t="array" aca="1" ref="I383" ca="1">_xlfn.IFNA(TODAY()-(INDEX(OFFSET(Priorities!$F$3:$F$2283,Table1[[#This Row],[ID]],0),MATCH(1,(B383=OFFSET(Priorities!$B$3:$B$2283,Table1[[#This Row],[ID]],0))*("6W"=OFFSET(Priorities!$E$3:$E$2283,Table1[[#This Row],[ID]],0)),0))),"")</f>
        <v/>
      </c>
      <c r="J383" s="292" t="str" cm="1">
        <f t="array" aca="1" ref="J383" ca="1">_xlfn.IFNA(TODAY()-(INDEX(OFFSET(Priorities!$F$3:$F$2283,Table1[[#This Row],[ID]],0),MATCH(1,(B383=OFFSET(Priorities!$B$3:$B$2283,Table1[[#This Row],[ID]],0))*("12W"=OFFSET(Priorities!$E$3:$E$2283,Table1[[#This Row],[ID]],0)),0))),"")</f>
        <v/>
      </c>
      <c r="K383" s="292" t="str" cm="1">
        <f t="array" aca="1" ref="K383" ca="1">_xlfn.IFNA(TODAY()-(INDEX(OFFSET(Priorities!$F$3:$F$2283,Table1[[#This Row],[ID]],0),MATCH(1,(B383=OFFSET(Priorities!$B$3:$B$2283,Table1[[#This Row],[ID]],0))*("18W"=OFFSET(Priorities!$E$3:$E$2283,Table1[[#This Row],[ID]],0)),0))),"")</f>
        <v/>
      </c>
      <c r="L383" s="292" t="str" cm="1">
        <f t="array" aca="1" ref="L383" ca="1">_xlfn.IFNA(TODAY()-(INDEX(OFFSET(Priorities!$F$3:$F$2283,Table1[[#This Row],[ID]],0),MATCH(1,(B383=OFFSET(Priorities!$B$3:$B$2283,Table1[[#This Row],[ID]],0))*("26W"=OFFSET(Priorities!$E$3:$E$2283,Table1[[#This Row],[ID]],0)),0))),"")</f>
        <v/>
      </c>
      <c r="M383" s="292" t="str" cm="1">
        <f t="array" aca="1" ref="M383" ca="1">_xlfn.IFNA(TODAY()-(INDEX(OFFSET(Priorities!$F$3:$F$2283,Table1[[#This Row],[ID]],0),MATCH(1,(B383=OFFSET(Priorities!$B$3:$B$2283,Table1[[#This Row],[ID]],0))*("52W"=OFFSET(Priorities!$E$3:$E$2283,Table1[[#This Row],[ID]],0)),0))),"")</f>
        <v/>
      </c>
      <c r="N383" s="292" t="str" cm="1">
        <f t="array" aca="1" ref="N383" ca="1">_xlfn.IFNA(TODAY()-(INDEX(OFFSET(Priorities!$F$3:$F$2283,Table1[[#This Row],[ID]],0),MATCH(1,(B383=OFFSET(Priorities!$B$3:$B$2283,Table1[[#This Row],[ID]],0))*("104W"=OFFSET(Priorities!$E$3:$E$2283,Table1[[#This Row],[ID]],0)),0))),"")</f>
        <v/>
      </c>
      <c r="O383" s="292" t="str" cm="1">
        <f t="array" aca="1" ref="O383" ca="1">_xlfn.IFNA(TODAY()-(INDEX(OFFSET(Priorities!$F$3:$F$2283,Table1[[#This Row],[ID]],0),MATCH(1,(B383=OFFSET(Priorities!$B$3:$B$2283,Table1[[#This Row],[ID]],0))*("2L"=OFFSET(Priorities!$E$3:$E$2283,Table1[[#This Row],[ID]],0)),0))),"")</f>
        <v/>
      </c>
      <c r="P383" s="292" t="str" cm="1">
        <f t="array" aca="1" ref="P383" ca="1">_xlfn.IFNA(TODAY()-(INDEX(OFFSET(Priorities!$F$3:$F$2283,Table1[[#This Row],[ID]],0),MATCH(1,(B383=OFFSET(Priorities!$B$3:$B$2283,Table1[[#This Row],[ID]],0))*("156W"=OFFSET(Priorities!$E$3:$E$2283,Table1[[#This Row],[ID]],0)),0))),"")</f>
        <v/>
      </c>
      <c r="Q383" s="289" t="str" cm="1">
        <f t="array" aca="1" ref="Q383" ca="1">_xlfn.IFNA(TODAY()-(INDEX(OFFSET(Priorities!$F$3:$F$2283,Table1[[#This Row],[ID]],0),MATCH(1,(B383=OFFSET(Priorities!$B$3:$B$2283,Table1[[#This Row],[ID]],0))*("3L"=OFFSET(Priorities!$E$3:$E$2283,Table1[[#This Row],[ID]],0)),0))),"")</f>
        <v/>
      </c>
    </row>
    <row r="384" spans="1:17" hidden="1" x14ac:dyDescent="0.3">
      <c r="A384" s="288">
        <v>383</v>
      </c>
      <c r="B384" s="289" t="str">
        <f ca="1">IF(COUNTIF(Priorities!$B$4:OFFSET(Priorities!$B$3,Table1[[#This Row],[ID]],0),OFFSET(Priorities!$B$3,Table1[[#This Row],[ID]],0))=1,OFFSET(Priorities!$B$3,Table1[[#This Row],[ID]],0),"")</f>
        <v/>
      </c>
      <c r="C384" s="290" t="str">
        <f ca="1">IF(COUNTIF(Priorities!$B$4:OFFSET(Priorities!$B$3,Table1[[#This Row],[ID]],0),OFFSET(Priorities!$B$3,Table1[[#This Row],[ID]],0))=1,OFFSET(Priorities!$C$3,Table1[[#This Row],[ID]],0),"")</f>
        <v/>
      </c>
      <c r="D384" s="289" t="str">
        <f ca="1">IFERROR(IF(VLOOKUP(E384,'Leader-Assistant'!$B$1:$B$25,1,FALSE)&lt;&gt;"",'Leader-Assistant'!$B$1,""),"") &amp; IFERROR(IF(VLOOKUP(E384,'Leader-Assistant'!$C$1:$C$25,1,FALSE)&lt;&gt;"",'Leader-Assistant'!$C$1,""),"")  &amp; IFERROR(IF(VLOOKUP(E384,'Leader-Assistant'!$D$1:$D$25,1,FALSE)&lt;&gt;"",'Leader-Assistant'!$D$1,""),"") &amp; IFERROR(IF(VLOOKUP(E384,'Leader-Assistant'!$E$1:$E$25,1,FALSE)&lt;&gt;"",'Leader-Assistant'!$E$1,""),"") &amp; IFERROR(IF(VLOOKUP(E384,'Leader-Assistant'!$F$1:$F$25,1,FALSE)&lt;&gt;"",'Leader-Assistant'!$F$1,""),"") &amp; IFERROR(IF(VLOOKUP(E384,'Leader-Assistant'!$G$1:$G$25,1,FALSE)&lt;&gt;"",'Leader-Assistant'!$G$1,""),"") &amp; IFERROR(IF(VLOOKUP(E384,'Leader-Assistant'!$H$1:$H$25,1,FALSE)&lt;&gt;"",'Leader-Assistant'!$H$1,""),"") &amp; IFERROR(IF(VLOOKUP(E384,'Leader-Assistant'!$I$1:$I$25,1,FALSE)&lt;&gt;"",'Leader-Assistant'!$I$1,""),"")</f>
        <v/>
      </c>
      <c r="E384" s="289" t="str">
        <f ca="1">IF(COUNTIF(Priorities!$B$4:OFFSET(Priorities!$B$3,Table1[[#This Row],[ID]],0),OFFSET(Priorities!$B$3,Table1[[#This Row],[ID]],0))=1,OFFSET(Priorities!$D$3,Table1[[#This Row],[ID]],0),"")</f>
        <v/>
      </c>
      <c r="F384" s="291"/>
      <c r="G384" s="292" t="str" cm="1">
        <f t="array" aca="1" ref="G384" ca="1">_xlfn.IFNA(TODAY()-(INDEX(OFFSET(Priorities!$F$3:$F$2283,Table1[[#This Row],[ID]],0),MATCH(1,(B384=OFFSET(Priorities!$B$3:$B$2283,Table1[[#This Row],[ID]],0))*("1W"=OFFSET(Priorities!$E$3:$E$2283,Table1[[#This Row],[ID]],0)),0))),"")</f>
        <v/>
      </c>
      <c r="H384" s="292" t="str" cm="1">
        <f t="array" aca="1" ref="H384" ca="1">_xlfn.IFNA(TODAY()-(INDEX(OFFSET(Priorities!$F$3:$F$2283,Table1[[#This Row],[ID]],0),MATCH(1,(B384=OFFSET(Priorities!$B$3:$B$2283,Table1[[#This Row],[ID]],0))*("3W"=OFFSET(Priorities!$E$3:$E$2283,Table1[[#This Row],[ID]],0)),0))),"")</f>
        <v/>
      </c>
      <c r="I384" s="292" t="str" cm="1">
        <f t="array" aca="1" ref="I384" ca="1">_xlfn.IFNA(TODAY()-(INDEX(OFFSET(Priorities!$F$3:$F$2283,Table1[[#This Row],[ID]],0),MATCH(1,(B384=OFFSET(Priorities!$B$3:$B$2283,Table1[[#This Row],[ID]],0))*("6W"=OFFSET(Priorities!$E$3:$E$2283,Table1[[#This Row],[ID]],0)),0))),"")</f>
        <v/>
      </c>
      <c r="J384" s="292" t="str" cm="1">
        <f t="array" aca="1" ref="J384" ca="1">_xlfn.IFNA(TODAY()-(INDEX(OFFSET(Priorities!$F$3:$F$2283,Table1[[#This Row],[ID]],0),MATCH(1,(B384=OFFSET(Priorities!$B$3:$B$2283,Table1[[#This Row],[ID]],0))*("12W"=OFFSET(Priorities!$E$3:$E$2283,Table1[[#This Row],[ID]],0)),0))),"")</f>
        <v/>
      </c>
      <c r="K384" s="292" t="str" cm="1">
        <f t="array" aca="1" ref="K384" ca="1">_xlfn.IFNA(TODAY()-(INDEX(OFFSET(Priorities!$F$3:$F$2283,Table1[[#This Row],[ID]],0),MATCH(1,(B384=OFFSET(Priorities!$B$3:$B$2283,Table1[[#This Row],[ID]],0))*("18W"=OFFSET(Priorities!$E$3:$E$2283,Table1[[#This Row],[ID]],0)),0))),"")</f>
        <v/>
      </c>
      <c r="L384" s="292" t="str" cm="1">
        <f t="array" aca="1" ref="L384" ca="1">_xlfn.IFNA(TODAY()-(INDEX(OFFSET(Priorities!$F$3:$F$2283,Table1[[#This Row],[ID]],0),MATCH(1,(B384=OFFSET(Priorities!$B$3:$B$2283,Table1[[#This Row],[ID]],0))*("26W"=OFFSET(Priorities!$E$3:$E$2283,Table1[[#This Row],[ID]],0)),0))),"")</f>
        <v/>
      </c>
      <c r="M384" s="292" t="str" cm="1">
        <f t="array" aca="1" ref="M384" ca="1">_xlfn.IFNA(TODAY()-(INDEX(OFFSET(Priorities!$F$3:$F$2283,Table1[[#This Row],[ID]],0),MATCH(1,(B384=OFFSET(Priorities!$B$3:$B$2283,Table1[[#This Row],[ID]],0))*("52W"=OFFSET(Priorities!$E$3:$E$2283,Table1[[#This Row],[ID]],0)),0))),"")</f>
        <v/>
      </c>
      <c r="N384" s="292" t="str" cm="1">
        <f t="array" aca="1" ref="N384" ca="1">_xlfn.IFNA(TODAY()-(INDEX(OFFSET(Priorities!$F$3:$F$2283,Table1[[#This Row],[ID]],0),MATCH(1,(B384=OFFSET(Priorities!$B$3:$B$2283,Table1[[#This Row],[ID]],0))*("104W"=OFFSET(Priorities!$E$3:$E$2283,Table1[[#This Row],[ID]],0)),0))),"")</f>
        <v/>
      </c>
      <c r="O384" s="292" t="str" cm="1">
        <f t="array" aca="1" ref="O384" ca="1">_xlfn.IFNA(TODAY()-(INDEX(OFFSET(Priorities!$F$3:$F$2283,Table1[[#This Row],[ID]],0),MATCH(1,(B384=OFFSET(Priorities!$B$3:$B$2283,Table1[[#This Row],[ID]],0))*("2L"=OFFSET(Priorities!$E$3:$E$2283,Table1[[#This Row],[ID]],0)),0))),"")</f>
        <v/>
      </c>
      <c r="P384" s="292" t="str" cm="1">
        <f t="array" aca="1" ref="P384" ca="1">_xlfn.IFNA(TODAY()-(INDEX(OFFSET(Priorities!$F$3:$F$2283,Table1[[#This Row],[ID]],0),MATCH(1,(B384=OFFSET(Priorities!$B$3:$B$2283,Table1[[#This Row],[ID]],0))*("156W"=OFFSET(Priorities!$E$3:$E$2283,Table1[[#This Row],[ID]],0)),0))),"")</f>
        <v/>
      </c>
      <c r="Q384" s="289" t="str" cm="1">
        <f t="array" aca="1" ref="Q384" ca="1">_xlfn.IFNA(TODAY()-(INDEX(OFFSET(Priorities!$F$3:$F$2283,Table1[[#This Row],[ID]],0),MATCH(1,(B384=OFFSET(Priorities!$B$3:$B$2283,Table1[[#This Row],[ID]],0))*("3L"=OFFSET(Priorities!$E$3:$E$2283,Table1[[#This Row],[ID]],0)),0))),"")</f>
        <v/>
      </c>
    </row>
    <row r="385" spans="1:17" hidden="1" x14ac:dyDescent="0.3">
      <c r="A385" s="288">
        <v>384</v>
      </c>
      <c r="B385" s="289" t="str">
        <f ca="1">IF(COUNTIF(Priorities!$B$4:OFFSET(Priorities!$B$3,Table1[[#This Row],[ID]],0),OFFSET(Priorities!$B$3,Table1[[#This Row],[ID]],0))=1,OFFSET(Priorities!$B$3,Table1[[#This Row],[ID]],0),"")</f>
        <v/>
      </c>
      <c r="C385" s="290" t="str">
        <f ca="1">IF(COUNTIF(Priorities!$B$4:OFFSET(Priorities!$B$3,Table1[[#This Row],[ID]],0),OFFSET(Priorities!$B$3,Table1[[#This Row],[ID]],0))=1,OFFSET(Priorities!$C$3,Table1[[#This Row],[ID]],0),"")</f>
        <v/>
      </c>
      <c r="D385" s="289" t="str">
        <f ca="1">IFERROR(IF(VLOOKUP(E385,'Leader-Assistant'!$B$1:$B$25,1,FALSE)&lt;&gt;"",'Leader-Assistant'!$B$1,""),"") &amp; IFERROR(IF(VLOOKUP(E385,'Leader-Assistant'!$C$1:$C$25,1,FALSE)&lt;&gt;"",'Leader-Assistant'!$C$1,""),"")  &amp; IFERROR(IF(VLOOKUP(E385,'Leader-Assistant'!$D$1:$D$25,1,FALSE)&lt;&gt;"",'Leader-Assistant'!$D$1,""),"") &amp; IFERROR(IF(VLOOKUP(E385,'Leader-Assistant'!$E$1:$E$25,1,FALSE)&lt;&gt;"",'Leader-Assistant'!$E$1,""),"") &amp; IFERROR(IF(VLOOKUP(E385,'Leader-Assistant'!$F$1:$F$25,1,FALSE)&lt;&gt;"",'Leader-Assistant'!$F$1,""),"") &amp; IFERROR(IF(VLOOKUP(E385,'Leader-Assistant'!$G$1:$G$25,1,FALSE)&lt;&gt;"",'Leader-Assistant'!$G$1,""),"") &amp; IFERROR(IF(VLOOKUP(E385,'Leader-Assistant'!$H$1:$H$25,1,FALSE)&lt;&gt;"",'Leader-Assistant'!$H$1,""),"") &amp; IFERROR(IF(VLOOKUP(E385,'Leader-Assistant'!$I$1:$I$25,1,FALSE)&lt;&gt;"",'Leader-Assistant'!$I$1,""),"")</f>
        <v/>
      </c>
      <c r="E385" s="289" t="str">
        <f ca="1">IF(COUNTIF(Priorities!$B$4:OFFSET(Priorities!$B$3,Table1[[#This Row],[ID]],0),OFFSET(Priorities!$B$3,Table1[[#This Row],[ID]],0))=1,OFFSET(Priorities!$D$3,Table1[[#This Row],[ID]],0),"")</f>
        <v/>
      </c>
      <c r="F385" s="291"/>
      <c r="G385" s="292" t="str" cm="1">
        <f t="array" aca="1" ref="G385" ca="1">_xlfn.IFNA(TODAY()-(INDEX(OFFSET(Priorities!$F$3:$F$2283,Table1[[#This Row],[ID]],0),MATCH(1,(B385=OFFSET(Priorities!$B$3:$B$2283,Table1[[#This Row],[ID]],0))*("1W"=OFFSET(Priorities!$E$3:$E$2283,Table1[[#This Row],[ID]],0)),0))),"")</f>
        <v/>
      </c>
      <c r="H385" s="292" t="str" cm="1">
        <f t="array" aca="1" ref="H385" ca="1">_xlfn.IFNA(TODAY()-(INDEX(OFFSET(Priorities!$F$3:$F$2283,Table1[[#This Row],[ID]],0),MATCH(1,(B385=OFFSET(Priorities!$B$3:$B$2283,Table1[[#This Row],[ID]],0))*("3W"=OFFSET(Priorities!$E$3:$E$2283,Table1[[#This Row],[ID]],0)),0))),"")</f>
        <v/>
      </c>
      <c r="I385" s="292" t="str" cm="1">
        <f t="array" aca="1" ref="I385" ca="1">_xlfn.IFNA(TODAY()-(INDEX(OFFSET(Priorities!$F$3:$F$2283,Table1[[#This Row],[ID]],0),MATCH(1,(B385=OFFSET(Priorities!$B$3:$B$2283,Table1[[#This Row],[ID]],0))*("6W"=OFFSET(Priorities!$E$3:$E$2283,Table1[[#This Row],[ID]],0)),0))),"")</f>
        <v/>
      </c>
      <c r="J385" s="292" t="str" cm="1">
        <f t="array" aca="1" ref="J385" ca="1">_xlfn.IFNA(TODAY()-(INDEX(OFFSET(Priorities!$F$3:$F$2283,Table1[[#This Row],[ID]],0),MATCH(1,(B385=OFFSET(Priorities!$B$3:$B$2283,Table1[[#This Row],[ID]],0))*("12W"=OFFSET(Priorities!$E$3:$E$2283,Table1[[#This Row],[ID]],0)),0))),"")</f>
        <v/>
      </c>
      <c r="K385" s="292" t="str" cm="1">
        <f t="array" aca="1" ref="K385" ca="1">_xlfn.IFNA(TODAY()-(INDEX(OFFSET(Priorities!$F$3:$F$2283,Table1[[#This Row],[ID]],0),MATCH(1,(B385=OFFSET(Priorities!$B$3:$B$2283,Table1[[#This Row],[ID]],0))*("18W"=OFFSET(Priorities!$E$3:$E$2283,Table1[[#This Row],[ID]],0)),0))),"")</f>
        <v/>
      </c>
      <c r="L385" s="292" t="str" cm="1">
        <f t="array" aca="1" ref="L385" ca="1">_xlfn.IFNA(TODAY()-(INDEX(OFFSET(Priorities!$F$3:$F$2283,Table1[[#This Row],[ID]],0),MATCH(1,(B385=OFFSET(Priorities!$B$3:$B$2283,Table1[[#This Row],[ID]],0))*("26W"=OFFSET(Priorities!$E$3:$E$2283,Table1[[#This Row],[ID]],0)),0))),"")</f>
        <v/>
      </c>
      <c r="M385" s="292" t="str" cm="1">
        <f t="array" aca="1" ref="M385" ca="1">_xlfn.IFNA(TODAY()-(INDEX(OFFSET(Priorities!$F$3:$F$2283,Table1[[#This Row],[ID]],0),MATCH(1,(B385=OFFSET(Priorities!$B$3:$B$2283,Table1[[#This Row],[ID]],0))*("52W"=OFFSET(Priorities!$E$3:$E$2283,Table1[[#This Row],[ID]],0)),0))),"")</f>
        <v/>
      </c>
      <c r="N385" s="292" t="str" cm="1">
        <f t="array" aca="1" ref="N385" ca="1">_xlfn.IFNA(TODAY()-(INDEX(OFFSET(Priorities!$F$3:$F$2283,Table1[[#This Row],[ID]],0),MATCH(1,(B385=OFFSET(Priorities!$B$3:$B$2283,Table1[[#This Row],[ID]],0))*("104W"=OFFSET(Priorities!$E$3:$E$2283,Table1[[#This Row],[ID]],0)),0))),"")</f>
        <v/>
      </c>
      <c r="O385" s="292" t="str" cm="1">
        <f t="array" aca="1" ref="O385" ca="1">_xlfn.IFNA(TODAY()-(INDEX(OFFSET(Priorities!$F$3:$F$2283,Table1[[#This Row],[ID]],0),MATCH(1,(B385=OFFSET(Priorities!$B$3:$B$2283,Table1[[#This Row],[ID]],0))*("2L"=OFFSET(Priorities!$E$3:$E$2283,Table1[[#This Row],[ID]],0)),0))),"")</f>
        <v/>
      </c>
      <c r="P385" s="292" t="str" cm="1">
        <f t="array" aca="1" ref="P385" ca="1">_xlfn.IFNA(TODAY()-(INDEX(OFFSET(Priorities!$F$3:$F$2283,Table1[[#This Row],[ID]],0),MATCH(1,(B385=OFFSET(Priorities!$B$3:$B$2283,Table1[[#This Row],[ID]],0))*("156W"=OFFSET(Priorities!$E$3:$E$2283,Table1[[#This Row],[ID]],0)),0))),"")</f>
        <v/>
      </c>
      <c r="Q385" s="289" t="str" cm="1">
        <f t="array" aca="1" ref="Q385" ca="1">_xlfn.IFNA(TODAY()-(INDEX(OFFSET(Priorities!$F$3:$F$2283,Table1[[#This Row],[ID]],0),MATCH(1,(B385=OFFSET(Priorities!$B$3:$B$2283,Table1[[#This Row],[ID]],0))*("3L"=OFFSET(Priorities!$E$3:$E$2283,Table1[[#This Row],[ID]],0)),0))),"")</f>
        <v/>
      </c>
    </row>
    <row r="386" spans="1:17" hidden="1" x14ac:dyDescent="0.3">
      <c r="A386" s="288">
        <v>385</v>
      </c>
      <c r="B386" s="289" t="str">
        <f ca="1">IF(COUNTIF(Priorities!$B$4:OFFSET(Priorities!$B$3,Table1[[#This Row],[ID]],0),OFFSET(Priorities!$B$3,Table1[[#This Row],[ID]],0))=1,OFFSET(Priorities!$B$3,Table1[[#This Row],[ID]],0),"")</f>
        <v/>
      </c>
      <c r="C386" s="290" t="str">
        <f ca="1">IF(COUNTIF(Priorities!$B$4:OFFSET(Priorities!$B$3,Table1[[#This Row],[ID]],0),OFFSET(Priorities!$B$3,Table1[[#This Row],[ID]],0))=1,OFFSET(Priorities!$C$3,Table1[[#This Row],[ID]],0),"")</f>
        <v/>
      </c>
      <c r="D386" s="289" t="str">
        <f ca="1">IFERROR(IF(VLOOKUP(E386,'Leader-Assistant'!$B$1:$B$25,1,FALSE)&lt;&gt;"",'Leader-Assistant'!$B$1,""),"") &amp; IFERROR(IF(VLOOKUP(E386,'Leader-Assistant'!$C$1:$C$25,1,FALSE)&lt;&gt;"",'Leader-Assistant'!$C$1,""),"")  &amp; IFERROR(IF(VLOOKUP(E386,'Leader-Assistant'!$D$1:$D$25,1,FALSE)&lt;&gt;"",'Leader-Assistant'!$D$1,""),"") &amp; IFERROR(IF(VLOOKUP(E386,'Leader-Assistant'!$E$1:$E$25,1,FALSE)&lt;&gt;"",'Leader-Assistant'!$E$1,""),"") &amp; IFERROR(IF(VLOOKUP(E386,'Leader-Assistant'!$F$1:$F$25,1,FALSE)&lt;&gt;"",'Leader-Assistant'!$F$1,""),"") &amp; IFERROR(IF(VLOOKUP(E386,'Leader-Assistant'!$G$1:$G$25,1,FALSE)&lt;&gt;"",'Leader-Assistant'!$G$1,""),"") &amp; IFERROR(IF(VLOOKUP(E386,'Leader-Assistant'!$H$1:$H$25,1,FALSE)&lt;&gt;"",'Leader-Assistant'!$H$1,""),"") &amp; IFERROR(IF(VLOOKUP(E386,'Leader-Assistant'!$I$1:$I$25,1,FALSE)&lt;&gt;"",'Leader-Assistant'!$I$1,""),"")</f>
        <v/>
      </c>
      <c r="E386" s="289" t="str">
        <f ca="1">IF(COUNTIF(Priorities!$B$4:OFFSET(Priorities!$B$3,Table1[[#This Row],[ID]],0),OFFSET(Priorities!$B$3,Table1[[#This Row],[ID]],0))=1,OFFSET(Priorities!$D$3,Table1[[#This Row],[ID]],0),"")</f>
        <v/>
      </c>
      <c r="F386" s="291"/>
      <c r="G386" s="292" t="str" cm="1">
        <f t="array" aca="1" ref="G386" ca="1">_xlfn.IFNA(TODAY()-(INDEX(OFFSET(Priorities!$F$3:$F$2283,Table1[[#This Row],[ID]],0),MATCH(1,(B386=OFFSET(Priorities!$B$3:$B$2283,Table1[[#This Row],[ID]],0))*("1W"=OFFSET(Priorities!$E$3:$E$2283,Table1[[#This Row],[ID]],0)),0))),"")</f>
        <v/>
      </c>
      <c r="H386" s="292" t="str" cm="1">
        <f t="array" aca="1" ref="H386" ca="1">_xlfn.IFNA(TODAY()-(INDEX(OFFSET(Priorities!$F$3:$F$2283,Table1[[#This Row],[ID]],0),MATCH(1,(B386=OFFSET(Priorities!$B$3:$B$2283,Table1[[#This Row],[ID]],0))*("3W"=OFFSET(Priorities!$E$3:$E$2283,Table1[[#This Row],[ID]],0)),0))),"")</f>
        <v/>
      </c>
      <c r="I386" s="292" t="str" cm="1">
        <f t="array" aca="1" ref="I386" ca="1">_xlfn.IFNA(TODAY()-(INDEX(OFFSET(Priorities!$F$3:$F$2283,Table1[[#This Row],[ID]],0),MATCH(1,(B386=OFFSET(Priorities!$B$3:$B$2283,Table1[[#This Row],[ID]],0))*("6W"=OFFSET(Priorities!$E$3:$E$2283,Table1[[#This Row],[ID]],0)),0))),"")</f>
        <v/>
      </c>
      <c r="J386" s="292" t="str" cm="1">
        <f t="array" aca="1" ref="J386" ca="1">_xlfn.IFNA(TODAY()-(INDEX(OFFSET(Priorities!$F$3:$F$2283,Table1[[#This Row],[ID]],0),MATCH(1,(B386=OFFSET(Priorities!$B$3:$B$2283,Table1[[#This Row],[ID]],0))*("12W"=OFFSET(Priorities!$E$3:$E$2283,Table1[[#This Row],[ID]],0)),0))),"")</f>
        <v/>
      </c>
      <c r="K386" s="292" t="str" cm="1">
        <f t="array" aca="1" ref="K386" ca="1">_xlfn.IFNA(TODAY()-(INDEX(OFFSET(Priorities!$F$3:$F$2283,Table1[[#This Row],[ID]],0),MATCH(1,(B386=OFFSET(Priorities!$B$3:$B$2283,Table1[[#This Row],[ID]],0))*("18W"=OFFSET(Priorities!$E$3:$E$2283,Table1[[#This Row],[ID]],0)),0))),"")</f>
        <v/>
      </c>
      <c r="L386" s="292" t="str" cm="1">
        <f t="array" aca="1" ref="L386" ca="1">_xlfn.IFNA(TODAY()-(INDEX(OFFSET(Priorities!$F$3:$F$2283,Table1[[#This Row],[ID]],0),MATCH(1,(B386=OFFSET(Priorities!$B$3:$B$2283,Table1[[#This Row],[ID]],0))*("26W"=OFFSET(Priorities!$E$3:$E$2283,Table1[[#This Row],[ID]],0)),0))),"")</f>
        <v/>
      </c>
      <c r="M386" s="292" t="str" cm="1">
        <f t="array" aca="1" ref="M386" ca="1">_xlfn.IFNA(TODAY()-(INDEX(OFFSET(Priorities!$F$3:$F$2283,Table1[[#This Row],[ID]],0),MATCH(1,(B386=OFFSET(Priorities!$B$3:$B$2283,Table1[[#This Row],[ID]],0))*("52W"=OFFSET(Priorities!$E$3:$E$2283,Table1[[#This Row],[ID]],0)),0))),"")</f>
        <v/>
      </c>
      <c r="N386" s="292" t="str" cm="1">
        <f t="array" aca="1" ref="N386" ca="1">_xlfn.IFNA(TODAY()-(INDEX(OFFSET(Priorities!$F$3:$F$2283,Table1[[#This Row],[ID]],0),MATCH(1,(B386=OFFSET(Priorities!$B$3:$B$2283,Table1[[#This Row],[ID]],0))*("104W"=OFFSET(Priorities!$E$3:$E$2283,Table1[[#This Row],[ID]],0)),0))),"")</f>
        <v/>
      </c>
      <c r="O386" s="292" t="str" cm="1">
        <f t="array" aca="1" ref="O386" ca="1">_xlfn.IFNA(TODAY()-(INDEX(OFFSET(Priorities!$F$3:$F$2283,Table1[[#This Row],[ID]],0),MATCH(1,(B386=OFFSET(Priorities!$B$3:$B$2283,Table1[[#This Row],[ID]],0))*("2L"=OFFSET(Priorities!$E$3:$E$2283,Table1[[#This Row],[ID]],0)),0))),"")</f>
        <v/>
      </c>
      <c r="P386" s="292" t="str" cm="1">
        <f t="array" aca="1" ref="P386" ca="1">_xlfn.IFNA(TODAY()-(INDEX(OFFSET(Priorities!$F$3:$F$2283,Table1[[#This Row],[ID]],0),MATCH(1,(B386=OFFSET(Priorities!$B$3:$B$2283,Table1[[#This Row],[ID]],0))*("156W"=OFFSET(Priorities!$E$3:$E$2283,Table1[[#This Row],[ID]],0)),0))),"")</f>
        <v/>
      </c>
      <c r="Q386" s="289" t="str" cm="1">
        <f t="array" aca="1" ref="Q386" ca="1">_xlfn.IFNA(TODAY()-(INDEX(OFFSET(Priorities!$F$3:$F$2283,Table1[[#This Row],[ID]],0),MATCH(1,(B386=OFFSET(Priorities!$B$3:$B$2283,Table1[[#This Row],[ID]],0))*("3L"=OFFSET(Priorities!$E$3:$E$2283,Table1[[#This Row],[ID]],0)),0))),"")</f>
        <v/>
      </c>
    </row>
    <row r="387" spans="1:17" ht="28.8" x14ac:dyDescent="0.3">
      <c r="A387" s="288">
        <v>386</v>
      </c>
      <c r="B387" s="289" t="str">
        <f ca="1">IF(COUNTIF(Priorities!$B$4:OFFSET(Priorities!$B$3,Table1[[#This Row],[ID]],0),OFFSET(Priorities!$B$3,Table1[[#This Row],[ID]],0))=1,OFFSET(Priorities!$B$3,Table1[[#This Row],[ID]],0),"")</f>
        <v>ST 310/2021</v>
      </c>
      <c r="C387" s="290" t="str">
        <f ca="1">IF(COUNTIF(Priorities!$B$4:OFFSET(Priorities!$B$3,Table1[[#This Row],[ID]],0),OFFSET(Priorities!$B$3,Table1[[#This Row],[ID]],0))=1,OFFSET(Priorities!$C$3,Table1[[#This Row],[ID]],0),"")</f>
        <v>AIO TEST58 for repacking in  (after repacking)</v>
      </c>
      <c r="D387" s="289" t="str">
        <f ca="1">IFERROR(IF(VLOOKUP(E387,'Leader-Assistant'!$B$1:$B$25,1,FALSE)&lt;&gt;"",'Leader-Assistant'!$B$1,""),"") &amp; IFERROR(IF(VLOOKUP(E387,'Leader-Assistant'!$C$1:$C$25,1,FALSE)&lt;&gt;"",'Leader-Assistant'!$C$1,""),"")  &amp; IFERROR(IF(VLOOKUP(E387,'Leader-Assistant'!$D$1:$D$25,1,FALSE)&lt;&gt;"",'Leader-Assistant'!$D$1,""),"") &amp; IFERROR(IF(VLOOKUP(E387,'Leader-Assistant'!$E$1:$E$25,1,FALSE)&lt;&gt;"",'Leader-Assistant'!$E$1,""),"") &amp; IFERROR(IF(VLOOKUP(E387,'Leader-Assistant'!$F$1:$F$25,1,FALSE)&lt;&gt;"",'Leader-Assistant'!$F$1,""),"") &amp; IFERROR(IF(VLOOKUP(E387,'Leader-Assistant'!$G$1:$G$25,1,FALSE)&lt;&gt;"",'Leader-Assistant'!$G$1,""),"") &amp; IFERROR(IF(VLOOKUP(E387,'Leader-Assistant'!$H$1:$H$25,1,FALSE)&lt;&gt;"",'Leader-Assistant'!$H$1,""),"") &amp; IFERROR(IF(VLOOKUP(E387,'Leader-Assistant'!$I$1:$I$25,1,FALSE)&lt;&gt;"",'Leader-Assistant'!$I$1,""),"")</f>
        <v>PKL</v>
      </c>
      <c r="E387" s="289" t="str">
        <f ca="1">IF(COUNTIF(Priorities!$B$4:OFFSET(Priorities!$B$3,Table1[[#This Row],[ID]],0),OFFSET(Priorities!$B$3,Table1[[#This Row],[ID]],0))=1,OFFSET(Priorities!$D$3,Table1[[#This Row],[ID]],0),"")</f>
        <v>JRE</v>
      </c>
      <c r="F387" s="291"/>
      <c r="G387" s="292" cm="1">
        <f t="array" aca="1" ref="G387" ca="1">_xlfn.IFNA(TODAY()-(INDEX(OFFSET(Priorities!$F$3:$F$2283,Table1[[#This Row],[ID]],0),MATCH(1,(B387=OFFSET(Priorities!$B$3:$B$2283,Table1[[#This Row],[ID]],0))*("1W"=OFFSET(Priorities!$E$3:$E$2283,Table1[[#This Row],[ID]],0)),0))),"")</f>
        <v>460</v>
      </c>
      <c r="H387" s="292" cm="1">
        <f t="array" aca="1" ref="H387" ca="1">_xlfn.IFNA(TODAY()-(INDEX(OFFSET(Priorities!$F$3:$F$2283,Table1[[#This Row],[ID]],0),MATCH(1,(B387=OFFSET(Priorities!$B$3:$B$2283,Table1[[#This Row],[ID]],0))*("3W"=OFFSET(Priorities!$E$3:$E$2283,Table1[[#This Row],[ID]],0)),0))),"")</f>
        <v>446</v>
      </c>
      <c r="I387" s="292" cm="1">
        <f t="array" aca="1" ref="I387" ca="1">_xlfn.IFNA(TODAY()-(INDEX(OFFSET(Priorities!$F$3:$F$2283,Table1[[#This Row],[ID]],0),MATCH(1,(B387=OFFSET(Priorities!$B$3:$B$2283,Table1[[#This Row],[ID]],0))*("6W"=OFFSET(Priorities!$E$3:$E$2283,Table1[[#This Row],[ID]],0)),0))),"")</f>
        <v>425</v>
      </c>
      <c r="J387" s="292" cm="1">
        <f t="array" aca="1" ref="J387" ca="1">_xlfn.IFNA(TODAY()-(INDEX(OFFSET(Priorities!$F$3:$F$2283,Table1[[#This Row],[ID]],0),MATCH(1,(B387=OFFSET(Priorities!$B$3:$B$2283,Table1[[#This Row],[ID]],0))*("12W"=OFFSET(Priorities!$E$3:$E$2283,Table1[[#This Row],[ID]],0)),0))),"")</f>
        <v>383</v>
      </c>
      <c r="K387" s="292" t="str" cm="1">
        <f t="array" aca="1" ref="K387" ca="1">_xlfn.IFNA(TODAY()-(INDEX(OFFSET(Priorities!$F$3:$F$2283,Table1[[#This Row],[ID]],0),MATCH(1,(B387=OFFSET(Priorities!$B$3:$B$2283,Table1[[#This Row],[ID]],0))*("18W"=OFFSET(Priorities!$E$3:$E$2283,Table1[[#This Row],[ID]],0)),0))),"")</f>
        <v/>
      </c>
      <c r="L387" s="292" t="str" cm="1">
        <f t="array" aca="1" ref="L387" ca="1">_xlfn.IFNA(TODAY()-(INDEX(OFFSET(Priorities!$F$3:$F$2283,Table1[[#This Row],[ID]],0),MATCH(1,(B387=OFFSET(Priorities!$B$3:$B$2283,Table1[[#This Row],[ID]],0))*("26W"=OFFSET(Priorities!$E$3:$E$2283,Table1[[#This Row],[ID]],0)),0))),"")</f>
        <v/>
      </c>
      <c r="M387" s="292" t="str" cm="1">
        <f t="array" aca="1" ref="M387" ca="1">_xlfn.IFNA(TODAY()-(INDEX(OFFSET(Priorities!$F$3:$F$2283,Table1[[#This Row],[ID]],0),MATCH(1,(B387=OFFSET(Priorities!$B$3:$B$2283,Table1[[#This Row],[ID]],0))*("52W"=OFFSET(Priorities!$E$3:$E$2283,Table1[[#This Row],[ID]],0)),0))),"")</f>
        <v/>
      </c>
      <c r="N387" s="292" t="str" cm="1">
        <f t="array" aca="1" ref="N387" ca="1">_xlfn.IFNA(TODAY()-(INDEX(OFFSET(Priorities!$F$3:$F$2283,Table1[[#This Row],[ID]],0),MATCH(1,(B387=OFFSET(Priorities!$B$3:$B$2283,Table1[[#This Row],[ID]],0))*("104W"=OFFSET(Priorities!$E$3:$E$2283,Table1[[#This Row],[ID]],0)),0))),"")</f>
        <v/>
      </c>
      <c r="O387" s="292" t="str" cm="1">
        <f t="array" aca="1" ref="O387" ca="1">_xlfn.IFNA(TODAY()-(INDEX(OFFSET(Priorities!$F$3:$F$2283,Table1[[#This Row],[ID]],0),MATCH(1,(B387=OFFSET(Priorities!$B$3:$B$2283,Table1[[#This Row],[ID]],0))*("2L"=OFFSET(Priorities!$E$3:$E$2283,Table1[[#This Row],[ID]],0)),0))),"")</f>
        <v/>
      </c>
      <c r="P387" s="292" t="str" cm="1">
        <f t="array" aca="1" ref="P387" ca="1">_xlfn.IFNA(TODAY()-(INDEX(OFFSET(Priorities!$F$3:$F$2283,Table1[[#This Row],[ID]],0),MATCH(1,(B387=OFFSET(Priorities!$B$3:$B$2283,Table1[[#This Row],[ID]],0))*("156W"=OFFSET(Priorities!$E$3:$E$2283,Table1[[#This Row],[ID]],0)),0))),"")</f>
        <v/>
      </c>
      <c r="Q387" s="289" t="str" cm="1">
        <f t="array" aca="1" ref="Q387" ca="1">_xlfn.IFNA(TODAY()-(INDEX(OFFSET(Priorities!$F$3:$F$2283,Table1[[#This Row],[ID]],0),MATCH(1,(B387=OFFSET(Priorities!$B$3:$B$2283,Table1[[#This Row],[ID]],0))*("3L"=OFFSET(Priorities!$E$3:$E$2283,Table1[[#This Row],[ID]],0)),0))),"")</f>
        <v/>
      </c>
    </row>
    <row r="388" spans="1:17" ht="28.8" x14ac:dyDescent="0.3">
      <c r="A388" s="288">
        <v>387</v>
      </c>
      <c r="B388" s="289" t="str">
        <f ca="1">IF(COUNTIF(Priorities!$B$4:OFFSET(Priorities!$B$3,Table1[[#This Row],[ID]],0),OFFSET(Priorities!$B$3,Table1[[#This Row],[ID]],0))=1,OFFSET(Priorities!$B$3,Table1[[#This Row],[ID]],0),"")</f>
        <v>ST 309/2021</v>
      </c>
      <c r="C388" s="290" t="str">
        <f ca="1">IF(COUNTIF(Priorities!$B$4:OFFSET(Priorities!$B$3,Table1[[#This Row],[ID]],0),OFFSET(Priorities!$B$3,Table1[[#This Row],[ID]],0))=1,OFFSET(Priorities!$C$3,Table1[[#This Row],[ID]],0),"")</f>
        <v>AIO TEST58 for repacking in  (after repacking)</v>
      </c>
      <c r="D388" s="289" t="str">
        <f ca="1">IFERROR(IF(VLOOKUP(E388,'Leader-Assistant'!$B$1:$B$25,1,FALSE)&lt;&gt;"",'Leader-Assistant'!$B$1,""),"") &amp; IFERROR(IF(VLOOKUP(E388,'Leader-Assistant'!$C$1:$C$25,1,FALSE)&lt;&gt;"",'Leader-Assistant'!$C$1,""),"")  &amp; IFERROR(IF(VLOOKUP(E388,'Leader-Assistant'!$D$1:$D$25,1,FALSE)&lt;&gt;"",'Leader-Assistant'!$D$1,""),"") &amp; IFERROR(IF(VLOOKUP(E388,'Leader-Assistant'!$E$1:$E$25,1,FALSE)&lt;&gt;"",'Leader-Assistant'!$E$1,""),"") &amp; IFERROR(IF(VLOOKUP(E388,'Leader-Assistant'!$F$1:$F$25,1,FALSE)&lt;&gt;"",'Leader-Assistant'!$F$1,""),"") &amp; IFERROR(IF(VLOOKUP(E388,'Leader-Assistant'!$G$1:$G$25,1,FALSE)&lt;&gt;"",'Leader-Assistant'!$G$1,""),"") &amp; IFERROR(IF(VLOOKUP(E388,'Leader-Assistant'!$H$1:$H$25,1,FALSE)&lt;&gt;"",'Leader-Assistant'!$H$1,""),"") &amp; IFERROR(IF(VLOOKUP(E388,'Leader-Assistant'!$I$1:$I$25,1,FALSE)&lt;&gt;"",'Leader-Assistant'!$I$1,""),"")</f>
        <v>PKL</v>
      </c>
      <c r="E388" s="289" t="str">
        <f ca="1">IF(COUNTIF(Priorities!$B$4:OFFSET(Priorities!$B$3,Table1[[#This Row],[ID]],0),OFFSET(Priorities!$B$3,Table1[[#This Row],[ID]],0))=1,OFFSET(Priorities!$D$3,Table1[[#This Row],[ID]],0),"")</f>
        <v>JRE</v>
      </c>
      <c r="F388" s="291"/>
      <c r="G388" s="292" cm="1">
        <f t="array" aca="1" ref="G388" ca="1">_xlfn.IFNA(TODAY()-(INDEX(OFFSET(Priorities!$F$3:$F$2283,Table1[[#This Row],[ID]],0),MATCH(1,(B388=OFFSET(Priorities!$B$3:$B$2283,Table1[[#This Row],[ID]],0))*("1W"=OFFSET(Priorities!$E$3:$E$2283,Table1[[#This Row],[ID]],0)),0))),"")</f>
        <v>460</v>
      </c>
      <c r="H388" s="292" cm="1">
        <f t="array" aca="1" ref="H388" ca="1">_xlfn.IFNA(TODAY()-(INDEX(OFFSET(Priorities!$F$3:$F$2283,Table1[[#This Row],[ID]],0),MATCH(1,(B388=OFFSET(Priorities!$B$3:$B$2283,Table1[[#This Row],[ID]],0))*("3W"=OFFSET(Priorities!$E$3:$E$2283,Table1[[#This Row],[ID]],0)),0))),"")</f>
        <v>446</v>
      </c>
      <c r="I388" s="292" cm="1">
        <f t="array" aca="1" ref="I388" ca="1">_xlfn.IFNA(TODAY()-(INDEX(OFFSET(Priorities!$F$3:$F$2283,Table1[[#This Row],[ID]],0),MATCH(1,(B388=OFFSET(Priorities!$B$3:$B$2283,Table1[[#This Row],[ID]],0))*("6W"=OFFSET(Priorities!$E$3:$E$2283,Table1[[#This Row],[ID]],0)),0))),"")</f>
        <v>425</v>
      </c>
      <c r="J388" s="292" cm="1">
        <f t="array" aca="1" ref="J388" ca="1">_xlfn.IFNA(TODAY()-(INDEX(OFFSET(Priorities!$F$3:$F$2283,Table1[[#This Row],[ID]],0),MATCH(1,(B388=OFFSET(Priorities!$B$3:$B$2283,Table1[[#This Row],[ID]],0))*("12W"=OFFSET(Priorities!$E$3:$E$2283,Table1[[#This Row],[ID]],0)),0))),"")</f>
        <v>383</v>
      </c>
      <c r="K388" s="292" t="str" cm="1">
        <f t="array" aca="1" ref="K388" ca="1">_xlfn.IFNA(TODAY()-(INDEX(OFFSET(Priorities!$F$3:$F$2283,Table1[[#This Row],[ID]],0),MATCH(1,(B388=OFFSET(Priorities!$B$3:$B$2283,Table1[[#This Row],[ID]],0))*("18W"=OFFSET(Priorities!$E$3:$E$2283,Table1[[#This Row],[ID]],0)),0))),"")</f>
        <v/>
      </c>
      <c r="L388" s="292" t="str" cm="1">
        <f t="array" aca="1" ref="L388" ca="1">_xlfn.IFNA(TODAY()-(INDEX(OFFSET(Priorities!$F$3:$F$2283,Table1[[#This Row],[ID]],0),MATCH(1,(B388=OFFSET(Priorities!$B$3:$B$2283,Table1[[#This Row],[ID]],0))*("26W"=OFFSET(Priorities!$E$3:$E$2283,Table1[[#This Row],[ID]],0)),0))),"")</f>
        <v/>
      </c>
      <c r="M388" s="292" t="str" cm="1">
        <f t="array" aca="1" ref="M388" ca="1">_xlfn.IFNA(TODAY()-(INDEX(OFFSET(Priorities!$F$3:$F$2283,Table1[[#This Row],[ID]],0),MATCH(1,(B388=OFFSET(Priorities!$B$3:$B$2283,Table1[[#This Row],[ID]],0))*("52W"=OFFSET(Priorities!$E$3:$E$2283,Table1[[#This Row],[ID]],0)),0))),"")</f>
        <v/>
      </c>
      <c r="N388" s="292" t="str" cm="1">
        <f t="array" aca="1" ref="N388" ca="1">_xlfn.IFNA(TODAY()-(INDEX(OFFSET(Priorities!$F$3:$F$2283,Table1[[#This Row],[ID]],0),MATCH(1,(B388=OFFSET(Priorities!$B$3:$B$2283,Table1[[#This Row],[ID]],0))*("104W"=OFFSET(Priorities!$E$3:$E$2283,Table1[[#This Row],[ID]],0)),0))),"")</f>
        <v/>
      </c>
      <c r="O388" s="292" t="str" cm="1">
        <f t="array" aca="1" ref="O388" ca="1">_xlfn.IFNA(TODAY()-(INDEX(OFFSET(Priorities!$F$3:$F$2283,Table1[[#This Row],[ID]],0),MATCH(1,(B388=OFFSET(Priorities!$B$3:$B$2283,Table1[[#This Row],[ID]],0))*("2L"=OFFSET(Priorities!$E$3:$E$2283,Table1[[#This Row],[ID]],0)),0))),"")</f>
        <v/>
      </c>
      <c r="P388" s="292" t="str" cm="1">
        <f t="array" aca="1" ref="P388" ca="1">_xlfn.IFNA(TODAY()-(INDEX(OFFSET(Priorities!$F$3:$F$2283,Table1[[#This Row],[ID]],0),MATCH(1,(B388=OFFSET(Priorities!$B$3:$B$2283,Table1[[#This Row],[ID]],0))*("156W"=OFFSET(Priorities!$E$3:$E$2283,Table1[[#This Row],[ID]],0)),0))),"")</f>
        <v/>
      </c>
      <c r="Q388" s="289" t="str" cm="1">
        <f t="array" aca="1" ref="Q388" ca="1">_xlfn.IFNA(TODAY()-(INDEX(OFFSET(Priorities!$F$3:$F$2283,Table1[[#This Row],[ID]],0),MATCH(1,(B388=OFFSET(Priorities!$B$3:$B$2283,Table1[[#This Row],[ID]],0))*("3L"=OFFSET(Priorities!$E$3:$E$2283,Table1[[#This Row],[ID]],0)),0))),"")</f>
        <v/>
      </c>
    </row>
    <row r="389" spans="1:17" ht="28.8" x14ac:dyDescent="0.3">
      <c r="A389" s="288">
        <v>388</v>
      </c>
      <c r="B389" s="289" t="str">
        <f ca="1">IF(COUNTIF(Priorities!$B$4:OFFSET(Priorities!$B$3,Table1[[#This Row],[ID]],0),OFFSET(Priorities!$B$3,Table1[[#This Row],[ID]],0))=1,OFFSET(Priorities!$B$3,Table1[[#This Row],[ID]],0),"")</f>
        <v>ST 308/2021</v>
      </c>
      <c r="C389" s="290" t="str">
        <f ca="1">IF(COUNTIF(Priorities!$B$4:OFFSET(Priorities!$B$3,Table1[[#This Row],[ID]],0),OFFSET(Priorities!$B$3,Table1[[#This Row],[ID]],0))=1,OFFSET(Priorities!$C$3,Table1[[#This Row],[ID]],0),"")</f>
        <v>TEST47 - Eco glossy laminates for  (confrimatory)</v>
      </c>
      <c r="D389" s="289" t="str">
        <f ca="1">IFERROR(IF(VLOOKUP(E389,'Leader-Assistant'!$B$1:$B$25,1,FALSE)&lt;&gt;"",'Leader-Assistant'!$B$1,""),"") &amp; IFERROR(IF(VLOOKUP(E389,'Leader-Assistant'!$C$1:$C$25,1,FALSE)&lt;&gt;"",'Leader-Assistant'!$C$1,""),"")  &amp; IFERROR(IF(VLOOKUP(E389,'Leader-Assistant'!$D$1:$D$25,1,FALSE)&lt;&gt;"",'Leader-Assistant'!$D$1,""),"") &amp; IFERROR(IF(VLOOKUP(E389,'Leader-Assistant'!$E$1:$E$25,1,FALSE)&lt;&gt;"",'Leader-Assistant'!$E$1,""),"") &amp; IFERROR(IF(VLOOKUP(E389,'Leader-Assistant'!$F$1:$F$25,1,FALSE)&lt;&gt;"",'Leader-Assistant'!$F$1,""),"") &amp; IFERROR(IF(VLOOKUP(E389,'Leader-Assistant'!$G$1:$G$25,1,FALSE)&lt;&gt;"",'Leader-Assistant'!$G$1,""),"") &amp; IFERROR(IF(VLOOKUP(E389,'Leader-Assistant'!$H$1:$H$25,1,FALSE)&lt;&gt;"",'Leader-Assistant'!$H$1,""),"") &amp; IFERROR(IF(VLOOKUP(E389,'Leader-Assistant'!$I$1:$I$25,1,FALSE)&lt;&gt;"",'Leader-Assistant'!$I$1,""),"")</f>
        <v>MU</v>
      </c>
      <c r="E389" s="289" t="str">
        <f ca="1">IF(COUNTIF(Priorities!$B$4:OFFSET(Priorities!$B$3,Table1[[#This Row],[ID]],0),OFFSET(Priorities!$B$3,Table1[[#This Row],[ID]],0))=1,OFFSET(Priorities!$D$3,Table1[[#This Row],[ID]],0),"")</f>
        <v>AWO</v>
      </c>
      <c r="F389" s="291"/>
      <c r="G389" s="292" t="str" cm="1">
        <f t="array" aca="1" ref="G389" ca="1">_xlfn.IFNA(TODAY()-(INDEX(OFFSET(Priorities!$F$3:$F$2283,Table1[[#This Row],[ID]],0),MATCH(1,(B389=OFFSET(Priorities!$B$3:$B$2283,Table1[[#This Row],[ID]],0))*("1W"=OFFSET(Priorities!$E$3:$E$2283,Table1[[#This Row],[ID]],0)),0))),"")</f>
        <v/>
      </c>
      <c r="H389" s="292" t="str" cm="1">
        <f t="array" aca="1" ref="H389" ca="1">_xlfn.IFNA(TODAY()-(INDEX(OFFSET(Priorities!$F$3:$F$2283,Table1[[#This Row],[ID]],0),MATCH(1,(B389=OFFSET(Priorities!$B$3:$B$2283,Table1[[#This Row],[ID]],0))*("3W"=OFFSET(Priorities!$E$3:$E$2283,Table1[[#This Row],[ID]],0)),0))),"")</f>
        <v/>
      </c>
      <c r="I389" s="292" cm="1">
        <f t="array" aca="1" ref="I389" ca="1">_xlfn.IFNA(TODAY()-(INDEX(OFFSET(Priorities!$F$3:$F$2283,Table1[[#This Row],[ID]],0),MATCH(1,(B389=OFFSET(Priorities!$B$3:$B$2283,Table1[[#This Row],[ID]],0))*("6W"=OFFSET(Priorities!$E$3:$E$2283,Table1[[#This Row],[ID]],0)),0))),"")</f>
        <v>425</v>
      </c>
      <c r="J389" s="292" cm="1">
        <f t="array" aca="1" ref="J389" ca="1">_xlfn.IFNA(TODAY()-(INDEX(OFFSET(Priorities!$F$3:$F$2283,Table1[[#This Row],[ID]],0),MATCH(1,(B389=OFFSET(Priorities!$B$3:$B$2283,Table1[[#This Row],[ID]],0))*("12W"=OFFSET(Priorities!$E$3:$E$2283,Table1[[#This Row],[ID]],0)),0))),"")</f>
        <v>383</v>
      </c>
      <c r="K389" s="292" t="str" cm="1">
        <f t="array" aca="1" ref="K389" ca="1">_xlfn.IFNA(TODAY()-(INDEX(OFFSET(Priorities!$F$3:$F$2283,Table1[[#This Row],[ID]],0),MATCH(1,(B389=OFFSET(Priorities!$B$3:$B$2283,Table1[[#This Row],[ID]],0))*("18W"=OFFSET(Priorities!$E$3:$E$2283,Table1[[#This Row],[ID]],0)),0))),"")</f>
        <v/>
      </c>
      <c r="L389" s="292" t="str" cm="1">
        <f t="array" aca="1" ref="L389" ca="1">_xlfn.IFNA(TODAY()-(INDEX(OFFSET(Priorities!$F$3:$F$2283,Table1[[#This Row],[ID]],0),MATCH(1,(B389=OFFSET(Priorities!$B$3:$B$2283,Table1[[#This Row],[ID]],0))*("26W"=OFFSET(Priorities!$E$3:$E$2283,Table1[[#This Row],[ID]],0)),0))),"")</f>
        <v/>
      </c>
      <c r="M389" s="292" t="str" cm="1">
        <f t="array" aca="1" ref="M389" ca="1">_xlfn.IFNA(TODAY()-(INDEX(OFFSET(Priorities!$F$3:$F$2283,Table1[[#This Row],[ID]],0),MATCH(1,(B389=OFFSET(Priorities!$B$3:$B$2283,Table1[[#This Row],[ID]],0))*("52W"=OFFSET(Priorities!$E$3:$E$2283,Table1[[#This Row],[ID]],0)),0))),"")</f>
        <v/>
      </c>
      <c r="N389" s="292" t="str" cm="1">
        <f t="array" aca="1" ref="N389" ca="1">_xlfn.IFNA(TODAY()-(INDEX(OFFSET(Priorities!$F$3:$F$2283,Table1[[#This Row],[ID]],0),MATCH(1,(B389=OFFSET(Priorities!$B$3:$B$2283,Table1[[#This Row],[ID]],0))*("104W"=OFFSET(Priorities!$E$3:$E$2283,Table1[[#This Row],[ID]],0)),0))),"")</f>
        <v/>
      </c>
      <c r="O389" s="292" t="str" cm="1">
        <f t="array" aca="1" ref="O389" ca="1">_xlfn.IFNA(TODAY()-(INDEX(OFFSET(Priorities!$F$3:$F$2283,Table1[[#This Row],[ID]],0),MATCH(1,(B389=OFFSET(Priorities!$B$3:$B$2283,Table1[[#This Row],[ID]],0))*("2L"=OFFSET(Priorities!$E$3:$E$2283,Table1[[#This Row],[ID]],0)),0))),"")</f>
        <v/>
      </c>
      <c r="P389" s="292" t="str" cm="1">
        <f t="array" aca="1" ref="P389" ca="1">_xlfn.IFNA(TODAY()-(INDEX(OFFSET(Priorities!$F$3:$F$2283,Table1[[#This Row],[ID]],0),MATCH(1,(B389=OFFSET(Priorities!$B$3:$B$2283,Table1[[#This Row],[ID]],0))*("156W"=OFFSET(Priorities!$E$3:$E$2283,Table1[[#This Row],[ID]],0)),0))),"")</f>
        <v/>
      </c>
      <c r="Q389" s="289" t="str" cm="1">
        <f t="array" aca="1" ref="Q389" ca="1">_xlfn.IFNA(TODAY()-(INDEX(OFFSET(Priorities!$F$3:$F$2283,Table1[[#This Row],[ID]],0),MATCH(1,(B389=OFFSET(Priorities!$B$3:$B$2283,Table1[[#This Row],[ID]],0))*("3L"=OFFSET(Priorities!$E$3:$E$2283,Table1[[#This Row],[ID]],0)),0))),"")</f>
        <v/>
      </c>
    </row>
    <row r="390" spans="1:17" ht="28.8" x14ac:dyDescent="0.3">
      <c r="A390" s="288">
        <v>389</v>
      </c>
      <c r="B390" s="289" t="str">
        <f ca="1">IF(COUNTIF(Priorities!$B$4:OFFSET(Priorities!$B$3,Table1[[#This Row],[ID]],0),OFFSET(Priorities!$B$3,Table1[[#This Row],[ID]],0))=1,OFFSET(Priorities!$B$3,Table1[[#This Row],[ID]],0),"")</f>
        <v>ST 303/2021</v>
      </c>
      <c r="C390" s="290" t="str">
        <f ca="1">IF(COUNTIF(Priorities!$B$4:OFFSET(Priorities!$B$3,Table1[[#This Row],[ID]],0),OFFSET(Priorities!$B$3,Table1[[#This Row],[ID]],0))=1,OFFSET(Priorities!$C$3,Table1[[#This Row],[ID]],0),"")</f>
        <v>Magnesia approval for Mg Stearate</v>
      </c>
      <c r="D390" s="289" t="str">
        <f ca="1">IFERROR(IF(VLOOKUP(E390,'Leader-Assistant'!$B$1:$B$25,1,FALSE)&lt;&gt;"",'Leader-Assistant'!$B$1,""),"") &amp; IFERROR(IF(VLOOKUP(E390,'Leader-Assistant'!$C$1:$C$25,1,FALSE)&lt;&gt;"",'Leader-Assistant'!$C$1,""),"")  &amp; IFERROR(IF(VLOOKUP(E390,'Leader-Assistant'!$D$1:$D$25,1,FALSE)&lt;&gt;"",'Leader-Assistant'!$D$1,""),"") &amp; IFERROR(IF(VLOOKUP(E390,'Leader-Assistant'!$E$1:$E$25,1,FALSE)&lt;&gt;"",'Leader-Assistant'!$E$1,""),"") &amp; IFERROR(IF(VLOOKUP(E390,'Leader-Assistant'!$F$1:$F$25,1,FALSE)&lt;&gt;"",'Leader-Assistant'!$F$1,""),"") &amp; IFERROR(IF(VLOOKUP(E390,'Leader-Assistant'!$G$1:$G$25,1,FALSE)&lt;&gt;"",'Leader-Assistant'!$G$1,""),"") &amp; IFERROR(IF(VLOOKUP(E390,'Leader-Assistant'!$H$1:$H$25,1,FALSE)&lt;&gt;"",'Leader-Assistant'!$H$1,""),"") &amp; IFERROR(IF(VLOOKUP(E390,'Leader-Assistant'!$I$1:$I$25,1,FALSE)&lt;&gt;"",'Leader-Assistant'!$I$1,""),"")</f>
        <v>PKL</v>
      </c>
      <c r="E390" s="289" t="str">
        <f ca="1">IF(COUNTIF(Priorities!$B$4:OFFSET(Priorities!$B$3,Table1[[#This Row],[ID]],0),OFFSET(Priorities!$B$3,Table1[[#This Row],[ID]],0))=1,OFFSET(Priorities!$D$3,Table1[[#This Row],[ID]],0),"")</f>
        <v>MSO</v>
      </c>
      <c r="F390" s="291"/>
      <c r="G390" s="292" cm="1">
        <f t="array" aca="1" ref="G390" ca="1">_xlfn.IFNA(TODAY()-(INDEX(OFFSET(Priorities!$F$3:$F$2283,Table1[[#This Row],[ID]],0),MATCH(1,(B390=OFFSET(Priorities!$B$3:$B$2283,Table1[[#This Row],[ID]],0))*("1W"=OFFSET(Priorities!$E$3:$E$2283,Table1[[#This Row],[ID]],0)),0))),"")</f>
        <v>461</v>
      </c>
      <c r="H390" s="292" cm="1">
        <f t="array" aca="1" ref="H390" ca="1">_xlfn.IFNA(TODAY()-(INDEX(OFFSET(Priorities!$F$3:$F$2283,Table1[[#This Row],[ID]],0),MATCH(1,(B390=OFFSET(Priorities!$B$3:$B$2283,Table1[[#This Row],[ID]],0))*("3W"=OFFSET(Priorities!$E$3:$E$2283,Table1[[#This Row],[ID]],0)),0))),"")</f>
        <v>447</v>
      </c>
      <c r="I390" s="292" cm="1">
        <f t="array" aca="1" ref="I390" ca="1">_xlfn.IFNA(TODAY()-(INDEX(OFFSET(Priorities!$F$3:$F$2283,Table1[[#This Row],[ID]],0),MATCH(1,(B390=OFFSET(Priorities!$B$3:$B$2283,Table1[[#This Row],[ID]],0))*("6W"=OFFSET(Priorities!$E$3:$E$2283,Table1[[#This Row],[ID]],0)),0))),"")</f>
        <v>426</v>
      </c>
      <c r="J390" s="292" cm="1">
        <f t="array" aca="1" ref="J390" ca="1">_xlfn.IFNA(TODAY()-(INDEX(OFFSET(Priorities!$F$3:$F$2283,Table1[[#This Row],[ID]],0),MATCH(1,(B390=OFFSET(Priorities!$B$3:$B$2283,Table1[[#This Row],[ID]],0))*("12W"=OFFSET(Priorities!$E$3:$E$2283,Table1[[#This Row],[ID]],0)),0))),"")</f>
        <v>384</v>
      </c>
      <c r="K390" s="292" t="str" cm="1">
        <f t="array" aca="1" ref="K390" ca="1">_xlfn.IFNA(TODAY()-(INDEX(OFFSET(Priorities!$F$3:$F$2283,Table1[[#This Row],[ID]],0),MATCH(1,(B390=OFFSET(Priorities!$B$3:$B$2283,Table1[[#This Row],[ID]],0))*("18W"=OFFSET(Priorities!$E$3:$E$2283,Table1[[#This Row],[ID]],0)),0))),"")</f>
        <v/>
      </c>
      <c r="L390" s="292" t="str" cm="1">
        <f t="array" aca="1" ref="L390" ca="1">_xlfn.IFNA(TODAY()-(INDEX(OFFSET(Priorities!$F$3:$F$2283,Table1[[#This Row],[ID]],0),MATCH(1,(B390=OFFSET(Priorities!$B$3:$B$2283,Table1[[#This Row],[ID]],0))*("26W"=OFFSET(Priorities!$E$3:$E$2283,Table1[[#This Row],[ID]],0)),0))),"")</f>
        <v/>
      </c>
      <c r="M390" s="292" t="str" cm="1">
        <f t="array" aca="1" ref="M390" ca="1">_xlfn.IFNA(TODAY()-(INDEX(OFFSET(Priorities!$F$3:$F$2283,Table1[[#This Row],[ID]],0),MATCH(1,(B390=OFFSET(Priorities!$B$3:$B$2283,Table1[[#This Row],[ID]],0))*("52W"=OFFSET(Priorities!$E$3:$E$2283,Table1[[#This Row],[ID]],0)),0))),"")</f>
        <v/>
      </c>
      <c r="N390" s="292" t="str" cm="1">
        <f t="array" aca="1" ref="N390" ca="1">_xlfn.IFNA(TODAY()-(INDEX(OFFSET(Priorities!$F$3:$F$2283,Table1[[#This Row],[ID]],0),MATCH(1,(B390=OFFSET(Priorities!$B$3:$B$2283,Table1[[#This Row],[ID]],0))*("104W"=OFFSET(Priorities!$E$3:$E$2283,Table1[[#This Row],[ID]],0)),0))),"")</f>
        <v/>
      </c>
      <c r="O390" s="292" t="str" cm="1">
        <f t="array" aca="1" ref="O390" ca="1">_xlfn.IFNA(TODAY()-(INDEX(OFFSET(Priorities!$F$3:$F$2283,Table1[[#This Row],[ID]],0),MATCH(1,(B390=OFFSET(Priorities!$B$3:$B$2283,Table1[[#This Row],[ID]],0))*("2L"=OFFSET(Priorities!$E$3:$E$2283,Table1[[#This Row],[ID]],0)),0))),"")</f>
        <v/>
      </c>
      <c r="P390" s="292" t="str" cm="1">
        <f t="array" aca="1" ref="P390" ca="1">_xlfn.IFNA(TODAY()-(INDEX(OFFSET(Priorities!$F$3:$F$2283,Table1[[#This Row],[ID]],0),MATCH(1,(B390=OFFSET(Priorities!$B$3:$B$2283,Table1[[#This Row],[ID]],0))*("156W"=OFFSET(Priorities!$E$3:$E$2283,Table1[[#This Row],[ID]],0)),0))),"")</f>
        <v/>
      </c>
      <c r="Q390" s="289" t="str" cm="1">
        <f t="array" aca="1" ref="Q390" ca="1">_xlfn.IFNA(TODAY()-(INDEX(OFFSET(Priorities!$F$3:$F$2283,Table1[[#This Row],[ID]],0),MATCH(1,(B390=OFFSET(Priorities!$B$3:$B$2283,Table1[[#This Row],[ID]],0))*("3L"=OFFSET(Priorities!$E$3:$E$2283,Table1[[#This Row],[ID]],0)),0))),"")</f>
        <v/>
      </c>
    </row>
    <row r="391" spans="1:17" hidden="1" x14ac:dyDescent="0.3">
      <c r="A391" s="288">
        <v>390</v>
      </c>
      <c r="B391" s="289" t="str">
        <f ca="1">IF(COUNTIF(Priorities!$B$4:OFFSET(Priorities!$B$3,Table1[[#This Row],[ID]],0),OFFSET(Priorities!$B$3,Table1[[#This Row],[ID]],0))=1,OFFSET(Priorities!$B$3,Table1[[#This Row],[ID]],0),"")</f>
        <v/>
      </c>
      <c r="C391" s="290" t="str">
        <f ca="1">IF(COUNTIF(Priorities!$B$4:OFFSET(Priorities!$B$3,Table1[[#This Row],[ID]],0),OFFSET(Priorities!$B$3,Table1[[#This Row],[ID]],0))=1,OFFSET(Priorities!$C$3,Table1[[#This Row],[ID]],0),"")</f>
        <v/>
      </c>
      <c r="D391" s="289" t="str">
        <f ca="1">IFERROR(IF(VLOOKUP(E391,'Leader-Assistant'!$B$1:$B$25,1,FALSE)&lt;&gt;"",'Leader-Assistant'!$B$1,""),"") &amp; IFERROR(IF(VLOOKUP(E391,'Leader-Assistant'!$C$1:$C$25,1,FALSE)&lt;&gt;"",'Leader-Assistant'!$C$1,""),"")  &amp; IFERROR(IF(VLOOKUP(E391,'Leader-Assistant'!$D$1:$D$25,1,FALSE)&lt;&gt;"",'Leader-Assistant'!$D$1,""),"") &amp; IFERROR(IF(VLOOKUP(E391,'Leader-Assistant'!$E$1:$E$25,1,FALSE)&lt;&gt;"",'Leader-Assistant'!$E$1,""),"") &amp; IFERROR(IF(VLOOKUP(E391,'Leader-Assistant'!$F$1:$F$25,1,FALSE)&lt;&gt;"",'Leader-Assistant'!$F$1,""),"") &amp; IFERROR(IF(VLOOKUP(E391,'Leader-Assistant'!$G$1:$G$25,1,FALSE)&lt;&gt;"",'Leader-Assistant'!$G$1,""),"") &amp; IFERROR(IF(VLOOKUP(E391,'Leader-Assistant'!$H$1:$H$25,1,FALSE)&lt;&gt;"",'Leader-Assistant'!$H$1,""),"") &amp; IFERROR(IF(VLOOKUP(E391,'Leader-Assistant'!$I$1:$I$25,1,FALSE)&lt;&gt;"",'Leader-Assistant'!$I$1,""),"")</f>
        <v/>
      </c>
      <c r="E391" s="289" t="str">
        <f ca="1">IF(COUNTIF(Priorities!$B$4:OFFSET(Priorities!$B$3,Table1[[#This Row],[ID]],0),OFFSET(Priorities!$B$3,Table1[[#This Row],[ID]],0))=1,OFFSET(Priorities!$D$3,Table1[[#This Row],[ID]],0),"")</f>
        <v/>
      </c>
      <c r="F391" s="291"/>
      <c r="G391" s="292" t="str" cm="1">
        <f t="array" aca="1" ref="G391" ca="1">_xlfn.IFNA(TODAY()-(INDEX(OFFSET(Priorities!$F$3:$F$2283,Table1[[#This Row],[ID]],0),MATCH(1,(B391=OFFSET(Priorities!$B$3:$B$2283,Table1[[#This Row],[ID]],0))*("1W"=OFFSET(Priorities!$E$3:$E$2283,Table1[[#This Row],[ID]],0)),0))),"")</f>
        <v/>
      </c>
      <c r="H391" s="292" t="str" cm="1">
        <f t="array" aca="1" ref="H391" ca="1">_xlfn.IFNA(TODAY()-(INDEX(OFFSET(Priorities!$F$3:$F$2283,Table1[[#This Row],[ID]],0),MATCH(1,(B391=OFFSET(Priorities!$B$3:$B$2283,Table1[[#This Row],[ID]],0))*("3W"=OFFSET(Priorities!$E$3:$E$2283,Table1[[#This Row],[ID]],0)),0))),"")</f>
        <v/>
      </c>
      <c r="I391" s="292" t="str" cm="1">
        <f t="array" aca="1" ref="I391" ca="1">_xlfn.IFNA(TODAY()-(INDEX(OFFSET(Priorities!$F$3:$F$2283,Table1[[#This Row],[ID]],0),MATCH(1,(B391=OFFSET(Priorities!$B$3:$B$2283,Table1[[#This Row],[ID]],0))*("6W"=OFFSET(Priorities!$E$3:$E$2283,Table1[[#This Row],[ID]],0)),0))),"")</f>
        <v/>
      </c>
      <c r="J391" s="292" t="str" cm="1">
        <f t="array" aca="1" ref="J391" ca="1">_xlfn.IFNA(TODAY()-(INDEX(OFFSET(Priorities!$F$3:$F$2283,Table1[[#This Row],[ID]],0),MATCH(1,(B391=OFFSET(Priorities!$B$3:$B$2283,Table1[[#This Row],[ID]],0))*("12W"=OFFSET(Priorities!$E$3:$E$2283,Table1[[#This Row],[ID]],0)),0))),"")</f>
        <v/>
      </c>
      <c r="K391" s="292" t="str" cm="1">
        <f t="array" aca="1" ref="K391" ca="1">_xlfn.IFNA(TODAY()-(INDEX(OFFSET(Priorities!$F$3:$F$2283,Table1[[#This Row],[ID]],0),MATCH(1,(B391=OFFSET(Priorities!$B$3:$B$2283,Table1[[#This Row],[ID]],0))*("18W"=OFFSET(Priorities!$E$3:$E$2283,Table1[[#This Row],[ID]],0)),0))),"")</f>
        <v/>
      </c>
      <c r="L391" s="292" t="str" cm="1">
        <f t="array" aca="1" ref="L391" ca="1">_xlfn.IFNA(TODAY()-(INDEX(OFFSET(Priorities!$F$3:$F$2283,Table1[[#This Row],[ID]],0),MATCH(1,(B391=OFFSET(Priorities!$B$3:$B$2283,Table1[[#This Row],[ID]],0))*("26W"=OFFSET(Priorities!$E$3:$E$2283,Table1[[#This Row],[ID]],0)),0))),"")</f>
        <v/>
      </c>
      <c r="M391" s="292" t="str" cm="1">
        <f t="array" aca="1" ref="M391" ca="1">_xlfn.IFNA(TODAY()-(INDEX(OFFSET(Priorities!$F$3:$F$2283,Table1[[#This Row],[ID]],0),MATCH(1,(B391=OFFSET(Priorities!$B$3:$B$2283,Table1[[#This Row],[ID]],0))*("52W"=OFFSET(Priorities!$E$3:$E$2283,Table1[[#This Row],[ID]],0)),0))),"")</f>
        <v/>
      </c>
      <c r="N391" s="292" t="str" cm="1">
        <f t="array" aca="1" ref="N391" ca="1">_xlfn.IFNA(TODAY()-(INDEX(OFFSET(Priorities!$F$3:$F$2283,Table1[[#This Row],[ID]],0),MATCH(1,(B391=OFFSET(Priorities!$B$3:$B$2283,Table1[[#This Row],[ID]],0))*("104W"=OFFSET(Priorities!$E$3:$E$2283,Table1[[#This Row],[ID]],0)),0))),"")</f>
        <v/>
      </c>
      <c r="O391" s="292" t="str" cm="1">
        <f t="array" aca="1" ref="O391" ca="1">_xlfn.IFNA(TODAY()-(INDEX(OFFSET(Priorities!$F$3:$F$2283,Table1[[#This Row],[ID]],0),MATCH(1,(B391=OFFSET(Priorities!$B$3:$B$2283,Table1[[#This Row],[ID]],0))*("2L"=OFFSET(Priorities!$E$3:$E$2283,Table1[[#This Row],[ID]],0)),0))),"")</f>
        <v/>
      </c>
      <c r="P391" s="292" t="str" cm="1">
        <f t="array" aca="1" ref="P391" ca="1">_xlfn.IFNA(TODAY()-(INDEX(OFFSET(Priorities!$F$3:$F$2283,Table1[[#This Row],[ID]],0),MATCH(1,(B391=OFFSET(Priorities!$B$3:$B$2283,Table1[[#This Row],[ID]],0))*("156W"=OFFSET(Priorities!$E$3:$E$2283,Table1[[#This Row],[ID]],0)),0))),"")</f>
        <v/>
      </c>
      <c r="Q391" s="289" t="str" cm="1">
        <f t="array" aca="1" ref="Q391" ca="1">_xlfn.IFNA(TODAY()-(INDEX(OFFSET(Priorities!$F$3:$F$2283,Table1[[#This Row],[ID]],0),MATCH(1,(B391=OFFSET(Priorities!$B$3:$B$2283,Table1[[#This Row],[ID]],0))*("3L"=OFFSET(Priorities!$E$3:$E$2283,Table1[[#This Row],[ID]],0)),0))),"")</f>
        <v/>
      </c>
    </row>
    <row r="392" spans="1:17" hidden="1" x14ac:dyDescent="0.3">
      <c r="A392" s="288">
        <v>391</v>
      </c>
      <c r="B392" s="289" t="str">
        <f ca="1">IF(COUNTIF(Priorities!$B$4:OFFSET(Priorities!$B$3,Table1[[#This Row],[ID]],0),OFFSET(Priorities!$B$3,Table1[[#This Row],[ID]],0))=1,OFFSET(Priorities!$B$3,Table1[[#This Row],[ID]],0),"")</f>
        <v/>
      </c>
      <c r="C392" s="290" t="str">
        <f ca="1">IF(COUNTIF(Priorities!$B$4:OFFSET(Priorities!$B$3,Table1[[#This Row],[ID]],0),OFFSET(Priorities!$B$3,Table1[[#This Row],[ID]],0))=1,OFFSET(Priorities!$C$3,Table1[[#This Row],[ID]],0),"")</f>
        <v/>
      </c>
      <c r="D392" s="289" t="str">
        <f ca="1">IFERROR(IF(VLOOKUP(E392,'Leader-Assistant'!$B$1:$B$25,1,FALSE)&lt;&gt;"",'Leader-Assistant'!$B$1,""),"") &amp; IFERROR(IF(VLOOKUP(E392,'Leader-Assistant'!$C$1:$C$25,1,FALSE)&lt;&gt;"",'Leader-Assistant'!$C$1,""),"")  &amp; IFERROR(IF(VLOOKUP(E392,'Leader-Assistant'!$D$1:$D$25,1,FALSE)&lt;&gt;"",'Leader-Assistant'!$D$1,""),"") &amp; IFERROR(IF(VLOOKUP(E392,'Leader-Assistant'!$E$1:$E$25,1,FALSE)&lt;&gt;"",'Leader-Assistant'!$E$1,""),"") &amp; IFERROR(IF(VLOOKUP(E392,'Leader-Assistant'!$F$1:$F$25,1,FALSE)&lt;&gt;"",'Leader-Assistant'!$F$1,""),"") &amp; IFERROR(IF(VLOOKUP(E392,'Leader-Assistant'!$G$1:$G$25,1,FALSE)&lt;&gt;"",'Leader-Assistant'!$G$1,""),"") &amp; IFERROR(IF(VLOOKUP(E392,'Leader-Assistant'!$H$1:$H$25,1,FALSE)&lt;&gt;"",'Leader-Assistant'!$H$1,""),"") &amp; IFERROR(IF(VLOOKUP(E392,'Leader-Assistant'!$I$1:$I$25,1,FALSE)&lt;&gt;"",'Leader-Assistant'!$I$1,""),"")</f>
        <v/>
      </c>
      <c r="E392" s="289" t="str">
        <f ca="1">IF(COUNTIF(Priorities!$B$4:OFFSET(Priorities!$B$3,Table1[[#This Row],[ID]],0),OFFSET(Priorities!$B$3,Table1[[#This Row],[ID]],0))=1,OFFSET(Priorities!$D$3,Table1[[#This Row],[ID]],0),"")</f>
        <v/>
      </c>
      <c r="F392" s="291"/>
      <c r="G392" s="292" t="str" cm="1">
        <f t="array" aca="1" ref="G392" ca="1">_xlfn.IFNA(TODAY()-(INDEX(OFFSET(Priorities!$F$3:$F$2283,Table1[[#This Row],[ID]],0),MATCH(1,(B392=OFFSET(Priorities!$B$3:$B$2283,Table1[[#This Row],[ID]],0))*("1W"=OFFSET(Priorities!$E$3:$E$2283,Table1[[#This Row],[ID]],0)),0))),"")</f>
        <v/>
      </c>
      <c r="H392" s="292" t="str" cm="1">
        <f t="array" aca="1" ref="H392" ca="1">_xlfn.IFNA(TODAY()-(INDEX(OFFSET(Priorities!$F$3:$F$2283,Table1[[#This Row],[ID]],0),MATCH(1,(B392=OFFSET(Priorities!$B$3:$B$2283,Table1[[#This Row],[ID]],0))*("3W"=OFFSET(Priorities!$E$3:$E$2283,Table1[[#This Row],[ID]],0)),0))),"")</f>
        <v/>
      </c>
      <c r="I392" s="292" t="str" cm="1">
        <f t="array" aca="1" ref="I392" ca="1">_xlfn.IFNA(TODAY()-(INDEX(OFFSET(Priorities!$F$3:$F$2283,Table1[[#This Row],[ID]],0),MATCH(1,(B392=OFFSET(Priorities!$B$3:$B$2283,Table1[[#This Row],[ID]],0))*("6W"=OFFSET(Priorities!$E$3:$E$2283,Table1[[#This Row],[ID]],0)),0))),"")</f>
        <v/>
      </c>
      <c r="J392" s="292" t="str" cm="1">
        <f t="array" aca="1" ref="J392" ca="1">_xlfn.IFNA(TODAY()-(INDEX(OFFSET(Priorities!$F$3:$F$2283,Table1[[#This Row],[ID]],0),MATCH(1,(B392=OFFSET(Priorities!$B$3:$B$2283,Table1[[#This Row],[ID]],0))*("12W"=OFFSET(Priorities!$E$3:$E$2283,Table1[[#This Row],[ID]],0)),0))),"")</f>
        <v/>
      </c>
      <c r="K392" s="292" t="str" cm="1">
        <f t="array" aca="1" ref="K392" ca="1">_xlfn.IFNA(TODAY()-(INDEX(OFFSET(Priorities!$F$3:$F$2283,Table1[[#This Row],[ID]],0),MATCH(1,(B392=OFFSET(Priorities!$B$3:$B$2283,Table1[[#This Row],[ID]],0))*("18W"=OFFSET(Priorities!$E$3:$E$2283,Table1[[#This Row],[ID]],0)),0))),"")</f>
        <v/>
      </c>
      <c r="L392" s="292" t="str" cm="1">
        <f t="array" aca="1" ref="L392" ca="1">_xlfn.IFNA(TODAY()-(INDEX(OFFSET(Priorities!$F$3:$F$2283,Table1[[#This Row],[ID]],0),MATCH(1,(B392=OFFSET(Priorities!$B$3:$B$2283,Table1[[#This Row],[ID]],0))*("26W"=OFFSET(Priorities!$E$3:$E$2283,Table1[[#This Row],[ID]],0)),0))),"")</f>
        <v/>
      </c>
      <c r="M392" s="292" t="str" cm="1">
        <f t="array" aca="1" ref="M392" ca="1">_xlfn.IFNA(TODAY()-(INDEX(OFFSET(Priorities!$F$3:$F$2283,Table1[[#This Row],[ID]],0),MATCH(1,(B392=OFFSET(Priorities!$B$3:$B$2283,Table1[[#This Row],[ID]],0))*("52W"=OFFSET(Priorities!$E$3:$E$2283,Table1[[#This Row],[ID]],0)),0))),"")</f>
        <v/>
      </c>
      <c r="N392" s="292" t="str" cm="1">
        <f t="array" aca="1" ref="N392" ca="1">_xlfn.IFNA(TODAY()-(INDEX(OFFSET(Priorities!$F$3:$F$2283,Table1[[#This Row],[ID]],0),MATCH(1,(B392=OFFSET(Priorities!$B$3:$B$2283,Table1[[#This Row],[ID]],0))*("104W"=OFFSET(Priorities!$E$3:$E$2283,Table1[[#This Row],[ID]],0)),0))),"")</f>
        <v/>
      </c>
      <c r="O392" s="292" t="str" cm="1">
        <f t="array" aca="1" ref="O392" ca="1">_xlfn.IFNA(TODAY()-(INDEX(OFFSET(Priorities!$F$3:$F$2283,Table1[[#This Row],[ID]],0),MATCH(1,(B392=OFFSET(Priorities!$B$3:$B$2283,Table1[[#This Row],[ID]],0))*("2L"=OFFSET(Priorities!$E$3:$E$2283,Table1[[#This Row],[ID]],0)),0))),"")</f>
        <v/>
      </c>
      <c r="P392" s="292" t="str" cm="1">
        <f t="array" aca="1" ref="P392" ca="1">_xlfn.IFNA(TODAY()-(INDEX(OFFSET(Priorities!$F$3:$F$2283,Table1[[#This Row],[ID]],0),MATCH(1,(B392=OFFSET(Priorities!$B$3:$B$2283,Table1[[#This Row],[ID]],0))*("156W"=OFFSET(Priorities!$E$3:$E$2283,Table1[[#This Row],[ID]],0)),0))),"")</f>
        <v/>
      </c>
      <c r="Q392" s="289" t="str" cm="1">
        <f t="array" aca="1" ref="Q392" ca="1">_xlfn.IFNA(TODAY()-(INDEX(OFFSET(Priorities!$F$3:$F$2283,Table1[[#This Row],[ID]],0),MATCH(1,(B392=OFFSET(Priorities!$B$3:$B$2283,Table1[[#This Row],[ID]],0))*("3L"=OFFSET(Priorities!$E$3:$E$2283,Table1[[#This Row],[ID]],0)),0))),"")</f>
        <v/>
      </c>
    </row>
    <row r="393" spans="1:17" hidden="1" x14ac:dyDescent="0.3">
      <c r="A393" s="288">
        <v>392</v>
      </c>
      <c r="B393" s="289" t="str">
        <f ca="1">IF(COUNTIF(Priorities!$B$4:OFFSET(Priorities!$B$3,Table1[[#This Row],[ID]],0),OFFSET(Priorities!$B$3,Table1[[#This Row],[ID]],0))=1,OFFSET(Priorities!$B$3,Table1[[#This Row],[ID]],0),"")</f>
        <v/>
      </c>
      <c r="C393" s="290" t="str">
        <f ca="1">IF(COUNTIF(Priorities!$B$4:OFFSET(Priorities!$B$3,Table1[[#This Row],[ID]],0),OFFSET(Priorities!$B$3,Table1[[#This Row],[ID]],0))=1,OFFSET(Priorities!$C$3,Table1[[#This Row],[ID]],0),"")</f>
        <v/>
      </c>
      <c r="D393" s="289" t="str">
        <f ca="1">IFERROR(IF(VLOOKUP(E393,'Leader-Assistant'!$B$1:$B$25,1,FALSE)&lt;&gt;"",'Leader-Assistant'!$B$1,""),"") &amp; IFERROR(IF(VLOOKUP(E393,'Leader-Assistant'!$C$1:$C$25,1,FALSE)&lt;&gt;"",'Leader-Assistant'!$C$1,""),"")  &amp; IFERROR(IF(VLOOKUP(E393,'Leader-Assistant'!$D$1:$D$25,1,FALSE)&lt;&gt;"",'Leader-Assistant'!$D$1,""),"") &amp; IFERROR(IF(VLOOKUP(E393,'Leader-Assistant'!$E$1:$E$25,1,FALSE)&lt;&gt;"",'Leader-Assistant'!$E$1,""),"") &amp; IFERROR(IF(VLOOKUP(E393,'Leader-Assistant'!$F$1:$F$25,1,FALSE)&lt;&gt;"",'Leader-Assistant'!$F$1,""),"") &amp; IFERROR(IF(VLOOKUP(E393,'Leader-Assistant'!$G$1:$G$25,1,FALSE)&lt;&gt;"",'Leader-Assistant'!$G$1,""),"") &amp; IFERROR(IF(VLOOKUP(E393,'Leader-Assistant'!$H$1:$H$25,1,FALSE)&lt;&gt;"",'Leader-Assistant'!$H$1,""),"") &amp; IFERROR(IF(VLOOKUP(E393,'Leader-Assistant'!$I$1:$I$25,1,FALSE)&lt;&gt;"",'Leader-Assistant'!$I$1,""),"")</f>
        <v/>
      </c>
      <c r="E393" s="289" t="str">
        <f ca="1">IF(COUNTIF(Priorities!$B$4:OFFSET(Priorities!$B$3,Table1[[#This Row],[ID]],0),OFFSET(Priorities!$B$3,Table1[[#This Row],[ID]],0))=1,OFFSET(Priorities!$D$3,Table1[[#This Row],[ID]],0),"")</f>
        <v/>
      </c>
      <c r="F393" s="291"/>
      <c r="G393" s="292" t="str" cm="1">
        <f t="array" aca="1" ref="G393" ca="1">_xlfn.IFNA(TODAY()-(INDEX(OFFSET(Priorities!$F$3:$F$2283,Table1[[#This Row],[ID]],0),MATCH(1,(B393=OFFSET(Priorities!$B$3:$B$2283,Table1[[#This Row],[ID]],0))*("1W"=OFFSET(Priorities!$E$3:$E$2283,Table1[[#This Row],[ID]],0)),0))),"")</f>
        <v/>
      </c>
      <c r="H393" s="292" t="str" cm="1">
        <f t="array" aca="1" ref="H393" ca="1">_xlfn.IFNA(TODAY()-(INDEX(OFFSET(Priorities!$F$3:$F$2283,Table1[[#This Row],[ID]],0),MATCH(1,(B393=OFFSET(Priorities!$B$3:$B$2283,Table1[[#This Row],[ID]],0))*("3W"=OFFSET(Priorities!$E$3:$E$2283,Table1[[#This Row],[ID]],0)),0))),"")</f>
        <v/>
      </c>
      <c r="I393" s="292" t="str" cm="1">
        <f t="array" aca="1" ref="I393" ca="1">_xlfn.IFNA(TODAY()-(INDEX(OFFSET(Priorities!$F$3:$F$2283,Table1[[#This Row],[ID]],0),MATCH(1,(B393=OFFSET(Priorities!$B$3:$B$2283,Table1[[#This Row],[ID]],0))*("6W"=OFFSET(Priorities!$E$3:$E$2283,Table1[[#This Row],[ID]],0)),0))),"")</f>
        <v/>
      </c>
      <c r="J393" s="292" t="str" cm="1">
        <f t="array" aca="1" ref="J393" ca="1">_xlfn.IFNA(TODAY()-(INDEX(OFFSET(Priorities!$F$3:$F$2283,Table1[[#This Row],[ID]],0),MATCH(1,(B393=OFFSET(Priorities!$B$3:$B$2283,Table1[[#This Row],[ID]],0))*("12W"=OFFSET(Priorities!$E$3:$E$2283,Table1[[#This Row],[ID]],0)),0))),"")</f>
        <v/>
      </c>
      <c r="K393" s="292" t="str" cm="1">
        <f t="array" aca="1" ref="K393" ca="1">_xlfn.IFNA(TODAY()-(INDEX(OFFSET(Priorities!$F$3:$F$2283,Table1[[#This Row],[ID]],0),MATCH(1,(B393=OFFSET(Priorities!$B$3:$B$2283,Table1[[#This Row],[ID]],0))*("18W"=OFFSET(Priorities!$E$3:$E$2283,Table1[[#This Row],[ID]],0)),0))),"")</f>
        <v/>
      </c>
      <c r="L393" s="292" t="str" cm="1">
        <f t="array" aca="1" ref="L393" ca="1">_xlfn.IFNA(TODAY()-(INDEX(OFFSET(Priorities!$F$3:$F$2283,Table1[[#This Row],[ID]],0),MATCH(1,(B393=OFFSET(Priorities!$B$3:$B$2283,Table1[[#This Row],[ID]],0))*("26W"=OFFSET(Priorities!$E$3:$E$2283,Table1[[#This Row],[ID]],0)),0))),"")</f>
        <v/>
      </c>
      <c r="M393" s="292" t="str" cm="1">
        <f t="array" aca="1" ref="M393" ca="1">_xlfn.IFNA(TODAY()-(INDEX(OFFSET(Priorities!$F$3:$F$2283,Table1[[#This Row],[ID]],0),MATCH(1,(B393=OFFSET(Priorities!$B$3:$B$2283,Table1[[#This Row],[ID]],0))*("52W"=OFFSET(Priorities!$E$3:$E$2283,Table1[[#This Row],[ID]],0)),0))),"")</f>
        <v/>
      </c>
      <c r="N393" s="292" t="str" cm="1">
        <f t="array" aca="1" ref="N393" ca="1">_xlfn.IFNA(TODAY()-(INDEX(OFFSET(Priorities!$F$3:$F$2283,Table1[[#This Row],[ID]],0),MATCH(1,(B393=OFFSET(Priorities!$B$3:$B$2283,Table1[[#This Row],[ID]],0))*("104W"=OFFSET(Priorities!$E$3:$E$2283,Table1[[#This Row],[ID]],0)),0))),"")</f>
        <v/>
      </c>
      <c r="O393" s="292" t="str" cm="1">
        <f t="array" aca="1" ref="O393" ca="1">_xlfn.IFNA(TODAY()-(INDEX(OFFSET(Priorities!$F$3:$F$2283,Table1[[#This Row],[ID]],0),MATCH(1,(B393=OFFSET(Priorities!$B$3:$B$2283,Table1[[#This Row],[ID]],0))*("2L"=OFFSET(Priorities!$E$3:$E$2283,Table1[[#This Row],[ID]],0)),0))),"")</f>
        <v/>
      </c>
      <c r="P393" s="292" t="str" cm="1">
        <f t="array" aca="1" ref="P393" ca="1">_xlfn.IFNA(TODAY()-(INDEX(OFFSET(Priorities!$F$3:$F$2283,Table1[[#This Row],[ID]],0),MATCH(1,(B393=OFFSET(Priorities!$B$3:$B$2283,Table1[[#This Row],[ID]],0))*("156W"=OFFSET(Priorities!$E$3:$E$2283,Table1[[#This Row],[ID]],0)),0))),"")</f>
        <v/>
      </c>
      <c r="Q393" s="289" t="str" cm="1">
        <f t="array" aca="1" ref="Q393" ca="1">_xlfn.IFNA(TODAY()-(INDEX(OFFSET(Priorities!$F$3:$F$2283,Table1[[#This Row],[ID]],0),MATCH(1,(B393=OFFSET(Priorities!$B$3:$B$2283,Table1[[#This Row],[ID]],0))*("3L"=OFFSET(Priorities!$E$3:$E$2283,Table1[[#This Row],[ID]],0)),0))),"")</f>
        <v/>
      </c>
    </row>
    <row r="394" spans="1:17" hidden="1" x14ac:dyDescent="0.3">
      <c r="A394" s="288">
        <v>393</v>
      </c>
      <c r="B394" s="289" t="str">
        <f ca="1">IF(COUNTIF(Priorities!$B$4:OFFSET(Priorities!$B$3,Table1[[#This Row],[ID]],0),OFFSET(Priorities!$B$3,Table1[[#This Row],[ID]],0))=1,OFFSET(Priorities!$B$3,Table1[[#This Row],[ID]],0),"")</f>
        <v/>
      </c>
      <c r="C394" s="290" t="str">
        <f ca="1">IF(COUNTIF(Priorities!$B$4:OFFSET(Priorities!$B$3,Table1[[#This Row],[ID]],0),OFFSET(Priorities!$B$3,Table1[[#This Row],[ID]],0))=1,OFFSET(Priorities!$C$3,Table1[[#This Row],[ID]],0),"")</f>
        <v/>
      </c>
      <c r="D394" s="289" t="str">
        <f ca="1">IFERROR(IF(VLOOKUP(E394,'Leader-Assistant'!$B$1:$B$25,1,FALSE)&lt;&gt;"",'Leader-Assistant'!$B$1,""),"") &amp; IFERROR(IF(VLOOKUP(E394,'Leader-Assistant'!$C$1:$C$25,1,FALSE)&lt;&gt;"",'Leader-Assistant'!$C$1,""),"")  &amp; IFERROR(IF(VLOOKUP(E394,'Leader-Assistant'!$D$1:$D$25,1,FALSE)&lt;&gt;"",'Leader-Assistant'!$D$1,""),"") &amp; IFERROR(IF(VLOOKUP(E394,'Leader-Assistant'!$E$1:$E$25,1,FALSE)&lt;&gt;"",'Leader-Assistant'!$E$1,""),"") &amp; IFERROR(IF(VLOOKUP(E394,'Leader-Assistant'!$F$1:$F$25,1,FALSE)&lt;&gt;"",'Leader-Assistant'!$F$1,""),"") &amp; IFERROR(IF(VLOOKUP(E394,'Leader-Assistant'!$G$1:$G$25,1,FALSE)&lt;&gt;"",'Leader-Assistant'!$G$1,""),"") &amp; IFERROR(IF(VLOOKUP(E394,'Leader-Assistant'!$H$1:$H$25,1,FALSE)&lt;&gt;"",'Leader-Assistant'!$H$1,""),"") &amp; IFERROR(IF(VLOOKUP(E394,'Leader-Assistant'!$I$1:$I$25,1,FALSE)&lt;&gt;"",'Leader-Assistant'!$I$1,""),"")</f>
        <v/>
      </c>
      <c r="E394" s="289" t="str">
        <f ca="1">IF(COUNTIF(Priorities!$B$4:OFFSET(Priorities!$B$3,Table1[[#This Row],[ID]],0),OFFSET(Priorities!$B$3,Table1[[#This Row],[ID]],0))=1,OFFSET(Priorities!$D$3,Table1[[#This Row],[ID]],0),"")</f>
        <v/>
      </c>
      <c r="F394" s="291"/>
      <c r="G394" s="292" t="str" cm="1">
        <f t="array" aca="1" ref="G394" ca="1">_xlfn.IFNA(TODAY()-(INDEX(OFFSET(Priorities!$F$3:$F$2283,Table1[[#This Row],[ID]],0),MATCH(1,(B394=OFFSET(Priorities!$B$3:$B$2283,Table1[[#This Row],[ID]],0))*("1W"=OFFSET(Priorities!$E$3:$E$2283,Table1[[#This Row],[ID]],0)),0))),"")</f>
        <v/>
      </c>
      <c r="H394" s="292" t="str" cm="1">
        <f t="array" aca="1" ref="H394" ca="1">_xlfn.IFNA(TODAY()-(INDEX(OFFSET(Priorities!$F$3:$F$2283,Table1[[#This Row],[ID]],0),MATCH(1,(B394=OFFSET(Priorities!$B$3:$B$2283,Table1[[#This Row],[ID]],0))*("3W"=OFFSET(Priorities!$E$3:$E$2283,Table1[[#This Row],[ID]],0)),0))),"")</f>
        <v/>
      </c>
      <c r="I394" s="292" t="str" cm="1">
        <f t="array" aca="1" ref="I394" ca="1">_xlfn.IFNA(TODAY()-(INDEX(OFFSET(Priorities!$F$3:$F$2283,Table1[[#This Row],[ID]],0),MATCH(1,(B394=OFFSET(Priorities!$B$3:$B$2283,Table1[[#This Row],[ID]],0))*("6W"=OFFSET(Priorities!$E$3:$E$2283,Table1[[#This Row],[ID]],0)),0))),"")</f>
        <v/>
      </c>
      <c r="J394" s="292" t="str" cm="1">
        <f t="array" aca="1" ref="J394" ca="1">_xlfn.IFNA(TODAY()-(INDEX(OFFSET(Priorities!$F$3:$F$2283,Table1[[#This Row],[ID]],0),MATCH(1,(B394=OFFSET(Priorities!$B$3:$B$2283,Table1[[#This Row],[ID]],0))*("12W"=OFFSET(Priorities!$E$3:$E$2283,Table1[[#This Row],[ID]],0)),0))),"")</f>
        <v/>
      </c>
      <c r="K394" s="292" t="str" cm="1">
        <f t="array" aca="1" ref="K394" ca="1">_xlfn.IFNA(TODAY()-(INDEX(OFFSET(Priorities!$F$3:$F$2283,Table1[[#This Row],[ID]],0),MATCH(1,(B394=OFFSET(Priorities!$B$3:$B$2283,Table1[[#This Row],[ID]],0))*("18W"=OFFSET(Priorities!$E$3:$E$2283,Table1[[#This Row],[ID]],0)),0))),"")</f>
        <v/>
      </c>
      <c r="L394" s="292" t="str" cm="1">
        <f t="array" aca="1" ref="L394" ca="1">_xlfn.IFNA(TODAY()-(INDEX(OFFSET(Priorities!$F$3:$F$2283,Table1[[#This Row],[ID]],0),MATCH(1,(B394=OFFSET(Priorities!$B$3:$B$2283,Table1[[#This Row],[ID]],0))*("26W"=OFFSET(Priorities!$E$3:$E$2283,Table1[[#This Row],[ID]],0)),0))),"")</f>
        <v/>
      </c>
      <c r="M394" s="292" t="str" cm="1">
        <f t="array" aca="1" ref="M394" ca="1">_xlfn.IFNA(TODAY()-(INDEX(OFFSET(Priorities!$F$3:$F$2283,Table1[[#This Row],[ID]],0),MATCH(1,(B394=OFFSET(Priorities!$B$3:$B$2283,Table1[[#This Row],[ID]],0))*("52W"=OFFSET(Priorities!$E$3:$E$2283,Table1[[#This Row],[ID]],0)),0))),"")</f>
        <v/>
      </c>
      <c r="N394" s="292" t="str" cm="1">
        <f t="array" aca="1" ref="N394" ca="1">_xlfn.IFNA(TODAY()-(INDEX(OFFSET(Priorities!$F$3:$F$2283,Table1[[#This Row],[ID]],0),MATCH(1,(B394=OFFSET(Priorities!$B$3:$B$2283,Table1[[#This Row],[ID]],0))*("104W"=OFFSET(Priorities!$E$3:$E$2283,Table1[[#This Row],[ID]],0)),0))),"")</f>
        <v/>
      </c>
      <c r="O394" s="292" t="str" cm="1">
        <f t="array" aca="1" ref="O394" ca="1">_xlfn.IFNA(TODAY()-(INDEX(OFFSET(Priorities!$F$3:$F$2283,Table1[[#This Row],[ID]],0),MATCH(1,(B394=OFFSET(Priorities!$B$3:$B$2283,Table1[[#This Row],[ID]],0))*("2L"=OFFSET(Priorities!$E$3:$E$2283,Table1[[#This Row],[ID]],0)),0))),"")</f>
        <v/>
      </c>
      <c r="P394" s="292" t="str" cm="1">
        <f t="array" aca="1" ref="P394" ca="1">_xlfn.IFNA(TODAY()-(INDEX(OFFSET(Priorities!$F$3:$F$2283,Table1[[#This Row],[ID]],0),MATCH(1,(B394=OFFSET(Priorities!$B$3:$B$2283,Table1[[#This Row],[ID]],0))*("156W"=OFFSET(Priorities!$E$3:$E$2283,Table1[[#This Row],[ID]],0)),0))),"")</f>
        <v/>
      </c>
      <c r="Q394" s="289" t="str" cm="1">
        <f t="array" aca="1" ref="Q394" ca="1">_xlfn.IFNA(TODAY()-(INDEX(OFFSET(Priorities!$F$3:$F$2283,Table1[[#This Row],[ID]],0),MATCH(1,(B394=OFFSET(Priorities!$B$3:$B$2283,Table1[[#This Row],[ID]],0))*("3L"=OFFSET(Priorities!$E$3:$E$2283,Table1[[#This Row],[ID]],0)),0))),"")</f>
        <v/>
      </c>
    </row>
    <row r="395" spans="1:17" hidden="1" x14ac:dyDescent="0.3">
      <c r="A395" s="288">
        <v>394</v>
      </c>
      <c r="B395" s="289" t="str">
        <f ca="1">IF(COUNTIF(Priorities!$B$4:OFFSET(Priorities!$B$3,Table1[[#This Row],[ID]],0),OFFSET(Priorities!$B$3,Table1[[#This Row],[ID]],0))=1,OFFSET(Priorities!$B$3,Table1[[#This Row],[ID]],0),"")</f>
        <v/>
      </c>
      <c r="C395" s="290" t="str">
        <f ca="1">IF(COUNTIF(Priorities!$B$4:OFFSET(Priorities!$B$3,Table1[[#This Row],[ID]],0),OFFSET(Priorities!$B$3,Table1[[#This Row],[ID]],0))=1,OFFSET(Priorities!$C$3,Table1[[#This Row],[ID]],0),"")</f>
        <v/>
      </c>
      <c r="D395" s="289" t="str">
        <f ca="1">IFERROR(IF(VLOOKUP(E395,'Leader-Assistant'!$B$1:$B$25,1,FALSE)&lt;&gt;"",'Leader-Assistant'!$B$1,""),"") &amp; IFERROR(IF(VLOOKUP(E395,'Leader-Assistant'!$C$1:$C$25,1,FALSE)&lt;&gt;"",'Leader-Assistant'!$C$1,""),"")  &amp; IFERROR(IF(VLOOKUP(E395,'Leader-Assistant'!$D$1:$D$25,1,FALSE)&lt;&gt;"",'Leader-Assistant'!$D$1,""),"") &amp; IFERROR(IF(VLOOKUP(E395,'Leader-Assistant'!$E$1:$E$25,1,FALSE)&lt;&gt;"",'Leader-Assistant'!$E$1,""),"") &amp; IFERROR(IF(VLOOKUP(E395,'Leader-Assistant'!$F$1:$F$25,1,FALSE)&lt;&gt;"",'Leader-Assistant'!$F$1,""),"") &amp; IFERROR(IF(VLOOKUP(E395,'Leader-Assistant'!$G$1:$G$25,1,FALSE)&lt;&gt;"",'Leader-Assistant'!$G$1,""),"") &amp; IFERROR(IF(VLOOKUP(E395,'Leader-Assistant'!$H$1:$H$25,1,FALSE)&lt;&gt;"",'Leader-Assistant'!$H$1,""),"") &amp; IFERROR(IF(VLOOKUP(E395,'Leader-Assistant'!$I$1:$I$25,1,FALSE)&lt;&gt;"",'Leader-Assistant'!$I$1,""),"")</f>
        <v/>
      </c>
      <c r="E395" s="289" t="str">
        <f ca="1">IF(COUNTIF(Priorities!$B$4:OFFSET(Priorities!$B$3,Table1[[#This Row],[ID]],0),OFFSET(Priorities!$B$3,Table1[[#This Row],[ID]],0))=1,OFFSET(Priorities!$D$3,Table1[[#This Row],[ID]],0),"")</f>
        <v/>
      </c>
      <c r="F395" s="291"/>
      <c r="G395" s="292" t="str" cm="1">
        <f t="array" aca="1" ref="G395" ca="1">_xlfn.IFNA(TODAY()-(INDEX(OFFSET(Priorities!$F$3:$F$2283,Table1[[#This Row],[ID]],0),MATCH(1,(B395=OFFSET(Priorities!$B$3:$B$2283,Table1[[#This Row],[ID]],0))*("1W"=OFFSET(Priorities!$E$3:$E$2283,Table1[[#This Row],[ID]],0)),0))),"")</f>
        <v/>
      </c>
      <c r="H395" s="292" t="str" cm="1">
        <f t="array" aca="1" ref="H395" ca="1">_xlfn.IFNA(TODAY()-(INDEX(OFFSET(Priorities!$F$3:$F$2283,Table1[[#This Row],[ID]],0),MATCH(1,(B395=OFFSET(Priorities!$B$3:$B$2283,Table1[[#This Row],[ID]],0))*("3W"=OFFSET(Priorities!$E$3:$E$2283,Table1[[#This Row],[ID]],0)),0))),"")</f>
        <v/>
      </c>
      <c r="I395" s="292" t="str" cm="1">
        <f t="array" aca="1" ref="I395" ca="1">_xlfn.IFNA(TODAY()-(INDEX(OFFSET(Priorities!$F$3:$F$2283,Table1[[#This Row],[ID]],0),MATCH(1,(B395=OFFSET(Priorities!$B$3:$B$2283,Table1[[#This Row],[ID]],0))*("6W"=OFFSET(Priorities!$E$3:$E$2283,Table1[[#This Row],[ID]],0)),0))),"")</f>
        <v/>
      </c>
      <c r="J395" s="292" t="str" cm="1">
        <f t="array" aca="1" ref="J395" ca="1">_xlfn.IFNA(TODAY()-(INDEX(OFFSET(Priorities!$F$3:$F$2283,Table1[[#This Row],[ID]],0),MATCH(1,(B395=OFFSET(Priorities!$B$3:$B$2283,Table1[[#This Row],[ID]],0))*("12W"=OFFSET(Priorities!$E$3:$E$2283,Table1[[#This Row],[ID]],0)),0))),"")</f>
        <v/>
      </c>
      <c r="K395" s="292" t="str" cm="1">
        <f t="array" aca="1" ref="K395" ca="1">_xlfn.IFNA(TODAY()-(INDEX(OFFSET(Priorities!$F$3:$F$2283,Table1[[#This Row],[ID]],0),MATCH(1,(B395=OFFSET(Priorities!$B$3:$B$2283,Table1[[#This Row],[ID]],0))*("18W"=OFFSET(Priorities!$E$3:$E$2283,Table1[[#This Row],[ID]],0)),0))),"")</f>
        <v/>
      </c>
      <c r="L395" s="292" t="str" cm="1">
        <f t="array" aca="1" ref="L395" ca="1">_xlfn.IFNA(TODAY()-(INDEX(OFFSET(Priorities!$F$3:$F$2283,Table1[[#This Row],[ID]],0),MATCH(1,(B395=OFFSET(Priorities!$B$3:$B$2283,Table1[[#This Row],[ID]],0))*("26W"=OFFSET(Priorities!$E$3:$E$2283,Table1[[#This Row],[ID]],0)),0))),"")</f>
        <v/>
      </c>
      <c r="M395" s="292" t="str" cm="1">
        <f t="array" aca="1" ref="M395" ca="1">_xlfn.IFNA(TODAY()-(INDEX(OFFSET(Priorities!$F$3:$F$2283,Table1[[#This Row],[ID]],0),MATCH(1,(B395=OFFSET(Priorities!$B$3:$B$2283,Table1[[#This Row],[ID]],0))*("52W"=OFFSET(Priorities!$E$3:$E$2283,Table1[[#This Row],[ID]],0)),0))),"")</f>
        <v/>
      </c>
      <c r="N395" s="292" t="str" cm="1">
        <f t="array" aca="1" ref="N395" ca="1">_xlfn.IFNA(TODAY()-(INDEX(OFFSET(Priorities!$F$3:$F$2283,Table1[[#This Row],[ID]],0),MATCH(1,(B395=OFFSET(Priorities!$B$3:$B$2283,Table1[[#This Row],[ID]],0))*("104W"=OFFSET(Priorities!$E$3:$E$2283,Table1[[#This Row],[ID]],0)),0))),"")</f>
        <v/>
      </c>
      <c r="O395" s="292" t="str" cm="1">
        <f t="array" aca="1" ref="O395" ca="1">_xlfn.IFNA(TODAY()-(INDEX(OFFSET(Priorities!$F$3:$F$2283,Table1[[#This Row],[ID]],0),MATCH(1,(B395=OFFSET(Priorities!$B$3:$B$2283,Table1[[#This Row],[ID]],0))*("2L"=OFFSET(Priorities!$E$3:$E$2283,Table1[[#This Row],[ID]],0)),0))),"")</f>
        <v/>
      </c>
      <c r="P395" s="292" t="str" cm="1">
        <f t="array" aca="1" ref="P395" ca="1">_xlfn.IFNA(TODAY()-(INDEX(OFFSET(Priorities!$F$3:$F$2283,Table1[[#This Row],[ID]],0),MATCH(1,(B395=OFFSET(Priorities!$B$3:$B$2283,Table1[[#This Row],[ID]],0))*("156W"=OFFSET(Priorities!$E$3:$E$2283,Table1[[#This Row],[ID]],0)),0))),"")</f>
        <v/>
      </c>
      <c r="Q395" s="289" t="str" cm="1">
        <f t="array" aca="1" ref="Q395" ca="1">_xlfn.IFNA(TODAY()-(INDEX(OFFSET(Priorities!$F$3:$F$2283,Table1[[#This Row],[ID]],0),MATCH(1,(B395=OFFSET(Priorities!$B$3:$B$2283,Table1[[#This Row],[ID]],0))*("3L"=OFFSET(Priorities!$E$3:$E$2283,Table1[[#This Row],[ID]],0)),0))),"")</f>
        <v/>
      </c>
    </row>
    <row r="396" spans="1:17" x14ac:dyDescent="0.3">
      <c r="A396" s="288">
        <v>395</v>
      </c>
      <c r="B396" s="289" t="str">
        <f ca="1">IF(COUNTIF(Priorities!$B$4:OFFSET(Priorities!$B$3,Table1[[#This Row],[ID]],0),OFFSET(Priorities!$B$3,Table1[[#This Row],[ID]],0))=1,OFFSET(Priorities!$B$3,Table1[[#This Row],[ID]],0),"")</f>
        <v>ST 299/2021</v>
      </c>
      <c r="C396" s="290" t="str">
        <f ca="1">IF(COUNTIF(Priorities!$B$4:OFFSET(Priorities!$B$3,Table1[[#This Row],[ID]],0),OFFSET(Priorities!$B$3,Table1[[#This Row],[ID]],0))=1,OFFSET(Priorities!$C$3,Table1[[#This Row],[ID]],0),"")</f>
        <v xml:space="preserve">AiO TEST58 for repacking in </v>
      </c>
      <c r="D396" s="289" t="str">
        <f ca="1">IFERROR(IF(VLOOKUP(E396,'Leader-Assistant'!$B$1:$B$25,1,FALSE)&lt;&gt;"",'Leader-Assistant'!$B$1,""),"") &amp; IFERROR(IF(VLOOKUP(E396,'Leader-Assistant'!$C$1:$C$25,1,FALSE)&lt;&gt;"",'Leader-Assistant'!$C$1,""),"")  &amp; IFERROR(IF(VLOOKUP(E396,'Leader-Assistant'!$D$1:$D$25,1,FALSE)&lt;&gt;"",'Leader-Assistant'!$D$1,""),"") &amp; IFERROR(IF(VLOOKUP(E396,'Leader-Assistant'!$E$1:$E$25,1,FALSE)&lt;&gt;"",'Leader-Assistant'!$E$1,""),"") &amp; IFERROR(IF(VLOOKUP(E396,'Leader-Assistant'!$F$1:$F$25,1,FALSE)&lt;&gt;"",'Leader-Assistant'!$F$1,""),"") &amp; IFERROR(IF(VLOOKUP(E396,'Leader-Assistant'!$G$1:$G$25,1,FALSE)&lt;&gt;"",'Leader-Assistant'!$G$1,""),"") &amp; IFERROR(IF(VLOOKUP(E396,'Leader-Assistant'!$H$1:$H$25,1,FALSE)&lt;&gt;"",'Leader-Assistant'!$H$1,""),"") &amp; IFERROR(IF(VLOOKUP(E396,'Leader-Assistant'!$I$1:$I$25,1,FALSE)&lt;&gt;"",'Leader-Assistant'!$I$1,""),"")</f>
        <v>MU</v>
      </c>
      <c r="E396" s="289" t="str">
        <f ca="1">IF(COUNTIF(Priorities!$B$4:OFFSET(Priorities!$B$3,Table1[[#This Row],[ID]],0),OFFSET(Priorities!$B$3,Table1[[#This Row],[ID]],0))=1,OFFSET(Priorities!$D$3,Table1[[#This Row],[ID]],0),"")</f>
        <v>AWO</v>
      </c>
      <c r="F396" s="291"/>
      <c r="G396" s="292" cm="1">
        <f t="array" aca="1" ref="G396" ca="1">_xlfn.IFNA(TODAY()-(INDEX(OFFSET(Priorities!$F$3:$F$2283,Table1[[#This Row],[ID]],0),MATCH(1,(B396=OFFSET(Priorities!$B$3:$B$2283,Table1[[#This Row],[ID]],0))*("1W"=OFFSET(Priorities!$E$3:$E$2283,Table1[[#This Row],[ID]],0)),0))),"")</f>
        <v>466</v>
      </c>
      <c r="H396" s="292" cm="1">
        <f t="array" aca="1" ref="H396" ca="1">_xlfn.IFNA(TODAY()-(INDEX(OFFSET(Priorities!$F$3:$F$2283,Table1[[#This Row],[ID]],0),MATCH(1,(B396=OFFSET(Priorities!$B$3:$B$2283,Table1[[#This Row],[ID]],0))*("3W"=OFFSET(Priorities!$E$3:$E$2283,Table1[[#This Row],[ID]],0)),0))),"")</f>
        <v>452</v>
      </c>
      <c r="I396" s="292" cm="1">
        <f t="array" aca="1" ref="I396" ca="1">_xlfn.IFNA(TODAY()-(INDEX(OFFSET(Priorities!$F$3:$F$2283,Table1[[#This Row],[ID]],0),MATCH(1,(B396=OFFSET(Priorities!$B$3:$B$2283,Table1[[#This Row],[ID]],0))*("6W"=OFFSET(Priorities!$E$3:$E$2283,Table1[[#This Row],[ID]],0)),0))),"")</f>
        <v>431</v>
      </c>
      <c r="J396" s="292" cm="1">
        <f t="array" aca="1" ref="J396" ca="1">_xlfn.IFNA(TODAY()-(INDEX(OFFSET(Priorities!$F$3:$F$2283,Table1[[#This Row],[ID]],0),MATCH(1,(B396=OFFSET(Priorities!$B$3:$B$2283,Table1[[#This Row],[ID]],0))*("12W"=OFFSET(Priorities!$E$3:$E$2283,Table1[[#This Row],[ID]],0)),0))),"")</f>
        <v>389</v>
      </c>
      <c r="K396" s="292" t="str" cm="1">
        <f t="array" aca="1" ref="K396" ca="1">_xlfn.IFNA(TODAY()-(INDEX(OFFSET(Priorities!$F$3:$F$2283,Table1[[#This Row],[ID]],0),MATCH(1,(B396=OFFSET(Priorities!$B$3:$B$2283,Table1[[#This Row],[ID]],0))*("18W"=OFFSET(Priorities!$E$3:$E$2283,Table1[[#This Row],[ID]],0)),0))),"")</f>
        <v/>
      </c>
      <c r="L396" s="292" t="str" cm="1">
        <f t="array" aca="1" ref="L396" ca="1">_xlfn.IFNA(TODAY()-(INDEX(OFFSET(Priorities!$F$3:$F$2283,Table1[[#This Row],[ID]],0),MATCH(1,(B396=OFFSET(Priorities!$B$3:$B$2283,Table1[[#This Row],[ID]],0))*("26W"=OFFSET(Priorities!$E$3:$E$2283,Table1[[#This Row],[ID]],0)),0))),"")</f>
        <v/>
      </c>
      <c r="M396" s="292" t="str" cm="1">
        <f t="array" aca="1" ref="M396" ca="1">_xlfn.IFNA(TODAY()-(INDEX(OFFSET(Priorities!$F$3:$F$2283,Table1[[#This Row],[ID]],0),MATCH(1,(B396=OFFSET(Priorities!$B$3:$B$2283,Table1[[#This Row],[ID]],0))*("52W"=OFFSET(Priorities!$E$3:$E$2283,Table1[[#This Row],[ID]],0)),0))),"")</f>
        <v/>
      </c>
      <c r="N396" s="292" t="str" cm="1">
        <f t="array" aca="1" ref="N396" ca="1">_xlfn.IFNA(TODAY()-(INDEX(OFFSET(Priorities!$F$3:$F$2283,Table1[[#This Row],[ID]],0),MATCH(1,(B396=OFFSET(Priorities!$B$3:$B$2283,Table1[[#This Row],[ID]],0))*("104W"=OFFSET(Priorities!$E$3:$E$2283,Table1[[#This Row],[ID]],0)),0))),"")</f>
        <v/>
      </c>
      <c r="O396" s="292" t="str" cm="1">
        <f t="array" aca="1" ref="O396" ca="1">_xlfn.IFNA(TODAY()-(INDEX(OFFSET(Priorities!$F$3:$F$2283,Table1[[#This Row],[ID]],0),MATCH(1,(B396=OFFSET(Priorities!$B$3:$B$2283,Table1[[#This Row],[ID]],0))*("2L"=OFFSET(Priorities!$E$3:$E$2283,Table1[[#This Row],[ID]],0)),0))),"")</f>
        <v/>
      </c>
      <c r="P396" s="292" t="str" cm="1">
        <f t="array" aca="1" ref="P396" ca="1">_xlfn.IFNA(TODAY()-(INDEX(OFFSET(Priorities!$F$3:$F$2283,Table1[[#This Row],[ID]],0),MATCH(1,(B396=OFFSET(Priorities!$B$3:$B$2283,Table1[[#This Row],[ID]],0))*("156W"=OFFSET(Priorities!$E$3:$E$2283,Table1[[#This Row],[ID]],0)),0))),"")</f>
        <v/>
      </c>
      <c r="Q396" s="289" t="str" cm="1">
        <f t="array" aca="1" ref="Q396" ca="1">_xlfn.IFNA(TODAY()-(INDEX(OFFSET(Priorities!$F$3:$F$2283,Table1[[#This Row],[ID]],0),MATCH(1,(B396=OFFSET(Priorities!$B$3:$B$2283,Table1[[#This Row],[ID]],0))*("3L"=OFFSET(Priorities!$E$3:$E$2283,Table1[[#This Row],[ID]],0)),0))),"")</f>
        <v/>
      </c>
    </row>
    <row r="397" spans="1:17" x14ac:dyDescent="0.3">
      <c r="A397" s="288">
        <v>396</v>
      </c>
      <c r="B397" s="289" t="str">
        <f ca="1">IF(COUNTIF(Priorities!$B$4:OFFSET(Priorities!$B$3,Table1[[#This Row],[ID]],0),OFFSET(Priorities!$B$3,Table1[[#This Row],[ID]],0))=1,OFFSET(Priorities!$B$3,Table1[[#This Row],[ID]],0),"")</f>
        <v>ST 298/2021</v>
      </c>
      <c r="C397" s="290" t="str">
        <f ca="1">IF(COUNTIF(Priorities!$B$4:OFFSET(Priorities!$B$3,Table1[[#This Row],[ID]],0),OFFSET(Priorities!$B$3,Table1[[#This Row],[ID]],0))=1,OFFSET(Priorities!$C$3,Table1[[#This Row],[ID]],0),"")</f>
        <v xml:space="preserve">AiO TEST58 for repacking in </v>
      </c>
      <c r="D397" s="289" t="str">
        <f ca="1">IFERROR(IF(VLOOKUP(E397,'Leader-Assistant'!$B$1:$B$25,1,FALSE)&lt;&gt;"",'Leader-Assistant'!$B$1,""),"") &amp; IFERROR(IF(VLOOKUP(E397,'Leader-Assistant'!$C$1:$C$25,1,FALSE)&lt;&gt;"",'Leader-Assistant'!$C$1,""),"")  &amp; IFERROR(IF(VLOOKUP(E397,'Leader-Assistant'!$D$1:$D$25,1,FALSE)&lt;&gt;"",'Leader-Assistant'!$D$1,""),"") &amp; IFERROR(IF(VLOOKUP(E397,'Leader-Assistant'!$E$1:$E$25,1,FALSE)&lt;&gt;"",'Leader-Assistant'!$E$1,""),"") &amp; IFERROR(IF(VLOOKUP(E397,'Leader-Assistant'!$F$1:$F$25,1,FALSE)&lt;&gt;"",'Leader-Assistant'!$F$1,""),"") &amp; IFERROR(IF(VLOOKUP(E397,'Leader-Assistant'!$G$1:$G$25,1,FALSE)&lt;&gt;"",'Leader-Assistant'!$G$1,""),"") &amp; IFERROR(IF(VLOOKUP(E397,'Leader-Assistant'!$H$1:$H$25,1,FALSE)&lt;&gt;"",'Leader-Assistant'!$H$1,""),"") &amp; IFERROR(IF(VLOOKUP(E397,'Leader-Assistant'!$I$1:$I$25,1,FALSE)&lt;&gt;"",'Leader-Assistant'!$I$1,""),"")</f>
        <v>MU</v>
      </c>
      <c r="E397" s="289" t="str">
        <f ca="1">IF(COUNTIF(Priorities!$B$4:OFFSET(Priorities!$B$3,Table1[[#This Row],[ID]],0),OFFSET(Priorities!$B$3,Table1[[#This Row],[ID]],0))=1,OFFSET(Priorities!$D$3,Table1[[#This Row],[ID]],0),"")</f>
        <v>AWO</v>
      </c>
      <c r="F397" s="291"/>
      <c r="G397" s="292" cm="1">
        <f t="array" aca="1" ref="G397" ca="1">_xlfn.IFNA(TODAY()-(INDEX(OFFSET(Priorities!$F$3:$F$2283,Table1[[#This Row],[ID]],0),MATCH(1,(B397=OFFSET(Priorities!$B$3:$B$2283,Table1[[#This Row],[ID]],0))*("1W"=OFFSET(Priorities!$E$3:$E$2283,Table1[[#This Row],[ID]],0)),0))),"")</f>
        <v>466</v>
      </c>
      <c r="H397" s="292" cm="1">
        <f t="array" aca="1" ref="H397" ca="1">_xlfn.IFNA(TODAY()-(INDEX(OFFSET(Priorities!$F$3:$F$2283,Table1[[#This Row],[ID]],0),MATCH(1,(B397=OFFSET(Priorities!$B$3:$B$2283,Table1[[#This Row],[ID]],0))*("3W"=OFFSET(Priorities!$E$3:$E$2283,Table1[[#This Row],[ID]],0)),0))),"")</f>
        <v>452</v>
      </c>
      <c r="I397" s="292" cm="1">
        <f t="array" aca="1" ref="I397" ca="1">_xlfn.IFNA(TODAY()-(INDEX(OFFSET(Priorities!$F$3:$F$2283,Table1[[#This Row],[ID]],0),MATCH(1,(B397=OFFSET(Priorities!$B$3:$B$2283,Table1[[#This Row],[ID]],0))*("6W"=OFFSET(Priorities!$E$3:$E$2283,Table1[[#This Row],[ID]],0)),0))),"")</f>
        <v>431</v>
      </c>
      <c r="J397" s="292" cm="1">
        <f t="array" aca="1" ref="J397" ca="1">_xlfn.IFNA(TODAY()-(INDEX(OFFSET(Priorities!$F$3:$F$2283,Table1[[#This Row],[ID]],0),MATCH(1,(B397=OFFSET(Priorities!$B$3:$B$2283,Table1[[#This Row],[ID]],0))*("12W"=OFFSET(Priorities!$E$3:$E$2283,Table1[[#This Row],[ID]],0)),0))),"")</f>
        <v>389</v>
      </c>
      <c r="K397" s="292" t="str" cm="1">
        <f t="array" aca="1" ref="K397" ca="1">_xlfn.IFNA(TODAY()-(INDEX(OFFSET(Priorities!$F$3:$F$2283,Table1[[#This Row],[ID]],0),MATCH(1,(B397=OFFSET(Priorities!$B$3:$B$2283,Table1[[#This Row],[ID]],0))*("18W"=OFFSET(Priorities!$E$3:$E$2283,Table1[[#This Row],[ID]],0)),0))),"")</f>
        <v/>
      </c>
      <c r="L397" s="292" t="str" cm="1">
        <f t="array" aca="1" ref="L397" ca="1">_xlfn.IFNA(TODAY()-(INDEX(OFFSET(Priorities!$F$3:$F$2283,Table1[[#This Row],[ID]],0),MATCH(1,(B397=OFFSET(Priorities!$B$3:$B$2283,Table1[[#This Row],[ID]],0))*("26W"=OFFSET(Priorities!$E$3:$E$2283,Table1[[#This Row],[ID]],0)),0))),"")</f>
        <v/>
      </c>
      <c r="M397" s="292" t="str" cm="1">
        <f t="array" aca="1" ref="M397" ca="1">_xlfn.IFNA(TODAY()-(INDEX(OFFSET(Priorities!$F$3:$F$2283,Table1[[#This Row],[ID]],0),MATCH(1,(B397=OFFSET(Priorities!$B$3:$B$2283,Table1[[#This Row],[ID]],0))*("52W"=OFFSET(Priorities!$E$3:$E$2283,Table1[[#This Row],[ID]],0)),0))),"")</f>
        <v/>
      </c>
      <c r="N397" s="292" t="str" cm="1">
        <f t="array" aca="1" ref="N397" ca="1">_xlfn.IFNA(TODAY()-(INDEX(OFFSET(Priorities!$F$3:$F$2283,Table1[[#This Row],[ID]],0),MATCH(1,(B397=OFFSET(Priorities!$B$3:$B$2283,Table1[[#This Row],[ID]],0))*("104W"=OFFSET(Priorities!$E$3:$E$2283,Table1[[#This Row],[ID]],0)),0))),"")</f>
        <v/>
      </c>
      <c r="O397" s="292" t="str" cm="1">
        <f t="array" aca="1" ref="O397" ca="1">_xlfn.IFNA(TODAY()-(INDEX(OFFSET(Priorities!$F$3:$F$2283,Table1[[#This Row],[ID]],0),MATCH(1,(B397=OFFSET(Priorities!$B$3:$B$2283,Table1[[#This Row],[ID]],0))*("2L"=OFFSET(Priorities!$E$3:$E$2283,Table1[[#This Row],[ID]],0)),0))),"")</f>
        <v/>
      </c>
      <c r="P397" s="292" t="str" cm="1">
        <f t="array" aca="1" ref="P397" ca="1">_xlfn.IFNA(TODAY()-(INDEX(OFFSET(Priorities!$F$3:$F$2283,Table1[[#This Row],[ID]],0),MATCH(1,(B397=OFFSET(Priorities!$B$3:$B$2283,Table1[[#This Row],[ID]],0))*("156W"=OFFSET(Priorities!$E$3:$E$2283,Table1[[#This Row],[ID]],0)),0))),"")</f>
        <v/>
      </c>
      <c r="Q397" s="289" t="str" cm="1">
        <f t="array" aca="1" ref="Q397" ca="1">_xlfn.IFNA(TODAY()-(INDEX(OFFSET(Priorities!$F$3:$F$2283,Table1[[#This Row],[ID]],0),MATCH(1,(B397=OFFSET(Priorities!$B$3:$B$2283,Table1[[#This Row],[ID]],0))*("3L"=OFFSET(Priorities!$E$3:$E$2283,Table1[[#This Row],[ID]],0)),0))),"")</f>
        <v/>
      </c>
    </row>
    <row r="398" spans="1:17" hidden="1" x14ac:dyDescent="0.3">
      <c r="A398" s="288">
        <v>397</v>
      </c>
      <c r="B398" s="289" t="str">
        <f ca="1">IF(COUNTIF(Priorities!$B$4:OFFSET(Priorities!$B$3,Table1[[#This Row],[ID]],0),OFFSET(Priorities!$B$3,Table1[[#This Row],[ID]],0))=1,OFFSET(Priorities!$B$3,Table1[[#This Row],[ID]],0),"")</f>
        <v/>
      </c>
      <c r="C398" s="290" t="str">
        <f ca="1">IF(COUNTIF(Priorities!$B$4:OFFSET(Priorities!$B$3,Table1[[#This Row],[ID]],0),OFFSET(Priorities!$B$3,Table1[[#This Row],[ID]],0))=1,OFFSET(Priorities!$C$3,Table1[[#This Row],[ID]],0),"")</f>
        <v/>
      </c>
      <c r="D398" s="289" t="str">
        <f ca="1">IFERROR(IF(VLOOKUP(E398,'Leader-Assistant'!$B$1:$B$25,1,FALSE)&lt;&gt;"",'Leader-Assistant'!$B$1,""),"") &amp; IFERROR(IF(VLOOKUP(E398,'Leader-Assistant'!$C$1:$C$25,1,FALSE)&lt;&gt;"",'Leader-Assistant'!$C$1,""),"")  &amp; IFERROR(IF(VLOOKUP(E398,'Leader-Assistant'!$D$1:$D$25,1,FALSE)&lt;&gt;"",'Leader-Assistant'!$D$1,""),"") &amp; IFERROR(IF(VLOOKUP(E398,'Leader-Assistant'!$E$1:$E$25,1,FALSE)&lt;&gt;"",'Leader-Assistant'!$E$1,""),"") &amp; IFERROR(IF(VLOOKUP(E398,'Leader-Assistant'!$F$1:$F$25,1,FALSE)&lt;&gt;"",'Leader-Assistant'!$F$1,""),"") &amp; IFERROR(IF(VLOOKUP(E398,'Leader-Assistant'!$G$1:$G$25,1,FALSE)&lt;&gt;"",'Leader-Assistant'!$G$1,""),"") &amp; IFERROR(IF(VLOOKUP(E398,'Leader-Assistant'!$H$1:$H$25,1,FALSE)&lt;&gt;"",'Leader-Assistant'!$H$1,""),"") &amp; IFERROR(IF(VLOOKUP(E398,'Leader-Assistant'!$I$1:$I$25,1,FALSE)&lt;&gt;"",'Leader-Assistant'!$I$1,""),"")</f>
        <v/>
      </c>
      <c r="E398" s="289" t="str">
        <f ca="1">IF(COUNTIF(Priorities!$B$4:OFFSET(Priorities!$B$3,Table1[[#This Row],[ID]],0),OFFSET(Priorities!$B$3,Table1[[#This Row],[ID]],0))=1,OFFSET(Priorities!$D$3,Table1[[#This Row],[ID]],0),"")</f>
        <v/>
      </c>
      <c r="F398" s="291"/>
      <c r="G398" s="292" t="str" cm="1">
        <f t="array" aca="1" ref="G398" ca="1">_xlfn.IFNA(TODAY()-(INDEX(OFFSET(Priorities!$F$3:$F$2283,Table1[[#This Row],[ID]],0),MATCH(1,(B398=OFFSET(Priorities!$B$3:$B$2283,Table1[[#This Row],[ID]],0))*("1W"=OFFSET(Priorities!$E$3:$E$2283,Table1[[#This Row],[ID]],0)),0))),"")</f>
        <v/>
      </c>
      <c r="H398" s="292" t="str" cm="1">
        <f t="array" aca="1" ref="H398" ca="1">_xlfn.IFNA(TODAY()-(INDEX(OFFSET(Priorities!$F$3:$F$2283,Table1[[#This Row],[ID]],0),MATCH(1,(B398=OFFSET(Priorities!$B$3:$B$2283,Table1[[#This Row],[ID]],0))*("3W"=OFFSET(Priorities!$E$3:$E$2283,Table1[[#This Row],[ID]],0)),0))),"")</f>
        <v/>
      </c>
      <c r="I398" s="292" t="str" cm="1">
        <f t="array" aca="1" ref="I398" ca="1">_xlfn.IFNA(TODAY()-(INDEX(OFFSET(Priorities!$F$3:$F$2283,Table1[[#This Row],[ID]],0),MATCH(1,(B398=OFFSET(Priorities!$B$3:$B$2283,Table1[[#This Row],[ID]],0))*("6W"=OFFSET(Priorities!$E$3:$E$2283,Table1[[#This Row],[ID]],0)),0))),"")</f>
        <v/>
      </c>
      <c r="J398" s="292" t="str" cm="1">
        <f t="array" aca="1" ref="J398" ca="1">_xlfn.IFNA(TODAY()-(INDEX(OFFSET(Priorities!$F$3:$F$2283,Table1[[#This Row],[ID]],0),MATCH(1,(B398=OFFSET(Priorities!$B$3:$B$2283,Table1[[#This Row],[ID]],0))*("12W"=OFFSET(Priorities!$E$3:$E$2283,Table1[[#This Row],[ID]],0)),0))),"")</f>
        <v/>
      </c>
      <c r="K398" s="292" t="str" cm="1">
        <f t="array" aca="1" ref="K398" ca="1">_xlfn.IFNA(TODAY()-(INDEX(OFFSET(Priorities!$F$3:$F$2283,Table1[[#This Row],[ID]],0),MATCH(1,(B398=OFFSET(Priorities!$B$3:$B$2283,Table1[[#This Row],[ID]],0))*("18W"=OFFSET(Priorities!$E$3:$E$2283,Table1[[#This Row],[ID]],0)),0))),"")</f>
        <v/>
      </c>
      <c r="L398" s="292" t="str" cm="1">
        <f t="array" aca="1" ref="L398" ca="1">_xlfn.IFNA(TODAY()-(INDEX(OFFSET(Priorities!$F$3:$F$2283,Table1[[#This Row],[ID]],0),MATCH(1,(B398=OFFSET(Priorities!$B$3:$B$2283,Table1[[#This Row],[ID]],0))*("26W"=OFFSET(Priorities!$E$3:$E$2283,Table1[[#This Row],[ID]],0)),0))),"")</f>
        <v/>
      </c>
      <c r="M398" s="292" t="str" cm="1">
        <f t="array" aca="1" ref="M398" ca="1">_xlfn.IFNA(TODAY()-(INDEX(OFFSET(Priorities!$F$3:$F$2283,Table1[[#This Row],[ID]],0),MATCH(1,(B398=OFFSET(Priorities!$B$3:$B$2283,Table1[[#This Row],[ID]],0))*("52W"=OFFSET(Priorities!$E$3:$E$2283,Table1[[#This Row],[ID]],0)),0))),"")</f>
        <v/>
      </c>
      <c r="N398" s="292" t="str" cm="1">
        <f t="array" aca="1" ref="N398" ca="1">_xlfn.IFNA(TODAY()-(INDEX(OFFSET(Priorities!$F$3:$F$2283,Table1[[#This Row],[ID]],0),MATCH(1,(B398=OFFSET(Priorities!$B$3:$B$2283,Table1[[#This Row],[ID]],0))*("104W"=OFFSET(Priorities!$E$3:$E$2283,Table1[[#This Row],[ID]],0)),0))),"")</f>
        <v/>
      </c>
      <c r="O398" s="292" t="str" cm="1">
        <f t="array" aca="1" ref="O398" ca="1">_xlfn.IFNA(TODAY()-(INDEX(OFFSET(Priorities!$F$3:$F$2283,Table1[[#This Row],[ID]],0),MATCH(1,(B398=OFFSET(Priorities!$B$3:$B$2283,Table1[[#This Row],[ID]],0))*("2L"=OFFSET(Priorities!$E$3:$E$2283,Table1[[#This Row],[ID]],0)),0))),"")</f>
        <v/>
      </c>
      <c r="P398" s="292" t="str" cm="1">
        <f t="array" aca="1" ref="P398" ca="1">_xlfn.IFNA(TODAY()-(INDEX(OFFSET(Priorities!$F$3:$F$2283,Table1[[#This Row],[ID]],0),MATCH(1,(B398=OFFSET(Priorities!$B$3:$B$2283,Table1[[#This Row],[ID]],0))*("156W"=OFFSET(Priorities!$E$3:$E$2283,Table1[[#This Row],[ID]],0)),0))),"")</f>
        <v/>
      </c>
      <c r="Q398" s="289" t="str" cm="1">
        <f t="array" aca="1" ref="Q398" ca="1">_xlfn.IFNA(TODAY()-(INDEX(OFFSET(Priorities!$F$3:$F$2283,Table1[[#This Row],[ID]],0),MATCH(1,(B398=OFFSET(Priorities!$B$3:$B$2283,Table1[[#This Row],[ID]],0))*("3L"=OFFSET(Priorities!$E$3:$E$2283,Table1[[#This Row],[ID]],0)),0))),"")</f>
        <v/>
      </c>
    </row>
    <row r="399" spans="1:17" hidden="1" x14ac:dyDescent="0.3">
      <c r="A399" s="288">
        <v>398</v>
      </c>
      <c r="B399" s="289" t="str">
        <f ca="1">IF(COUNTIF(Priorities!$B$4:OFFSET(Priorities!$B$3,Table1[[#This Row],[ID]],0),OFFSET(Priorities!$B$3,Table1[[#This Row],[ID]],0))=1,OFFSET(Priorities!$B$3,Table1[[#This Row],[ID]],0),"")</f>
        <v/>
      </c>
      <c r="C399" s="290" t="str">
        <f ca="1">IF(COUNTIF(Priorities!$B$4:OFFSET(Priorities!$B$3,Table1[[#This Row],[ID]],0),OFFSET(Priorities!$B$3,Table1[[#This Row],[ID]],0))=1,OFFSET(Priorities!$C$3,Table1[[#This Row],[ID]],0),"")</f>
        <v/>
      </c>
      <c r="D399" s="289" t="str">
        <f ca="1">IFERROR(IF(VLOOKUP(E399,'Leader-Assistant'!$B$1:$B$25,1,FALSE)&lt;&gt;"",'Leader-Assistant'!$B$1,""),"") &amp; IFERROR(IF(VLOOKUP(E399,'Leader-Assistant'!$C$1:$C$25,1,FALSE)&lt;&gt;"",'Leader-Assistant'!$C$1,""),"")  &amp; IFERROR(IF(VLOOKUP(E399,'Leader-Assistant'!$D$1:$D$25,1,FALSE)&lt;&gt;"",'Leader-Assistant'!$D$1,""),"") &amp; IFERROR(IF(VLOOKUP(E399,'Leader-Assistant'!$E$1:$E$25,1,FALSE)&lt;&gt;"",'Leader-Assistant'!$E$1,""),"") &amp; IFERROR(IF(VLOOKUP(E399,'Leader-Assistant'!$F$1:$F$25,1,FALSE)&lt;&gt;"",'Leader-Assistant'!$F$1,""),"") &amp; IFERROR(IF(VLOOKUP(E399,'Leader-Assistant'!$G$1:$G$25,1,FALSE)&lt;&gt;"",'Leader-Assistant'!$G$1,""),"") &amp; IFERROR(IF(VLOOKUP(E399,'Leader-Assistant'!$H$1:$H$25,1,FALSE)&lt;&gt;"",'Leader-Assistant'!$H$1,""),"") &amp; IFERROR(IF(VLOOKUP(E399,'Leader-Assistant'!$I$1:$I$25,1,FALSE)&lt;&gt;"",'Leader-Assistant'!$I$1,""),"")</f>
        <v/>
      </c>
      <c r="E399" s="289" t="str">
        <f ca="1">IF(COUNTIF(Priorities!$B$4:OFFSET(Priorities!$B$3,Table1[[#This Row],[ID]],0),OFFSET(Priorities!$B$3,Table1[[#This Row],[ID]],0))=1,OFFSET(Priorities!$D$3,Table1[[#This Row],[ID]],0),"")</f>
        <v/>
      </c>
      <c r="F399" s="291"/>
      <c r="G399" s="292" t="str" cm="1">
        <f t="array" aca="1" ref="G399" ca="1">_xlfn.IFNA(TODAY()-(INDEX(OFFSET(Priorities!$F$3:$F$2283,Table1[[#This Row],[ID]],0),MATCH(1,(B399=OFFSET(Priorities!$B$3:$B$2283,Table1[[#This Row],[ID]],0))*("1W"=OFFSET(Priorities!$E$3:$E$2283,Table1[[#This Row],[ID]],0)),0))),"")</f>
        <v/>
      </c>
      <c r="H399" s="292" t="str" cm="1">
        <f t="array" aca="1" ref="H399" ca="1">_xlfn.IFNA(TODAY()-(INDEX(OFFSET(Priorities!$F$3:$F$2283,Table1[[#This Row],[ID]],0),MATCH(1,(B399=OFFSET(Priorities!$B$3:$B$2283,Table1[[#This Row],[ID]],0))*("3W"=OFFSET(Priorities!$E$3:$E$2283,Table1[[#This Row],[ID]],0)),0))),"")</f>
        <v/>
      </c>
      <c r="I399" s="292" t="str" cm="1">
        <f t="array" aca="1" ref="I399" ca="1">_xlfn.IFNA(TODAY()-(INDEX(OFFSET(Priorities!$F$3:$F$2283,Table1[[#This Row],[ID]],0),MATCH(1,(B399=OFFSET(Priorities!$B$3:$B$2283,Table1[[#This Row],[ID]],0))*("6W"=OFFSET(Priorities!$E$3:$E$2283,Table1[[#This Row],[ID]],0)),0))),"")</f>
        <v/>
      </c>
      <c r="J399" s="292" t="str" cm="1">
        <f t="array" aca="1" ref="J399" ca="1">_xlfn.IFNA(TODAY()-(INDEX(OFFSET(Priorities!$F$3:$F$2283,Table1[[#This Row],[ID]],0),MATCH(1,(B399=OFFSET(Priorities!$B$3:$B$2283,Table1[[#This Row],[ID]],0))*("12W"=OFFSET(Priorities!$E$3:$E$2283,Table1[[#This Row],[ID]],0)),0))),"")</f>
        <v/>
      </c>
      <c r="K399" s="292" t="str" cm="1">
        <f t="array" aca="1" ref="K399" ca="1">_xlfn.IFNA(TODAY()-(INDEX(OFFSET(Priorities!$F$3:$F$2283,Table1[[#This Row],[ID]],0),MATCH(1,(B399=OFFSET(Priorities!$B$3:$B$2283,Table1[[#This Row],[ID]],0))*("18W"=OFFSET(Priorities!$E$3:$E$2283,Table1[[#This Row],[ID]],0)),0))),"")</f>
        <v/>
      </c>
      <c r="L399" s="292" t="str" cm="1">
        <f t="array" aca="1" ref="L399" ca="1">_xlfn.IFNA(TODAY()-(INDEX(OFFSET(Priorities!$F$3:$F$2283,Table1[[#This Row],[ID]],0),MATCH(1,(B399=OFFSET(Priorities!$B$3:$B$2283,Table1[[#This Row],[ID]],0))*("26W"=OFFSET(Priorities!$E$3:$E$2283,Table1[[#This Row],[ID]],0)),0))),"")</f>
        <v/>
      </c>
      <c r="M399" s="292" t="str" cm="1">
        <f t="array" aca="1" ref="M399" ca="1">_xlfn.IFNA(TODAY()-(INDEX(OFFSET(Priorities!$F$3:$F$2283,Table1[[#This Row],[ID]],0),MATCH(1,(B399=OFFSET(Priorities!$B$3:$B$2283,Table1[[#This Row],[ID]],0))*("52W"=OFFSET(Priorities!$E$3:$E$2283,Table1[[#This Row],[ID]],0)),0))),"")</f>
        <v/>
      </c>
      <c r="N399" s="292" t="str" cm="1">
        <f t="array" aca="1" ref="N399" ca="1">_xlfn.IFNA(TODAY()-(INDEX(OFFSET(Priorities!$F$3:$F$2283,Table1[[#This Row],[ID]],0),MATCH(1,(B399=OFFSET(Priorities!$B$3:$B$2283,Table1[[#This Row],[ID]],0))*("104W"=OFFSET(Priorities!$E$3:$E$2283,Table1[[#This Row],[ID]],0)),0))),"")</f>
        <v/>
      </c>
      <c r="O399" s="292" t="str" cm="1">
        <f t="array" aca="1" ref="O399" ca="1">_xlfn.IFNA(TODAY()-(INDEX(OFFSET(Priorities!$F$3:$F$2283,Table1[[#This Row],[ID]],0),MATCH(1,(B399=OFFSET(Priorities!$B$3:$B$2283,Table1[[#This Row],[ID]],0))*("2L"=OFFSET(Priorities!$E$3:$E$2283,Table1[[#This Row],[ID]],0)),0))),"")</f>
        <v/>
      </c>
      <c r="P399" s="292" t="str" cm="1">
        <f t="array" aca="1" ref="P399" ca="1">_xlfn.IFNA(TODAY()-(INDEX(OFFSET(Priorities!$F$3:$F$2283,Table1[[#This Row],[ID]],0),MATCH(1,(B399=OFFSET(Priorities!$B$3:$B$2283,Table1[[#This Row],[ID]],0))*("156W"=OFFSET(Priorities!$E$3:$E$2283,Table1[[#This Row],[ID]],0)),0))),"")</f>
        <v/>
      </c>
      <c r="Q399" s="289" t="str" cm="1">
        <f t="array" aca="1" ref="Q399" ca="1">_xlfn.IFNA(TODAY()-(INDEX(OFFSET(Priorities!$F$3:$F$2283,Table1[[#This Row],[ID]],0),MATCH(1,(B399=OFFSET(Priorities!$B$3:$B$2283,Table1[[#This Row],[ID]],0))*("3L"=OFFSET(Priorities!$E$3:$E$2283,Table1[[#This Row],[ID]],0)),0))),"")</f>
        <v/>
      </c>
    </row>
    <row r="400" spans="1:17" hidden="1" x14ac:dyDescent="0.3">
      <c r="A400" s="288">
        <v>399</v>
      </c>
      <c r="B400" s="289" t="str">
        <f ca="1">IF(COUNTIF(Priorities!$B$4:OFFSET(Priorities!$B$3,Table1[[#This Row],[ID]],0),OFFSET(Priorities!$B$3,Table1[[#This Row],[ID]],0))=1,OFFSET(Priorities!$B$3,Table1[[#This Row],[ID]],0),"")</f>
        <v/>
      </c>
      <c r="C400" s="290" t="str">
        <f ca="1">IF(COUNTIF(Priorities!$B$4:OFFSET(Priorities!$B$3,Table1[[#This Row],[ID]],0),OFFSET(Priorities!$B$3,Table1[[#This Row],[ID]],0))=1,OFFSET(Priorities!$C$3,Table1[[#This Row],[ID]],0),"")</f>
        <v/>
      </c>
      <c r="D400" s="289" t="str">
        <f ca="1">IFERROR(IF(VLOOKUP(E400,'Leader-Assistant'!$B$1:$B$25,1,FALSE)&lt;&gt;"",'Leader-Assistant'!$B$1,""),"") &amp; IFERROR(IF(VLOOKUP(E400,'Leader-Assistant'!$C$1:$C$25,1,FALSE)&lt;&gt;"",'Leader-Assistant'!$C$1,""),"")  &amp; IFERROR(IF(VLOOKUP(E400,'Leader-Assistant'!$D$1:$D$25,1,FALSE)&lt;&gt;"",'Leader-Assistant'!$D$1,""),"") &amp; IFERROR(IF(VLOOKUP(E400,'Leader-Assistant'!$E$1:$E$25,1,FALSE)&lt;&gt;"",'Leader-Assistant'!$E$1,""),"") &amp; IFERROR(IF(VLOOKUP(E400,'Leader-Assistant'!$F$1:$F$25,1,FALSE)&lt;&gt;"",'Leader-Assistant'!$F$1,""),"") &amp; IFERROR(IF(VLOOKUP(E400,'Leader-Assistant'!$G$1:$G$25,1,FALSE)&lt;&gt;"",'Leader-Assistant'!$G$1,""),"") &amp; IFERROR(IF(VLOOKUP(E400,'Leader-Assistant'!$H$1:$H$25,1,FALSE)&lt;&gt;"",'Leader-Assistant'!$H$1,""),"") &amp; IFERROR(IF(VLOOKUP(E400,'Leader-Assistant'!$I$1:$I$25,1,FALSE)&lt;&gt;"",'Leader-Assistant'!$I$1,""),"")</f>
        <v/>
      </c>
      <c r="E400" s="289" t="str">
        <f ca="1">IF(COUNTIF(Priorities!$B$4:OFFSET(Priorities!$B$3,Table1[[#This Row],[ID]],0),OFFSET(Priorities!$B$3,Table1[[#This Row],[ID]],0))=1,OFFSET(Priorities!$D$3,Table1[[#This Row],[ID]],0),"")</f>
        <v/>
      </c>
      <c r="F400" s="291"/>
      <c r="G400" s="292" t="str" cm="1">
        <f t="array" aca="1" ref="G400" ca="1">_xlfn.IFNA(TODAY()-(INDEX(OFFSET(Priorities!$F$3:$F$2283,Table1[[#This Row],[ID]],0),MATCH(1,(B400=OFFSET(Priorities!$B$3:$B$2283,Table1[[#This Row],[ID]],0))*("1W"=OFFSET(Priorities!$E$3:$E$2283,Table1[[#This Row],[ID]],0)),0))),"")</f>
        <v/>
      </c>
      <c r="H400" s="292" t="str" cm="1">
        <f t="array" aca="1" ref="H400" ca="1">_xlfn.IFNA(TODAY()-(INDEX(OFFSET(Priorities!$F$3:$F$2283,Table1[[#This Row],[ID]],0),MATCH(1,(B400=OFFSET(Priorities!$B$3:$B$2283,Table1[[#This Row],[ID]],0))*("3W"=OFFSET(Priorities!$E$3:$E$2283,Table1[[#This Row],[ID]],0)),0))),"")</f>
        <v/>
      </c>
      <c r="I400" s="292" t="str" cm="1">
        <f t="array" aca="1" ref="I400" ca="1">_xlfn.IFNA(TODAY()-(INDEX(OFFSET(Priorities!$F$3:$F$2283,Table1[[#This Row],[ID]],0),MATCH(1,(B400=OFFSET(Priorities!$B$3:$B$2283,Table1[[#This Row],[ID]],0))*("6W"=OFFSET(Priorities!$E$3:$E$2283,Table1[[#This Row],[ID]],0)),0))),"")</f>
        <v/>
      </c>
      <c r="J400" s="292" t="str" cm="1">
        <f t="array" aca="1" ref="J400" ca="1">_xlfn.IFNA(TODAY()-(INDEX(OFFSET(Priorities!$F$3:$F$2283,Table1[[#This Row],[ID]],0),MATCH(1,(B400=OFFSET(Priorities!$B$3:$B$2283,Table1[[#This Row],[ID]],0))*("12W"=OFFSET(Priorities!$E$3:$E$2283,Table1[[#This Row],[ID]],0)),0))),"")</f>
        <v/>
      </c>
      <c r="K400" s="292" t="str" cm="1">
        <f t="array" aca="1" ref="K400" ca="1">_xlfn.IFNA(TODAY()-(INDEX(OFFSET(Priorities!$F$3:$F$2283,Table1[[#This Row],[ID]],0),MATCH(1,(B400=OFFSET(Priorities!$B$3:$B$2283,Table1[[#This Row],[ID]],0))*("18W"=OFFSET(Priorities!$E$3:$E$2283,Table1[[#This Row],[ID]],0)),0))),"")</f>
        <v/>
      </c>
      <c r="L400" s="292" t="str" cm="1">
        <f t="array" aca="1" ref="L400" ca="1">_xlfn.IFNA(TODAY()-(INDEX(OFFSET(Priorities!$F$3:$F$2283,Table1[[#This Row],[ID]],0),MATCH(1,(B400=OFFSET(Priorities!$B$3:$B$2283,Table1[[#This Row],[ID]],0))*("26W"=OFFSET(Priorities!$E$3:$E$2283,Table1[[#This Row],[ID]],0)),0))),"")</f>
        <v/>
      </c>
      <c r="M400" s="292" t="str" cm="1">
        <f t="array" aca="1" ref="M400" ca="1">_xlfn.IFNA(TODAY()-(INDEX(OFFSET(Priorities!$F$3:$F$2283,Table1[[#This Row],[ID]],0),MATCH(1,(B400=OFFSET(Priorities!$B$3:$B$2283,Table1[[#This Row],[ID]],0))*("52W"=OFFSET(Priorities!$E$3:$E$2283,Table1[[#This Row],[ID]],0)),0))),"")</f>
        <v/>
      </c>
      <c r="N400" s="292" t="str" cm="1">
        <f t="array" aca="1" ref="N400" ca="1">_xlfn.IFNA(TODAY()-(INDEX(OFFSET(Priorities!$F$3:$F$2283,Table1[[#This Row],[ID]],0),MATCH(1,(B400=OFFSET(Priorities!$B$3:$B$2283,Table1[[#This Row],[ID]],0))*("104W"=OFFSET(Priorities!$E$3:$E$2283,Table1[[#This Row],[ID]],0)),0))),"")</f>
        <v/>
      </c>
      <c r="O400" s="292" t="str" cm="1">
        <f t="array" aca="1" ref="O400" ca="1">_xlfn.IFNA(TODAY()-(INDEX(OFFSET(Priorities!$F$3:$F$2283,Table1[[#This Row],[ID]],0),MATCH(1,(B400=OFFSET(Priorities!$B$3:$B$2283,Table1[[#This Row],[ID]],0))*("2L"=OFFSET(Priorities!$E$3:$E$2283,Table1[[#This Row],[ID]],0)),0))),"")</f>
        <v/>
      </c>
      <c r="P400" s="292" t="str" cm="1">
        <f t="array" aca="1" ref="P400" ca="1">_xlfn.IFNA(TODAY()-(INDEX(OFFSET(Priorities!$F$3:$F$2283,Table1[[#This Row],[ID]],0),MATCH(1,(B400=OFFSET(Priorities!$B$3:$B$2283,Table1[[#This Row],[ID]],0))*("156W"=OFFSET(Priorities!$E$3:$E$2283,Table1[[#This Row],[ID]],0)),0))),"")</f>
        <v/>
      </c>
      <c r="Q400" s="289" t="str" cm="1">
        <f t="array" aca="1" ref="Q400" ca="1">_xlfn.IFNA(TODAY()-(INDEX(OFFSET(Priorities!$F$3:$F$2283,Table1[[#This Row],[ID]],0),MATCH(1,(B400=OFFSET(Priorities!$B$3:$B$2283,Table1[[#This Row],[ID]],0))*("3L"=OFFSET(Priorities!$E$3:$E$2283,Table1[[#This Row],[ID]],0)),0))),"")</f>
        <v/>
      </c>
    </row>
    <row r="401" spans="1:17" hidden="1" x14ac:dyDescent="0.3">
      <c r="A401" s="288">
        <v>400</v>
      </c>
      <c r="B401" s="289" t="str">
        <f ca="1">IF(COUNTIF(Priorities!$B$4:OFFSET(Priorities!$B$3,Table1[[#This Row],[ID]],0),OFFSET(Priorities!$B$3,Table1[[#This Row],[ID]],0))=1,OFFSET(Priorities!$B$3,Table1[[#This Row],[ID]],0),"")</f>
        <v/>
      </c>
      <c r="C401" s="290" t="str">
        <f ca="1">IF(COUNTIF(Priorities!$B$4:OFFSET(Priorities!$B$3,Table1[[#This Row],[ID]],0),OFFSET(Priorities!$B$3,Table1[[#This Row],[ID]],0))=1,OFFSET(Priorities!$C$3,Table1[[#This Row],[ID]],0),"")</f>
        <v/>
      </c>
      <c r="D401" s="289" t="str">
        <f ca="1">IFERROR(IF(VLOOKUP(E401,'Leader-Assistant'!$B$1:$B$25,1,FALSE)&lt;&gt;"",'Leader-Assistant'!$B$1,""),"") &amp; IFERROR(IF(VLOOKUP(E401,'Leader-Assistant'!$C$1:$C$25,1,FALSE)&lt;&gt;"",'Leader-Assistant'!$C$1,""),"")  &amp; IFERROR(IF(VLOOKUP(E401,'Leader-Assistant'!$D$1:$D$25,1,FALSE)&lt;&gt;"",'Leader-Assistant'!$D$1,""),"") &amp; IFERROR(IF(VLOOKUP(E401,'Leader-Assistant'!$E$1:$E$25,1,FALSE)&lt;&gt;"",'Leader-Assistant'!$E$1,""),"") &amp; IFERROR(IF(VLOOKUP(E401,'Leader-Assistant'!$F$1:$F$25,1,FALSE)&lt;&gt;"",'Leader-Assistant'!$F$1,""),"") &amp; IFERROR(IF(VLOOKUP(E401,'Leader-Assistant'!$G$1:$G$25,1,FALSE)&lt;&gt;"",'Leader-Assistant'!$G$1,""),"") &amp; IFERROR(IF(VLOOKUP(E401,'Leader-Assistant'!$H$1:$H$25,1,FALSE)&lt;&gt;"",'Leader-Assistant'!$H$1,""),"") &amp; IFERROR(IF(VLOOKUP(E401,'Leader-Assistant'!$I$1:$I$25,1,FALSE)&lt;&gt;"",'Leader-Assistant'!$I$1,""),"")</f>
        <v/>
      </c>
      <c r="E401" s="289" t="str">
        <f ca="1">IF(COUNTIF(Priorities!$B$4:OFFSET(Priorities!$B$3,Table1[[#This Row],[ID]],0),OFFSET(Priorities!$B$3,Table1[[#This Row],[ID]],0))=1,OFFSET(Priorities!$D$3,Table1[[#This Row],[ID]],0),"")</f>
        <v/>
      </c>
      <c r="F401" s="291"/>
      <c r="G401" s="292" t="str" cm="1">
        <f t="array" aca="1" ref="G401" ca="1">_xlfn.IFNA(TODAY()-(INDEX(OFFSET(Priorities!$F$3:$F$2283,Table1[[#This Row],[ID]],0),MATCH(1,(B401=OFFSET(Priorities!$B$3:$B$2283,Table1[[#This Row],[ID]],0))*("1W"=OFFSET(Priorities!$E$3:$E$2283,Table1[[#This Row],[ID]],0)),0))),"")</f>
        <v/>
      </c>
      <c r="H401" s="292" t="str" cm="1">
        <f t="array" aca="1" ref="H401" ca="1">_xlfn.IFNA(TODAY()-(INDEX(OFFSET(Priorities!$F$3:$F$2283,Table1[[#This Row],[ID]],0),MATCH(1,(B401=OFFSET(Priorities!$B$3:$B$2283,Table1[[#This Row],[ID]],0))*("3W"=OFFSET(Priorities!$E$3:$E$2283,Table1[[#This Row],[ID]],0)),0))),"")</f>
        <v/>
      </c>
      <c r="I401" s="292" t="str" cm="1">
        <f t="array" aca="1" ref="I401" ca="1">_xlfn.IFNA(TODAY()-(INDEX(OFFSET(Priorities!$F$3:$F$2283,Table1[[#This Row],[ID]],0),MATCH(1,(B401=OFFSET(Priorities!$B$3:$B$2283,Table1[[#This Row],[ID]],0))*("6W"=OFFSET(Priorities!$E$3:$E$2283,Table1[[#This Row],[ID]],0)),0))),"")</f>
        <v/>
      </c>
      <c r="J401" s="292" t="str" cm="1">
        <f t="array" aca="1" ref="J401" ca="1">_xlfn.IFNA(TODAY()-(INDEX(OFFSET(Priorities!$F$3:$F$2283,Table1[[#This Row],[ID]],0),MATCH(1,(B401=OFFSET(Priorities!$B$3:$B$2283,Table1[[#This Row],[ID]],0))*("12W"=OFFSET(Priorities!$E$3:$E$2283,Table1[[#This Row],[ID]],0)),0))),"")</f>
        <v/>
      </c>
      <c r="K401" s="292" t="str" cm="1">
        <f t="array" aca="1" ref="K401" ca="1">_xlfn.IFNA(TODAY()-(INDEX(OFFSET(Priorities!$F$3:$F$2283,Table1[[#This Row],[ID]],0),MATCH(1,(B401=OFFSET(Priorities!$B$3:$B$2283,Table1[[#This Row],[ID]],0))*("18W"=OFFSET(Priorities!$E$3:$E$2283,Table1[[#This Row],[ID]],0)),0))),"")</f>
        <v/>
      </c>
      <c r="L401" s="292" t="str" cm="1">
        <f t="array" aca="1" ref="L401" ca="1">_xlfn.IFNA(TODAY()-(INDEX(OFFSET(Priorities!$F$3:$F$2283,Table1[[#This Row],[ID]],0),MATCH(1,(B401=OFFSET(Priorities!$B$3:$B$2283,Table1[[#This Row],[ID]],0))*("26W"=OFFSET(Priorities!$E$3:$E$2283,Table1[[#This Row],[ID]],0)),0))),"")</f>
        <v/>
      </c>
      <c r="M401" s="292" t="str" cm="1">
        <f t="array" aca="1" ref="M401" ca="1">_xlfn.IFNA(TODAY()-(INDEX(OFFSET(Priorities!$F$3:$F$2283,Table1[[#This Row],[ID]],0),MATCH(1,(B401=OFFSET(Priorities!$B$3:$B$2283,Table1[[#This Row],[ID]],0))*("52W"=OFFSET(Priorities!$E$3:$E$2283,Table1[[#This Row],[ID]],0)),0))),"")</f>
        <v/>
      </c>
      <c r="N401" s="292" t="str" cm="1">
        <f t="array" aca="1" ref="N401" ca="1">_xlfn.IFNA(TODAY()-(INDEX(OFFSET(Priorities!$F$3:$F$2283,Table1[[#This Row],[ID]],0),MATCH(1,(B401=OFFSET(Priorities!$B$3:$B$2283,Table1[[#This Row],[ID]],0))*("104W"=OFFSET(Priorities!$E$3:$E$2283,Table1[[#This Row],[ID]],0)),0))),"")</f>
        <v/>
      </c>
      <c r="O401" s="292" t="str" cm="1">
        <f t="array" aca="1" ref="O401" ca="1">_xlfn.IFNA(TODAY()-(INDEX(OFFSET(Priorities!$F$3:$F$2283,Table1[[#This Row],[ID]],0),MATCH(1,(B401=OFFSET(Priorities!$B$3:$B$2283,Table1[[#This Row],[ID]],0))*("2L"=OFFSET(Priorities!$E$3:$E$2283,Table1[[#This Row],[ID]],0)),0))),"")</f>
        <v/>
      </c>
      <c r="P401" s="292" t="str" cm="1">
        <f t="array" aca="1" ref="P401" ca="1">_xlfn.IFNA(TODAY()-(INDEX(OFFSET(Priorities!$F$3:$F$2283,Table1[[#This Row],[ID]],0),MATCH(1,(B401=OFFSET(Priorities!$B$3:$B$2283,Table1[[#This Row],[ID]],0))*("156W"=OFFSET(Priorities!$E$3:$E$2283,Table1[[#This Row],[ID]],0)),0))),"")</f>
        <v/>
      </c>
      <c r="Q401" s="289" t="str" cm="1">
        <f t="array" aca="1" ref="Q401" ca="1">_xlfn.IFNA(TODAY()-(INDEX(OFFSET(Priorities!$F$3:$F$2283,Table1[[#This Row],[ID]],0),MATCH(1,(B401=OFFSET(Priorities!$B$3:$B$2283,Table1[[#This Row],[ID]],0))*("3L"=OFFSET(Priorities!$E$3:$E$2283,Table1[[#This Row],[ID]],0)),0))),"")</f>
        <v/>
      </c>
    </row>
    <row r="402" spans="1:17" hidden="1" x14ac:dyDescent="0.3">
      <c r="A402" s="288">
        <v>401</v>
      </c>
      <c r="B402" s="289" t="str">
        <f ca="1">IF(COUNTIF(Priorities!$B$4:OFFSET(Priorities!$B$3,Table1[[#This Row],[ID]],0),OFFSET(Priorities!$B$3,Table1[[#This Row],[ID]],0))=1,OFFSET(Priorities!$B$3,Table1[[#This Row],[ID]],0),"")</f>
        <v/>
      </c>
      <c r="C402" s="290" t="str">
        <f ca="1">IF(COUNTIF(Priorities!$B$4:OFFSET(Priorities!$B$3,Table1[[#This Row],[ID]],0),OFFSET(Priorities!$B$3,Table1[[#This Row],[ID]],0))=1,OFFSET(Priorities!$C$3,Table1[[#This Row],[ID]],0),"")</f>
        <v/>
      </c>
      <c r="D402" s="289" t="str">
        <f ca="1">IFERROR(IF(VLOOKUP(E402,'Leader-Assistant'!$B$1:$B$25,1,FALSE)&lt;&gt;"",'Leader-Assistant'!$B$1,""),"") &amp; IFERROR(IF(VLOOKUP(E402,'Leader-Assistant'!$C$1:$C$25,1,FALSE)&lt;&gt;"",'Leader-Assistant'!$C$1,""),"")  &amp; IFERROR(IF(VLOOKUP(E402,'Leader-Assistant'!$D$1:$D$25,1,FALSE)&lt;&gt;"",'Leader-Assistant'!$D$1,""),"") &amp; IFERROR(IF(VLOOKUP(E402,'Leader-Assistant'!$E$1:$E$25,1,FALSE)&lt;&gt;"",'Leader-Assistant'!$E$1,""),"") &amp; IFERROR(IF(VLOOKUP(E402,'Leader-Assistant'!$F$1:$F$25,1,FALSE)&lt;&gt;"",'Leader-Assistant'!$F$1,""),"") &amp; IFERROR(IF(VLOOKUP(E402,'Leader-Assistant'!$G$1:$G$25,1,FALSE)&lt;&gt;"",'Leader-Assistant'!$G$1,""),"") &amp; IFERROR(IF(VLOOKUP(E402,'Leader-Assistant'!$H$1:$H$25,1,FALSE)&lt;&gt;"",'Leader-Assistant'!$H$1,""),"") &amp; IFERROR(IF(VLOOKUP(E402,'Leader-Assistant'!$I$1:$I$25,1,FALSE)&lt;&gt;"",'Leader-Assistant'!$I$1,""),"")</f>
        <v/>
      </c>
      <c r="E402" s="289" t="str">
        <f ca="1">IF(COUNTIF(Priorities!$B$4:OFFSET(Priorities!$B$3,Table1[[#This Row],[ID]],0),OFFSET(Priorities!$B$3,Table1[[#This Row],[ID]],0))=1,OFFSET(Priorities!$D$3,Table1[[#This Row],[ID]],0),"")</f>
        <v/>
      </c>
      <c r="F402" s="291"/>
      <c r="G402" s="292" t="str" cm="1">
        <f t="array" aca="1" ref="G402" ca="1">_xlfn.IFNA(TODAY()-(INDEX(OFFSET(Priorities!$F$3:$F$2283,Table1[[#This Row],[ID]],0),MATCH(1,(B402=OFFSET(Priorities!$B$3:$B$2283,Table1[[#This Row],[ID]],0))*("1W"=OFFSET(Priorities!$E$3:$E$2283,Table1[[#This Row],[ID]],0)),0))),"")</f>
        <v/>
      </c>
      <c r="H402" s="292" t="str" cm="1">
        <f t="array" aca="1" ref="H402" ca="1">_xlfn.IFNA(TODAY()-(INDEX(OFFSET(Priorities!$F$3:$F$2283,Table1[[#This Row],[ID]],0),MATCH(1,(B402=OFFSET(Priorities!$B$3:$B$2283,Table1[[#This Row],[ID]],0))*("3W"=OFFSET(Priorities!$E$3:$E$2283,Table1[[#This Row],[ID]],0)),0))),"")</f>
        <v/>
      </c>
      <c r="I402" s="292" t="str" cm="1">
        <f t="array" aca="1" ref="I402" ca="1">_xlfn.IFNA(TODAY()-(INDEX(OFFSET(Priorities!$F$3:$F$2283,Table1[[#This Row],[ID]],0),MATCH(1,(B402=OFFSET(Priorities!$B$3:$B$2283,Table1[[#This Row],[ID]],0))*("6W"=OFFSET(Priorities!$E$3:$E$2283,Table1[[#This Row],[ID]],0)),0))),"")</f>
        <v/>
      </c>
      <c r="J402" s="292" t="str" cm="1">
        <f t="array" aca="1" ref="J402" ca="1">_xlfn.IFNA(TODAY()-(INDEX(OFFSET(Priorities!$F$3:$F$2283,Table1[[#This Row],[ID]],0),MATCH(1,(B402=OFFSET(Priorities!$B$3:$B$2283,Table1[[#This Row],[ID]],0))*("12W"=OFFSET(Priorities!$E$3:$E$2283,Table1[[#This Row],[ID]],0)),0))),"")</f>
        <v/>
      </c>
      <c r="K402" s="292" t="str" cm="1">
        <f t="array" aca="1" ref="K402" ca="1">_xlfn.IFNA(TODAY()-(INDEX(OFFSET(Priorities!$F$3:$F$2283,Table1[[#This Row],[ID]],0),MATCH(1,(B402=OFFSET(Priorities!$B$3:$B$2283,Table1[[#This Row],[ID]],0))*("18W"=OFFSET(Priorities!$E$3:$E$2283,Table1[[#This Row],[ID]],0)),0))),"")</f>
        <v/>
      </c>
      <c r="L402" s="292" t="str" cm="1">
        <f t="array" aca="1" ref="L402" ca="1">_xlfn.IFNA(TODAY()-(INDEX(OFFSET(Priorities!$F$3:$F$2283,Table1[[#This Row],[ID]],0),MATCH(1,(B402=OFFSET(Priorities!$B$3:$B$2283,Table1[[#This Row],[ID]],0))*("26W"=OFFSET(Priorities!$E$3:$E$2283,Table1[[#This Row],[ID]],0)),0))),"")</f>
        <v/>
      </c>
      <c r="M402" s="292" t="str" cm="1">
        <f t="array" aca="1" ref="M402" ca="1">_xlfn.IFNA(TODAY()-(INDEX(OFFSET(Priorities!$F$3:$F$2283,Table1[[#This Row],[ID]],0),MATCH(1,(B402=OFFSET(Priorities!$B$3:$B$2283,Table1[[#This Row],[ID]],0))*("52W"=OFFSET(Priorities!$E$3:$E$2283,Table1[[#This Row],[ID]],0)),0))),"")</f>
        <v/>
      </c>
      <c r="N402" s="292" t="str" cm="1">
        <f t="array" aca="1" ref="N402" ca="1">_xlfn.IFNA(TODAY()-(INDEX(OFFSET(Priorities!$F$3:$F$2283,Table1[[#This Row],[ID]],0),MATCH(1,(B402=OFFSET(Priorities!$B$3:$B$2283,Table1[[#This Row],[ID]],0))*("104W"=OFFSET(Priorities!$E$3:$E$2283,Table1[[#This Row],[ID]],0)),0))),"")</f>
        <v/>
      </c>
      <c r="O402" s="292" t="str" cm="1">
        <f t="array" aca="1" ref="O402" ca="1">_xlfn.IFNA(TODAY()-(INDEX(OFFSET(Priorities!$F$3:$F$2283,Table1[[#This Row],[ID]],0),MATCH(1,(B402=OFFSET(Priorities!$B$3:$B$2283,Table1[[#This Row],[ID]],0))*("2L"=OFFSET(Priorities!$E$3:$E$2283,Table1[[#This Row],[ID]],0)),0))),"")</f>
        <v/>
      </c>
      <c r="P402" s="292" t="str" cm="1">
        <f t="array" aca="1" ref="P402" ca="1">_xlfn.IFNA(TODAY()-(INDEX(OFFSET(Priorities!$F$3:$F$2283,Table1[[#This Row],[ID]],0),MATCH(1,(B402=OFFSET(Priorities!$B$3:$B$2283,Table1[[#This Row],[ID]],0))*("156W"=OFFSET(Priorities!$E$3:$E$2283,Table1[[#This Row],[ID]],0)),0))),"")</f>
        <v/>
      </c>
      <c r="Q402" s="289" t="str" cm="1">
        <f t="array" aca="1" ref="Q402" ca="1">_xlfn.IFNA(TODAY()-(INDEX(OFFSET(Priorities!$F$3:$F$2283,Table1[[#This Row],[ID]],0),MATCH(1,(B402=OFFSET(Priorities!$B$3:$B$2283,Table1[[#This Row],[ID]],0))*("3L"=OFFSET(Priorities!$E$3:$E$2283,Table1[[#This Row],[ID]],0)),0))),"")</f>
        <v/>
      </c>
    </row>
    <row r="403" spans="1:17" ht="28.8" x14ac:dyDescent="0.3">
      <c r="A403" s="288">
        <v>402</v>
      </c>
      <c r="B403" s="289" t="str">
        <f ca="1">IF(COUNTIF(Priorities!$B$4:OFFSET(Priorities!$B$3,Table1[[#This Row],[ID]],0),OFFSET(Priorities!$B$3,Table1[[#This Row],[ID]],0))=1,OFFSET(Priorities!$B$3,Table1[[#This Row],[ID]],0),"")</f>
        <v>ST 437/2019</v>
      </c>
      <c r="C403" s="290" t="str">
        <f ca="1">IF(COUNTIF(Priorities!$B$4:OFFSET(Priorities!$B$3,Table1[[#This Row],[ID]],0),OFFSET(Priorities!$B$3,Table1[[#This Row],[ID]],0))=1,OFFSET(Priorities!$C$3,Table1[[#This Row],[ID]],0),"")</f>
        <v>TEST51  Canada -Orange -Confirmatory</v>
      </c>
      <c r="D403" s="289" t="str">
        <f ca="1">IFERROR(IF(VLOOKUP(E403,'Leader-Assistant'!$B$1:$B$25,1,FALSE)&lt;&gt;"",'Leader-Assistant'!$B$1,""),"") &amp; IFERROR(IF(VLOOKUP(E403,'Leader-Assistant'!$C$1:$C$25,1,FALSE)&lt;&gt;"",'Leader-Assistant'!$C$1,""),"")  &amp; IFERROR(IF(VLOOKUP(E403,'Leader-Assistant'!$D$1:$D$25,1,FALSE)&lt;&gt;"",'Leader-Assistant'!$D$1,""),"") &amp; IFERROR(IF(VLOOKUP(E403,'Leader-Assistant'!$E$1:$E$25,1,FALSE)&lt;&gt;"",'Leader-Assistant'!$E$1,""),"") &amp; IFERROR(IF(VLOOKUP(E403,'Leader-Assistant'!$F$1:$F$25,1,FALSE)&lt;&gt;"",'Leader-Assistant'!$F$1,""),"") &amp; IFERROR(IF(VLOOKUP(E403,'Leader-Assistant'!$G$1:$G$25,1,FALSE)&lt;&gt;"",'Leader-Assistant'!$G$1,""),"") &amp; IFERROR(IF(VLOOKUP(E403,'Leader-Assistant'!$H$1:$H$25,1,FALSE)&lt;&gt;"",'Leader-Assistant'!$H$1,""),"") &amp; IFERROR(IF(VLOOKUP(E403,'Leader-Assistant'!$I$1:$I$25,1,FALSE)&lt;&gt;"",'Leader-Assistant'!$I$1,""),"")</f>
        <v>PKL</v>
      </c>
      <c r="E403" s="289" t="str">
        <f ca="1">IF(COUNTIF(Priorities!$B$4:OFFSET(Priorities!$B$3,Table1[[#This Row],[ID]],0),OFFSET(Priorities!$B$3,Table1[[#This Row],[ID]],0))=1,OFFSET(Priorities!$D$3,Table1[[#This Row],[ID]],0),"")</f>
        <v>JRY</v>
      </c>
      <c r="F403" s="291"/>
      <c r="G403" s="292" t="str" cm="1">
        <f t="array" aca="1" ref="G403" ca="1">_xlfn.IFNA(TODAY()-(INDEX(OFFSET(Priorities!$F$3:$F$2283,Table1[[#This Row],[ID]],0),MATCH(1,(B403=OFFSET(Priorities!$B$3:$B$2283,Table1[[#This Row],[ID]],0))*("1W"=OFFSET(Priorities!$E$3:$E$2283,Table1[[#This Row],[ID]],0)),0))),"")</f>
        <v/>
      </c>
      <c r="H403" s="292" t="str" cm="1">
        <f t="array" aca="1" ref="H403" ca="1">_xlfn.IFNA(TODAY()-(INDEX(OFFSET(Priorities!$F$3:$F$2283,Table1[[#This Row],[ID]],0),MATCH(1,(B403=OFFSET(Priorities!$B$3:$B$2283,Table1[[#This Row],[ID]],0))*("3W"=OFFSET(Priorities!$E$3:$E$2283,Table1[[#This Row],[ID]],0)),0))),"")</f>
        <v/>
      </c>
      <c r="I403" s="292" cm="1">
        <f t="array" aca="1" ref="I403" ca="1">_xlfn.IFNA(TODAY()-(INDEX(OFFSET(Priorities!$F$3:$F$2283,Table1[[#This Row],[ID]],0),MATCH(1,(B403=OFFSET(Priorities!$B$3:$B$2283,Table1[[#This Row],[ID]],0))*("6W"=OFFSET(Priorities!$E$3:$E$2283,Table1[[#This Row],[ID]],0)),0))),"")</f>
        <v>1083</v>
      </c>
      <c r="J403" s="292" cm="1">
        <f t="array" aca="1" ref="J403" ca="1">_xlfn.IFNA(TODAY()-(INDEX(OFFSET(Priorities!$F$3:$F$2283,Table1[[#This Row],[ID]],0),MATCH(1,(B403=OFFSET(Priorities!$B$3:$B$2283,Table1[[#This Row],[ID]],0))*("12W"=OFFSET(Priorities!$E$3:$E$2283,Table1[[#This Row],[ID]],0)),0))),"")</f>
        <v>1041</v>
      </c>
      <c r="K403" s="292" t="str" cm="1">
        <f t="array" aca="1" ref="K403" ca="1">_xlfn.IFNA(TODAY()-(INDEX(OFFSET(Priorities!$F$3:$F$2283,Table1[[#This Row],[ID]],0),MATCH(1,(B403=OFFSET(Priorities!$B$3:$B$2283,Table1[[#This Row],[ID]],0))*("18W"=OFFSET(Priorities!$E$3:$E$2283,Table1[[#This Row],[ID]],0)),0))),"")</f>
        <v/>
      </c>
      <c r="L403" s="292" t="str" cm="1">
        <f t="array" aca="1" ref="L403" ca="1">_xlfn.IFNA(TODAY()-(INDEX(OFFSET(Priorities!$F$3:$F$2283,Table1[[#This Row],[ID]],0),MATCH(1,(B403=OFFSET(Priorities!$B$3:$B$2283,Table1[[#This Row],[ID]],0))*("26W"=OFFSET(Priorities!$E$3:$E$2283,Table1[[#This Row],[ID]],0)),0))),"")</f>
        <v/>
      </c>
      <c r="M403" s="292" t="str" cm="1">
        <f t="array" aca="1" ref="M403" ca="1">_xlfn.IFNA(TODAY()-(INDEX(OFFSET(Priorities!$F$3:$F$2283,Table1[[#This Row],[ID]],0),MATCH(1,(B403=OFFSET(Priorities!$B$3:$B$2283,Table1[[#This Row],[ID]],0))*("52W"=OFFSET(Priorities!$E$3:$E$2283,Table1[[#This Row],[ID]],0)),0))),"")</f>
        <v/>
      </c>
      <c r="N403" s="292" cm="1">
        <f t="array" aca="1" ref="N403" ca="1">_xlfn.IFNA(TODAY()-(INDEX(OFFSET(Priorities!$F$3:$F$2283,Table1[[#This Row],[ID]],0),MATCH(1,(B403=OFFSET(Priorities!$B$3:$B$2283,Table1[[#This Row],[ID]],0))*("104W"=OFFSET(Priorities!$E$3:$E$2283,Table1[[#This Row],[ID]],0)),0))),"")</f>
        <v>397</v>
      </c>
      <c r="O403" s="292" t="str" cm="1">
        <f t="array" aca="1" ref="O403" ca="1">_xlfn.IFNA(TODAY()-(INDEX(OFFSET(Priorities!$F$3:$F$2283,Table1[[#This Row],[ID]],0),MATCH(1,(B403=OFFSET(Priorities!$B$3:$B$2283,Table1[[#This Row],[ID]],0))*("2L"=OFFSET(Priorities!$E$3:$E$2283,Table1[[#This Row],[ID]],0)),0))),"")</f>
        <v/>
      </c>
      <c r="P403" s="292" t="str" cm="1">
        <f t="array" aca="1" ref="P403" ca="1">_xlfn.IFNA(TODAY()-(INDEX(OFFSET(Priorities!$F$3:$F$2283,Table1[[#This Row],[ID]],0),MATCH(1,(B403=OFFSET(Priorities!$B$3:$B$2283,Table1[[#This Row],[ID]],0))*("156W"=OFFSET(Priorities!$E$3:$E$2283,Table1[[#This Row],[ID]],0)),0))),"")</f>
        <v/>
      </c>
      <c r="Q403" s="289" t="str" cm="1">
        <f t="array" aca="1" ref="Q403" ca="1">_xlfn.IFNA(TODAY()-(INDEX(OFFSET(Priorities!$F$3:$F$2283,Table1[[#This Row],[ID]],0),MATCH(1,(B403=OFFSET(Priorities!$B$3:$B$2283,Table1[[#This Row],[ID]],0))*("3L"=OFFSET(Priorities!$E$3:$E$2283,Table1[[#This Row],[ID]],0)),0))),"")</f>
        <v/>
      </c>
    </row>
    <row r="404" spans="1:17" ht="28.8" x14ac:dyDescent="0.3">
      <c r="A404" s="288">
        <v>403</v>
      </c>
      <c r="B404" s="289" t="str">
        <f ca="1">IF(COUNTIF(Priorities!$B$4:OFFSET(Priorities!$B$3,Table1[[#This Row],[ID]],0),OFFSET(Priorities!$B$3,Table1[[#This Row],[ID]],0))=1,OFFSET(Priorities!$B$3,Table1[[#This Row],[ID]],0),"")</f>
        <v>ST 429/2019</v>
      </c>
      <c r="C404" s="290" t="str">
        <f ca="1">IF(COUNTIF(Priorities!$B$4:OFFSET(Priorities!$B$3,Table1[[#This Row],[ID]],0),OFFSET(Priorities!$B$3,Table1[[#This Row],[ID]],0))=1,OFFSET(Priorities!$C$3,Table1[[#This Row],[ID]],0),"")</f>
        <v>TEST51 professional liquid P-cont with additional PBTC - 4 próbki</v>
      </c>
      <c r="D404" s="289" t="str">
        <f ca="1">IFERROR(IF(VLOOKUP(E404,'Leader-Assistant'!$B$1:$B$25,1,FALSE)&lt;&gt;"",'Leader-Assistant'!$B$1,""),"") &amp; IFERROR(IF(VLOOKUP(E404,'Leader-Assistant'!$C$1:$C$25,1,FALSE)&lt;&gt;"",'Leader-Assistant'!$C$1,""),"")  &amp; IFERROR(IF(VLOOKUP(E404,'Leader-Assistant'!$D$1:$D$25,1,FALSE)&lt;&gt;"",'Leader-Assistant'!$D$1,""),"") &amp; IFERROR(IF(VLOOKUP(E404,'Leader-Assistant'!$E$1:$E$25,1,FALSE)&lt;&gt;"",'Leader-Assistant'!$E$1,""),"") &amp; IFERROR(IF(VLOOKUP(E404,'Leader-Assistant'!$F$1:$F$25,1,FALSE)&lt;&gt;"",'Leader-Assistant'!$F$1,""),"") &amp; IFERROR(IF(VLOOKUP(E404,'Leader-Assistant'!$G$1:$G$25,1,FALSE)&lt;&gt;"",'Leader-Assistant'!$G$1,""),"") &amp; IFERROR(IF(VLOOKUP(E404,'Leader-Assistant'!$H$1:$H$25,1,FALSE)&lt;&gt;"",'Leader-Assistant'!$H$1,""),"") &amp; IFERROR(IF(VLOOKUP(E404,'Leader-Assistant'!$I$1:$I$25,1,FALSE)&lt;&gt;"",'Leader-Assistant'!$I$1,""),"")</f>
        <v>PKL</v>
      </c>
      <c r="E404" s="289" t="str">
        <f ca="1">IF(COUNTIF(Priorities!$B$4:OFFSET(Priorities!$B$3,Table1[[#This Row],[ID]],0),OFFSET(Priorities!$B$3,Table1[[#This Row],[ID]],0))=1,OFFSET(Priorities!$D$3,Table1[[#This Row],[ID]],0),"")</f>
        <v>JRY</v>
      </c>
      <c r="F404" s="291"/>
      <c r="G404" s="292" cm="1">
        <f t="array" aca="1" ref="G404" ca="1">_xlfn.IFNA(TODAY()-(INDEX(OFFSET(Priorities!$F$3:$F$2283,Table1[[#This Row],[ID]],0),MATCH(1,(B404=OFFSET(Priorities!$B$3:$B$2283,Table1[[#This Row],[ID]],0))*("1W"=OFFSET(Priorities!$E$3:$E$2283,Table1[[#This Row],[ID]],0)),0))),"")</f>
        <v>1120</v>
      </c>
      <c r="H404" s="292" cm="1">
        <f t="array" aca="1" ref="H404" ca="1">_xlfn.IFNA(TODAY()-(INDEX(OFFSET(Priorities!$F$3:$F$2283,Table1[[#This Row],[ID]],0),MATCH(1,(B404=OFFSET(Priorities!$B$3:$B$2283,Table1[[#This Row],[ID]],0))*("3W"=OFFSET(Priorities!$E$3:$E$2283,Table1[[#This Row],[ID]],0)),0))),"")</f>
        <v>1106</v>
      </c>
      <c r="I404" s="292" cm="1">
        <f t="array" aca="1" ref="I404" ca="1">_xlfn.IFNA(TODAY()-(INDEX(OFFSET(Priorities!$F$3:$F$2283,Table1[[#This Row],[ID]],0),MATCH(1,(B404=OFFSET(Priorities!$B$3:$B$2283,Table1[[#This Row],[ID]],0))*("6W"=OFFSET(Priorities!$E$3:$E$2283,Table1[[#This Row],[ID]],0)),0))),"")</f>
        <v>1085</v>
      </c>
      <c r="J404" s="292" cm="1">
        <f t="array" aca="1" ref="J404" ca="1">_xlfn.IFNA(TODAY()-(INDEX(OFFSET(Priorities!$F$3:$F$2283,Table1[[#This Row],[ID]],0),MATCH(1,(B404=OFFSET(Priorities!$B$3:$B$2283,Table1[[#This Row],[ID]],0))*("12W"=OFFSET(Priorities!$E$3:$E$2283,Table1[[#This Row],[ID]],0)),0))),"")</f>
        <v>1043</v>
      </c>
      <c r="K404" s="292" t="str" cm="1">
        <f t="array" aca="1" ref="K404" ca="1">_xlfn.IFNA(TODAY()-(INDEX(OFFSET(Priorities!$F$3:$F$2283,Table1[[#This Row],[ID]],0),MATCH(1,(B404=OFFSET(Priorities!$B$3:$B$2283,Table1[[#This Row],[ID]],0))*("18W"=OFFSET(Priorities!$E$3:$E$2283,Table1[[#This Row],[ID]],0)),0))),"")</f>
        <v/>
      </c>
      <c r="L404" s="292" t="str" cm="1">
        <f t="array" aca="1" ref="L404" ca="1">_xlfn.IFNA(TODAY()-(INDEX(OFFSET(Priorities!$F$3:$F$2283,Table1[[#This Row],[ID]],0),MATCH(1,(B404=OFFSET(Priorities!$B$3:$B$2283,Table1[[#This Row],[ID]],0))*("26W"=OFFSET(Priorities!$E$3:$E$2283,Table1[[#This Row],[ID]],0)),0))),"")</f>
        <v/>
      </c>
      <c r="M404" s="292" t="str" cm="1">
        <f t="array" aca="1" ref="M404" ca="1">_xlfn.IFNA(TODAY()-(INDEX(OFFSET(Priorities!$F$3:$F$2283,Table1[[#This Row],[ID]],0),MATCH(1,(B404=OFFSET(Priorities!$B$3:$B$2283,Table1[[#This Row],[ID]],0))*("52W"=OFFSET(Priorities!$E$3:$E$2283,Table1[[#This Row],[ID]],0)),0))),"")</f>
        <v/>
      </c>
      <c r="N404" s="292" t="str" cm="1">
        <f t="array" aca="1" ref="N404" ca="1">_xlfn.IFNA(TODAY()-(INDEX(OFFSET(Priorities!$F$3:$F$2283,Table1[[#This Row],[ID]],0),MATCH(1,(B404=OFFSET(Priorities!$B$3:$B$2283,Table1[[#This Row],[ID]],0))*("104W"=OFFSET(Priorities!$E$3:$E$2283,Table1[[#This Row],[ID]],0)),0))),"")</f>
        <v/>
      </c>
      <c r="O404" s="292" cm="1">
        <f t="array" aca="1" ref="O404" ca="1">_xlfn.IFNA(TODAY()-(INDEX(OFFSET(Priorities!$F$3:$F$2283,Table1[[#This Row],[ID]],0),MATCH(1,(B404=OFFSET(Priorities!$B$3:$B$2283,Table1[[#This Row],[ID]],0))*("2L"=OFFSET(Priorities!$E$3:$E$2283,Table1[[#This Row],[ID]],0)),0))),"")</f>
        <v>399</v>
      </c>
      <c r="P404" s="292" t="str" cm="1">
        <f t="array" aca="1" ref="P404" ca="1">_xlfn.IFNA(TODAY()-(INDEX(OFFSET(Priorities!$F$3:$F$2283,Table1[[#This Row],[ID]],0),MATCH(1,(B404=OFFSET(Priorities!$B$3:$B$2283,Table1[[#This Row],[ID]],0))*("156W"=OFFSET(Priorities!$E$3:$E$2283,Table1[[#This Row],[ID]],0)),0))),"")</f>
        <v/>
      </c>
      <c r="Q404" s="289" t="str" cm="1">
        <f t="array" aca="1" ref="Q404" ca="1">_xlfn.IFNA(TODAY()-(INDEX(OFFSET(Priorities!$F$3:$F$2283,Table1[[#This Row],[ID]],0),MATCH(1,(B404=OFFSET(Priorities!$B$3:$B$2283,Table1[[#This Row],[ID]],0))*("3L"=OFFSET(Priorities!$E$3:$E$2283,Table1[[#This Row],[ID]],0)),0))),"")</f>
        <v/>
      </c>
    </row>
    <row r="405" spans="1:17" hidden="1" x14ac:dyDescent="0.3">
      <c r="A405" s="288">
        <v>404</v>
      </c>
      <c r="B405" s="289" t="str">
        <f ca="1">IF(COUNTIF(Priorities!$B$4:OFFSET(Priorities!$B$3,Table1[[#This Row],[ID]],0),OFFSET(Priorities!$B$3,Table1[[#This Row],[ID]],0))=1,OFFSET(Priorities!$B$3,Table1[[#This Row],[ID]],0),"")</f>
        <v/>
      </c>
      <c r="C405" s="290" t="str">
        <f ca="1">IF(COUNTIF(Priorities!$B$4:OFFSET(Priorities!$B$3,Table1[[#This Row],[ID]],0),OFFSET(Priorities!$B$3,Table1[[#This Row],[ID]],0))=1,OFFSET(Priorities!$C$3,Table1[[#This Row],[ID]],0),"")</f>
        <v/>
      </c>
      <c r="D405" s="289" t="str">
        <f ca="1">IFERROR(IF(VLOOKUP(E405,'Leader-Assistant'!$B$1:$B$25,1,FALSE)&lt;&gt;"",'Leader-Assistant'!$B$1,""),"") &amp; IFERROR(IF(VLOOKUP(E405,'Leader-Assistant'!$C$1:$C$25,1,FALSE)&lt;&gt;"",'Leader-Assistant'!$C$1,""),"")  &amp; IFERROR(IF(VLOOKUP(E405,'Leader-Assistant'!$D$1:$D$25,1,FALSE)&lt;&gt;"",'Leader-Assistant'!$D$1,""),"") &amp; IFERROR(IF(VLOOKUP(E405,'Leader-Assistant'!$E$1:$E$25,1,FALSE)&lt;&gt;"",'Leader-Assistant'!$E$1,""),"") &amp; IFERROR(IF(VLOOKUP(E405,'Leader-Assistant'!$F$1:$F$25,1,FALSE)&lt;&gt;"",'Leader-Assistant'!$F$1,""),"") &amp; IFERROR(IF(VLOOKUP(E405,'Leader-Assistant'!$G$1:$G$25,1,FALSE)&lt;&gt;"",'Leader-Assistant'!$G$1,""),"") &amp; IFERROR(IF(VLOOKUP(E405,'Leader-Assistant'!$H$1:$H$25,1,FALSE)&lt;&gt;"",'Leader-Assistant'!$H$1,""),"") &amp; IFERROR(IF(VLOOKUP(E405,'Leader-Assistant'!$I$1:$I$25,1,FALSE)&lt;&gt;"",'Leader-Assistant'!$I$1,""),"")</f>
        <v/>
      </c>
      <c r="E405" s="289" t="str">
        <f ca="1">IF(COUNTIF(Priorities!$B$4:OFFSET(Priorities!$B$3,Table1[[#This Row],[ID]],0),OFFSET(Priorities!$B$3,Table1[[#This Row],[ID]],0))=1,OFFSET(Priorities!$D$3,Table1[[#This Row],[ID]],0),"")</f>
        <v/>
      </c>
      <c r="F405" s="291"/>
      <c r="G405" s="292" t="str" cm="1">
        <f t="array" aca="1" ref="G405" ca="1">_xlfn.IFNA(TODAY()-(INDEX(OFFSET(Priorities!$F$3:$F$2283,Table1[[#This Row],[ID]],0),MATCH(1,(B405=OFFSET(Priorities!$B$3:$B$2283,Table1[[#This Row],[ID]],0))*("1W"=OFFSET(Priorities!$E$3:$E$2283,Table1[[#This Row],[ID]],0)),0))),"")</f>
        <v/>
      </c>
      <c r="H405" s="292" t="str" cm="1">
        <f t="array" aca="1" ref="H405" ca="1">_xlfn.IFNA(TODAY()-(INDEX(OFFSET(Priorities!$F$3:$F$2283,Table1[[#This Row],[ID]],0),MATCH(1,(B405=OFFSET(Priorities!$B$3:$B$2283,Table1[[#This Row],[ID]],0))*("3W"=OFFSET(Priorities!$E$3:$E$2283,Table1[[#This Row],[ID]],0)),0))),"")</f>
        <v/>
      </c>
      <c r="I405" s="292" t="str" cm="1">
        <f t="array" aca="1" ref="I405" ca="1">_xlfn.IFNA(TODAY()-(INDEX(OFFSET(Priorities!$F$3:$F$2283,Table1[[#This Row],[ID]],0),MATCH(1,(B405=OFFSET(Priorities!$B$3:$B$2283,Table1[[#This Row],[ID]],0))*("6W"=OFFSET(Priorities!$E$3:$E$2283,Table1[[#This Row],[ID]],0)),0))),"")</f>
        <v/>
      </c>
      <c r="J405" s="292" t="str" cm="1">
        <f t="array" aca="1" ref="J405" ca="1">_xlfn.IFNA(TODAY()-(INDEX(OFFSET(Priorities!$F$3:$F$2283,Table1[[#This Row],[ID]],0),MATCH(1,(B405=OFFSET(Priorities!$B$3:$B$2283,Table1[[#This Row],[ID]],0))*("12W"=OFFSET(Priorities!$E$3:$E$2283,Table1[[#This Row],[ID]],0)),0))),"")</f>
        <v/>
      </c>
      <c r="K405" s="292" t="str" cm="1">
        <f t="array" aca="1" ref="K405" ca="1">_xlfn.IFNA(TODAY()-(INDEX(OFFSET(Priorities!$F$3:$F$2283,Table1[[#This Row],[ID]],0),MATCH(1,(B405=OFFSET(Priorities!$B$3:$B$2283,Table1[[#This Row],[ID]],0))*("18W"=OFFSET(Priorities!$E$3:$E$2283,Table1[[#This Row],[ID]],0)),0))),"")</f>
        <v/>
      </c>
      <c r="L405" s="292" t="str" cm="1">
        <f t="array" aca="1" ref="L405" ca="1">_xlfn.IFNA(TODAY()-(INDEX(OFFSET(Priorities!$F$3:$F$2283,Table1[[#This Row],[ID]],0),MATCH(1,(B405=OFFSET(Priorities!$B$3:$B$2283,Table1[[#This Row],[ID]],0))*("26W"=OFFSET(Priorities!$E$3:$E$2283,Table1[[#This Row],[ID]],0)),0))),"")</f>
        <v/>
      </c>
      <c r="M405" s="292" t="str" cm="1">
        <f t="array" aca="1" ref="M405" ca="1">_xlfn.IFNA(TODAY()-(INDEX(OFFSET(Priorities!$F$3:$F$2283,Table1[[#This Row],[ID]],0),MATCH(1,(B405=OFFSET(Priorities!$B$3:$B$2283,Table1[[#This Row],[ID]],0))*("52W"=OFFSET(Priorities!$E$3:$E$2283,Table1[[#This Row],[ID]],0)),0))),"")</f>
        <v/>
      </c>
      <c r="N405" s="292" t="str" cm="1">
        <f t="array" aca="1" ref="N405" ca="1">_xlfn.IFNA(TODAY()-(INDEX(OFFSET(Priorities!$F$3:$F$2283,Table1[[#This Row],[ID]],0),MATCH(1,(B405=OFFSET(Priorities!$B$3:$B$2283,Table1[[#This Row],[ID]],0))*("104W"=OFFSET(Priorities!$E$3:$E$2283,Table1[[#This Row],[ID]],0)),0))),"")</f>
        <v/>
      </c>
      <c r="O405" s="292" t="str" cm="1">
        <f t="array" aca="1" ref="O405" ca="1">_xlfn.IFNA(TODAY()-(INDEX(OFFSET(Priorities!$F$3:$F$2283,Table1[[#This Row],[ID]],0),MATCH(1,(B405=OFFSET(Priorities!$B$3:$B$2283,Table1[[#This Row],[ID]],0))*("2L"=OFFSET(Priorities!$E$3:$E$2283,Table1[[#This Row],[ID]],0)),0))),"")</f>
        <v/>
      </c>
      <c r="P405" s="292" t="str" cm="1">
        <f t="array" aca="1" ref="P405" ca="1">_xlfn.IFNA(TODAY()-(INDEX(OFFSET(Priorities!$F$3:$F$2283,Table1[[#This Row],[ID]],0),MATCH(1,(B405=OFFSET(Priorities!$B$3:$B$2283,Table1[[#This Row],[ID]],0))*("156W"=OFFSET(Priorities!$E$3:$E$2283,Table1[[#This Row],[ID]],0)),0))),"")</f>
        <v/>
      </c>
      <c r="Q405" s="289" t="str" cm="1">
        <f t="array" aca="1" ref="Q405" ca="1">_xlfn.IFNA(TODAY()-(INDEX(OFFSET(Priorities!$F$3:$F$2283,Table1[[#This Row],[ID]],0),MATCH(1,(B405=OFFSET(Priorities!$B$3:$B$2283,Table1[[#This Row],[ID]],0))*("3L"=OFFSET(Priorities!$E$3:$E$2283,Table1[[#This Row],[ID]],0)),0))),"")</f>
        <v/>
      </c>
    </row>
    <row r="406" spans="1:17" hidden="1" x14ac:dyDescent="0.3">
      <c r="A406" s="288">
        <v>405</v>
      </c>
      <c r="B406" s="289" t="str">
        <f ca="1">IF(COUNTIF(Priorities!$B$4:OFFSET(Priorities!$B$3,Table1[[#This Row],[ID]],0),OFFSET(Priorities!$B$3,Table1[[#This Row],[ID]],0))=1,OFFSET(Priorities!$B$3,Table1[[#This Row],[ID]],0),"")</f>
        <v/>
      </c>
      <c r="C406" s="290" t="str">
        <f ca="1">IF(COUNTIF(Priorities!$B$4:OFFSET(Priorities!$B$3,Table1[[#This Row],[ID]],0),OFFSET(Priorities!$B$3,Table1[[#This Row],[ID]],0))=1,OFFSET(Priorities!$C$3,Table1[[#This Row],[ID]],0),"")</f>
        <v/>
      </c>
      <c r="D406" s="289" t="str">
        <f ca="1">IFERROR(IF(VLOOKUP(E406,'Leader-Assistant'!$B$1:$B$25,1,FALSE)&lt;&gt;"",'Leader-Assistant'!$B$1,""),"") &amp; IFERROR(IF(VLOOKUP(E406,'Leader-Assistant'!$C$1:$C$25,1,FALSE)&lt;&gt;"",'Leader-Assistant'!$C$1,""),"")  &amp; IFERROR(IF(VLOOKUP(E406,'Leader-Assistant'!$D$1:$D$25,1,FALSE)&lt;&gt;"",'Leader-Assistant'!$D$1,""),"") &amp; IFERROR(IF(VLOOKUP(E406,'Leader-Assistant'!$E$1:$E$25,1,FALSE)&lt;&gt;"",'Leader-Assistant'!$E$1,""),"") &amp; IFERROR(IF(VLOOKUP(E406,'Leader-Assistant'!$F$1:$F$25,1,FALSE)&lt;&gt;"",'Leader-Assistant'!$F$1,""),"") &amp; IFERROR(IF(VLOOKUP(E406,'Leader-Assistant'!$G$1:$G$25,1,FALSE)&lt;&gt;"",'Leader-Assistant'!$G$1,""),"") &amp; IFERROR(IF(VLOOKUP(E406,'Leader-Assistant'!$H$1:$H$25,1,FALSE)&lt;&gt;"",'Leader-Assistant'!$H$1,""),"") &amp; IFERROR(IF(VLOOKUP(E406,'Leader-Assistant'!$I$1:$I$25,1,FALSE)&lt;&gt;"",'Leader-Assistant'!$I$1,""),"")</f>
        <v/>
      </c>
      <c r="E406" s="289" t="str">
        <f ca="1">IF(COUNTIF(Priorities!$B$4:OFFSET(Priorities!$B$3,Table1[[#This Row],[ID]],0),OFFSET(Priorities!$B$3,Table1[[#This Row],[ID]],0))=1,OFFSET(Priorities!$D$3,Table1[[#This Row],[ID]],0),"")</f>
        <v/>
      </c>
      <c r="F406" s="291"/>
      <c r="G406" s="292" t="str" cm="1">
        <f t="array" aca="1" ref="G406" ca="1">_xlfn.IFNA(TODAY()-(INDEX(OFFSET(Priorities!$F$3:$F$2283,Table1[[#This Row],[ID]],0),MATCH(1,(B406=OFFSET(Priorities!$B$3:$B$2283,Table1[[#This Row],[ID]],0))*("1W"=OFFSET(Priorities!$E$3:$E$2283,Table1[[#This Row],[ID]],0)),0))),"")</f>
        <v/>
      </c>
      <c r="H406" s="292" t="str" cm="1">
        <f t="array" aca="1" ref="H406" ca="1">_xlfn.IFNA(TODAY()-(INDEX(OFFSET(Priorities!$F$3:$F$2283,Table1[[#This Row],[ID]],0),MATCH(1,(B406=OFFSET(Priorities!$B$3:$B$2283,Table1[[#This Row],[ID]],0))*("3W"=OFFSET(Priorities!$E$3:$E$2283,Table1[[#This Row],[ID]],0)),0))),"")</f>
        <v/>
      </c>
      <c r="I406" s="292" t="str" cm="1">
        <f t="array" aca="1" ref="I406" ca="1">_xlfn.IFNA(TODAY()-(INDEX(OFFSET(Priorities!$F$3:$F$2283,Table1[[#This Row],[ID]],0),MATCH(1,(B406=OFFSET(Priorities!$B$3:$B$2283,Table1[[#This Row],[ID]],0))*("6W"=OFFSET(Priorities!$E$3:$E$2283,Table1[[#This Row],[ID]],0)),0))),"")</f>
        <v/>
      </c>
      <c r="J406" s="292" t="str" cm="1">
        <f t="array" aca="1" ref="J406" ca="1">_xlfn.IFNA(TODAY()-(INDEX(OFFSET(Priorities!$F$3:$F$2283,Table1[[#This Row],[ID]],0),MATCH(1,(B406=OFFSET(Priorities!$B$3:$B$2283,Table1[[#This Row],[ID]],0))*("12W"=OFFSET(Priorities!$E$3:$E$2283,Table1[[#This Row],[ID]],0)),0))),"")</f>
        <v/>
      </c>
      <c r="K406" s="292" t="str" cm="1">
        <f t="array" aca="1" ref="K406" ca="1">_xlfn.IFNA(TODAY()-(INDEX(OFFSET(Priorities!$F$3:$F$2283,Table1[[#This Row],[ID]],0),MATCH(1,(B406=OFFSET(Priorities!$B$3:$B$2283,Table1[[#This Row],[ID]],0))*("18W"=OFFSET(Priorities!$E$3:$E$2283,Table1[[#This Row],[ID]],0)),0))),"")</f>
        <v/>
      </c>
      <c r="L406" s="292" t="str" cm="1">
        <f t="array" aca="1" ref="L406" ca="1">_xlfn.IFNA(TODAY()-(INDEX(OFFSET(Priorities!$F$3:$F$2283,Table1[[#This Row],[ID]],0),MATCH(1,(B406=OFFSET(Priorities!$B$3:$B$2283,Table1[[#This Row],[ID]],0))*("26W"=OFFSET(Priorities!$E$3:$E$2283,Table1[[#This Row],[ID]],0)),0))),"")</f>
        <v/>
      </c>
      <c r="M406" s="292" t="str" cm="1">
        <f t="array" aca="1" ref="M406" ca="1">_xlfn.IFNA(TODAY()-(INDEX(OFFSET(Priorities!$F$3:$F$2283,Table1[[#This Row],[ID]],0),MATCH(1,(B406=OFFSET(Priorities!$B$3:$B$2283,Table1[[#This Row],[ID]],0))*("52W"=OFFSET(Priorities!$E$3:$E$2283,Table1[[#This Row],[ID]],0)),0))),"")</f>
        <v/>
      </c>
      <c r="N406" s="292" t="str" cm="1">
        <f t="array" aca="1" ref="N406" ca="1">_xlfn.IFNA(TODAY()-(INDEX(OFFSET(Priorities!$F$3:$F$2283,Table1[[#This Row],[ID]],0),MATCH(1,(B406=OFFSET(Priorities!$B$3:$B$2283,Table1[[#This Row],[ID]],0))*("104W"=OFFSET(Priorities!$E$3:$E$2283,Table1[[#This Row],[ID]],0)),0))),"")</f>
        <v/>
      </c>
      <c r="O406" s="292" t="str" cm="1">
        <f t="array" aca="1" ref="O406" ca="1">_xlfn.IFNA(TODAY()-(INDEX(OFFSET(Priorities!$F$3:$F$2283,Table1[[#This Row],[ID]],0),MATCH(1,(B406=OFFSET(Priorities!$B$3:$B$2283,Table1[[#This Row],[ID]],0))*("2L"=OFFSET(Priorities!$E$3:$E$2283,Table1[[#This Row],[ID]],0)),0))),"")</f>
        <v/>
      </c>
      <c r="P406" s="292" t="str" cm="1">
        <f t="array" aca="1" ref="P406" ca="1">_xlfn.IFNA(TODAY()-(INDEX(OFFSET(Priorities!$F$3:$F$2283,Table1[[#This Row],[ID]],0),MATCH(1,(B406=OFFSET(Priorities!$B$3:$B$2283,Table1[[#This Row],[ID]],0))*("156W"=OFFSET(Priorities!$E$3:$E$2283,Table1[[#This Row],[ID]],0)),0))),"")</f>
        <v/>
      </c>
      <c r="Q406" s="289" t="str" cm="1">
        <f t="array" aca="1" ref="Q406" ca="1">_xlfn.IFNA(TODAY()-(INDEX(OFFSET(Priorities!$F$3:$F$2283,Table1[[#This Row],[ID]],0),MATCH(1,(B406=OFFSET(Priorities!$B$3:$B$2283,Table1[[#This Row],[ID]],0))*("3L"=OFFSET(Priorities!$E$3:$E$2283,Table1[[#This Row],[ID]],0)),0))),"")</f>
        <v/>
      </c>
    </row>
    <row r="407" spans="1:17" hidden="1" x14ac:dyDescent="0.3">
      <c r="A407" s="288">
        <v>406</v>
      </c>
      <c r="B407" s="289" t="str">
        <f ca="1">IF(COUNTIF(Priorities!$B$4:OFFSET(Priorities!$B$3,Table1[[#This Row],[ID]],0),OFFSET(Priorities!$B$3,Table1[[#This Row],[ID]],0))=1,OFFSET(Priorities!$B$3,Table1[[#This Row],[ID]],0),"")</f>
        <v/>
      </c>
      <c r="C407" s="290" t="str">
        <f ca="1">IF(COUNTIF(Priorities!$B$4:OFFSET(Priorities!$B$3,Table1[[#This Row],[ID]],0),OFFSET(Priorities!$B$3,Table1[[#This Row],[ID]],0))=1,OFFSET(Priorities!$C$3,Table1[[#This Row],[ID]],0),"")</f>
        <v/>
      </c>
      <c r="D407" s="289" t="str">
        <f ca="1">IFERROR(IF(VLOOKUP(E407,'Leader-Assistant'!$B$1:$B$25,1,FALSE)&lt;&gt;"",'Leader-Assistant'!$B$1,""),"") &amp; IFERROR(IF(VLOOKUP(E407,'Leader-Assistant'!$C$1:$C$25,1,FALSE)&lt;&gt;"",'Leader-Assistant'!$C$1,""),"")  &amp; IFERROR(IF(VLOOKUP(E407,'Leader-Assistant'!$D$1:$D$25,1,FALSE)&lt;&gt;"",'Leader-Assistant'!$D$1,""),"") &amp; IFERROR(IF(VLOOKUP(E407,'Leader-Assistant'!$E$1:$E$25,1,FALSE)&lt;&gt;"",'Leader-Assistant'!$E$1,""),"") &amp; IFERROR(IF(VLOOKUP(E407,'Leader-Assistant'!$F$1:$F$25,1,FALSE)&lt;&gt;"",'Leader-Assistant'!$F$1,""),"") &amp; IFERROR(IF(VLOOKUP(E407,'Leader-Assistant'!$G$1:$G$25,1,FALSE)&lt;&gt;"",'Leader-Assistant'!$G$1,""),"") &amp; IFERROR(IF(VLOOKUP(E407,'Leader-Assistant'!$H$1:$H$25,1,FALSE)&lt;&gt;"",'Leader-Assistant'!$H$1,""),"") &amp; IFERROR(IF(VLOOKUP(E407,'Leader-Assistant'!$I$1:$I$25,1,FALSE)&lt;&gt;"",'Leader-Assistant'!$I$1,""),"")</f>
        <v/>
      </c>
      <c r="E407" s="289" t="str">
        <f ca="1">IF(COUNTIF(Priorities!$B$4:OFFSET(Priorities!$B$3,Table1[[#This Row],[ID]],0),OFFSET(Priorities!$B$3,Table1[[#This Row],[ID]],0))=1,OFFSET(Priorities!$D$3,Table1[[#This Row],[ID]],0),"")</f>
        <v/>
      </c>
      <c r="F407" s="291"/>
      <c r="G407" s="292" t="str" cm="1">
        <f t="array" aca="1" ref="G407" ca="1">_xlfn.IFNA(TODAY()-(INDEX(OFFSET(Priorities!$F$3:$F$2283,Table1[[#This Row],[ID]],0),MATCH(1,(B407=OFFSET(Priorities!$B$3:$B$2283,Table1[[#This Row],[ID]],0))*("1W"=OFFSET(Priorities!$E$3:$E$2283,Table1[[#This Row],[ID]],0)),0))),"")</f>
        <v/>
      </c>
      <c r="H407" s="292" t="str" cm="1">
        <f t="array" aca="1" ref="H407" ca="1">_xlfn.IFNA(TODAY()-(INDEX(OFFSET(Priorities!$F$3:$F$2283,Table1[[#This Row],[ID]],0),MATCH(1,(B407=OFFSET(Priorities!$B$3:$B$2283,Table1[[#This Row],[ID]],0))*("3W"=OFFSET(Priorities!$E$3:$E$2283,Table1[[#This Row],[ID]],0)),0))),"")</f>
        <v/>
      </c>
      <c r="I407" s="292" t="str" cm="1">
        <f t="array" aca="1" ref="I407" ca="1">_xlfn.IFNA(TODAY()-(INDEX(OFFSET(Priorities!$F$3:$F$2283,Table1[[#This Row],[ID]],0),MATCH(1,(B407=OFFSET(Priorities!$B$3:$B$2283,Table1[[#This Row],[ID]],0))*("6W"=OFFSET(Priorities!$E$3:$E$2283,Table1[[#This Row],[ID]],0)),0))),"")</f>
        <v/>
      </c>
      <c r="J407" s="292" t="str" cm="1">
        <f t="array" aca="1" ref="J407" ca="1">_xlfn.IFNA(TODAY()-(INDEX(OFFSET(Priorities!$F$3:$F$2283,Table1[[#This Row],[ID]],0),MATCH(1,(B407=OFFSET(Priorities!$B$3:$B$2283,Table1[[#This Row],[ID]],0))*("12W"=OFFSET(Priorities!$E$3:$E$2283,Table1[[#This Row],[ID]],0)),0))),"")</f>
        <v/>
      </c>
      <c r="K407" s="292" t="str" cm="1">
        <f t="array" aca="1" ref="K407" ca="1">_xlfn.IFNA(TODAY()-(INDEX(OFFSET(Priorities!$F$3:$F$2283,Table1[[#This Row],[ID]],0),MATCH(1,(B407=OFFSET(Priorities!$B$3:$B$2283,Table1[[#This Row],[ID]],0))*("18W"=OFFSET(Priorities!$E$3:$E$2283,Table1[[#This Row],[ID]],0)),0))),"")</f>
        <v/>
      </c>
      <c r="L407" s="292" t="str" cm="1">
        <f t="array" aca="1" ref="L407" ca="1">_xlfn.IFNA(TODAY()-(INDEX(OFFSET(Priorities!$F$3:$F$2283,Table1[[#This Row],[ID]],0),MATCH(1,(B407=OFFSET(Priorities!$B$3:$B$2283,Table1[[#This Row],[ID]],0))*("26W"=OFFSET(Priorities!$E$3:$E$2283,Table1[[#This Row],[ID]],0)),0))),"")</f>
        <v/>
      </c>
      <c r="M407" s="292" t="str" cm="1">
        <f t="array" aca="1" ref="M407" ca="1">_xlfn.IFNA(TODAY()-(INDEX(OFFSET(Priorities!$F$3:$F$2283,Table1[[#This Row],[ID]],0),MATCH(1,(B407=OFFSET(Priorities!$B$3:$B$2283,Table1[[#This Row],[ID]],0))*("52W"=OFFSET(Priorities!$E$3:$E$2283,Table1[[#This Row],[ID]],0)),0))),"")</f>
        <v/>
      </c>
      <c r="N407" s="292" t="str" cm="1">
        <f t="array" aca="1" ref="N407" ca="1">_xlfn.IFNA(TODAY()-(INDEX(OFFSET(Priorities!$F$3:$F$2283,Table1[[#This Row],[ID]],0),MATCH(1,(B407=OFFSET(Priorities!$B$3:$B$2283,Table1[[#This Row],[ID]],0))*("104W"=OFFSET(Priorities!$E$3:$E$2283,Table1[[#This Row],[ID]],0)),0))),"")</f>
        <v/>
      </c>
      <c r="O407" s="292" t="str" cm="1">
        <f t="array" aca="1" ref="O407" ca="1">_xlfn.IFNA(TODAY()-(INDEX(OFFSET(Priorities!$F$3:$F$2283,Table1[[#This Row],[ID]],0),MATCH(1,(B407=OFFSET(Priorities!$B$3:$B$2283,Table1[[#This Row],[ID]],0))*("2L"=OFFSET(Priorities!$E$3:$E$2283,Table1[[#This Row],[ID]],0)),0))),"")</f>
        <v/>
      </c>
      <c r="P407" s="292" t="str" cm="1">
        <f t="array" aca="1" ref="P407" ca="1">_xlfn.IFNA(TODAY()-(INDEX(OFFSET(Priorities!$F$3:$F$2283,Table1[[#This Row],[ID]],0),MATCH(1,(B407=OFFSET(Priorities!$B$3:$B$2283,Table1[[#This Row],[ID]],0))*("156W"=OFFSET(Priorities!$E$3:$E$2283,Table1[[#This Row],[ID]],0)),0))),"")</f>
        <v/>
      </c>
      <c r="Q407" s="289" t="str" cm="1">
        <f t="array" aca="1" ref="Q407" ca="1">_xlfn.IFNA(TODAY()-(INDEX(OFFSET(Priorities!$F$3:$F$2283,Table1[[#This Row],[ID]],0),MATCH(1,(B407=OFFSET(Priorities!$B$3:$B$2283,Table1[[#This Row],[ID]],0))*("3L"=OFFSET(Priorities!$E$3:$E$2283,Table1[[#This Row],[ID]],0)),0))),"")</f>
        <v/>
      </c>
    </row>
    <row r="408" spans="1:17" hidden="1" x14ac:dyDescent="0.3">
      <c r="A408" s="288">
        <v>407</v>
      </c>
      <c r="B408" s="289" t="str">
        <f ca="1">IF(COUNTIF(Priorities!$B$4:OFFSET(Priorities!$B$3,Table1[[#This Row],[ID]],0),OFFSET(Priorities!$B$3,Table1[[#This Row],[ID]],0))=1,OFFSET(Priorities!$B$3,Table1[[#This Row],[ID]],0),"")</f>
        <v/>
      </c>
      <c r="C408" s="290" t="str">
        <f ca="1">IF(COUNTIF(Priorities!$B$4:OFFSET(Priorities!$B$3,Table1[[#This Row],[ID]],0),OFFSET(Priorities!$B$3,Table1[[#This Row],[ID]],0))=1,OFFSET(Priorities!$C$3,Table1[[#This Row],[ID]],0),"")</f>
        <v/>
      </c>
      <c r="D408" s="289" t="str">
        <f ca="1">IFERROR(IF(VLOOKUP(E408,'Leader-Assistant'!$B$1:$B$25,1,FALSE)&lt;&gt;"",'Leader-Assistant'!$B$1,""),"") &amp; IFERROR(IF(VLOOKUP(E408,'Leader-Assistant'!$C$1:$C$25,1,FALSE)&lt;&gt;"",'Leader-Assistant'!$C$1,""),"")  &amp; IFERROR(IF(VLOOKUP(E408,'Leader-Assistant'!$D$1:$D$25,1,FALSE)&lt;&gt;"",'Leader-Assistant'!$D$1,""),"") &amp; IFERROR(IF(VLOOKUP(E408,'Leader-Assistant'!$E$1:$E$25,1,FALSE)&lt;&gt;"",'Leader-Assistant'!$E$1,""),"") &amp; IFERROR(IF(VLOOKUP(E408,'Leader-Assistant'!$F$1:$F$25,1,FALSE)&lt;&gt;"",'Leader-Assistant'!$F$1,""),"") &amp; IFERROR(IF(VLOOKUP(E408,'Leader-Assistant'!$G$1:$G$25,1,FALSE)&lt;&gt;"",'Leader-Assistant'!$G$1,""),"") &amp; IFERROR(IF(VLOOKUP(E408,'Leader-Assistant'!$H$1:$H$25,1,FALSE)&lt;&gt;"",'Leader-Assistant'!$H$1,""),"") &amp; IFERROR(IF(VLOOKUP(E408,'Leader-Assistant'!$I$1:$I$25,1,FALSE)&lt;&gt;"",'Leader-Assistant'!$I$1,""),"")</f>
        <v/>
      </c>
      <c r="E408" s="289" t="str">
        <f ca="1">IF(COUNTIF(Priorities!$B$4:OFFSET(Priorities!$B$3,Table1[[#This Row],[ID]],0),OFFSET(Priorities!$B$3,Table1[[#This Row],[ID]],0))=1,OFFSET(Priorities!$D$3,Table1[[#This Row],[ID]],0),"")</f>
        <v/>
      </c>
      <c r="F408" s="291"/>
      <c r="G408" s="292" t="str" cm="1">
        <f t="array" aca="1" ref="G408" ca="1">_xlfn.IFNA(TODAY()-(INDEX(OFFSET(Priorities!$F$3:$F$2283,Table1[[#This Row],[ID]],0),MATCH(1,(B408=OFFSET(Priorities!$B$3:$B$2283,Table1[[#This Row],[ID]],0))*("1W"=OFFSET(Priorities!$E$3:$E$2283,Table1[[#This Row],[ID]],0)),0))),"")</f>
        <v/>
      </c>
      <c r="H408" s="292" t="str" cm="1">
        <f t="array" aca="1" ref="H408" ca="1">_xlfn.IFNA(TODAY()-(INDEX(OFFSET(Priorities!$F$3:$F$2283,Table1[[#This Row],[ID]],0),MATCH(1,(B408=OFFSET(Priorities!$B$3:$B$2283,Table1[[#This Row],[ID]],0))*("3W"=OFFSET(Priorities!$E$3:$E$2283,Table1[[#This Row],[ID]],0)),0))),"")</f>
        <v/>
      </c>
      <c r="I408" s="292" t="str" cm="1">
        <f t="array" aca="1" ref="I408" ca="1">_xlfn.IFNA(TODAY()-(INDEX(OFFSET(Priorities!$F$3:$F$2283,Table1[[#This Row],[ID]],0),MATCH(1,(B408=OFFSET(Priorities!$B$3:$B$2283,Table1[[#This Row],[ID]],0))*("6W"=OFFSET(Priorities!$E$3:$E$2283,Table1[[#This Row],[ID]],0)),0))),"")</f>
        <v/>
      </c>
      <c r="J408" s="292" t="str" cm="1">
        <f t="array" aca="1" ref="J408" ca="1">_xlfn.IFNA(TODAY()-(INDEX(OFFSET(Priorities!$F$3:$F$2283,Table1[[#This Row],[ID]],0),MATCH(1,(B408=OFFSET(Priorities!$B$3:$B$2283,Table1[[#This Row],[ID]],0))*("12W"=OFFSET(Priorities!$E$3:$E$2283,Table1[[#This Row],[ID]],0)),0))),"")</f>
        <v/>
      </c>
      <c r="K408" s="292" t="str" cm="1">
        <f t="array" aca="1" ref="K408" ca="1">_xlfn.IFNA(TODAY()-(INDEX(OFFSET(Priorities!$F$3:$F$2283,Table1[[#This Row],[ID]],0),MATCH(1,(B408=OFFSET(Priorities!$B$3:$B$2283,Table1[[#This Row],[ID]],0))*("18W"=OFFSET(Priorities!$E$3:$E$2283,Table1[[#This Row],[ID]],0)),0))),"")</f>
        <v/>
      </c>
      <c r="L408" s="292" t="str" cm="1">
        <f t="array" aca="1" ref="L408" ca="1">_xlfn.IFNA(TODAY()-(INDEX(OFFSET(Priorities!$F$3:$F$2283,Table1[[#This Row],[ID]],0),MATCH(1,(B408=OFFSET(Priorities!$B$3:$B$2283,Table1[[#This Row],[ID]],0))*("26W"=OFFSET(Priorities!$E$3:$E$2283,Table1[[#This Row],[ID]],0)),0))),"")</f>
        <v/>
      </c>
      <c r="M408" s="292" t="str" cm="1">
        <f t="array" aca="1" ref="M408" ca="1">_xlfn.IFNA(TODAY()-(INDEX(OFFSET(Priorities!$F$3:$F$2283,Table1[[#This Row],[ID]],0),MATCH(1,(B408=OFFSET(Priorities!$B$3:$B$2283,Table1[[#This Row],[ID]],0))*("52W"=OFFSET(Priorities!$E$3:$E$2283,Table1[[#This Row],[ID]],0)),0))),"")</f>
        <v/>
      </c>
      <c r="N408" s="292" t="str" cm="1">
        <f t="array" aca="1" ref="N408" ca="1">_xlfn.IFNA(TODAY()-(INDEX(OFFSET(Priorities!$F$3:$F$2283,Table1[[#This Row],[ID]],0),MATCH(1,(B408=OFFSET(Priorities!$B$3:$B$2283,Table1[[#This Row],[ID]],0))*("104W"=OFFSET(Priorities!$E$3:$E$2283,Table1[[#This Row],[ID]],0)),0))),"")</f>
        <v/>
      </c>
      <c r="O408" s="292" t="str" cm="1">
        <f t="array" aca="1" ref="O408" ca="1">_xlfn.IFNA(TODAY()-(INDEX(OFFSET(Priorities!$F$3:$F$2283,Table1[[#This Row],[ID]],0),MATCH(1,(B408=OFFSET(Priorities!$B$3:$B$2283,Table1[[#This Row],[ID]],0))*("2L"=OFFSET(Priorities!$E$3:$E$2283,Table1[[#This Row],[ID]],0)),0))),"")</f>
        <v/>
      </c>
      <c r="P408" s="292" t="str" cm="1">
        <f t="array" aca="1" ref="P408" ca="1">_xlfn.IFNA(TODAY()-(INDEX(OFFSET(Priorities!$F$3:$F$2283,Table1[[#This Row],[ID]],0),MATCH(1,(B408=OFFSET(Priorities!$B$3:$B$2283,Table1[[#This Row],[ID]],0))*("156W"=OFFSET(Priorities!$E$3:$E$2283,Table1[[#This Row],[ID]],0)),0))),"")</f>
        <v/>
      </c>
      <c r="Q408" s="289" t="str" cm="1">
        <f t="array" aca="1" ref="Q408" ca="1">_xlfn.IFNA(TODAY()-(INDEX(OFFSET(Priorities!$F$3:$F$2283,Table1[[#This Row],[ID]],0),MATCH(1,(B408=OFFSET(Priorities!$B$3:$B$2283,Table1[[#This Row],[ID]],0))*("3L"=OFFSET(Priorities!$E$3:$E$2283,Table1[[#This Row],[ID]],0)),0))),"")</f>
        <v/>
      </c>
    </row>
    <row r="409" spans="1:17" hidden="1" x14ac:dyDescent="0.3">
      <c r="A409" s="288">
        <v>408</v>
      </c>
      <c r="B409" s="289" t="str">
        <f ca="1">IF(COUNTIF(Priorities!$B$4:OFFSET(Priorities!$B$3,Table1[[#This Row],[ID]],0),OFFSET(Priorities!$B$3,Table1[[#This Row],[ID]],0))=1,OFFSET(Priorities!$B$3,Table1[[#This Row],[ID]],0),"")</f>
        <v/>
      </c>
      <c r="C409" s="290" t="str">
        <f ca="1">IF(COUNTIF(Priorities!$B$4:OFFSET(Priorities!$B$3,Table1[[#This Row],[ID]],0),OFFSET(Priorities!$B$3,Table1[[#This Row],[ID]],0))=1,OFFSET(Priorities!$C$3,Table1[[#This Row],[ID]],0),"")</f>
        <v/>
      </c>
      <c r="D409" s="289" t="str">
        <f ca="1">IFERROR(IF(VLOOKUP(E409,'Leader-Assistant'!$B$1:$B$25,1,FALSE)&lt;&gt;"",'Leader-Assistant'!$B$1,""),"") &amp; IFERROR(IF(VLOOKUP(E409,'Leader-Assistant'!$C$1:$C$25,1,FALSE)&lt;&gt;"",'Leader-Assistant'!$C$1,""),"")  &amp; IFERROR(IF(VLOOKUP(E409,'Leader-Assistant'!$D$1:$D$25,1,FALSE)&lt;&gt;"",'Leader-Assistant'!$D$1,""),"") &amp; IFERROR(IF(VLOOKUP(E409,'Leader-Assistant'!$E$1:$E$25,1,FALSE)&lt;&gt;"",'Leader-Assistant'!$E$1,""),"") &amp; IFERROR(IF(VLOOKUP(E409,'Leader-Assistant'!$F$1:$F$25,1,FALSE)&lt;&gt;"",'Leader-Assistant'!$F$1,""),"") &amp; IFERROR(IF(VLOOKUP(E409,'Leader-Assistant'!$G$1:$G$25,1,FALSE)&lt;&gt;"",'Leader-Assistant'!$G$1,""),"") &amp; IFERROR(IF(VLOOKUP(E409,'Leader-Assistant'!$H$1:$H$25,1,FALSE)&lt;&gt;"",'Leader-Assistant'!$H$1,""),"") &amp; IFERROR(IF(VLOOKUP(E409,'Leader-Assistant'!$I$1:$I$25,1,FALSE)&lt;&gt;"",'Leader-Assistant'!$I$1,""),"")</f>
        <v/>
      </c>
      <c r="E409" s="289" t="str">
        <f ca="1">IF(COUNTIF(Priorities!$B$4:OFFSET(Priorities!$B$3,Table1[[#This Row],[ID]],0),OFFSET(Priorities!$B$3,Table1[[#This Row],[ID]],0))=1,OFFSET(Priorities!$D$3,Table1[[#This Row],[ID]],0),"")</f>
        <v/>
      </c>
      <c r="F409" s="291"/>
      <c r="G409" s="292" t="str" cm="1">
        <f t="array" aca="1" ref="G409" ca="1">_xlfn.IFNA(TODAY()-(INDEX(OFFSET(Priorities!$F$3:$F$2283,Table1[[#This Row],[ID]],0),MATCH(1,(B409=OFFSET(Priorities!$B$3:$B$2283,Table1[[#This Row],[ID]],0))*("1W"=OFFSET(Priorities!$E$3:$E$2283,Table1[[#This Row],[ID]],0)),0))),"")</f>
        <v/>
      </c>
      <c r="H409" s="292" t="str" cm="1">
        <f t="array" aca="1" ref="H409" ca="1">_xlfn.IFNA(TODAY()-(INDEX(OFFSET(Priorities!$F$3:$F$2283,Table1[[#This Row],[ID]],0),MATCH(1,(B409=OFFSET(Priorities!$B$3:$B$2283,Table1[[#This Row],[ID]],0))*("3W"=OFFSET(Priorities!$E$3:$E$2283,Table1[[#This Row],[ID]],0)),0))),"")</f>
        <v/>
      </c>
      <c r="I409" s="292" t="str" cm="1">
        <f t="array" aca="1" ref="I409" ca="1">_xlfn.IFNA(TODAY()-(INDEX(OFFSET(Priorities!$F$3:$F$2283,Table1[[#This Row],[ID]],0),MATCH(1,(B409=OFFSET(Priorities!$B$3:$B$2283,Table1[[#This Row],[ID]],0))*("6W"=OFFSET(Priorities!$E$3:$E$2283,Table1[[#This Row],[ID]],0)),0))),"")</f>
        <v/>
      </c>
      <c r="J409" s="292" t="str" cm="1">
        <f t="array" aca="1" ref="J409" ca="1">_xlfn.IFNA(TODAY()-(INDEX(OFFSET(Priorities!$F$3:$F$2283,Table1[[#This Row],[ID]],0),MATCH(1,(B409=OFFSET(Priorities!$B$3:$B$2283,Table1[[#This Row],[ID]],0))*("12W"=OFFSET(Priorities!$E$3:$E$2283,Table1[[#This Row],[ID]],0)),0))),"")</f>
        <v/>
      </c>
      <c r="K409" s="292" t="str" cm="1">
        <f t="array" aca="1" ref="K409" ca="1">_xlfn.IFNA(TODAY()-(INDEX(OFFSET(Priorities!$F$3:$F$2283,Table1[[#This Row],[ID]],0),MATCH(1,(B409=OFFSET(Priorities!$B$3:$B$2283,Table1[[#This Row],[ID]],0))*("18W"=OFFSET(Priorities!$E$3:$E$2283,Table1[[#This Row],[ID]],0)),0))),"")</f>
        <v/>
      </c>
      <c r="L409" s="292" t="str" cm="1">
        <f t="array" aca="1" ref="L409" ca="1">_xlfn.IFNA(TODAY()-(INDEX(OFFSET(Priorities!$F$3:$F$2283,Table1[[#This Row],[ID]],0),MATCH(1,(B409=OFFSET(Priorities!$B$3:$B$2283,Table1[[#This Row],[ID]],0))*("26W"=OFFSET(Priorities!$E$3:$E$2283,Table1[[#This Row],[ID]],0)),0))),"")</f>
        <v/>
      </c>
      <c r="M409" s="292" t="str" cm="1">
        <f t="array" aca="1" ref="M409" ca="1">_xlfn.IFNA(TODAY()-(INDEX(OFFSET(Priorities!$F$3:$F$2283,Table1[[#This Row],[ID]],0),MATCH(1,(B409=OFFSET(Priorities!$B$3:$B$2283,Table1[[#This Row],[ID]],0))*("52W"=OFFSET(Priorities!$E$3:$E$2283,Table1[[#This Row],[ID]],0)),0))),"")</f>
        <v/>
      </c>
      <c r="N409" s="292" t="str" cm="1">
        <f t="array" aca="1" ref="N409" ca="1">_xlfn.IFNA(TODAY()-(INDEX(OFFSET(Priorities!$F$3:$F$2283,Table1[[#This Row],[ID]],0),MATCH(1,(B409=OFFSET(Priorities!$B$3:$B$2283,Table1[[#This Row],[ID]],0))*("104W"=OFFSET(Priorities!$E$3:$E$2283,Table1[[#This Row],[ID]],0)),0))),"")</f>
        <v/>
      </c>
      <c r="O409" s="292" t="str" cm="1">
        <f t="array" aca="1" ref="O409" ca="1">_xlfn.IFNA(TODAY()-(INDEX(OFFSET(Priorities!$F$3:$F$2283,Table1[[#This Row],[ID]],0),MATCH(1,(B409=OFFSET(Priorities!$B$3:$B$2283,Table1[[#This Row],[ID]],0))*("2L"=OFFSET(Priorities!$E$3:$E$2283,Table1[[#This Row],[ID]],0)),0))),"")</f>
        <v/>
      </c>
      <c r="P409" s="292" t="str" cm="1">
        <f t="array" aca="1" ref="P409" ca="1">_xlfn.IFNA(TODAY()-(INDEX(OFFSET(Priorities!$F$3:$F$2283,Table1[[#This Row],[ID]],0),MATCH(1,(B409=OFFSET(Priorities!$B$3:$B$2283,Table1[[#This Row],[ID]],0))*("156W"=OFFSET(Priorities!$E$3:$E$2283,Table1[[#This Row],[ID]],0)),0))),"")</f>
        <v/>
      </c>
      <c r="Q409" s="289" t="str" cm="1">
        <f t="array" aca="1" ref="Q409" ca="1">_xlfn.IFNA(TODAY()-(INDEX(OFFSET(Priorities!$F$3:$F$2283,Table1[[#This Row],[ID]],0),MATCH(1,(B409=OFFSET(Priorities!$B$3:$B$2283,Table1[[#This Row],[ID]],0))*("3L"=OFFSET(Priorities!$E$3:$E$2283,Table1[[#This Row],[ID]],0)),0))),"")</f>
        <v/>
      </c>
    </row>
    <row r="410" spans="1:17" hidden="1" x14ac:dyDescent="0.3">
      <c r="A410" s="288">
        <v>409</v>
      </c>
      <c r="B410" s="289" t="str">
        <f ca="1">IF(COUNTIF(Priorities!$B$4:OFFSET(Priorities!$B$3,Table1[[#This Row],[ID]],0),OFFSET(Priorities!$B$3,Table1[[#This Row],[ID]],0))=1,OFFSET(Priorities!$B$3,Table1[[#This Row],[ID]],0),"")</f>
        <v/>
      </c>
      <c r="C410" s="290" t="str">
        <f ca="1">IF(COUNTIF(Priorities!$B$4:OFFSET(Priorities!$B$3,Table1[[#This Row],[ID]],0),OFFSET(Priorities!$B$3,Table1[[#This Row],[ID]],0))=1,OFFSET(Priorities!$C$3,Table1[[#This Row],[ID]],0),"")</f>
        <v/>
      </c>
      <c r="D410" s="289" t="str">
        <f ca="1">IFERROR(IF(VLOOKUP(E410,'Leader-Assistant'!$B$1:$B$25,1,FALSE)&lt;&gt;"",'Leader-Assistant'!$B$1,""),"") &amp; IFERROR(IF(VLOOKUP(E410,'Leader-Assistant'!$C$1:$C$25,1,FALSE)&lt;&gt;"",'Leader-Assistant'!$C$1,""),"")  &amp; IFERROR(IF(VLOOKUP(E410,'Leader-Assistant'!$D$1:$D$25,1,FALSE)&lt;&gt;"",'Leader-Assistant'!$D$1,""),"") &amp; IFERROR(IF(VLOOKUP(E410,'Leader-Assistant'!$E$1:$E$25,1,FALSE)&lt;&gt;"",'Leader-Assistant'!$E$1,""),"") &amp; IFERROR(IF(VLOOKUP(E410,'Leader-Assistant'!$F$1:$F$25,1,FALSE)&lt;&gt;"",'Leader-Assistant'!$F$1,""),"") &amp; IFERROR(IF(VLOOKUP(E410,'Leader-Assistant'!$G$1:$G$25,1,FALSE)&lt;&gt;"",'Leader-Assistant'!$G$1,""),"") &amp; IFERROR(IF(VLOOKUP(E410,'Leader-Assistant'!$H$1:$H$25,1,FALSE)&lt;&gt;"",'Leader-Assistant'!$H$1,""),"") &amp; IFERROR(IF(VLOOKUP(E410,'Leader-Assistant'!$I$1:$I$25,1,FALSE)&lt;&gt;"",'Leader-Assistant'!$I$1,""),"")</f>
        <v/>
      </c>
      <c r="E410" s="289" t="str">
        <f ca="1">IF(COUNTIF(Priorities!$B$4:OFFSET(Priorities!$B$3,Table1[[#This Row],[ID]],0),OFFSET(Priorities!$B$3,Table1[[#This Row],[ID]],0))=1,OFFSET(Priorities!$D$3,Table1[[#This Row],[ID]],0),"")</f>
        <v/>
      </c>
      <c r="F410" s="291"/>
      <c r="G410" s="292" t="str" cm="1">
        <f t="array" aca="1" ref="G410" ca="1">_xlfn.IFNA(TODAY()-(INDEX(OFFSET(Priorities!$F$3:$F$2283,Table1[[#This Row],[ID]],0),MATCH(1,(B410=OFFSET(Priorities!$B$3:$B$2283,Table1[[#This Row],[ID]],0))*("1W"=OFFSET(Priorities!$E$3:$E$2283,Table1[[#This Row],[ID]],0)),0))),"")</f>
        <v/>
      </c>
      <c r="H410" s="292" t="str" cm="1">
        <f t="array" aca="1" ref="H410" ca="1">_xlfn.IFNA(TODAY()-(INDEX(OFFSET(Priorities!$F$3:$F$2283,Table1[[#This Row],[ID]],0),MATCH(1,(B410=OFFSET(Priorities!$B$3:$B$2283,Table1[[#This Row],[ID]],0))*("3W"=OFFSET(Priorities!$E$3:$E$2283,Table1[[#This Row],[ID]],0)),0))),"")</f>
        <v/>
      </c>
      <c r="I410" s="292" t="str" cm="1">
        <f t="array" aca="1" ref="I410" ca="1">_xlfn.IFNA(TODAY()-(INDEX(OFFSET(Priorities!$F$3:$F$2283,Table1[[#This Row],[ID]],0),MATCH(1,(B410=OFFSET(Priorities!$B$3:$B$2283,Table1[[#This Row],[ID]],0))*("6W"=OFFSET(Priorities!$E$3:$E$2283,Table1[[#This Row],[ID]],0)),0))),"")</f>
        <v/>
      </c>
      <c r="J410" s="292" t="str" cm="1">
        <f t="array" aca="1" ref="J410" ca="1">_xlfn.IFNA(TODAY()-(INDEX(OFFSET(Priorities!$F$3:$F$2283,Table1[[#This Row],[ID]],0),MATCH(1,(B410=OFFSET(Priorities!$B$3:$B$2283,Table1[[#This Row],[ID]],0))*("12W"=OFFSET(Priorities!$E$3:$E$2283,Table1[[#This Row],[ID]],0)),0))),"")</f>
        <v/>
      </c>
      <c r="K410" s="292" t="str" cm="1">
        <f t="array" aca="1" ref="K410" ca="1">_xlfn.IFNA(TODAY()-(INDEX(OFFSET(Priorities!$F$3:$F$2283,Table1[[#This Row],[ID]],0),MATCH(1,(B410=OFFSET(Priorities!$B$3:$B$2283,Table1[[#This Row],[ID]],0))*("18W"=OFFSET(Priorities!$E$3:$E$2283,Table1[[#This Row],[ID]],0)),0))),"")</f>
        <v/>
      </c>
      <c r="L410" s="292" t="str" cm="1">
        <f t="array" aca="1" ref="L410" ca="1">_xlfn.IFNA(TODAY()-(INDEX(OFFSET(Priorities!$F$3:$F$2283,Table1[[#This Row],[ID]],0),MATCH(1,(B410=OFFSET(Priorities!$B$3:$B$2283,Table1[[#This Row],[ID]],0))*("26W"=OFFSET(Priorities!$E$3:$E$2283,Table1[[#This Row],[ID]],0)),0))),"")</f>
        <v/>
      </c>
      <c r="M410" s="292" t="str" cm="1">
        <f t="array" aca="1" ref="M410" ca="1">_xlfn.IFNA(TODAY()-(INDEX(OFFSET(Priorities!$F$3:$F$2283,Table1[[#This Row],[ID]],0),MATCH(1,(B410=OFFSET(Priorities!$B$3:$B$2283,Table1[[#This Row],[ID]],0))*("52W"=OFFSET(Priorities!$E$3:$E$2283,Table1[[#This Row],[ID]],0)),0))),"")</f>
        <v/>
      </c>
      <c r="N410" s="292" t="str" cm="1">
        <f t="array" aca="1" ref="N410" ca="1">_xlfn.IFNA(TODAY()-(INDEX(OFFSET(Priorities!$F$3:$F$2283,Table1[[#This Row],[ID]],0),MATCH(1,(B410=OFFSET(Priorities!$B$3:$B$2283,Table1[[#This Row],[ID]],0))*("104W"=OFFSET(Priorities!$E$3:$E$2283,Table1[[#This Row],[ID]],0)),0))),"")</f>
        <v/>
      </c>
      <c r="O410" s="292" t="str" cm="1">
        <f t="array" aca="1" ref="O410" ca="1">_xlfn.IFNA(TODAY()-(INDEX(OFFSET(Priorities!$F$3:$F$2283,Table1[[#This Row],[ID]],0),MATCH(1,(B410=OFFSET(Priorities!$B$3:$B$2283,Table1[[#This Row],[ID]],0))*("2L"=OFFSET(Priorities!$E$3:$E$2283,Table1[[#This Row],[ID]],0)),0))),"")</f>
        <v/>
      </c>
      <c r="P410" s="292" t="str" cm="1">
        <f t="array" aca="1" ref="P410" ca="1">_xlfn.IFNA(TODAY()-(INDEX(OFFSET(Priorities!$F$3:$F$2283,Table1[[#This Row],[ID]],0),MATCH(1,(B410=OFFSET(Priorities!$B$3:$B$2283,Table1[[#This Row],[ID]],0))*("156W"=OFFSET(Priorities!$E$3:$E$2283,Table1[[#This Row],[ID]],0)),0))),"")</f>
        <v/>
      </c>
      <c r="Q410" s="289" t="str" cm="1">
        <f t="array" aca="1" ref="Q410" ca="1">_xlfn.IFNA(TODAY()-(INDEX(OFFSET(Priorities!$F$3:$F$2283,Table1[[#This Row],[ID]],0),MATCH(1,(B410=OFFSET(Priorities!$B$3:$B$2283,Table1[[#This Row],[ID]],0))*("3L"=OFFSET(Priorities!$E$3:$E$2283,Table1[[#This Row],[ID]],0)),0))),"")</f>
        <v/>
      </c>
    </row>
    <row r="411" spans="1:17" hidden="1" x14ac:dyDescent="0.3">
      <c r="A411" s="288">
        <v>410</v>
      </c>
      <c r="B411" s="289" t="str">
        <f ca="1">IF(COUNTIF(Priorities!$B$4:OFFSET(Priorities!$B$3,Table1[[#This Row],[ID]],0),OFFSET(Priorities!$B$3,Table1[[#This Row],[ID]],0))=1,OFFSET(Priorities!$B$3,Table1[[#This Row],[ID]],0),"")</f>
        <v/>
      </c>
      <c r="C411" s="290" t="str">
        <f ca="1">IF(COUNTIF(Priorities!$B$4:OFFSET(Priorities!$B$3,Table1[[#This Row],[ID]],0),OFFSET(Priorities!$B$3,Table1[[#This Row],[ID]],0))=1,OFFSET(Priorities!$C$3,Table1[[#This Row],[ID]],0),"")</f>
        <v/>
      </c>
      <c r="D411" s="289" t="str">
        <f ca="1">IFERROR(IF(VLOOKUP(E411,'Leader-Assistant'!$B$1:$B$25,1,FALSE)&lt;&gt;"",'Leader-Assistant'!$B$1,""),"") &amp; IFERROR(IF(VLOOKUP(E411,'Leader-Assistant'!$C$1:$C$25,1,FALSE)&lt;&gt;"",'Leader-Assistant'!$C$1,""),"")  &amp; IFERROR(IF(VLOOKUP(E411,'Leader-Assistant'!$D$1:$D$25,1,FALSE)&lt;&gt;"",'Leader-Assistant'!$D$1,""),"") &amp; IFERROR(IF(VLOOKUP(E411,'Leader-Assistant'!$E$1:$E$25,1,FALSE)&lt;&gt;"",'Leader-Assistant'!$E$1,""),"") &amp; IFERROR(IF(VLOOKUP(E411,'Leader-Assistant'!$F$1:$F$25,1,FALSE)&lt;&gt;"",'Leader-Assistant'!$F$1,""),"") &amp; IFERROR(IF(VLOOKUP(E411,'Leader-Assistant'!$G$1:$G$25,1,FALSE)&lt;&gt;"",'Leader-Assistant'!$G$1,""),"") &amp; IFERROR(IF(VLOOKUP(E411,'Leader-Assistant'!$H$1:$H$25,1,FALSE)&lt;&gt;"",'Leader-Assistant'!$H$1,""),"") &amp; IFERROR(IF(VLOOKUP(E411,'Leader-Assistant'!$I$1:$I$25,1,FALSE)&lt;&gt;"",'Leader-Assistant'!$I$1,""),"")</f>
        <v/>
      </c>
      <c r="E411" s="289" t="str">
        <f ca="1">IF(COUNTIF(Priorities!$B$4:OFFSET(Priorities!$B$3,Table1[[#This Row],[ID]],0),OFFSET(Priorities!$B$3,Table1[[#This Row],[ID]],0))=1,OFFSET(Priorities!$D$3,Table1[[#This Row],[ID]],0),"")</f>
        <v/>
      </c>
      <c r="F411" s="291"/>
      <c r="G411" s="292" t="str" cm="1">
        <f t="array" aca="1" ref="G411" ca="1">_xlfn.IFNA(TODAY()-(INDEX(OFFSET(Priorities!$F$3:$F$2283,Table1[[#This Row],[ID]],0),MATCH(1,(B411=OFFSET(Priorities!$B$3:$B$2283,Table1[[#This Row],[ID]],0))*("1W"=OFFSET(Priorities!$E$3:$E$2283,Table1[[#This Row],[ID]],0)),0))),"")</f>
        <v/>
      </c>
      <c r="H411" s="292" t="str" cm="1">
        <f t="array" aca="1" ref="H411" ca="1">_xlfn.IFNA(TODAY()-(INDEX(OFFSET(Priorities!$F$3:$F$2283,Table1[[#This Row],[ID]],0),MATCH(1,(B411=OFFSET(Priorities!$B$3:$B$2283,Table1[[#This Row],[ID]],0))*("3W"=OFFSET(Priorities!$E$3:$E$2283,Table1[[#This Row],[ID]],0)),0))),"")</f>
        <v/>
      </c>
      <c r="I411" s="292" t="str" cm="1">
        <f t="array" aca="1" ref="I411" ca="1">_xlfn.IFNA(TODAY()-(INDEX(OFFSET(Priorities!$F$3:$F$2283,Table1[[#This Row],[ID]],0),MATCH(1,(B411=OFFSET(Priorities!$B$3:$B$2283,Table1[[#This Row],[ID]],0))*("6W"=OFFSET(Priorities!$E$3:$E$2283,Table1[[#This Row],[ID]],0)),0))),"")</f>
        <v/>
      </c>
      <c r="J411" s="292" t="str" cm="1">
        <f t="array" aca="1" ref="J411" ca="1">_xlfn.IFNA(TODAY()-(INDEX(OFFSET(Priorities!$F$3:$F$2283,Table1[[#This Row],[ID]],0),MATCH(1,(B411=OFFSET(Priorities!$B$3:$B$2283,Table1[[#This Row],[ID]],0))*("12W"=OFFSET(Priorities!$E$3:$E$2283,Table1[[#This Row],[ID]],0)),0))),"")</f>
        <v/>
      </c>
      <c r="K411" s="292" t="str" cm="1">
        <f t="array" aca="1" ref="K411" ca="1">_xlfn.IFNA(TODAY()-(INDEX(OFFSET(Priorities!$F$3:$F$2283,Table1[[#This Row],[ID]],0),MATCH(1,(B411=OFFSET(Priorities!$B$3:$B$2283,Table1[[#This Row],[ID]],0))*("18W"=OFFSET(Priorities!$E$3:$E$2283,Table1[[#This Row],[ID]],0)),0))),"")</f>
        <v/>
      </c>
      <c r="L411" s="292" t="str" cm="1">
        <f t="array" aca="1" ref="L411" ca="1">_xlfn.IFNA(TODAY()-(INDEX(OFFSET(Priorities!$F$3:$F$2283,Table1[[#This Row],[ID]],0),MATCH(1,(B411=OFFSET(Priorities!$B$3:$B$2283,Table1[[#This Row],[ID]],0))*("26W"=OFFSET(Priorities!$E$3:$E$2283,Table1[[#This Row],[ID]],0)),0))),"")</f>
        <v/>
      </c>
      <c r="M411" s="292" t="str" cm="1">
        <f t="array" aca="1" ref="M411" ca="1">_xlfn.IFNA(TODAY()-(INDEX(OFFSET(Priorities!$F$3:$F$2283,Table1[[#This Row],[ID]],0),MATCH(1,(B411=OFFSET(Priorities!$B$3:$B$2283,Table1[[#This Row],[ID]],0))*("52W"=OFFSET(Priorities!$E$3:$E$2283,Table1[[#This Row],[ID]],0)),0))),"")</f>
        <v/>
      </c>
      <c r="N411" s="292" t="str" cm="1">
        <f t="array" aca="1" ref="N411" ca="1">_xlfn.IFNA(TODAY()-(INDEX(OFFSET(Priorities!$F$3:$F$2283,Table1[[#This Row],[ID]],0),MATCH(1,(B411=OFFSET(Priorities!$B$3:$B$2283,Table1[[#This Row],[ID]],0))*("104W"=OFFSET(Priorities!$E$3:$E$2283,Table1[[#This Row],[ID]],0)),0))),"")</f>
        <v/>
      </c>
      <c r="O411" s="292" t="str" cm="1">
        <f t="array" aca="1" ref="O411" ca="1">_xlfn.IFNA(TODAY()-(INDEX(OFFSET(Priorities!$F$3:$F$2283,Table1[[#This Row],[ID]],0),MATCH(1,(B411=OFFSET(Priorities!$B$3:$B$2283,Table1[[#This Row],[ID]],0))*("2L"=OFFSET(Priorities!$E$3:$E$2283,Table1[[#This Row],[ID]],0)),0))),"")</f>
        <v/>
      </c>
      <c r="P411" s="292" t="str" cm="1">
        <f t="array" aca="1" ref="P411" ca="1">_xlfn.IFNA(TODAY()-(INDEX(OFFSET(Priorities!$F$3:$F$2283,Table1[[#This Row],[ID]],0),MATCH(1,(B411=OFFSET(Priorities!$B$3:$B$2283,Table1[[#This Row],[ID]],0))*("156W"=OFFSET(Priorities!$E$3:$E$2283,Table1[[#This Row],[ID]],0)),0))),"")</f>
        <v/>
      </c>
      <c r="Q411" s="289" t="str" cm="1">
        <f t="array" aca="1" ref="Q411" ca="1">_xlfn.IFNA(TODAY()-(INDEX(OFFSET(Priorities!$F$3:$F$2283,Table1[[#This Row],[ID]],0),MATCH(1,(B411=OFFSET(Priorities!$B$3:$B$2283,Table1[[#This Row],[ID]],0))*("3L"=OFFSET(Priorities!$E$3:$E$2283,Table1[[#This Row],[ID]],0)),0))),"")</f>
        <v/>
      </c>
    </row>
    <row r="412" spans="1:17" hidden="1" x14ac:dyDescent="0.3">
      <c r="A412" s="288">
        <v>411</v>
      </c>
      <c r="B412" s="289" t="str">
        <f ca="1">IF(COUNTIF(Priorities!$B$4:OFFSET(Priorities!$B$3,Table1[[#This Row],[ID]],0),OFFSET(Priorities!$B$3,Table1[[#This Row],[ID]],0))=1,OFFSET(Priorities!$B$3,Table1[[#This Row],[ID]],0),"")</f>
        <v/>
      </c>
      <c r="C412" s="290" t="str">
        <f ca="1">IF(COUNTIF(Priorities!$B$4:OFFSET(Priorities!$B$3,Table1[[#This Row],[ID]],0),OFFSET(Priorities!$B$3,Table1[[#This Row],[ID]],0))=1,OFFSET(Priorities!$C$3,Table1[[#This Row],[ID]],0),"")</f>
        <v/>
      </c>
      <c r="D412" s="289" t="str">
        <f ca="1">IFERROR(IF(VLOOKUP(E412,'Leader-Assistant'!$B$1:$B$25,1,FALSE)&lt;&gt;"",'Leader-Assistant'!$B$1,""),"") &amp; IFERROR(IF(VLOOKUP(E412,'Leader-Assistant'!$C$1:$C$25,1,FALSE)&lt;&gt;"",'Leader-Assistant'!$C$1,""),"")  &amp; IFERROR(IF(VLOOKUP(E412,'Leader-Assistant'!$D$1:$D$25,1,FALSE)&lt;&gt;"",'Leader-Assistant'!$D$1,""),"") &amp; IFERROR(IF(VLOOKUP(E412,'Leader-Assistant'!$E$1:$E$25,1,FALSE)&lt;&gt;"",'Leader-Assistant'!$E$1,""),"") &amp; IFERROR(IF(VLOOKUP(E412,'Leader-Assistant'!$F$1:$F$25,1,FALSE)&lt;&gt;"",'Leader-Assistant'!$F$1,""),"") &amp; IFERROR(IF(VLOOKUP(E412,'Leader-Assistant'!$G$1:$G$25,1,FALSE)&lt;&gt;"",'Leader-Assistant'!$G$1,""),"") &amp; IFERROR(IF(VLOOKUP(E412,'Leader-Assistant'!$H$1:$H$25,1,FALSE)&lt;&gt;"",'Leader-Assistant'!$H$1,""),"") &amp; IFERROR(IF(VLOOKUP(E412,'Leader-Assistant'!$I$1:$I$25,1,FALSE)&lt;&gt;"",'Leader-Assistant'!$I$1,""),"")</f>
        <v/>
      </c>
      <c r="E412" s="289" t="str">
        <f ca="1">IF(COUNTIF(Priorities!$B$4:OFFSET(Priorities!$B$3,Table1[[#This Row],[ID]],0),OFFSET(Priorities!$B$3,Table1[[#This Row],[ID]],0))=1,OFFSET(Priorities!$D$3,Table1[[#This Row],[ID]],0),"")</f>
        <v/>
      </c>
      <c r="F412" s="291"/>
      <c r="G412" s="292" t="str" cm="1">
        <f t="array" aca="1" ref="G412" ca="1">_xlfn.IFNA(TODAY()-(INDEX(OFFSET(Priorities!$F$3:$F$2283,Table1[[#This Row],[ID]],0),MATCH(1,(B412=OFFSET(Priorities!$B$3:$B$2283,Table1[[#This Row],[ID]],0))*("1W"=OFFSET(Priorities!$E$3:$E$2283,Table1[[#This Row],[ID]],0)),0))),"")</f>
        <v/>
      </c>
      <c r="H412" s="292" t="str" cm="1">
        <f t="array" aca="1" ref="H412" ca="1">_xlfn.IFNA(TODAY()-(INDEX(OFFSET(Priorities!$F$3:$F$2283,Table1[[#This Row],[ID]],0),MATCH(1,(B412=OFFSET(Priorities!$B$3:$B$2283,Table1[[#This Row],[ID]],0))*("3W"=OFFSET(Priorities!$E$3:$E$2283,Table1[[#This Row],[ID]],0)),0))),"")</f>
        <v/>
      </c>
      <c r="I412" s="292" t="str" cm="1">
        <f t="array" aca="1" ref="I412" ca="1">_xlfn.IFNA(TODAY()-(INDEX(OFFSET(Priorities!$F$3:$F$2283,Table1[[#This Row],[ID]],0),MATCH(1,(B412=OFFSET(Priorities!$B$3:$B$2283,Table1[[#This Row],[ID]],0))*("6W"=OFFSET(Priorities!$E$3:$E$2283,Table1[[#This Row],[ID]],0)),0))),"")</f>
        <v/>
      </c>
      <c r="J412" s="292" t="str" cm="1">
        <f t="array" aca="1" ref="J412" ca="1">_xlfn.IFNA(TODAY()-(INDEX(OFFSET(Priorities!$F$3:$F$2283,Table1[[#This Row],[ID]],0),MATCH(1,(B412=OFFSET(Priorities!$B$3:$B$2283,Table1[[#This Row],[ID]],0))*("12W"=OFFSET(Priorities!$E$3:$E$2283,Table1[[#This Row],[ID]],0)),0))),"")</f>
        <v/>
      </c>
      <c r="K412" s="292" t="str" cm="1">
        <f t="array" aca="1" ref="K412" ca="1">_xlfn.IFNA(TODAY()-(INDEX(OFFSET(Priorities!$F$3:$F$2283,Table1[[#This Row],[ID]],0),MATCH(1,(B412=OFFSET(Priorities!$B$3:$B$2283,Table1[[#This Row],[ID]],0))*("18W"=OFFSET(Priorities!$E$3:$E$2283,Table1[[#This Row],[ID]],0)),0))),"")</f>
        <v/>
      </c>
      <c r="L412" s="292" t="str" cm="1">
        <f t="array" aca="1" ref="L412" ca="1">_xlfn.IFNA(TODAY()-(INDEX(OFFSET(Priorities!$F$3:$F$2283,Table1[[#This Row],[ID]],0),MATCH(1,(B412=OFFSET(Priorities!$B$3:$B$2283,Table1[[#This Row],[ID]],0))*("26W"=OFFSET(Priorities!$E$3:$E$2283,Table1[[#This Row],[ID]],0)),0))),"")</f>
        <v/>
      </c>
      <c r="M412" s="292" t="str" cm="1">
        <f t="array" aca="1" ref="M412" ca="1">_xlfn.IFNA(TODAY()-(INDEX(OFFSET(Priorities!$F$3:$F$2283,Table1[[#This Row],[ID]],0),MATCH(1,(B412=OFFSET(Priorities!$B$3:$B$2283,Table1[[#This Row],[ID]],0))*("52W"=OFFSET(Priorities!$E$3:$E$2283,Table1[[#This Row],[ID]],0)),0))),"")</f>
        <v/>
      </c>
      <c r="N412" s="292" t="str" cm="1">
        <f t="array" aca="1" ref="N412" ca="1">_xlfn.IFNA(TODAY()-(INDEX(OFFSET(Priorities!$F$3:$F$2283,Table1[[#This Row],[ID]],0),MATCH(1,(B412=OFFSET(Priorities!$B$3:$B$2283,Table1[[#This Row],[ID]],0))*("104W"=OFFSET(Priorities!$E$3:$E$2283,Table1[[#This Row],[ID]],0)),0))),"")</f>
        <v/>
      </c>
      <c r="O412" s="292" t="str" cm="1">
        <f t="array" aca="1" ref="O412" ca="1">_xlfn.IFNA(TODAY()-(INDEX(OFFSET(Priorities!$F$3:$F$2283,Table1[[#This Row],[ID]],0),MATCH(1,(B412=OFFSET(Priorities!$B$3:$B$2283,Table1[[#This Row],[ID]],0))*("2L"=OFFSET(Priorities!$E$3:$E$2283,Table1[[#This Row],[ID]],0)),0))),"")</f>
        <v/>
      </c>
      <c r="P412" s="292" t="str" cm="1">
        <f t="array" aca="1" ref="P412" ca="1">_xlfn.IFNA(TODAY()-(INDEX(OFFSET(Priorities!$F$3:$F$2283,Table1[[#This Row],[ID]],0),MATCH(1,(B412=OFFSET(Priorities!$B$3:$B$2283,Table1[[#This Row],[ID]],0))*("156W"=OFFSET(Priorities!$E$3:$E$2283,Table1[[#This Row],[ID]],0)),0))),"")</f>
        <v/>
      </c>
      <c r="Q412" s="289" t="str" cm="1">
        <f t="array" aca="1" ref="Q412" ca="1">_xlfn.IFNA(TODAY()-(INDEX(OFFSET(Priorities!$F$3:$F$2283,Table1[[#This Row],[ID]],0),MATCH(1,(B412=OFFSET(Priorities!$B$3:$B$2283,Table1[[#This Row],[ID]],0))*("3L"=OFFSET(Priorities!$E$3:$E$2283,Table1[[#This Row],[ID]],0)),0))),"")</f>
        <v/>
      </c>
    </row>
    <row r="413" spans="1:17" hidden="1" x14ac:dyDescent="0.3">
      <c r="A413" s="288">
        <v>412</v>
      </c>
      <c r="B413" s="289" t="str">
        <f ca="1">IF(COUNTIF(Priorities!$B$4:OFFSET(Priorities!$B$3,Table1[[#This Row],[ID]],0),OFFSET(Priorities!$B$3,Table1[[#This Row],[ID]],0))=1,OFFSET(Priorities!$B$3,Table1[[#This Row],[ID]],0),"")</f>
        <v/>
      </c>
      <c r="C413" s="290" t="str">
        <f ca="1">IF(COUNTIF(Priorities!$B$4:OFFSET(Priorities!$B$3,Table1[[#This Row],[ID]],0),OFFSET(Priorities!$B$3,Table1[[#This Row],[ID]],0))=1,OFFSET(Priorities!$C$3,Table1[[#This Row],[ID]],0),"")</f>
        <v/>
      </c>
      <c r="D413" s="289" t="str">
        <f ca="1">IFERROR(IF(VLOOKUP(E413,'Leader-Assistant'!$B$1:$B$25,1,FALSE)&lt;&gt;"",'Leader-Assistant'!$B$1,""),"") &amp; IFERROR(IF(VLOOKUP(E413,'Leader-Assistant'!$C$1:$C$25,1,FALSE)&lt;&gt;"",'Leader-Assistant'!$C$1,""),"")  &amp; IFERROR(IF(VLOOKUP(E413,'Leader-Assistant'!$D$1:$D$25,1,FALSE)&lt;&gt;"",'Leader-Assistant'!$D$1,""),"") &amp; IFERROR(IF(VLOOKUP(E413,'Leader-Assistant'!$E$1:$E$25,1,FALSE)&lt;&gt;"",'Leader-Assistant'!$E$1,""),"") &amp; IFERROR(IF(VLOOKUP(E413,'Leader-Assistant'!$F$1:$F$25,1,FALSE)&lt;&gt;"",'Leader-Assistant'!$F$1,""),"") &amp; IFERROR(IF(VLOOKUP(E413,'Leader-Assistant'!$G$1:$G$25,1,FALSE)&lt;&gt;"",'Leader-Assistant'!$G$1,""),"") &amp; IFERROR(IF(VLOOKUP(E413,'Leader-Assistant'!$H$1:$H$25,1,FALSE)&lt;&gt;"",'Leader-Assistant'!$H$1,""),"") &amp; IFERROR(IF(VLOOKUP(E413,'Leader-Assistant'!$I$1:$I$25,1,FALSE)&lt;&gt;"",'Leader-Assistant'!$I$1,""),"")</f>
        <v/>
      </c>
      <c r="E413" s="289" t="str">
        <f ca="1">IF(COUNTIF(Priorities!$B$4:OFFSET(Priorities!$B$3,Table1[[#This Row],[ID]],0),OFFSET(Priorities!$B$3,Table1[[#This Row],[ID]],0))=1,OFFSET(Priorities!$D$3,Table1[[#This Row],[ID]],0),"")</f>
        <v/>
      </c>
      <c r="F413" s="291"/>
      <c r="G413" s="292" t="str" cm="1">
        <f t="array" aca="1" ref="G413" ca="1">_xlfn.IFNA(TODAY()-(INDEX(OFFSET(Priorities!$F$3:$F$2283,Table1[[#This Row],[ID]],0),MATCH(1,(B413=OFFSET(Priorities!$B$3:$B$2283,Table1[[#This Row],[ID]],0))*("1W"=OFFSET(Priorities!$E$3:$E$2283,Table1[[#This Row],[ID]],0)),0))),"")</f>
        <v/>
      </c>
      <c r="H413" s="292" t="str" cm="1">
        <f t="array" aca="1" ref="H413" ca="1">_xlfn.IFNA(TODAY()-(INDEX(OFFSET(Priorities!$F$3:$F$2283,Table1[[#This Row],[ID]],0),MATCH(1,(B413=OFFSET(Priorities!$B$3:$B$2283,Table1[[#This Row],[ID]],0))*("3W"=OFFSET(Priorities!$E$3:$E$2283,Table1[[#This Row],[ID]],0)),0))),"")</f>
        <v/>
      </c>
      <c r="I413" s="292" t="str" cm="1">
        <f t="array" aca="1" ref="I413" ca="1">_xlfn.IFNA(TODAY()-(INDEX(OFFSET(Priorities!$F$3:$F$2283,Table1[[#This Row],[ID]],0),MATCH(1,(B413=OFFSET(Priorities!$B$3:$B$2283,Table1[[#This Row],[ID]],0))*("6W"=OFFSET(Priorities!$E$3:$E$2283,Table1[[#This Row],[ID]],0)),0))),"")</f>
        <v/>
      </c>
      <c r="J413" s="292" t="str" cm="1">
        <f t="array" aca="1" ref="J413" ca="1">_xlfn.IFNA(TODAY()-(INDEX(OFFSET(Priorities!$F$3:$F$2283,Table1[[#This Row],[ID]],0),MATCH(1,(B413=OFFSET(Priorities!$B$3:$B$2283,Table1[[#This Row],[ID]],0))*("12W"=OFFSET(Priorities!$E$3:$E$2283,Table1[[#This Row],[ID]],0)),0))),"")</f>
        <v/>
      </c>
      <c r="K413" s="292" t="str" cm="1">
        <f t="array" aca="1" ref="K413" ca="1">_xlfn.IFNA(TODAY()-(INDEX(OFFSET(Priorities!$F$3:$F$2283,Table1[[#This Row],[ID]],0),MATCH(1,(B413=OFFSET(Priorities!$B$3:$B$2283,Table1[[#This Row],[ID]],0))*("18W"=OFFSET(Priorities!$E$3:$E$2283,Table1[[#This Row],[ID]],0)),0))),"")</f>
        <v/>
      </c>
      <c r="L413" s="292" t="str" cm="1">
        <f t="array" aca="1" ref="L413" ca="1">_xlfn.IFNA(TODAY()-(INDEX(OFFSET(Priorities!$F$3:$F$2283,Table1[[#This Row],[ID]],0),MATCH(1,(B413=OFFSET(Priorities!$B$3:$B$2283,Table1[[#This Row],[ID]],0))*("26W"=OFFSET(Priorities!$E$3:$E$2283,Table1[[#This Row],[ID]],0)),0))),"")</f>
        <v/>
      </c>
      <c r="M413" s="292" t="str" cm="1">
        <f t="array" aca="1" ref="M413" ca="1">_xlfn.IFNA(TODAY()-(INDEX(OFFSET(Priorities!$F$3:$F$2283,Table1[[#This Row],[ID]],0),MATCH(1,(B413=OFFSET(Priorities!$B$3:$B$2283,Table1[[#This Row],[ID]],0))*("52W"=OFFSET(Priorities!$E$3:$E$2283,Table1[[#This Row],[ID]],0)),0))),"")</f>
        <v/>
      </c>
      <c r="N413" s="292" t="str" cm="1">
        <f t="array" aca="1" ref="N413" ca="1">_xlfn.IFNA(TODAY()-(INDEX(OFFSET(Priorities!$F$3:$F$2283,Table1[[#This Row],[ID]],0),MATCH(1,(B413=OFFSET(Priorities!$B$3:$B$2283,Table1[[#This Row],[ID]],0))*("104W"=OFFSET(Priorities!$E$3:$E$2283,Table1[[#This Row],[ID]],0)),0))),"")</f>
        <v/>
      </c>
      <c r="O413" s="292" t="str" cm="1">
        <f t="array" aca="1" ref="O413" ca="1">_xlfn.IFNA(TODAY()-(INDEX(OFFSET(Priorities!$F$3:$F$2283,Table1[[#This Row],[ID]],0),MATCH(1,(B413=OFFSET(Priorities!$B$3:$B$2283,Table1[[#This Row],[ID]],0))*("2L"=OFFSET(Priorities!$E$3:$E$2283,Table1[[#This Row],[ID]],0)),0))),"")</f>
        <v/>
      </c>
      <c r="P413" s="292" t="str" cm="1">
        <f t="array" aca="1" ref="P413" ca="1">_xlfn.IFNA(TODAY()-(INDEX(OFFSET(Priorities!$F$3:$F$2283,Table1[[#This Row],[ID]],0),MATCH(1,(B413=OFFSET(Priorities!$B$3:$B$2283,Table1[[#This Row],[ID]],0))*("156W"=OFFSET(Priorities!$E$3:$E$2283,Table1[[#This Row],[ID]],0)),0))),"")</f>
        <v/>
      </c>
      <c r="Q413" s="289" t="str" cm="1">
        <f t="array" aca="1" ref="Q413" ca="1">_xlfn.IFNA(TODAY()-(INDEX(OFFSET(Priorities!$F$3:$F$2283,Table1[[#This Row],[ID]],0),MATCH(1,(B413=OFFSET(Priorities!$B$3:$B$2283,Table1[[#This Row],[ID]],0))*("3L"=OFFSET(Priorities!$E$3:$E$2283,Table1[[#This Row],[ID]],0)),0))),"")</f>
        <v/>
      </c>
    </row>
    <row r="414" spans="1:17" x14ac:dyDescent="0.3">
      <c r="A414" s="288">
        <v>413</v>
      </c>
      <c r="B414" s="289" t="str">
        <f ca="1">IF(COUNTIF(Priorities!$B$4:OFFSET(Priorities!$B$3,Table1[[#This Row],[ID]],0),OFFSET(Priorities!$B$3,Table1[[#This Row],[ID]],0))=1,OFFSET(Priorities!$B$3,Table1[[#This Row],[ID]],0),"")</f>
        <v>ST 256/2021</v>
      </c>
      <c r="C414" s="290" t="str">
        <f ca="1">IF(COUNTIF(Priorities!$B$4:OFFSET(Priorities!$B$3,Table1[[#This Row],[ID]],0),OFFSET(Priorities!$B$3,Table1[[#This Row],[ID]],0))=1,OFFSET(Priorities!$C$3,Table1[[#This Row],[ID]],0),"")</f>
        <v>Folia OPP Taghleef</v>
      </c>
      <c r="D414" s="289" t="str">
        <f ca="1">IFERROR(IF(VLOOKUP(E414,'Leader-Assistant'!$B$1:$B$25,1,FALSE)&lt;&gt;"",'Leader-Assistant'!$B$1,""),"") &amp; IFERROR(IF(VLOOKUP(E414,'Leader-Assistant'!$C$1:$C$25,1,FALSE)&lt;&gt;"",'Leader-Assistant'!$C$1,""),"")  &amp; IFERROR(IF(VLOOKUP(E414,'Leader-Assistant'!$D$1:$D$25,1,FALSE)&lt;&gt;"",'Leader-Assistant'!$D$1,""),"") &amp; IFERROR(IF(VLOOKUP(E414,'Leader-Assistant'!$E$1:$E$25,1,FALSE)&lt;&gt;"",'Leader-Assistant'!$E$1,""),"") &amp; IFERROR(IF(VLOOKUP(E414,'Leader-Assistant'!$F$1:$F$25,1,FALSE)&lt;&gt;"",'Leader-Assistant'!$F$1,""),"") &amp; IFERROR(IF(VLOOKUP(E414,'Leader-Assistant'!$G$1:$G$25,1,FALSE)&lt;&gt;"",'Leader-Assistant'!$G$1,""),"") &amp; IFERROR(IF(VLOOKUP(E414,'Leader-Assistant'!$H$1:$H$25,1,FALSE)&lt;&gt;"",'Leader-Assistant'!$H$1,""),"") &amp; IFERROR(IF(VLOOKUP(E414,'Leader-Assistant'!$I$1:$I$25,1,FALSE)&lt;&gt;"",'Leader-Assistant'!$I$1,""),"")</f>
        <v>PKL</v>
      </c>
      <c r="E414" s="289" t="str">
        <f ca="1">IF(COUNTIF(Priorities!$B$4:OFFSET(Priorities!$B$3,Table1[[#This Row],[ID]],0),OFFSET(Priorities!$B$3,Table1[[#This Row],[ID]],0))=1,OFFSET(Priorities!$D$3,Table1[[#This Row],[ID]],0),"")</f>
        <v>JRE</v>
      </c>
      <c r="F414" s="291"/>
      <c r="G414" s="292" cm="1">
        <f t="array" aca="1" ref="G414" ca="1">_xlfn.IFNA(TODAY()-(INDEX(OFFSET(Priorities!$F$3:$F$2283,Table1[[#This Row],[ID]],0),MATCH(1,(B414=OFFSET(Priorities!$B$3:$B$2283,Table1[[#This Row],[ID]],0))*("1W"=OFFSET(Priorities!$E$3:$E$2283,Table1[[#This Row],[ID]],0)),0))),"")</f>
        <v>491</v>
      </c>
      <c r="H414" s="292" cm="1">
        <f t="array" aca="1" ref="H414" ca="1">_xlfn.IFNA(TODAY()-(INDEX(OFFSET(Priorities!$F$3:$F$2283,Table1[[#This Row],[ID]],0),MATCH(1,(B414=OFFSET(Priorities!$B$3:$B$2283,Table1[[#This Row],[ID]],0))*("3W"=OFFSET(Priorities!$E$3:$E$2283,Table1[[#This Row],[ID]],0)),0))),"")</f>
        <v>477</v>
      </c>
      <c r="I414" s="292" cm="1">
        <f t="array" aca="1" ref="I414" ca="1">_xlfn.IFNA(TODAY()-(INDEX(OFFSET(Priorities!$F$3:$F$2283,Table1[[#This Row],[ID]],0),MATCH(1,(B414=OFFSET(Priorities!$B$3:$B$2283,Table1[[#This Row],[ID]],0))*("6W"=OFFSET(Priorities!$E$3:$E$2283,Table1[[#This Row],[ID]],0)),0))),"")</f>
        <v>456</v>
      </c>
      <c r="J414" s="292" cm="1">
        <f t="array" aca="1" ref="J414" ca="1">_xlfn.IFNA(TODAY()-(INDEX(OFFSET(Priorities!$F$3:$F$2283,Table1[[#This Row],[ID]],0),MATCH(1,(B414=OFFSET(Priorities!$B$3:$B$2283,Table1[[#This Row],[ID]],0))*("12W"=OFFSET(Priorities!$E$3:$E$2283,Table1[[#This Row],[ID]],0)),0))),"")</f>
        <v>414</v>
      </c>
      <c r="K414" s="292" t="str" cm="1">
        <f t="array" aca="1" ref="K414" ca="1">_xlfn.IFNA(TODAY()-(INDEX(OFFSET(Priorities!$F$3:$F$2283,Table1[[#This Row],[ID]],0),MATCH(1,(B414=OFFSET(Priorities!$B$3:$B$2283,Table1[[#This Row],[ID]],0))*("18W"=OFFSET(Priorities!$E$3:$E$2283,Table1[[#This Row],[ID]],0)),0))),"")</f>
        <v/>
      </c>
      <c r="L414" s="292" t="str" cm="1">
        <f t="array" aca="1" ref="L414" ca="1">_xlfn.IFNA(TODAY()-(INDEX(OFFSET(Priorities!$F$3:$F$2283,Table1[[#This Row],[ID]],0),MATCH(1,(B414=OFFSET(Priorities!$B$3:$B$2283,Table1[[#This Row],[ID]],0))*("26W"=OFFSET(Priorities!$E$3:$E$2283,Table1[[#This Row],[ID]],0)),0))),"")</f>
        <v/>
      </c>
      <c r="M414" s="292" t="str" cm="1">
        <f t="array" aca="1" ref="M414" ca="1">_xlfn.IFNA(TODAY()-(INDEX(OFFSET(Priorities!$F$3:$F$2283,Table1[[#This Row],[ID]],0),MATCH(1,(B414=OFFSET(Priorities!$B$3:$B$2283,Table1[[#This Row],[ID]],0))*("52W"=OFFSET(Priorities!$E$3:$E$2283,Table1[[#This Row],[ID]],0)),0))),"")</f>
        <v/>
      </c>
      <c r="N414" s="292" t="str" cm="1">
        <f t="array" aca="1" ref="N414" ca="1">_xlfn.IFNA(TODAY()-(INDEX(OFFSET(Priorities!$F$3:$F$2283,Table1[[#This Row],[ID]],0),MATCH(1,(B414=OFFSET(Priorities!$B$3:$B$2283,Table1[[#This Row],[ID]],0))*("104W"=OFFSET(Priorities!$E$3:$E$2283,Table1[[#This Row],[ID]],0)),0))),"")</f>
        <v/>
      </c>
      <c r="O414" s="292" t="str" cm="1">
        <f t="array" aca="1" ref="O414" ca="1">_xlfn.IFNA(TODAY()-(INDEX(OFFSET(Priorities!$F$3:$F$2283,Table1[[#This Row],[ID]],0),MATCH(1,(B414=OFFSET(Priorities!$B$3:$B$2283,Table1[[#This Row],[ID]],0))*("2L"=OFFSET(Priorities!$E$3:$E$2283,Table1[[#This Row],[ID]],0)),0))),"")</f>
        <v/>
      </c>
      <c r="P414" s="292" t="str" cm="1">
        <f t="array" aca="1" ref="P414" ca="1">_xlfn.IFNA(TODAY()-(INDEX(OFFSET(Priorities!$F$3:$F$2283,Table1[[#This Row],[ID]],0),MATCH(1,(B414=OFFSET(Priorities!$B$3:$B$2283,Table1[[#This Row],[ID]],0))*("156W"=OFFSET(Priorities!$E$3:$E$2283,Table1[[#This Row],[ID]],0)),0))),"")</f>
        <v/>
      </c>
      <c r="Q414" s="289" t="str" cm="1">
        <f t="array" aca="1" ref="Q414" ca="1">_xlfn.IFNA(TODAY()-(INDEX(OFFSET(Priorities!$F$3:$F$2283,Table1[[#This Row],[ID]],0),MATCH(1,(B414=OFFSET(Priorities!$B$3:$B$2283,Table1[[#This Row],[ID]],0))*("3L"=OFFSET(Priorities!$E$3:$E$2283,Table1[[#This Row],[ID]],0)),0))),"")</f>
        <v/>
      </c>
    </row>
    <row r="415" spans="1:17" ht="28.8" x14ac:dyDescent="0.3">
      <c r="A415" s="288">
        <v>414</v>
      </c>
      <c r="B415" s="289" t="str">
        <f ca="1">IF(COUNTIF(Priorities!$B$4:OFFSET(Priorities!$B$3,Table1[[#This Row],[ID]],0),OFFSET(Priorities!$B$3,Table1[[#This Row],[ID]],0))=1,OFFSET(Priorities!$B$3,Table1[[#This Row],[ID]],0),"")</f>
        <v>ST 255/2021</v>
      </c>
      <c r="C415" s="290" t="str">
        <f ca="1">IF(COUNTIF(Priorities!$B$4:OFFSET(Priorities!$B$3,Table1[[#This Row],[ID]],0),OFFSET(Priorities!$B$3,Table1[[#This Row],[ID]],0))=1,OFFSET(Priorities!$C$3,Table1[[#This Row],[ID]],0),"")</f>
        <v>TEST 57 as alternative to Acol 588G</v>
      </c>
      <c r="D415" s="289" t="str">
        <f ca="1">IFERROR(IF(VLOOKUP(E415,'Leader-Assistant'!$B$1:$B$25,1,FALSE)&lt;&gt;"",'Leader-Assistant'!$B$1,""),"") &amp; IFERROR(IF(VLOOKUP(E415,'Leader-Assistant'!$C$1:$C$25,1,FALSE)&lt;&gt;"",'Leader-Assistant'!$C$1,""),"")  &amp; IFERROR(IF(VLOOKUP(E415,'Leader-Assistant'!$D$1:$D$25,1,FALSE)&lt;&gt;"",'Leader-Assistant'!$D$1,""),"") &amp; IFERROR(IF(VLOOKUP(E415,'Leader-Assistant'!$E$1:$E$25,1,FALSE)&lt;&gt;"",'Leader-Assistant'!$E$1,""),"") &amp; IFERROR(IF(VLOOKUP(E415,'Leader-Assistant'!$F$1:$F$25,1,FALSE)&lt;&gt;"",'Leader-Assistant'!$F$1,""),"") &amp; IFERROR(IF(VLOOKUP(E415,'Leader-Assistant'!$G$1:$G$25,1,FALSE)&lt;&gt;"",'Leader-Assistant'!$G$1,""),"") &amp; IFERROR(IF(VLOOKUP(E415,'Leader-Assistant'!$H$1:$H$25,1,FALSE)&lt;&gt;"",'Leader-Assistant'!$H$1,""),"") &amp; IFERROR(IF(VLOOKUP(E415,'Leader-Assistant'!$I$1:$I$25,1,FALSE)&lt;&gt;"",'Leader-Assistant'!$I$1,""),"")</f>
        <v>MU</v>
      </c>
      <c r="E415" s="289" t="str">
        <f ca="1">IF(COUNTIF(Priorities!$B$4:OFFSET(Priorities!$B$3,Table1[[#This Row],[ID]],0),OFFSET(Priorities!$B$3,Table1[[#This Row],[ID]],0))=1,OFFSET(Priorities!$D$3,Table1[[#This Row],[ID]],0),"")</f>
        <v>AWO</v>
      </c>
      <c r="F415" s="291"/>
      <c r="G415" s="292" cm="1">
        <f t="array" aca="1" ref="G415" ca="1">_xlfn.IFNA(TODAY()-(INDEX(OFFSET(Priorities!$F$3:$F$2283,Table1[[#This Row],[ID]],0),MATCH(1,(B415=OFFSET(Priorities!$B$3:$B$2283,Table1[[#This Row],[ID]],0))*("1W"=OFFSET(Priorities!$E$3:$E$2283,Table1[[#This Row],[ID]],0)),0))),"")</f>
        <v>491</v>
      </c>
      <c r="H415" s="292" cm="1">
        <f t="array" aca="1" ref="H415" ca="1">_xlfn.IFNA(TODAY()-(INDEX(OFFSET(Priorities!$F$3:$F$2283,Table1[[#This Row],[ID]],0),MATCH(1,(B415=OFFSET(Priorities!$B$3:$B$2283,Table1[[#This Row],[ID]],0))*("3W"=OFFSET(Priorities!$E$3:$E$2283,Table1[[#This Row],[ID]],0)),0))),"")</f>
        <v>477</v>
      </c>
      <c r="I415" s="292" cm="1">
        <f t="array" aca="1" ref="I415" ca="1">_xlfn.IFNA(TODAY()-(INDEX(OFFSET(Priorities!$F$3:$F$2283,Table1[[#This Row],[ID]],0),MATCH(1,(B415=OFFSET(Priorities!$B$3:$B$2283,Table1[[#This Row],[ID]],0))*("6W"=OFFSET(Priorities!$E$3:$E$2283,Table1[[#This Row],[ID]],0)),0))),"")</f>
        <v>456</v>
      </c>
      <c r="J415" s="292" cm="1">
        <f t="array" aca="1" ref="J415" ca="1">_xlfn.IFNA(TODAY()-(INDEX(OFFSET(Priorities!$F$3:$F$2283,Table1[[#This Row],[ID]],0),MATCH(1,(B415=OFFSET(Priorities!$B$3:$B$2283,Table1[[#This Row],[ID]],0))*("12W"=OFFSET(Priorities!$E$3:$E$2283,Table1[[#This Row],[ID]],0)),0))),"")</f>
        <v>414</v>
      </c>
      <c r="K415" s="292" t="str" cm="1">
        <f t="array" aca="1" ref="K415" ca="1">_xlfn.IFNA(TODAY()-(INDEX(OFFSET(Priorities!$F$3:$F$2283,Table1[[#This Row],[ID]],0),MATCH(1,(B415=OFFSET(Priorities!$B$3:$B$2283,Table1[[#This Row],[ID]],0))*("18W"=OFFSET(Priorities!$E$3:$E$2283,Table1[[#This Row],[ID]],0)),0))),"")</f>
        <v/>
      </c>
      <c r="L415" s="292" t="str" cm="1">
        <f t="array" aca="1" ref="L415" ca="1">_xlfn.IFNA(TODAY()-(INDEX(OFFSET(Priorities!$F$3:$F$2283,Table1[[#This Row],[ID]],0),MATCH(1,(B415=OFFSET(Priorities!$B$3:$B$2283,Table1[[#This Row],[ID]],0))*("26W"=OFFSET(Priorities!$E$3:$E$2283,Table1[[#This Row],[ID]],0)),0))),"")</f>
        <v/>
      </c>
      <c r="M415" s="292" t="str" cm="1">
        <f t="array" aca="1" ref="M415" ca="1">_xlfn.IFNA(TODAY()-(INDEX(OFFSET(Priorities!$F$3:$F$2283,Table1[[#This Row],[ID]],0),MATCH(1,(B415=OFFSET(Priorities!$B$3:$B$2283,Table1[[#This Row],[ID]],0))*("52W"=OFFSET(Priorities!$E$3:$E$2283,Table1[[#This Row],[ID]],0)),0))),"")</f>
        <v/>
      </c>
      <c r="N415" s="292" t="str" cm="1">
        <f t="array" aca="1" ref="N415" ca="1">_xlfn.IFNA(TODAY()-(INDEX(OFFSET(Priorities!$F$3:$F$2283,Table1[[#This Row],[ID]],0),MATCH(1,(B415=OFFSET(Priorities!$B$3:$B$2283,Table1[[#This Row],[ID]],0))*("104W"=OFFSET(Priorities!$E$3:$E$2283,Table1[[#This Row],[ID]],0)),0))),"")</f>
        <v/>
      </c>
      <c r="O415" s="292" t="str" cm="1">
        <f t="array" aca="1" ref="O415" ca="1">_xlfn.IFNA(TODAY()-(INDEX(OFFSET(Priorities!$F$3:$F$2283,Table1[[#This Row],[ID]],0),MATCH(1,(B415=OFFSET(Priorities!$B$3:$B$2283,Table1[[#This Row],[ID]],0))*("2L"=OFFSET(Priorities!$E$3:$E$2283,Table1[[#This Row],[ID]],0)),0))),"")</f>
        <v/>
      </c>
      <c r="P415" s="292" t="str" cm="1">
        <f t="array" aca="1" ref="P415" ca="1">_xlfn.IFNA(TODAY()-(INDEX(OFFSET(Priorities!$F$3:$F$2283,Table1[[#This Row],[ID]],0),MATCH(1,(B415=OFFSET(Priorities!$B$3:$B$2283,Table1[[#This Row],[ID]],0))*("156W"=OFFSET(Priorities!$E$3:$E$2283,Table1[[#This Row],[ID]],0)),0))),"")</f>
        <v/>
      </c>
      <c r="Q415" s="289" t="str" cm="1">
        <f t="array" aca="1" ref="Q415" ca="1">_xlfn.IFNA(TODAY()-(INDEX(OFFSET(Priorities!$F$3:$F$2283,Table1[[#This Row],[ID]],0),MATCH(1,(B415=OFFSET(Priorities!$B$3:$B$2283,Table1[[#This Row],[ID]],0))*("3L"=OFFSET(Priorities!$E$3:$E$2283,Table1[[#This Row],[ID]],0)),0))),"")</f>
        <v/>
      </c>
    </row>
    <row r="416" spans="1:17" hidden="1" x14ac:dyDescent="0.3">
      <c r="A416" s="288">
        <v>415</v>
      </c>
      <c r="B416" s="289" t="str">
        <f ca="1">IF(COUNTIF(Priorities!$B$4:OFFSET(Priorities!$B$3,Table1[[#This Row],[ID]],0),OFFSET(Priorities!$B$3,Table1[[#This Row],[ID]],0))=1,OFFSET(Priorities!$B$3,Table1[[#This Row],[ID]],0),"")</f>
        <v/>
      </c>
      <c r="C416" s="290" t="str">
        <f ca="1">IF(COUNTIF(Priorities!$B$4:OFFSET(Priorities!$B$3,Table1[[#This Row],[ID]],0),OFFSET(Priorities!$B$3,Table1[[#This Row],[ID]],0))=1,OFFSET(Priorities!$C$3,Table1[[#This Row],[ID]],0),"")</f>
        <v/>
      </c>
      <c r="D416" s="289" t="str">
        <f ca="1">IFERROR(IF(VLOOKUP(E416,'Leader-Assistant'!$B$1:$B$25,1,FALSE)&lt;&gt;"",'Leader-Assistant'!$B$1,""),"") &amp; IFERROR(IF(VLOOKUP(E416,'Leader-Assistant'!$C$1:$C$25,1,FALSE)&lt;&gt;"",'Leader-Assistant'!$C$1,""),"")  &amp; IFERROR(IF(VLOOKUP(E416,'Leader-Assistant'!$D$1:$D$25,1,FALSE)&lt;&gt;"",'Leader-Assistant'!$D$1,""),"") &amp; IFERROR(IF(VLOOKUP(E416,'Leader-Assistant'!$E$1:$E$25,1,FALSE)&lt;&gt;"",'Leader-Assistant'!$E$1,""),"") &amp; IFERROR(IF(VLOOKUP(E416,'Leader-Assistant'!$F$1:$F$25,1,FALSE)&lt;&gt;"",'Leader-Assistant'!$F$1,""),"") &amp; IFERROR(IF(VLOOKUP(E416,'Leader-Assistant'!$G$1:$G$25,1,FALSE)&lt;&gt;"",'Leader-Assistant'!$G$1,""),"") &amp; IFERROR(IF(VLOOKUP(E416,'Leader-Assistant'!$H$1:$H$25,1,FALSE)&lt;&gt;"",'Leader-Assistant'!$H$1,""),"") &amp; IFERROR(IF(VLOOKUP(E416,'Leader-Assistant'!$I$1:$I$25,1,FALSE)&lt;&gt;"",'Leader-Assistant'!$I$1,""),"")</f>
        <v/>
      </c>
      <c r="E416" s="289" t="str">
        <f ca="1">IF(COUNTIF(Priorities!$B$4:OFFSET(Priorities!$B$3,Table1[[#This Row],[ID]],0),OFFSET(Priorities!$B$3,Table1[[#This Row],[ID]],0))=1,OFFSET(Priorities!$D$3,Table1[[#This Row],[ID]],0),"")</f>
        <v/>
      </c>
      <c r="F416" s="291"/>
      <c r="G416" s="292" t="str" cm="1">
        <f t="array" aca="1" ref="G416" ca="1">_xlfn.IFNA(TODAY()-(INDEX(OFFSET(Priorities!$F$3:$F$2283,Table1[[#This Row],[ID]],0),MATCH(1,(B416=OFFSET(Priorities!$B$3:$B$2283,Table1[[#This Row],[ID]],0))*("1W"=OFFSET(Priorities!$E$3:$E$2283,Table1[[#This Row],[ID]],0)),0))),"")</f>
        <v/>
      </c>
      <c r="H416" s="292" t="str" cm="1">
        <f t="array" aca="1" ref="H416" ca="1">_xlfn.IFNA(TODAY()-(INDEX(OFFSET(Priorities!$F$3:$F$2283,Table1[[#This Row],[ID]],0),MATCH(1,(B416=OFFSET(Priorities!$B$3:$B$2283,Table1[[#This Row],[ID]],0))*("3W"=OFFSET(Priorities!$E$3:$E$2283,Table1[[#This Row],[ID]],0)),0))),"")</f>
        <v/>
      </c>
      <c r="I416" s="292" t="str" cm="1">
        <f t="array" aca="1" ref="I416" ca="1">_xlfn.IFNA(TODAY()-(INDEX(OFFSET(Priorities!$F$3:$F$2283,Table1[[#This Row],[ID]],0),MATCH(1,(B416=OFFSET(Priorities!$B$3:$B$2283,Table1[[#This Row],[ID]],0))*("6W"=OFFSET(Priorities!$E$3:$E$2283,Table1[[#This Row],[ID]],0)),0))),"")</f>
        <v/>
      </c>
      <c r="J416" s="292" t="str" cm="1">
        <f t="array" aca="1" ref="J416" ca="1">_xlfn.IFNA(TODAY()-(INDEX(OFFSET(Priorities!$F$3:$F$2283,Table1[[#This Row],[ID]],0),MATCH(1,(B416=OFFSET(Priorities!$B$3:$B$2283,Table1[[#This Row],[ID]],0))*("12W"=OFFSET(Priorities!$E$3:$E$2283,Table1[[#This Row],[ID]],0)),0))),"")</f>
        <v/>
      </c>
      <c r="K416" s="292" t="str" cm="1">
        <f t="array" aca="1" ref="K416" ca="1">_xlfn.IFNA(TODAY()-(INDEX(OFFSET(Priorities!$F$3:$F$2283,Table1[[#This Row],[ID]],0),MATCH(1,(B416=OFFSET(Priorities!$B$3:$B$2283,Table1[[#This Row],[ID]],0))*("18W"=OFFSET(Priorities!$E$3:$E$2283,Table1[[#This Row],[ID]],0)),0))),"")</f>
        <v/>
      </c>
      <c r="L416" s="292" t="str" cm="1">
        <f t="array" aca="1" ref="L416" ca="1">_xlfn.IFNA(TODAY()-(INDEX(OFFSET(Priorities!$F$3:$F$2283,Table1[[#This Row],[ID]],0),MATCH(1,(B416=OFFSET(Priorities!$B$3:$B$2283,Table1[[#This Row],[ID]],0))*("26W"=OFFSET(Priorities!$E$3:$E$2283,Table1[[#This Row],[ID]],0)),0))),"")</f>
        <v/>
      </c>
      <c r="M416" s="292" t="str" cm="1">
        <f t="array" aca="1" ref="M416" ca="1">_xlfn.IFNA(TODAY()-(INDEX(OFFSET(Priorities!$F$3:$F$2283,Table1[[#This Row],[ID]],0),MATCH(1,(B416=OFFSET(Priorities!$B$3:$B$2283,Table1[[#This Row],[ID]],0))*("52W"=OFFSET(Priorities!$E$3:$E$2283,Table1[[#This Row],[ID]],0)),0))),"")</f>
        <v/>
      </c>
      <c r="N416" s="292" t="str" cm="1">
        <f t="array" aca="1" ref="N416" ca="1">_xlfn.IFNA(TODAY()-(INDEX(OFFSET(Priorities!$F$3:$F$2283,Table1[[#This Row],[ID]],0),MATCH(1,(B416=OFFSET(Priorities!$B$3:$B$2283,Table1[[#This Row],[ID]],0))*("104W"=OFFSET(Priorities!$E$3:$E$2283,Table1[[#This Row],[ID]],0)),0))),"")</f>
        <v/>
      </c>
      <c r="O416" s="292" t="str" cm="1">
        <f t="array" aca="1" ref="O416" ca="1">_xlfn.IFNA(TODAY()-(INDEX(OFFSET(Priorities!$F$3:$F$2283,Table1[[#This Row],[ID]],0),MATCH(1,(B416=OFFSET(Priorities!$B$3:$B$2283,Table1[[#This Row],[ID]],0))*("2L"=OFFSET(Priorities!$E$3:$E$2283,Table1[[#This Row],[ID]],0)),0))),"")</f>
        <v/>
      </c>
      <c r="P416" s="292" t="str" cm="1">
        <f t="array" aca="1" ref="P416" ca="1">_xlfn.IFNA(TODAY()-(INDEX(OFFSET(Priorities!$F$3:$F$2283,Table1[[#This Row],[ID]],0),MATCH(1,(B416=OFFSET(Priorities!$B$3:$B$2283,Table1[[#This Row],[ID]],0))*("156W"=OFFSET(Priorities!$E$3:$E$2283,Table1[[#This Row],[ID]],0)),0))),"")</f>
        <v/>
      </c>
      <c r="Q416" s="289" t="str" cm="1">
        <f t="array" aca="1" ref="Q416" ca="1">_xlfn.IFNA(TODAY()-(INDEX(OFFSET(Priorities!$F$3:$F$2283,Table1[[#This Row],[ID]],0),MATCH(1,(B416=OFFSET(Priorities!$B$3:$B$2283,Table1[[#This Row],[ID]],0))*("3L"=OFFSET(Priorities!$E$3:$E$2283,Table1[[#This Row],[ID]],0)),0))),"")</f>
        <v/>
      </c>
    </row>
    <row r="417" spans="1:17" hidden="1" x14ac:dyDescent="0.3">
      <c r="A417" s="288">
        <v>416</v>
      </c>
      <c r="B417" s="289" t="str">
        <f ca="1">IF(COUNTIF(Priorities!$B$4:OFFSET(Priorities!$B$3,Table1[[#This Row],[ID]],0),OFFSET(Priorities!$B$3,Table1[[#This Row],[ID]],0))=1,OFFSET(Priorities!$B$3,Table1[[#This Row],[ID]],0),"")</f>
        <v/>
      </c>
      <c r="C417" s="290" t="str">
        <f ca="1">IF(COUNTIF(Priorities!$B$4:OFFSET(Priorities!$B$3,Table1[[#This Row],[ID]],0),OFFSET(Priorities!$B$3,Table1[[#This Row],[ID]],0))=1,OFFSET(Priorities!$C$3,Table1[[#This Row],[ID]],0),"")</f>
        <v/>
      </c>
      <c r="D417" s="289" t="str">
        <f ca="1">IFERROR(IF(VLOOKUP(E417,'Leader-Assistant'!$B$1:$B$25,1,FALSE)&lt;&gt;"",'Leader-Assistant'!$B$1,""),"") &amp; IFERROR(IF(VLOOKUP(E417,'Leader-Assistant'!$C$1:$C$25,1,FALSE)&lt;&gt;"",'Leader-Assistant'!$C$1,""),"")  &amp; IFERROR(IF(VLOOKUP(E417,'Leader-Assistant'!$D$1:$D$25,1,FALSE)&lt;&gt;"",'Leader-Assistant'!$D$1,""),"") &amp; IFERROR(IF(VLOOKUP(E417,'Leader-Assistant'!$E$1:$E$25,1,FALSE)&lt;&gt;"",'Leader-Assistant'!$E$1,""),"") &amp; IFERROR(IF(VLOOKUP(E417,'Leader-Assistant'!$F$1:$F$25,1,FALSE)&lt;&gt;"",'Leader-Assistant'!$F$1,""),"") &amp; IFERROR(IF(VLOOKUP(E417,'Leader-Assistant'!$G$1:$G$25,1,FALSE)&lt;&gt;"",'Leader-Assistant'!$G$1,""),"") &amp; IFERROR(IF(VLOOKUP(E417,'Leader-Assistant'!$H$1:$H$25,1,FALSE)&lt;&gt;"",'Leader-Assistant'!$H$1,""),"") &amp; IFERROR(IF(VLOOKUP(E417,'Leader-Assistant'!$I$1:$I$25,1,FALSE)&lt;&gt;"",'Leader-Assistant'!$I$1,""),"")</f>
        <v/>
      </c>
      <c r="E417" s="289" t="str">
        <f ca="1">IF(COUNTIF(Priorities!$B$4:OFFSET(Priorities!$B$3,Table1[[#This Row],[ID]],0),OFFSET(Priorities!$B$3,Table1[[#This Row],[ID]],0))=1,OFFSET(Priorities!$D$3,Table1[[#This Row],[ID]],0),"")</f>
        <v/>
      </c>
      <c r="F417" s="291"/>
      <c r="G417" s="292" t="str" cm="1">
        <f t="array" aca="1" ref="G417" ca="1">_xlfn.IFNA(TODAY()-(INDEX(OFFSET(Priorities!$F$3:$F$2283,Table1[[#This Row],[ID]],0),MATCH(1,(B417=OFFSET(Priorities!$B$3:$B$2283,Table1[[#This Row],[ID]],0))*("1W"=OFFSET(Priorities!$E$3:$E$2283,Table1[[#This Row],[ID]],0)),0))),"")</f>
        <v/>
      </c>
      <c r="H417" s="292" t="str" cm="1">
        <f t="array" aca="1" ref="H417" ca="1">_xlfn.IFNA(TODAY()-(INDEX(OFFSET(Priorities!$F$3:$F$2283,Table1[[#This Row],[ID]],0),MATCH(1,(B417=OFFSET(Priorities!$B$3:$B$2283,Table1[[#This Row],[ID]],0))*("3W"=OFFSET(Priorities!$E$3:$E$2283,Table1[[#This Row],[ID]],0)),0))),"")</f>
        <v/>
      </c>
      <c r="I417" s="292" t="str" cm="1">
        <f t="array" aca="1" ref="I417" ca="1">_xlfn.IFNA(TODAY()-(INDEX(OFFSET(Priorities!$F$3:$F$2283,Table1[[#This Row],[ID]],0),MATCH(1,(B417=OFFSET(Priorities!$B$3:$B$2283,Table1[[#This Row],[ID]],0))*("6W"=OFFSET(Priorities!$E$3:$E$2283,Table1[[#This Row],[ID]],0)),0))),"")</f>
        <v/>
      </c>
      <c r="J417" s="292" t="str" cm="1">
        <f t="array" aca="1" ref="J417" ca="1">_xlfn.IFNA(TODAY()-(INDEX(OFFSET(Priorities!$F$3:$F$2283,Table1[[#This Row],[ID]],0),MATCH(1,(B417=OFFSET(Priorities!$B$3:$B$2283,Table1[[#This Row],[ID]],0))*("12W"=OFFSET(Priorities!$E$3:$E$2283,Table1[[#This Row],[ID]],0)),0))),"")</f>
        <v/>
      </c>
      <c r="K417" s="292" t="str" cm="1">
        <f t="array" aca="1" ref="K417" ca="1">_xlfn.IFNA(TODAY()-(INDEX(OFFSET(Priorities!$F$3:$F$2283,Table1[[#This Row],[ID]],0),MATCH(1,(B417=OFFSET(Priorities!$B$3:$B$2283,Table1[[#This Row],[ID]],0))*("18W"=OFFSET(Priorities!$E$3:$E$2283,Table1[[#This Row],[ID]],0)),0))),"")</f>
        <v/>
      </c>
      <c r="L417" s="292" t="str" cm="1">
        <f t="array" aca="1" ref="L417" ca="1">_xlfn.IFNA(TODAY()-(INDEX(OFFSET(Priorities!$F$3:$F$2283,Table1[[#This Row],[ID]],0),MATCH(1,(B417=OFFSET(Priorities!$B$3:$B$2283,Table1[[#This Row],[ID]],0))*("26W"=OFFSET(Priorities!$E$3:$E$2283,Table1[[#This Row],[ID]],0)),0))),"")</f>
        <v/>
      </c>
      <c r="M417" s="292" t="str" cm="1">
        <f t="array" aca="1" ref="M417" ca="1">_xlfn.IFNA(TODAY()-(INDEX(OFFSET(Priorities!$F$3:$F$2283,Table1[[#This Row],[ID]],0),MATCH(1,(B417=OFFSET(Priorities!$B$3:$B$2283,Table1[[#This Row],[ID]],0))*("52W"=OFFSET(Priorities!$E$3:$E$2283,Table1[[#This Row],[ID]],0)),0))),"")</f>
        <v/>
      </c>
      <c r="N417" s="292" t="str" cm="1">
        <f t="array" aca="1" ref="N417" ca="1">_xlfn.IFNA(TODAY()-(INDEX(OFFSET(Priorities!$F$3:$F$2283,Table1[[#This Row],[ID]],0),MATCH(1,(B417=OFFSET(Priorities!$B$3:$B$2283,Table1[[#This Row],[ID]],0))*("104W"=OFFSET(Priorities!$E$3:$E$2283,Table1[[#This Row],[ID]],0)),0))),"")</f>
        <v/>
      </c>
      <c r="O417" s="292" t="str" cm="1">
        <f t="array" aca="1" ref="O417" ca="1">_xlfn.IFNA(TODAY()-(INDEX(OFFSET(Priorities!$F$3:$F$2283,Table1[[#This Row],[ID]],0),MATCH(1,(B417=OFFSET(Priorities!$B$3:$B$2283,Table1[[#This Row],[ID]],0))*("2L"=OFFSET(Priorities!$E$3:$E$2283,Table1[[#This Row],[ID]],0)),0))),"")</f>
        <v/>
      </c>
      <c r="P417" s="292" t="str" cm="1">
        <f t="array" aca="1" ref="P417" ca="1">_xlfn.IFNA(TODAY()-(INDEX(OFFSET(Priorities!$F$3:$F$2283,Table1[[#This Row],[ID]],0),MATCH(1,(B417=OFFSET(Priorities!$B$3:$B$2283,Table1[[#This Row],[ID]],0))*("156W"=OFFSET(Priorities!$E$3:$E$2283,Table1[[#This Row],[ID]],0)),0))),"")</f>
        <v/>
      </c>
      <c r="Q417" s="289" t="str" cm="1">
        <f t="array" aca="1" ref="Q417" ca="1">_xlfn.IFNA(TODAY()-(INDEX(OFFSET(Priorities!$F$3:$F$2283,Table1[[#This Row],[ID]],0),MATCH(1,(B417=OFFSET(Priorities!$B$3:$B$2283,Table1[[#This Row],[ID]],0))*("3L"=OFFSET(Priorities!$E$3:$E$2283,Table1[[#This Row],[ID]],0)),0))),"")</f>
        <v/>
      </c>
    </row>
    <row r="418" spans="1:17" hidden="1" x14ac:dyDescent="0.3">
      <c r="A418" s="288">
        <v>417</v>
      </c>
      <c r="B418" s="289" t="str">
        <f ca="1">IF(COUNTIF(Priorities!$B$4:OFFSET(Priorities!$B$3,Table1[[#This Row],[ID]],0),OFFSET(Priorities!$B$3,Table1[[#This Row],[ID]],0))=1,OFFSET(Priorities!$B$3,Table1[[#This Row],[ID]],0),"")</f>
        <v/>
      </c>
      <c r="C418" s="290" t="str">
        <f ca="1">IF(COUNTIF(Priorities!$B$4:OFFSET(Priorities!$B$3,Table1[[#This Row],[ID]],0),OFFSET(Priorities!$B$3,Table1[[#This Row],[ID]],0))=1,OFFSET(Priorities!$C$3,Table1[[#This Row],[ID]],0),"")</f>
        <v/>
      </c>
      <c r="D418" s="289" t="str">
        <f ca="1">IFERROR(IF(VLOOKUP(E418,'Leader-Assistant'!$B$1:$B$25,1,FALSE)&lt;&gt;"",'Leader-Assistant'!$B$1,""),"") &amp; IFERROR(IF(VLOOKUP(E418,'Leader-Assistant'!$C$1:$C$25,1,FALSE)&lt;&gt;"",'Leader-Assistant'!$C$1,""),"")  &amp; IFERROR(IF(VLOOKUP(E418,'Leader-Assistant'!$D$1:$D$25,1,FALSE)&lt;&gt;"",'Leader-Assistant'!$D$1,""),"") &amp; IFERROR(IF(VLOOKUP(E418,'Leader-Assistant'!$E$1:$E$25,1,FALSE)&lt;&gt;"",'Leader-Assistant'!$E$1,""),"") &amp; IFERROR(IF(VLOOKUP(E418,'Leader-Assistant'!$F$1:$F$25,1,FALSE)&lt;&gt;"",'Leader-Assistant'!$F$1,""),"") &amp; IFERROR(IF(VLOOKUP(E418,'Leader-Assistant'!$G$1:$G$25,1,FALSE)&lt;&gt;"",'Leader-Assistant'!$G$1,""),"") &amp; IFERROR(IF(VLOOKUP(E418,'Leader-Assistant'!$H$1:$H$25,1,FALSE)&lt;&gt;"",'Leader-Assistant'!$H$1,""),"") &amp; IFERROR(IF(VLOOKUP(E418,'Leader-Assistant'!$I$1:$I$25,1,FALSE)&lt;&gt;"",'Leader-Assistant'!$I$1,""),"")</f>
        <v/>
      </c>
      <c r="E418" s="289" t="str">
        <f ca="1">IF(COUNTIF(Priorities!$B$4:OFFSET(Priorities!$B$3,Table1[[#This Row],[ID]],0),OFFSET(Priorities!$B$3,Table1[[#This Row],[ID]],0))=1,OFFSET(Priorities!$D$3,Table1[[#This Row],[ID]],0),"")</f>
        <v/>
      </c>
      <c r="F418" s="291"/>
      <c r="G418" s="292" t="str" cm="1">
        <f t="array" aca="1" ref="G418" ca="1">_xlfn.IFNA(TODAY()-(INDEX(OFFSET(Priorities!$F$3:$F$2283,Table1[[#This Row],[ID]],0),MATCH(1,(B418=OFFSET(Priorities!$B$3:$B$2283,Table1[[#This Row],[ID]],0))*("1W"=OFFSET(Priorities!$E$3:$E$2283,Table1[[#This Row],[ID]],0)),0))),"")</f>
        <v/>
      </c>
      <c r="H418" s="292" t="str" cm="1">
        <f t="array" aca="1" ref="H418" ca="1">_xlfn.IFNA(TODAY()-(INDEX(OFFSET(Priorities!$F$3:$F$2283,Table1[[#This Row],[ID]],0),MATCH(1,(B418=OFFSET(Priorities!$B$3:$B$2283,Table1[[#This Row],[ID]],0))*("3W"=OFFSET(Priorities!$E$3:$E$2283,Table1[[#This Row],[ID]],0)),0))),"")</f>
        <v/>
      </c>
      <c r="I418" s="292" t="str" cm="1">
        <f t="array" aca="1" ref="I418" ca="1">_xlfn.IFNA(TODAY()-(INDEX(OFFSET(Priorities!$F$3:$F$2283,Table1[[#This Row],[ID]],0),MATCH(1,(B418=OFFSET(Priorities!$B$3:$B$2283,Table1[[#This Row],[ID]],0))*("6W"=OFFSET(Priorities!$E$3:$E$2283,Table1[[#This Row],[ID]],0)),0))),"")</f>
        <v/>
      </c>
      <c r="J418" s="292" t="str" cm="1">
        <f t="array" aca="1" ref="J418" ca="1">_xlfn.IFNA(TODAY()-(INDEX(OFFSET(Priorities!$F$3:$F$2283,Table1[[#This Row],[ID]],0),MATCH(1,(B418=OFFSET(Priorities!$B$3:$B$2283,Table1[[#This Row],[ID]],0))*("12W"=OFFSET(Priorities!$E$3:$E$2283,Table1[[#This Row],[ID]],0)),0))),"")</f>
        <v/>
      </c>
      <c r="K418" s="292" t="str" cm="1">
        <f t="array" aca="1" ref="K418" ca="1">_xlfn.IFNA(TODAY()-(INDEX(OFFSET(Priorities!$F$3:$F$2283,Table1[[#This Row],[ID]],0),MATCH(1,(B418=OFFSET(Priorities!$B$3:$B$2283,Table1[[#This Row],[ID]],0))*("18W"=OFFSET(Priorities!$E$3:$E$2283,Table1[[#This Row],[ID]],0)),0))),"")</f>
        <v/>
      </c>
      <c r="L418" s="292" t="str" cm="1">
        <f t="array" aca="1" ref="L418" ca="1">_xlfn.IFNA(TODAY()-(INDEX(OFFSET(Priorities!$F$3:$F$2283,Table1[[#This Row],[ID]],0),MATCH(1,(B418=OFFSET(Priorities!$B$3:$B$2283,Table1[[#This Row],[ID]],0))*("26W"=OFFSET(Priorities!$E$3:$E$2283,Table1[[#This Row],[ID]],0)),0))),"")</f>
        <v/>
      </c>
      <c r="M418" s="292" t="str" cm="1">
        <f t="array" aca="1" ref="M418" ca="1">_xlfn.IFNA(TODAY()-(INDEX(OFFSET(Priorities!$F$3:$F$2283,Table1[[#This Row],[ID]],0),MATCH(1,(B418=OFFSET(Priorities!$B$3:$B$2283,Table1[[#This Row],[ID]],0))*("52W"=OFFSET(Priorities!$E$3:$E$2283,Table1[[#This Row],[ID]],0)),0))),"")</f>
        <v/>
      </c>
      <c r="N418" s="292" t="str" cm="1">
        <f t="array" aca="1" ref="N418" ca="1">_xlfn.IFNA(TODAY()-(INDEX(OFFSET(Priorities!$F$3:$F$2283,Table1[[#This Row],[ID]],0),MATCH(1,(B418=OFFSET(Priorities!$B$3:$B$2283,Table1[[#This Row],[ID]],0))*("104W"=OFFSET(Priorities!$E$3:$E$2283,Table1[[#This Row],[ID]],0)),0))),"")</f>
        <v/>
      </c>
      <c r="O418" s="292" t="str" cm="1">
        <f t="array" aca="1" ref="O418" ca="1">_xlfn.IFNA(TODAY()-(INDEX(OFFSET(Priorities!$F$3:$F$2283,Table1[[#This Row],[ID]],0),MATCH(1,(B418=OFFSET(Priorities!$B$3:$B$2283,Table1[[#This Row],[ID]],0))*("2L"=OFFSET(Priorities!$E$3:$E$2283,Table1[[#This Row],[ID]],0)),0))),"")</f>
        <v/>
      </c>
      <c r="P418" s="292" t="str" cm="1">
        <f t="array" aca="1" ref="P418" ca="1">_xlfn.IFNA(TODAY()-(INDEX(OFFSET(Priorities!$F$3:$F$2283,Table1[[#This Row],[ID]],0),MATCH(1,(B418=OFFSET(Priorities!$B$3:$B$2283,Table1[[#This Row],[ID]],0))*("156W"=OFFSET(Priorities!$E$3:$E$2283,Table1[[#This Row],[ID]],0)),0))),"")</f>
        <v/>
      </c>
      <c r="Q418" s="289" t="str" cm="1">
        <f t="array" aca="1" ref="Q418" ca="1">_xlfn.IFNA(TODAY()-(INDEX(OFFSET(Priorities!$F$3:$F$2283,Table1[[#This Row],[ID]],0),MATCH(1,(B418=OFFSET(Priorities!$B$3:$B$2283,Table1[[#This Row],[ID]],0))*("3L"=OFFSET(Priorities!$E$3:$E$2283,Table1[[#This Row],[ID]],0)),0))),"")</f>
        <v/>
      </c>
    </row>
    <row r="419" spans="1:17" x14ac:dyDescent="0.3">
      <c r="A419" s="288">
        <v>418</v>
      </c>
      <c r="B419" s="289" t="str">
        <f ca="1">IF(COUNTIF(Priorities!$B$4:OFFSET(Priorities!$B$3,Table1[[#This Row],[ID]],0),OFFSET(Priorities!$B$3,Table1[[#This Row],[ID]],0))=1,OFFSET(Priorities!$B$3,Table1[[#This Row],[ID]],0),"")</f>
        <v>ST 247/2021</v>
      </c>
      <c r="C419" s="290" t="str">
        <f ca="1">IF(COUNTIF(Priorities!$B$4:OFFSET(Priorities!$B$3,Table1[[#This Row],[ID]],0),OFFSET(Priorities!$B$3,Table1[[#This Row],[ID]],0))=1,OFFSET(Priorities!$C$3,Table1[[#This Row],[ID]],0),"")</f>
        <v>TEST23</v>
      </c>
      <c r="D419" s="289" t="str">
        <f ca="1">IFERROR(IF(VLOOKUP(E419,'Leader-Assistant'!$B$1:$B$25,1,FALSE)&lt;&gt;"",'Leader-Assistant'!$B$1,""),"") &amp; IFERROR(IF(VLOOKUP(E419,'Leader-Assistant'!$C$1:$C$25,1,FALSE)&lt;&gt;"",'Leader-Assistant'!$C$1,""),"")  &amp; IFERROR(IF(VLOOKUP(E419,'Leader-Assistant'!$D$1:$D$25,1,FALSE)&lt;&gt;"",'Leader-Assistant'!$D$1,""),"") &amp; IFERROR(IF(VLOOKUP(E419,'Leader-Assistant'!$E$1:$E$25,1,FALSE)&lt;&gt;"",'Leader-Assistant'!$E$1,""),"") &amp; IFERROR(IF(VLOOKUP(E419,'Leader-Assistant'!$F$1:$F$25,1,FALSE)&lt;&gt;"",'Leader-Assistant'!$F$1,""),"") &amp; IFERROR(IF(VLOOKUP(E419,'Leader-Assistant'!$G$1:$G$25,1,FALSE)&lt;&gt;"",'Leader-Assistant'!$G$1,""),"") &amp; IFERROR(IF(VLOOKUP(E419,'Leader-Assistant'!$H$1:$H$25,1,FALSE)&lt;&gt;"",'Leader-Assistant'!$H$1,""),"") &amp; IFERROR(IF(VLOOKUP(E419,'Leader-Assistant'!$I$1:$I$25,1,FALSE)&lt;&gt;"",'Leader-Assistant'!$I$1,""),"")</f>
        <v>PKL</v>
      </c>
      <c r="E419" s="289" t="str">
        <f ca="1">IF(COUNTIF(Priorities!$B$4:OFFSET(Priorities!$B$3,Table1[[#This Row],[ID]],0),OFFSET(Priorities!$B$3,Table1[[#This Row],[ID]],0))=1,OFFSET(Priorities!$D$3,Table1[[#This Row],[ID]],0),"")</f>
        <v>JRE</v>
      </c>
      <c r="F419" s="291"/>
      <c r="G419" s="292" t="str" cm="1">
        <f t="array" aca="1" ref="G419" ca="1">_xlfn.IFNA(TODAY()-(INDEX(OFFSET(Priorities!$F$3:$F$2283,Table1[[#This Row],[ID]],0),MATCH(1,(B419=OFFSET(Priorities!$B$3:$B$2283,Table1[[#This Row],[ID]],0))*("1W"=OFFSET(Priorities!$E$3:$E$2283,Table1[[#This Row],[ID]],0)),0))),"")</f>
        <v/>
      </c>
      <c r="H419" s="292" cm="1">
        <f t="array" aca="1" ref="H419" ca="1">_xlfn.IFNA(TODAY()-(INDEX(OFFSET(Priorities!$F$3:$F$2283,Table1[[#This Row],[ID]],0),MATCH(1,(B419=OFFSET(Priorities!$B$3:$B$2283,Table1[[#This Row],[ID]],0))*("3W"=OFFSET(Priorities!$E$3:$E$2283,Table1[[#This Row],[ID]],0)),0))),"")</f>
        <v>484</v>
      </c>
      <c r="I419" s="292" t="str" cm="1">
        <f t="array" aca="1" ref="I419" ca="1">_xlfn.IFNA(TODAY()-(INDEX(OFFSET(Priorities!$F$3:$F$2283,Table1[[#This Row],[ID]],0),MATCH(1,(B419=OFFSET(Priorities!$B$3:$B$2283,Table1[[#This Row],[ID]],0))*("6W"=OFFSET(Priorities!$E$3:$E$2283,Table1[[#This Row],[ID]],0)),0))),"")</f>
        <v/>
      </c>
      <c r="J419" s="292" cm="1">
        <f t="array" aca="1" ref="J419" ca="1">_xlfn.IFNA(TODAY()-(INDEX(OFFSET(Priorities!$F$3:$F$2283,Table1[[#This Row],[ID]],0),MATCH(1,(B419=OFFSET(Priorities!$B$3:$B$2283,Table1[[#This Row],[ID]],0))*("12W"=OFFSET(Priorities!$E$3:$E$2283,Table1[[#This Row],[ID]],0)),0))),"")</f>
        <v>421</v>
      </c>
      <c r="K419" s="292" t="str" cm="1">
        <f t="array" aca="1" ref="K419" ca="1">_xlfn.IFNA(TODAY()-(INDEX(OFFSET(Priorities!$F$3:$F$2283,Table1[[#This Row],[ID]],0),MATCH(1,(B419=OFFSET(Priorities!$B$3:$B$2283,Table1[[#This Row],[ID]],0))*("18W"=OFFSET(Priorities!$E$3:$E$2283,Table1[[#This Row],[ID]],0)),0))),"")</f>
        <v/>
      </c>
      <c r="L419" s="292" t="str" cm="1">
        <f t="array" aca="1" ref="L419" ca="1">_xlfn.IFNA(TODAY()-(INDEX(OFFSET(Priorities!$F$3:$F$2283,Table1[[#This Row],[ID]],0),MATCH(1,(B419=OFFSET(Priorities!$B$3:$B$2283,Table1[[#This Row],[ID]],0))*("26W"=OFFSET(Priorities!$E$3:$E$2283,Table1[[#This Row],[ID]],0)),0))),"")</f>
        <v/>
      </c>
      <c r="M419" s="292" t="str" cm="1">
        <f t="array" aca="1" ref="M419" ca="1">_xlfn.IFNA(TODAY()-(INDEX(OFFSET(Priorities!$F$3:$F$2283,Table1[[#This Row],[ID]],0),MATCH(1,(B419=OFFSET(Priorities!$B$3:$B$2283,Table1[[#This Row],[ID]],0))*("52W"=OFFSET(Priorities!$E$3:$E$2283,Table1[[#This Row],[ID]],0)),0))),"")</f>
        <v/>
      </c>
      <c r="N419" s="292" t="str" cm="1">
        <f t="array" aca="1" ref="N419" ca="1">_xlfn.IFNA(TODAY()-(INDEX(OFFSET(Priorities!$F$3:$F$2283,Table1[[#This Row],[ID]],0),MATCH(1,(B419=OFFSET(Priorities!$B$3:$B$2283,Table1[[#This Row],[ID]],0))*("104W"=OFFSET(Priorities!$E$3:$E$2283,Table1[[#This Row],[ID]],0)),0))),"")</f>
        <v/>
      </c>
      <c r="O419" s="292" t="str" cm="1">
        <f t="array" aca="1" ref="O419" ca="1">_xlfn.IFNA(TODAY()-(INDEX(OFFSET(Priorities!$F$3:$F$2283,Table1[[#This Row],[ID]],0),MATCH(1,(B419=OFFSET(Priorities!$B$3:$B$2283,Table1[[#This Row],[ID]],0))*("2L"=OFFSET(Priorities!$E$3:$E$2283,Table1[[#This Row],[ID]],0)),0))),"")</f>
        <v/>
      </c>
      <c r="P419" s="292" t="str" cm="1">
        <f t="array" aca="1" ref="P419" ca="1">_xlfn.IFNA(TODAY()-(INDEX(OFFSET(Priorities!$F$3:$F$2283,Table1[[#This Row],[ID]],0),MATCH(1,(B419=OFFSET(Priorities!$B$3:$B$2283,Table1[[#This Row],[ID]],0))*("156W"=OFFSET(Priorities!$E$3:$E$2283,Table1[[#This Row],[ID]],0)),0))),"")</f>
        <v/>
      </c>
      <c r="Q419" s="289" t="str" cm="1">
        <f t="array" aca="1" ref="Q419" ca="1">_xlfn.IFNA(TODAY()-(INDEX(OFFSET(Priorities!$F$3:$F$2283,Table1[[#This Row],[ID]],0),MATCH(1,(B419=OFFSET(Priorities!$B$3:$B$2283,Table1[[#This Row],[ID]],0))*("3L"=OFFSET(Priorities!$E$3:$E$2283,Table1[[#This Row],[ID]],0)),0))),"")</f>
        <v/>
      </c>
    </row>
    <row r="420" spans="1:17" hidden="1" x14ac:dyDescent="0.3">
      <c r="A420" s="288">
        <v>419</v>
      </c>
      <c r="B420" s="289" t="str">
        <f ca="1">IF(COUNTIF(Priorities!$B$4:OFFSET(Priorities!$B$3,Table1[[#This Row],[ID]],0),OFFSET(Priorities!$B$3,Table1[[#This Row],[ID]],0))=1,OFFSET(Priorities!$B$3,Table1[[#This Row],[ID]],0),"")</f>
        <v/>
      </c>
      <c r="C420" s="290" t="str">
        <f ca="1">IF(COUNTIF(Priorities!$B$4:OFFSET(Priorities!$B$3,Table1[[#This Row],[ID]],0),OFFSET(Priorities!$B$3,Table1[[#This Row],[ID]],0))=1,OFFSET(Priorities!$C$3,Table1[[#This Row],[ID]],0),"")</f>
        <v/>
      </c>
      <c r="D420" s="289" t="str">
        <f ca="1">IFERROR(IF(VLOOKUP(E420,'Leader-Assistant'!$B$1:$B$25,1,FALSE)&lt;&gt;"",'Leader-Assistant'!$B$1,""),"") &amp; IFERROR(IF(VLOOKUP(E420,'Leader-Assistant'!$C$1:$C$25,1,FALSE)&lt;&gt;"",'Leader-Assistant'!$C$1,""),"")  &amp; IFERROR(IF(VLOOKUP(E420,'Leader-Assistant'!$D$1:$D$25,1,FALSE)&lt;&gt;"",'Leader-Assistant'!$D$1,""),"") &amp; IFERROR(IF(VLOOKUP(E420,'Leader-Assistant'!$E$1:$E$25,1,FALSE)&lt;&gt;"",'Leader-Assistant'!$E$1,""),"") &amp; IFERROR(IF(VLOOKUP(E420,'Leader-Assistant'!$F$1:$F$25,1,FALSE)&lt;&gt;"",'Leader-Assistant'!$F$1,""),"") &amp; IFERROR(IF(VLOOKUP(E420,'Leader-Assistant'!$G$1:$G$25,1,FALSE)&lt;&gt;"",'Leader-Assistant'!$G$1,""),"") &amp; IFERROR(IF(VLOOKUP(E420,'Leader-Assistant'!$H$1:$H$25,1,FALSE)&lt;&gt;"",'Leader-Assistant'!$H$1,""),"") &amp; IFERROR(IF(VLOOKUP(E420,'Leader-Assistant'!$I$1:$I$25,1,FALSE)&lt;&gt;"",'Leader-Assistant'!$I$1,""),"")</f>
        <v/>
      </c>
      <c r="E420" s="289" t="str">
        <f ca="1">IF(COUNTIF(Priorities!$B$4:OFFSET(Priorities!$B$3,Table1[[#This Row],[ID]],0),OFFSET(Priorities!$B$3,Table1[[#This Row],[ID]],0))=1,OFFSET(Priorities!$D$3,Table1[[#This Row],[ID]],0),"")</f>
        <v/>
      </c>
      <c r="F420" s="291"/>
      <c r="G420" s="292" t="str" cm="1">
        <f t="array" aca="1" ref="G420" ca="1">_xlfn.IFNA(TODAY()-(INDEX(OFFSET(Priorities!$F$3:$F$2283,Table1[[#This Row],[ID]],0),MATCH(1,(B420=OFFSET(Priorities!$B$3:$B$2283,Table1[[#This Row],[ID]],0))*("1W"=OFFSET(Priorities!$E$3:$E$2283,Table1[[#This Row],[ID]],0)),0))),"")</f>
        <v/>
      </c>
      <c r="H420" s="292" t="str" cm="1">
        <f t="array" aca="1" ref="H420" ca="1">_xlfn.IFNA(TODAY()-(INDEX(OFFSET(Priorities!$F$3:$F$2283,Table1[[#This Row],[ID]],0),MATCH(1,(B420=OFFSET(Priorities!$B$3:$B$2283,Table1[[#This Row],[ID]],0))*("3W"=OFFSET(Priorities!$E$3:$E$2283,Table1[[#This Row],[ID]],0)),0))),"")</f>
        <v/>
      </c>
      <c r="I420" s="292" t="str" cm="1">
        <f t="array" aca="1" ref="I420" ca="1">_xlfn.IFNA(TODAY()-(INDEX(OFFSET(Priorities!$F$3:$F$2283,Table1[[#This Row],[ID]],0),MATCH(1,(B420=OFFSET(Priorities!$B$3:$B$2283,Table1[[#This Row],[ID]],0))*("6W"=OFFSET(Priorities!$E$3:$E$2283,Table1[[#This Row],[ID]],0)),0))),"")</f>
        <v/>
      </c>
      <c r="J420" s="292" t="str" cm="1">
        <f t="array" aca="1" ref="J420" ca="1">_xlfn.IFNA(TODAY()-(INDEX(OFFSET(Priorities!$F$3:$F$2283,Table1[[#This Row],[ID]],0),MATCH(1,(B420=OFFSET(Priorities!$B$3:$B$2283,Table1[[#This Row],[ID]],0))*("12W"=OFFSET(Priorities!$E$3:$E$2283,Table1[[#This Row],[ID]],0)),0))),"")</f>
        <v/>
      </c>
      <c r="K420" s="292" t="str" cm="1">
        <f t="array" aca="1" ref="K420" ca="1">_xlfn.IFNA(TODAY()-(INDEX(OFFSET(Priorities!$F$3:$F$2283,Table1[[#This Row],[ID]],0),MATCH(1,(B420=OFFSET(Priorities!$B$3:$B$2283,Table1[[#This Row],[ID]],0))*("18W"=OFFSET(Priorities!$E$3:$E$2283,Table1[[#This Row],[ID]],0)),0))),"")</f>
        <v/>
      </c>
      <c r="L420" s="292" t="str" cm="1">
        <f t="array" aca="1" ref="L420" ca="1">_xlfn.IFNA(TODAY()-(INDEX(OFFSET(Priorities!$F$3:$F$2283,Table1[[#This Row],[ID]],0),MATCH(1,(B420=OFFSET(Priorities!$B$3:$B$2283,Table1[[#This Row],[ID]],0))*("26W"=OFFSET(Priorities!$E$3:$E$2283,Table1[[#This Row],[ID]],0)),0))),"")</f>
        <v/>
      </c>
      <c r="M420" s="292" t="str" cm="1">
        <f t="array" aca="1" ref="M420" ca="1">_xlfn.IFNA(TODAY()-(INDEX(OFFSET(Priorities!$F$3:$F$2283,Table1[[#This Row],[ID]],0),MATCH(1,(B420=OFFSET(Priorities!$B$3:$B$2283,Table1[[#This Row],[ID]],0))*("52W"=OFFSET(Priorities!$E$3:$E$2283,Table1[[#This Row],[ID]],0)),0))),"")</f>
        <v/>
      </c>
      <c r="N420" s="292" t="str" cm="1">
        <f t="array" aca="1" ref="N420" ca="1">_xlfn.IFNA(TODAY()-(INDEX(OFFSET(Priorities!$F$3:$F$2283,Table1[[#This Row],[ID]],0),MATCH(1,(B420=OFFSET(Priorities!$B$3:$B$2283,Table1[[#This Row],[ID]],0))*("104W"=OFFSET(Priorities!$E$3:$E$2283,Table1[[#This Row],[ID]],0)),0))),"")</f>
        <v/>
      </c>
      <c r="O420" s="292" t="str" cm="1">
        <f t="array" aca="1" ref="O420" ca="1">_xlfn.IFNA(TODAY()-(INDEX(OFFSET(Priorities!$F$3:$F$2283,Table1[[#This Row],[ID]],0),MATCH(1,(B420=OFFSET(Priorities!$B$3:$B$2283,Table1[[#This Row],[ID]],0))*("2L"=OFFSET(Priorities!$E$3:$E$2283,Table1[[#This Row],[ID]],0)),0))),"")</f>
        <v/>
      </c>
      <c r="P420" s="292" t="str" cm="1">
        <f t="array" aca="1" ref="P420" ca="1">_xlfn.IFNA(TODAY()-(INDEX(OFFSET(Priorities!$F$3:$F$2283,Table1[[#This Row],[ID]],0),MATCH(1,(B420=OFFSET(Priorities!$B$3:$B$2283,Table1[[#This Row],[ID]],0))*("156W"=OFFSET(Priorities!$E$3:$E$2283,Table1[[#This Row],[ID]],0)),0))),"")</f>
        <v/>
      </c>
      <c r="Q420" s="289" t="str" cm="1">
        <f t="array" aca="1" ref="Q420" ca="1">_xlfn.IFNA(TODAY()-(INDEX(OFFSET(Priorities!$F$3:$F$2283,Table1[[#This Row],[ID]],0),MATCH(1,(B420=OFFSET(Priorities!$B$3:$B$2283,Table1[[#This Row],[ID]],0))*("3L"=OFFSET(Priorities!$E$3:$E$2283,Table1[[#This Row],[ID]],0)),0))),"")</f>
        <v/>
      </c>
    </row>
    <row r="421" spans="1:17" hidden="1" x14ac:dyDescent="0.3">
      <c r="A421" s="288">
        <v>420</v>
      </c>
      <c r="B421" s="289" t="str">
        <f ca="1">IF(COUNTIF(Priorities!$B$4:OFFSET(Priorities!$B$3,Table1[[#This Row],[ID]],0),OFFSET(Priorities!$B$3,Table1[[#This Row],[ID]],0))=1,OFFSET(Priorities!$B$3,Table1[[#This Row],[ID]],0),"")</f>
        <v/>
      </c>
      <c r="C421" s="290" t="str">
        <f ca="1">IF(COUNTIF(Priorities!$B$4:OFFSET(Priorities!$B$3,Table1[[#This Row],[ID]],0),OFFSET(Priorities!$B$3,Table1[[#This Row],[ID]],0))=1,OFFSET(Priorities!$C$3,Table1[[#This Row],[ID]],0),"")</f>
        <v/>
      </c>
      <c r="D421" s="289" t="str">
        <f ca="1">IFERROR(IF(VLOOKUP(E421,'Leader-Assistant'!$B$1:$B$25,1,FALSE)&lt;&gt;"",'Leader-Assistant'!$B$1,""),"") &amp; IFERROR(IF(VLOOKUP(E421,'Leader-Assistant'!$C$1:$C$25,1,FALSE)&lt;&gt;"",'Leader-Assistant'!$C$1,""),"")  &amp; IFERROR(IF(VLOOKUP(E421,'Leader-Assistant'!$D$1:$D$25,1,FALSE)&lt;&gt;"",'Leader-Assistant'!$D$1,""),"") &amp; IFERROR(IF(VLOOKUP(E421,'Leader-Assistant'!$E$1:$E$25,1,FALSE)&lt;&gt;"",'Leader-Assistant'!$E$1,""),"") &amp; IFERROR(IF(VLOOKUP(E421,'Leader-Assistant'!$F$1:$F$25,1,FALSE)&lt;&gt;"",'Leader-Assistant'!$F$1,""),"") &amp; IFERROR(IF(VLOOKUP(E421,'Leader-Assistant'!$G$1:$G$25,1,FALSE)&lt;&gt;"",'Leader-Assistant'!$G$1,""),"") &amp; IFERROR(IF(VLOOKUP(E421,'Leader-Assistant'!$H$1:$H$25,1,FALSE)&lt;&gt;"",'Leader-Assistant'!$H$1,""),"") &amp; IFERROR(IF(VLOOKUP(E421,'Leader-Assistant'!$I$1:$I$25,1,FALSE)&lt;&gt;"",'Leader-Assistant'!$I$1,""),"")</f>
        <v/>
      </c>
      <c r="E421" s="289" t="str">
        <f ca="1">IF(COUNTIF(Priorities!$B$4:OFFSET(Priorities!$B$3,Table1[[#This Row],[ID]],0),OFFSET(Priorities!$B$3,Table1[[#This Row],[ID]],0))=1,OFFSET(Priorities!$D$3,Table1[[#This Row],[ID]],0),"")</f>
        <v/>
      </c>
      <c r="F421" s="291"/>
      <c r="G421" s="292" t="str" cm="1">
        <f t="array" aca="1" ref="G421" ca="1">_xlfn.IFNA(TODAY()-(INDEX(OFFSET(Priorities!$F$3:$F$2283,Table1[[#This Row],[ID]],0),MATCH(1,(B421=OFFSET(Priorities!$B$3:$B$2283,Table1[[#This Row],[ID]],0))*("1W"=OFFSET(Priorities!$E$3:$E$2283,Table1[[#This Row],[ID]],0)),0))),"")</f>
        <v/>
      </c>
      <c r="H421" s="292" t="str" cm="1">
        <f t="array" aca="1" ref="H421" ca="1">_xlfn.IFNA(TODAY()-(INDEX(OFFSET(Priorities!$F$3:$F$2283,Table1[[#This Row],[ID]],0),MATCH(1,(B421=OFFSET(Priorities!$B$3:$B$2283,Table1[[#This Row],[ID]],0))*("3W"=OFFSET(Priorities!$E$3:$E$2283,Table1[[#This Row],[ID]],0)),0))),"")</f>
        <v/>
      </c>
      <c r="I421" s="292" t="str" cm="1">
        <f t="array" aca="1" ref="I421" ca="1">_xlfn.IFNA(TODAY()-(INDEX(OFFSET(Priorities!$F$3:$F$2283,Table1[[#This Row],[ID]],0),MATCH(1,(B421=OFFSET(Priorities!$B$3:$B$2283,Table1[[#This Row],[ID]],0))*("6W"=OFFSET(Priorities!$E$3:$E$2283,Table1[[#This Row],[ID]],0)),0))),"")</f>
        <v/>
      </c>
      <c r="J421" s="292" t="str" cm="1">
        <f t="array" aca="1" ref="J421" ca="1">_xlfn.IFNA(TODAY()-(INDEX(OFFSET(Priorities!$F$3:$F$2283,Table1[[#This Row],[ID]],0),MATCH(1,(B421=OFFSET(Priorities!$B$3:$B$2283,Table1[[#This Row],[ID]],0))*("12W"=OFFSET(Priorities!$E$3:$E$2283,Table1[[#This Row],[ID]],0)),0))),"")</f>
        <v/>
      </c>
      <c r="K421" s="292" t="str" cm="1">
        <f t="array" aca="1" ref="K421" ca="1">_xlfn.IFNA(TODAY()-(INDEX(OFFSET(Priorities!$F$3:$F$2283,Table1[[#This Row],[ID]],0),MATCH(1,(B421=OFFSET(Priorities!$B$3:$B$2283,Table1[[#This Row],[ID]],0))*("18W"=OFFSET(Priorities!$E$3:$E$2283,Table1[[#This Row],[ID]],0)),0))),"")</f>
        <v/>
      </c>
      <c r="L421" s="292" t="str" cm="1">
        <f t="array" aca="1" ref="L421" ca="1">_xlfn.IFNA(TODAY()-(INDEX(OFFSET(Priorities!$F$3:$F$2283,Table1[[#This Row],[ID]],0),MATCH(1,(B421=OFFSET(Priorities!$B$3:$B$2283,Table1[[#This Row],[ID]],0))*("26W"=OFFSET(Priorities!$E$3:$E$2283,Table1[[#This Row],[ID]],0)),0))),"")</f>
        <v/>
      </c>
      <c r="M421" s="292" t="str" cm="1">
        <f t="array" aca="1" ref="M421" ca="1">_xlfn.IFNA(TODAY()-(INDEX(OFFSET(Priorities!$F$3:$F$2283,Table1[[#This Row],[ID]],0),MATCH(1,(B421=OFFSET(Priorities!$B$3:$B$2283,Table1[[#This Row],[ID]],0))*("52W"=OFFSET(Priorities!$E$3:$E$2283,Table1[[#This Row],[ID]],0)),0))),"")</f>
        <v/>
      </c>
      <c r="N421" s="292" t="str" cm="1">
        <f t="array" aca="1" ref="N421" ca="1">_xlfn.IFNA(TODAY()-(INDEX(OFFSET(Priorities!$F$3:$F$2283,Table1[[#This Row],[ID]],0),MATCH(1,(B421=OFFSET(Priorities!$B$3:$B$2283,Table1[[#This Row],[ID]],0))*("104W"=OFFSET(Priorities!$E$3:$E$2283,Table1[[#This Row],[ID]],0)),0))),"")</f>
        <v/>
      </c>
      <c r="O421" s="292" t="str" cm="1">
        <f t="array" aca="1" ref="O421" ca="1">_xlfn.IFNA(TODAY()-(INDEX(OFFSET(Priorities!$F$3:$F$2283,Table1[[#This Row],[ID]],0),MATCH(1,(B421=OFFSET(Priorities!$B$3:$B$2283,Table1[[#This Row],[ID]],0))*("2L"=OFFSET(Priorities!$E$3:$E$2283,Table1[[#This Row],[ID]],0)),0))),"")</f>
        <v/>
      </c>
      <c r="P421" s="292" t="str" cm="1">
        <f t="array" aca="1" ref="P421" ca="1">_xlfn.IFNA(TODAY()-(INDEX(OFFSET(Priorities!$F$3:$F$2283,Table1[[#This Row],[ID]],0),MATCH(1,(B421=OFFSET(Priorities!$B$3:$B$2283,Table1[[#This Row],[ID]],0))*("156W"=OFFSET(Priorities!$E$3:$E$2283,Table1[[#This Row],[ID]],0)),0))),"")</f>
        <v/>
      </c>
      <c r="Q421" s="289" t="str" cm="1">
        <f t="array" aca="1" ref="Q421" ca="1">_xlfn.IFNA(TODAY()-(INDEX(OFFSET(Priorities!$F$3:$F$2283,Table1[[#This Row],[ID]],0),MATCH(1,(B421=OFFSET(Priorities!$B$3:$B$2283,Table1[[#This Row],[ID]],0))*("3L"=OFFSET(Priorities!$E$3:$E$2283,Table1[[#This Row],[ID]],0)),0))),"")</f>
        <v/>
      </c>
    </row>
    <row r="422" spans="1:17" hidden="1" x14ac:dyDescent="0.3">
      <c r="A422" s="288">
        <v>421</v>
      </c>
      <c r="B422" s="289" t="str">
        <f ca="1">IF(COUNTIF(Priorities!$B$4:OFFSET(Priorities!$B$3,Table1[[#This Row],[ID]],0),OFFSET(Priorities!$B$3,Table1[[#This Row],[ID]],0))=1,OFFSET(Priorities!$B$3,Table1[[#This Row],[ID]],0),"")</f>
        <v/>
      </c>
      <c r="C422" s="290" t="str">
        <f ca="1">IF(COUNTIF(Priorities!$B$4:OFFSET(Priorities!$B$3,Table1[[#This Row],[ID]],0),OFFSET(Priorities!$B$3,Table1[[#This Row],[ID]],0))=1,OFFSET(Priorities!$C$3,Table1[[#This Row],[ID]],0),"")</f>
        <v/>
      </c>
      <c r="D422" s="289" t="str">
        <f ca="1">IFERROR(IF(VLOOKUP(E422,'Leader-Assistant'!$B$1:$B$25,1,FALSE)&lt;&gt;"",'Leader-Assistant'!$B$1,""),"") &amp; IFERROR(IF(VLOOKUP(E422,'Leader-Assistant'!$C$1:$C$25,1,FALSE)&lt;&gt;"",'Leader-Assistant'!$C$1,""),"")  &amp; IFERROR(IF(VLOOKUP(E422,'Leader-Assistant'!$D$1:$D$25,1,FALSE)&lt;&gt;"",'Leader-Assistant'!$D$1,""),"") &amp; IFERROR(IF(VLOOKUP(E422,'Leader-Assistant'!$E$1:$E$25,1,FALSE)&lt;&gt;"",'Leader-Assistant'!$E$1,""),"") &amp; IFERROR(IF(VLOOKUP(E422,'Leader-Assistant'!$F$1:$F$25,1,FALSE)&lt;&gt;"",'Leader-Assistant'!$F$1,""),"") &amp; IFERROR(IF(VLOOKUP(E422,'Leader-Assistant'!$G$1:$G$25,1,FALSE)&lt;&gt;"",'Leader-Assistant'!$G$1,""),"") &amp; IFERROR(IF(VLOOKUP(E422,'Leader-Assistant'!$H$1:$H$25,1,FALSE)&lt;&gt;"",'Leader-Assistant'!$H$1,""),"") &amp; IFERROR(IF(VLOOKUP(E422,'Leader-Assistant'!$I$1:$I$25,1,FALSE)&lt;&gt;"",'Leader-Assistant'!$I$1,""),"")</f>
        <v/>
      </c>
      <c r="E422" s="289" t="str">
        <f ca="1">IF(COUNTIF(Priorities!$B$4:OFFSET(Priorities!$B$3,Table1[[#This Row],[ID]],0),OFFSET(Priorities!$B$3,Table1[[#This Row],[ID]],0))=1,OFFSET(Priorities!$D$3,Table1[[#This Row],[ID]],0),"")</f>
        <v/>
      </c>
      <c r="F422" s="291"/>
      <c r="G422" s="292" t="str" cm="1">
        <f t="array" aca="1" ref="G422" ca="1">_xlfn.IFNA(TODAY()-(INDEX(OFFSET(Priorities!$F$3:$F$2283,Table1[[#This Row],[ID]],0),MATCH(1,(B422=OFFSET(Priorities!$B$3:$B$2283,Table1[[#This Row],[ID]],0))*("1W"=OFFSET(Priorities!$E$3:$E$2283,Table1[[#This Row],[ID]],0)),0))),"")</f>
        <v/>
      </c>
      <c r="H422" s="292" t="str" cm="1">
        <f t="array" aca="1" ref="H422" ca="1">_xlfn.IFNA(TODAY()-(INDEX(OFFSET(Priorities!$F$3:$F$2283,Table1[[#This Row],[ID]],0),MATCH(1,(B422=OFFSET(Priorities!$B$3:$B$2283,Table1[[#This Row],[ID]],0))*("3W"=OFFSET(Priorities!$E$3:$E$2283,Table1[[#This Row],[ID]],0)),0))),"")</f>
        <v/>
      </c>
      <c r="I422" s="292" t="str" cm="1">
        <f t="array" aca="1" ref="I422" ca="1">_xlfn.IFNA(TODAY()-(INDEX(OFFSET(Priorities!$F$3:$F$2283,Table1[[#This Row],[ID]],0),MATCH(1,(B422=OFFSET(Priorities!$B$3:$B$2283,Table1[[#This Row],[ID]],0))*("6W"=OFFSET(Priorities!$E$3:$E$2283,Table1[[#This Row],[ID]],0)),0))),"")</f>
        <v/>
      </c>
      <c r="J422" s="292" t="str" cm="1">
        <f t="array" aca="1" ref="J422" ca="1">_xlfn.IFNA(TODAY()-(INDEX(OFFSET(Priorities!$F$3:$F$2283,Table1[[#This Row],[ID]],0),MATCH(1,(B422=OFFSET(Priorities!$B$3:$B$2283,Table1[[#This Row],[ID]],0))*("12W"=OFFSET(Priorities!$E$3:$E$2283,Table1[[#This Row],[ID]],0)),0))),"")</f>
        <v/>
      </c>
      <c r="K422" s="292" t="str" cm="1">
        <f t="array" aca="1" ref="K422" ca="1">_xlfn.IFNA(TODAY()-(INDEX(OFFSET(Priorities!$F$3:$F$2283,Table1[[#This Row],[ID]],0),MATCH(1,(B422=OFFSET(Priorities!$B$3:$B$2283,Table1[[#This Row],[ID]],0))*("18W"=OFFSET(Priorities!$E$3:$E$2283,Table1[[#This Row],[ID]],0)),0))),"")</f>
        <v/>
      </c>
      <c r="L422" s="292" t="str" cm="1">
        <f t="array" aca="1" ref="L422" ca="1">_xlfn.IFNA(TODAY()-(INDEX(OFFSET(Priorities!$F$3:$F$2283,Table1[[#This Row],[ID]],0),MATCH(1,(B422=OFFSET(Priorities!$B$3:$B$2283,Table1[[#This Row],[ID]],0))*("26W"=OFFSET(Priorities!$E$3:$E$2283,Table1[[#This Row],[ID]],0)),0))),"")</f>
        <v/>
      </c>
      <c r="M422" s="292" t="str" cm="1">
        <f t="array" aca="1" ref="M422" ca="1">_xlfn.IFNA(TODAY()-(INDEX(OFFSET(Priorities!$F$3:$F$2283,Table1[[#This Row],[ID]],0),MATCH(1,(B422=OFFSET(Priorities!$B$3:$B$2283,Table1[[#This Row],[ID]],0))*("52W"=OFFSET(Priorities!$E$3:$E$2283,Table1[[#This Row],[ID]],0)),0))),"")</f>
        <v/>
      </c>
      <c r="N422" s="292" t="str" cm="1">
        <f t="array" aca="1" ref="N422" ca="1">_xlfn.IFNA(TODAY()-(INDEX(OFFSET(Priorities!$F$3:$F$2283,Table1[[#This Row],[ID]],0),MATCH(1,(B422=OFFSET(Priorities!$B$3:$B$2283,Table1[[#This Row],[ID]],0))*("104W"=OFFSET(Priorities!$E$3:$E$2283,Table1[[#This Row],[ID]],0)),0))),"")</f>
        <v/>
      </c>
      <c r="O422" s="292" t="str" cm="1">
        <f t="array" aca="1" ref="O422" ca="1">_xlfn.IFNA(TODAY()-(INDEX(OFFSET(Priorities!$F$3:$F$2283,Table1[[#This Row],[ID]],0),MATCH(1,(B422=OFFSET(Priorities!$B$3:$B$2283,Table1[[#This Row],[ID]],0))*("2L"=OFFSET(Priorities!$E$3:$E$2283,Table1[[#This Row],[ID]],0)),0))),"")</f>
        <v/>
      </c>
      <c r="P422" s="292" t="str" cm="1">
        <f t="array" aca="1" ref="P422" ca="1">_xlfn.IFNA(TODAY()-(INDEX(OFFSET(Priorities!$F$3:$F$2283,Table1[[#This Row],[ID]],0),MATCH(1,(B422=OFFSET(Priorities!$B$3:$B$2283,Table1[[#This Row],[ID]],0))*("156W"=OFFSET(Priorities!$E$3:$E$2283,Table1[[#This Row],[ID]],0)),0))),"")</f>
        <v/>
      </c>
      <c r="Q422" s="289" t="str" cm="1">
        <f t="array" aca="1" ref="Q422" ca="1">_xlfn.IFNA(TODAY()-(INDEX(OFFSET(Priorities!$F$3:$F$2283,Table1[[#This Row],[ID]],0),MATCH(1,(B422=OFFSET(Priorities!$B$3:$B$2283,Table1[[#This Row],[ID]],0))*("3L"=OFFSET(Priorities!$E$3:$E$2283,Table1[[#This Row],[ID]],0)),0))),"")</f>
        <v/>
      </c>
    </row>
    <row r="423" spans="1:17" hidden="1" x14ac:dyDescent="0.3">
      <c r="A423" s="288">
        <v>422</v>
      </c>
      <c r="B423" s="289" t="str">
        <f ca="1">IF(COUNTIF(Priorities!$B$4:OFFSET(Priorities!$B$3,Table1[[#This Row],[ID]],0),OFFSET(Priorities!$B$3,Table1[[#This Row],[ID]],0))=1,OFFSET(Priorities!$B$3,Table1[[#This Row],[ID]],0),"")</f>
        <v/>
      </c>
      <c r="C423" s="290" t="str">
        <f ca="1">IF(COUNTIF(Priorities!$B$4:OFFSET(Priorities!$B$3,Table1[[#This Row],[ID]],0),OFFSET(Priorities!$B$3,Table1[[#This Row],[ID]],0))=1,OFFSET(Priorities!$C$3,Table1[[#This Row],[ID]],0),"")</f>
        <v/>
      </c>
      <c r="D423" s="289" t="str">
        <f ca="1">IFERROR(IF(VLOOKUP(E423,'Leader-Assistant'!$B$1:$B$25,1,FALSE)&lt;&gt;"",'Leader-Assistant'!$B$1,""),"") &amp; IFERROR(IF(VLOOKUP(E423,'Leader-Assistant'!$C$1:$C$25,1,FALSE)&lt;&gt;"",'Leader-Assistant'!$C$1,""),"")  &amp; IFERROR(IF(VLOOKUP(E423,'Leader-Assistant'!$D$1:$D$25,1,FALSE)&lt;&gt;"",'Leader-Assistant'!$D$1,""),"") &amp; IFERROR(IF(VLOOKUP(E423,'Leader-Assistant'!$E$1:$E$25,1,FALSE)&lt;&gt;"",'Leader-Assistant'!$E$1,""),"") &amp; IFERROR(IF(VLOOKUP(E423,'Leader-Assistant'!$F$1:$F$25,1,FALSE)&lt;&gt;"",'Leader-Assistant'!$F$1,""),"") &amp; IFERROR(IF(VLOOKUP(E423,'Leader-Assistant'!$G$1:$G$25,1,FALSE)&lt;&gt;"",'Leader-Assistant'!$G$1,""),"") &amp; IFERROR(IF(VLOOKUP(E423,'Leader-Assistant'!$H$1:$H$25,1,FALSE)&lt;&gt;"",'Leader-Assistant'!$H$1,""),"") &amp; IFERROR(IF(VLOOKUP(E423,'Leader-Assistant'!$I$1:$I$25,1,FALSE)&lt;&gt;"",'Leader-Assistant'!$I$1,""),"")</f>
        <v/>
      </c>
      <c r="E423" s="289" t="str">
        <f ca="1">IF(COUNTIF(Priorities!$B$4:OFFSET(Priorities!$B$3,Table1[[#This Row],[ID]],0),OFFSET(Priorities!$B$3,Table1[[#This Row],[ID]],0))=1,OFFSET(Priorities!$D$3,Table1[[#This Row],[ID]],0),"")</f>
        <v/>
      </c>
      <c r="F423" s="291"/>
      <c r="G423" s="292" t="str" cm="1">
        <f t="array" aca="1" ref="G423" ca="1">_xlfn.IFNA(TODAY()-(INDEX(OFFSET(Priorities!$F$3:$F$2283,Table1[[#This Row],[ID]],0),MATCH(1,(B423=OFFSET(Priorities!$B$3:$B$2283,Table1[[#This Row],[ID]],0))*("1W"=OFFSET(Priorities!$E$3:$E$2283,Table1[[#This Row],[ID]],0)),0))),"")</f>
        <v/>
      </c>
      <c r="H423" s="292" t="str" cm="1">
        <f t="array" aca="1" ref="H423" ca="1">_xlfn.IFNA(TODAY()-(INDEX(OFFSET(Priorities!$F$3:$F$2283,Table1[[#This Row],[ID]],0),MATCH(1,(B423=OFFSET(Priorities!$B$3:$B$2283,Table1[[#This Row],[ID]],0))*("3W"=OFFSET(Priorities!$E$3:$E$2283,Table1[[#This Row],[ID]],0)),0))),"")</f>
        <v/>
      </c>
      <c r="I423" s="292" t="str" cm="1">
        <f t="array" aca="1" ref="I423" ca="1">_xlfn.IFNA(TODAY()-(INDEX(OFFSET(Priorities!$F$3:$F$2283,Table1[[#This Row],[ID]],0),MATCH(1,(B423=OFFSET(Priorities!$B$3:$B$2283,Table1[[#This Row],[ID]],0))*("6W"=OFFSET(Priorities!$E$3:$E$2283,Table1[[#This Row],[ID]],0)),0))),"")</f>
        <v/>
      </c>
      <c r="J423" s="292" t="str" cm="1">
        <f t="array" aca="1" ref="J423" ca="1">_xlfn.IFNA(TODAY()-(INDEX(OFFSET(Priorities!$F$3:$F$2283,Table1[[#This Row],[ID]],0),MATCH(1,(B423=OFFSET(Priorities!$B$3:$B$2283,Table1[[#This Row],[ID]],0))*("12W"=OFFSET(Priorities!$E$3:$E$2283,Table1[[#This Row],[ID]],0)),0))),"")</f>
        <v/>
      </c>
      <c r="K423" s="292" t="str" cm="1">
        <f t="array" aca="1" ref="K423" ca="1">_xlfn.IFNA(TODAY()-(INDEX(OFFSET(Priorities!$F$3:$F$2283,Table1[[#This Row],[ID]],0),MATCH(1,(B423=OFFSET(Priorities!$B$3:$B$2283,Table1[[#This Row],[ID]],0))*("18W"=OFFSET(Priorities!$E$3:$E$2283,Table1[[#This Row],[ID]],0)),0))),"")</f>
        <v/>
      </c>
      <c r="L423" s="292" t="str" cm="1">
        <f t="array" aca="1" ref="L423" ca="1">_xlfn.IFNA(TODAY()-(INDEX(OFFSET(Priorities!$F$3:$F$2283,Table1[[#This Row],[ID]],0),MATCH(1,(B423=OFFSET(Priorities!$B$3:$B$2283,Table1[[#This Row],[ID]],0))*("26W"=OFFSET(Priorities!$E$3:$E$2283,Table1[[#This Row],[ID]],0)),0))),"")</f>
        <v/>
      </c>
      <c r="M423" s="292" t="str" cm="1">
        <f t="array" aca="1" ref="M423" ca="1">_xlfn.IFNA(TODAY()-(INDEX(OFFSET(Priorities!$F$3:$F$2283,Table1[[#This Row],[ID]],0),MATCH(1,(B423=OFFSET(Priorities!$B$3:$B$2283,Table1[[#This Row],[ID]],0))*("52W"=OFFSET(Priorities!$E$3:$E$2283,Table1[[#This Row],[ID]],0)),0))),"")</f>
        <v/>
      </c>
      <c r="N423" s="292" t="str" cm="1">
        <f t="array" aca="1" ref="N423" ca="1">_xlfn.IFNA(TODAY()-(INDEX(OFFSET(Priorities!$F$3:$F$2283,Table1[[#This Row],[ID]],0),MATCH(1,(B423=OFFSET(Priorities!$B$3:$B$2283,Table1[[#This Row],[ID]],0))*("104W"=OFFSET(Priorities!$E$3:$E$2283,Table1[[#This Row],[ID]],0)),0))),"")</f>
        <v/>
      </c>
      <c r="O423" s="292" t="str" cm="1">
        <f t="array" aca="1" ref="O423" ca="1">_xlfn.IFNA(TODAY()-(INDEX(OFFSET(Priorities!$F$3:$F$2283,Table1[[#This Row],[ID]],0),MATCH(1,(B423=OFFSET(Priorities!$B$3:$B$2283,Table1[[#This Row],[ID]],0))*("2L"=OFFSET(Priorities!$E$3:$E$2283,Table1[[#This Row],[ID]],0)),0))),"")</f>
        <v/>
      </c>
      <c r="P423" s="292" t="str" cm="1">
        <f t="array" aca="1" ref="P423" ca="1">_xlfn.IFNA(TODAY()-(INDEX(OFFSET(Priorities!$F$3:$F$2283,Table1[[#This Row],[ID]],0),MATCH(1,(B423=OFFSET(Priorities!$B$3:$B$2283,Table1[[#This Row],[ID]],0))*("156W"=OFFSET(Priorities!$E$3:$E$2283,Table1[[#This Row],[ID]],0)),0))),"")</f>
        <v/>
      </c>
      <c r="Q423" s="289" t="str" cm="1">
        <f t="array" aca="1" ref="Q423" ca="1">_xlfn.IFNA(TODAY()-(INDEX(OFFSET(Priorities!$F$3:$F$2283,Table1[[#This Row],[ID]],0),MATCH(1,(B423=OFFSET(Priorities!$B$3:$B$2283,Table1[[#This Row],[ID]],0))*("3L"=OFFSET(Priorities!$E$3:$E$2283,Table1[[#This Row],[ID]],0)),0))),"")</f>
        <v/>
      </c>
    </row>
    <row r="424" spans="1:17" hidden="1" x14ac:dyDescent="0.3">
      <c r="A424" s="288">
        <v>423</v>
      </c>
      <c r="B424" s="289" t="str">
        <f ca="1">IF(COUNTIF(Priorities!$B$4:OFFSET(Priorities!$B$3,Table1[[#This Row],[ID]],0),OFFSET(Priorities!$B$3,Table1[[#This Row],[ID]],0))=1,OFFSET(Priorities!$B$3,Table1[[#This Row],[ID]],0),"")</f>
        <v/>
      </c>
      <c r="C424" s="290" t="str">
        <f ca="1">IF(COUNTIF(Priorities!$B$4:OFFSET(Priorities!$B$3,Table1[[#This Row],[ID]],0),OFFSET(Priorities!$B$3,Table1[[#This Row],[ID]],0))=1,OFFSET(Priorities!$C$3,Table1[[#This Row],[ID]],0),"")</f>
        <v/>
      </c>
      <c r="D424" s="289" t="str">
        <f ca="1">IFERROR(IF(VLOOKUP(E424,'Leader-Assistant'!$B$1:$B$25,1,FALSE)&lt;&gt;"",'Leader-Assistant'!$B$1,""),"") &amp; IFERROR(IF(VLOOKUP(E424,'Leader-Assistant'!$C$1:$C$25,1,FALSE)&lt;&gt;"",'Leader-Assistant'!$C$1,""),"")  &amp; IFERROR(IF(VLOOKUP(E424,'Leader-Assistant'!$D$1:$D$25,1,FALSE)&lt;&gt;"",'Leader-Assistant'!$D$1,""),"") &amp; IFERROR(IF(VLOOKUP(E424,'Leader-Assistant'!$E$1:$E$25,1,FALSE)&lt;&gt;"",'Leader-Assistant'!$E$1,""),"") &amp; IFERROR(IF(VLOOKUP(E424,'Leader-Assistant'!$F$1:$F$25,1,FALSE)&lt;&gt;"",'Leader-Assistant'!$F$1,""),"") &amp; IFERROR(IF(VLOOKUP(E424,'Leader-Assistant'!$G$1:$G$25,1,FALSE)&lt;&gt;"",'Leader-Assistant'!$G$1,""),"") &amp; IFERROR(IF(VLOOKUP(E424,'Leader-Assistant'!$H$1:$H$25,1,FALSE)&lt;&gt;"",'Leader-Assistant'!$H$1,""),"") &amp; IFERROR(IF(VLOOKUP(E424,'Leader-Assistant'!$I$1:$I$25,1,FALSE)&lt;&gt;"",'Leader-Assistant'!$I$1,""),"")</f>
        <v/>
      </c>
      <c r="E424" s="289" t="str">
        <f ca="1">IF(COUNTIF(Priorities!$B$4:OFFSET(Priorities!$B$3,Table1[[#This Row],[ID]],0),OFFSET(Priorities!$B$3,Table1[[#This Row],[ID]],0))=1,OFFSET(Priorities!$D$3,Table1[[#This Row],[ID]],0),"")</f>
        <v/>
      </c>
      <c r="F424" s="291"/>
      <c r="G424" s="292" t="str" cm="1">
        <f t="array" aca="1" ref="G424" ca="1">_xlfn.IFNA(TODAY()-(INDEX(OFFSET(Priorities!$F$3:$F$2283,Table1[[#This Row],[ID]],0),MATCH(1,(B424=OFFSET(Priorities!$B$3:$B$2283,Table1[[#This Row],[ID]],0))*("1W"=OFFSET(Priorities!$E$3:$E$2283,Table1[[#This Row],[ID]],0)),0))),"")</f>
        <v/>
      </c>
      <c r="H424" s="292" t="str" cm="1">
        <f t="array" aca="1" ref="H424" ca="1">_xlfn.IFNA(TODAY()-(INDEX(OFFSET(Priorities!$F$3:$F$2283,Table1[[#This Row],[ID]],0),MATCH(1,(B424=OFFSET(Priorities!$B$3:$B$2283,Table1[[#This Row],[ID]],0))*("3W"=OFFSET(Priorities!$E$3:$E$2283,Table1[[#This Row],[ID]],0)),0))),"")</f>
        <v/>
      </c>
      <c r="I424" s="292" t="str" cm="1">
        <f t="array" aca="1" ref="I424" ca="1">_xlfn.IFNA(TODAY()-(INDEX(OFFSET(Priorities!$F$3:$F$2283,Table1[[#This Row],[ID]],0),MATCH(1,(B424=OFFSET(Priorities!$B$3:$B$2283,Table1[[#This Row],[ID]],0))*("6W"=OFFSET(Priorities!$E$3:$E$2283,Table1[[#This Row],[ID]],0)),0))),"")</f>
        <v/>
      </c>
      <c r="J424" s="292" t="str" cm="1">
        <f t="array" aca="1" ref="J424" ca="1">_xlfn.IFNA(TODAY()-(INDEX(OFFSET(Priorities!$F$3:$F$2283,Table1[[#This Row],[ID]],0),MATCH(1,(B424=OFFSET(Priorities!$B$3:$B$2283,Table1[[#This Row],[ID]],0))*("12W"=OFFSET(Priorities!$E$3:$E$2283,Table1[[#This Row],[ID]],0)),0))),"")</f>
        <v/>
      </c>
      <c r="K424" s="292" t="str" cm="1">
        <f t="array" aca="1" ref="K424" ca="1">_xlfn.IFNA(TODAY()-(INDEX(OFFSET(Priorities!$F$3:$F$2283,Table1[[#This Row],[ID]],0),MATCH(1,(B424=OFFSET(Priorities!$B$3:$B$2283,Table1[[#This Row],[ID]],0))*("18W"=OFFSET(Priorities!$E$3:$E$2283,Table1[[#This Row],[ID]],0)),0))),"")</f>
        <v/>
      </c>
      <c r="L424" s="292" t="str" cm="1">
        <f t="array" aca="1" ref="L424" ca="1">_xlfn.IFNA(TODAY()-(INDEX(OFFSET(Priorities!$F$3:$F$2283,Table1[[#This Row],[ID]],0),MATCH(1,(B424=OFFSET(Priorities!$B$3:$B$2283,Table1[[#This Row],[ID]],0))*("26W"=OFFSET(Priorities!$E$3:$E$2283,Table1[[#This Row],[ID]],0)),0))),"")</f>
        <v/>
      </c>
      <c r="M424" s="292" t="str" cm="1">
        <f t="array" aca="1" ref="M424" ca="1">_xlfn.IFNA(TODAY()-(INDEX(OFFSET(Priorities!$F$3:$F$2283,Table1[[#This Row],[ID]],0),MATCH(1,(B424=OFFSET(Priorities!$B$3:$B$2283,Table1[[#This Row],[ID]],0))*("52W"=OFFSET(Priorities!$E$3:$E$2283,Table1[[#This Row],[ID]],0)),0))),"")</f>
        <v/>
      </c>
      <c r="N424" s="292" t="str" cm="1">
        <f t="array" aca="1" ref="N424" ca="1">_xlfn.IFNA(TODAY()-(INDEX(OFFSET(Priorities!$F$3:$F$2283,Table1[[#This Row],[ID]],0),MATCH(1,(B424=OFFSET(Priorities!$B$3:$B$2283,Table1[[#This Row],[ID]],0))*("104W"=OFFSET(Priorities!$E$3:$E$2283,Table1[[#This Row],[ID]],0)),0))),"")</f>
        <v/>
      </c>
      <c r="O424" s="292" t="str" cm="1">
        <f t="array" aca="1" ref="O424" ca="1">_xlfn.IFNA(TODAY()-(INDEX(OFFSET(Priorities!$F$3:$F$2283,Table1[[#This Row],[ID]],0),MATCH(1,(B424=OFFSET(Priorities!$B$3:$B$2283,Table1[[#This Row],[ID]],0))*("2L"=OFFSET(Priorities!$E$3:$E$2283,Table1[[#This Row],[ID]],0)),0))),"")</f>
        <v/>
      </c>
      <c r="P424" s="292" t="str" cm="1">
        <f t="array" aca="1" ref="P424" ca="1">_xlfn.IFNA(TODAY()-(INDEX(OFFSET(Priorities!$F$3:$F$2283,Table1[[#This Row],[ID]],0),MATCH(1,(B424=OFFSET(Priorities!$B$3:$B$2283,Table1[[#This Row],[ID]],0))*("156W"=OFFSET(Priorities!$E$3:$E$2283,Table1[[#This Row],[ID]],0)),0))),"")</f>
        <v/>
      </c>
      <c r="Q424" s="289" t="str" cm="1">
        <f t="array" aca="1" ref="Q424" ca="1">_xlfn.IFNA(TODAY()-(INDEX(OFFSET(Priorities!$F$3:$F$2283,Table1[[#This Row],[ID]],0),MATCH(1,(B424=OFFSET(Priorities!$B$3:$B$2283,Table1[[#This Row],[ID]],0))*("3L"=OFFSET(Priorities!$E$3:$E$2283,Table1[[#This Row],[ID]],0)),0))),"")</f>
        <v/>
      </c>
    </row>
    <row r="425" spans="1:17" hidden="1" x14ac:dyDescent="0.3">
      <c r="A425" s="288">
        <v>424</v>
      </c>
      <c r="B425" s="289" t="str">
        <f ca="1">IF(COUNTIF(Priorities!$B$4:OFFSET(Priorities!$B$3,Table1[[#This Row],[ID]],0),OFFSET(Priorities!$B$3,Table1[[#This Row],[ID]],0))=1,OFFSET(Priorities!$B$3,Table1[[#This Row],[ID]],0),"")</f>
        <v/>
      </c>
      <c r="C425" s="290" t="str">
        <f ca="1">IF(COUNTIF(Priorities!$B$4:OFFSET(Priorities!$B$3,Table1[[#This Row],[ID]],0),OFFSET(Priorities!$B$3,Table1[[#This Row],[ID]],0))=1,OFFSET(Priorities!$C$3,Table1[[#This Row],[ID]],0),"")</f>
        <v/>
      </c>
      <c r="D425" s="289" t="str">
        <f ca="1">IFERROR(IF(VLOOKUP(E425,'Leader-Assistant'!$B$1:$B$25,1,FALSE)&lt;&gt;"",'Leader-Assistant'!$B$1,""),"") &amp; IFERROR(IF(VLOOKUP(E425,'Leader-Assistant'!$C$1:$C$25,1,FALSE)&lt;&gt;"",'Leader-Assistant'!$C$1,""),"")  &amp; IFERROR(IF(VLOOKUP(E425,'Leader-Assistant'!$D$1:$D$25,1,FALSE)&lt;&gt;"",'Leader-Assistant'!$D$1,""),"") &amp; IFERROR(IF(VLOOKUP(E425,'Leader-Assistant'!$E$1:$E$25,1,FALSE)&lt;&gt;"",'Leader-Assistant'!$E$1,""),"") &amp; IFERROR(IF(VLOOKUP(E425,'Leader-Assistant'!$F$1:$F$25,1,FALSE)&lt;&gt;"",'Leader-Assistant'!$F$1,""),"") &amp; IFERROR(IF(VLOOKUP(E425,'Leader-Assistant'!$G$1:$G$25,1,FALSE)&lt;&gt;"",'Leader-Assistant'!$G$1,""),"") &amp; IFERROR(IF(VLOOKUP(E425,'Leader-Assistant'!$H$1:$H$25,1,FALSE)&lt;&gt;"",'Leader-Assistant'!$H$1,""),"") &amp; IFERROR(IF(VLOOKUP(E425,'Leader-Assistant'!$I$1:$I$25,1,FALSE)&lt;&gt;"",'Leader-Assistant'!$I$1,""),"")</f>
        <v/>
      </c>
      <c r="E425" s="289" t="str">
        <f ca="1">IF(COUNTIF(Priorities!$B$4:OFFSET(Priorities!$B$3,Table1[[#This Row],[ID]],0),OFFSET(Priorities!$B$3,Table1[[#This Row],[ID]],0))=1,OFFSET(Priorities!$D$3,Table1[[#This Row],[ID]],0),"")</f>
        <v/>
      </c>
      <c r="F425" s="291"/>
      <c r="G425" s="292" t="str" cm="1">
        <f t="array" aca="1" ref="G425" ca="1">_xlfn.IFNA(TODAY()-(INDEX(OFFSET(Priorities!$F$3:$F$2283,Table1[[#This Row],[ID]],0),MATCH(1,(B425=OFFSET(Priorities!$B$3:$B$2283,Table1[[#This Row],[ID]],0))*("1W"=OFFSET(Priorities!$E$3:$E$2283,Table1[[#This Row],[ID]],0)),0))),"")</f>
        <v/>
      </c>
      <c r="H425" s="292" t="str" cm="1">
        <f t="array" aca="1" ref="H425" ca="1">_xlfn.IFNA(TODAY()-(INDEX(OFFSET(Priorities!$F$3:$F$2283,Table1[[#This Row],[ID]],0),MATCH(1,(B425=OFFSET(Priorities!$B$3:$B$2283,Table1[[#This Row],[ID]],0))*("3W"=OFFSET(Priorities!$E$3:$E$2283,Table1[[#This Row],[ID]],0)),0))),"")</f>
        <v/>
      </c>
      <c r="I425" s="292" t="str" cm="1">
        <f t="array" aca="1" ref="I425" ca="1">_xlfn.IFNA(TODAY()-(INDEX(OFFSET(Priorities!$F$3:$F$2283,Table1[[#This Row],[ID]],0),MATCH(1,(B425=OFFSET(Priorities!$B$3:$B$2283,Table1[[#This Row],[ID]],0))*("6W"=OFFSET(Priorities!$E$3:$E$2283,Table1[[#This Row],[ID]],0)),0))),"")</f>
        <v/>
      </c>
      <c r="J425" s="292" t="str" cm="1">
        <f t="array" aca="1" ref="J425" ca="1">_xlfn.IFNA(TODAY()-(INDEX(OFFSET(Priorities!$F$3:$F$2283,Table1[[#This Row],[ID]],0),MATCH(1,(B425=OFFSET(Priorities!$B$3:$B$2283,Table1[[#This Row],[ID]],0))*("12W"=OFFSET(Priorities!$E$3:$E$2283,Table1[[#This Row],[ID]],0)),0))),"")</f>
        <v/>
      </c>
      <c r="K425" s="292" t="str" cm="1">
        <f t="array" aca="1" ref="K425" ca="1">_xlfn.IFNA(TODAY()-(INDEX(OFFSET(Priorities!$F$3:$F$2283,Table1[[#This Row],[ID]],0),MATCH(1,(B425=OFFSET(Priorities!$B$3:$B$2283,Table1[[#This Row],[ID]],0))*("18W"=OFFSET(Priorities!$E$3:$E$2283,Table1[[#This Row],[ID]],0)),0))),"")</f>
        <v/>
      </c>
      <c r="L425" s="292" t="str" cm="1">
        <f t="array" aca="1" ref="L425" ca="1">_xlfn.IFNA(TODAY()-(INDEX(OFFSET(Priorities!$F$3:$F$2283,Table1[[#This Row],[ID]],0),MATCH(1,(B425=OFFSET(Priorities!$B$3:$B$2283,Table1[[#This Row],[ID]],0))*("26W"=OFFSET(Priorities!$E$3:$E$2283,Table1[[#This Row],[ID]],0)),0))),"")</f>
        <v/>
      </c>
      <c r="M425" s="292" t="str" cm="1">
        <f t="array" aca="1" ref="M425" ca="1">_xlfn.IFNA(TODAY()-(INDEX(OFFSET(Priorities!$F$3:$F$2283,Table1[[#This Row],[ID]],0),MATCH(1,(B425=OFFSET(Priorities!$B$3:$B$2283,Table1[[#This Row],[ID]],0))*("52W"=OFFSET(Priorities!$E$3:$E$2283,Table1[[#This Row],[ID]],0)),0))),"")</f>
        <v/>
      </c>
      <c r="N425" s="292" t="str" cm="1">
        <f t="array" aca="1" ref="N425" ca="1">_xlfn.IFNA(TODAY()-(INDEX(OFFSET(Priorities!$F$3:$F$2283,Table1[[#This Row],[ID]],0),MATCH(1,(B425=OFFSET(Priorities!$B$3:$B$2283,Table1[[#This Row],[ID]],0))*("104W"=OFFSET(Priorities!$E$3:$E$2283,Table1[[#This Row],[ID]],0)),0))),"")</f>
        <v/>
      </c>
      <c r="O425" s="292" t="str" cm="1">
        <f t="array" aca="1" ref="O425" ca="1">_xlfn.IFNA(TODAY()-(INDEX(OFFSET(Priorities!$F$3:$F$2283,Table1[[#This Row],[ID]],0),MATCH(1,(B425=OFFSET(Priorities!$B$3:$B$2283,Table1[[#This Row],[ID]],0))*("2L"=OFFSET(Priorities!$E$3:$E$2283,Table1[[#This Row],[ID]],0)),0))),"")</f>
        <v/>
      </c>
      <c r="P425" s="292" t="str" cm="1">
        <f t="array" aca="1" ref="P425" ca="1">_xlfn.IFNA(TODAY()-(INDEX(OFFSET(Priorities!$F$3:$F$2283,Table1[[#This Row],[ID]],0),MATCH(1,(B425=OFFSET(Priorities!$B$3:$B$2283,Table1[[#This Row],[ID]],0))*("156W"=OFFSET(Priorities!$E$3:$E$2283,Table1[[#This Row],[ID]],0)),0))),"")</f>
        <v/>
      </c>
      <c r="Q425" s="289" t="str" cm="1">
        <f t="array" aca="1" ref="Q425" ca="1">_xlfn.IFNA(TODAY()-(INDEX(OFFSET(Priorities!$F$3:$F$2283,Table1[[#This Row],[ID]],0),MATCH(1,(B425=OFFSET(Priorities!$B$3:$B$2283,Table1[[#This Row],[ID]],0))*("3L"=OFFSET(Priorities!$E$3:$E$2283,Table1[[#This Row],[ID]],0)),0))),"")</f>
        <v/>
      </c>
    </row>
    <row r="426" spans="1:17" hidden="1" x14ac:dyDescent="0.3">
      <c r="A426" s="288">
        <v>425</v>
      </c>
      <c r="B426" s="289" t="str">
        <f ca="1">IF(COUNTIF(Priorities!$B$4:OFFSET(Priorities!$B$3,Table1[[#This Row],[ID]],0),OFFSET(Priorities!$B$3,Table1[[#This Row],[ID]],0))=1,OFFSET(Priorities!$B$3,Table1[[#This Row],[ID]],0),"")</f>
        <v/>
      </c>
      <c r="C426" s="290" t="str">
        <f ca="1">IF(COUNTIF(Priorities!$B$4:OFFSET(Priorities!$B$3,Table1[[#This Row],[ID]],0),OFFSET(Priorities!$B$3,Table1[[#This Row],[ID]],0))=1,OFFSET(Priorities!$C$3,Table1[[#This Row],[ID]],0),"")</f>
        <v/>
      </c>
      <c r="D426" s="289" t="str">
        <f ca="1">IFERROR(IF(VLOOKUP(E426,'Leader-Assistant'!$B$1:$B$25,1,FALSE)&lt;&gt;"",'Leader-Assistant'!$B$1,""),"") &amp; IFERROR(IF(VLOOKUP(E426,'Leader-Assistant'!$C$1:$C$25,1,FALSE)&lt;&gt;"",'Leader-Assistant'!$C$1,""),"")  &amp; IFERROR(IF(VLOOKUP(E426,'Leader-Assistant'!$D$1:$D$25,1,FALSE)&lt;&gt;"",'Leader-Assistant'!$D$1,""),"") &amp; IFERROR(IF(VLOOKUP(E426,'Leader-Assistant'!$E$1:$E$25,1,FALSE)&lt;&gt;"",'Leader-Assistant'!$E$1,""),"") &amp; IFERROR(IF(VLOOKUP(E426,'Leader-Assistant'!$F$1:$F$25,1,FALSE)&lt;&gt;"",'Leader-Assistant'!$F$1,""),"") &amp; IFERROR(IF(VLOOKUP(E426,'Leader-Assistant'!$G$1:$G$25,1,FALSE)&lt;&gt;"",'Leader-Assistant'!$G$1,""),"") &amp; IFERROR(IF(VLOOKUP(E426,'Leader-Assistant'!$H$1:$H$25,1,FALSE)&lt;&gt;"",'Leader-Assistant'!$H$1,""),"") &amp; IFERROR(IF(VLOOKUP(E426,'Leader-Assistant'!$I$1:$I$25,1,FALSE)&lt;&gt;"",'Leader-Assistant'!$I$1,""),"")</f>
        <v/>
      </c>
      <c r="E426" s="289" t="str">
        <f ca="1">IF(COUNTIF(Priorities!$B$4:OFFSET(Priorities!$B$3,Table1[[#This Row],[ID]],0),OFFSET(Priorities!$B$3,Table1[[#This Row],[ID]],0))=1,OFFSET(Priorities!$D$3,Table1[[#This Row],[ID]],0),"")</f>
        <v/>
      </c>
      <c r="F426" s="291"/>
      <c r="G426" s="292" t="str" cm="1">
        <f t="array" aca="1" ref="G426" ca="1">_xlfn.IFNA(TODAY()-(INDEX(OFFSET(Priorities!$F$3:$F$2283,Table1[[#This Row],[ID]],0),MATCH(1,(B426=OFFSET(Priorities!$B$3:$B$2283,Table1[[#This Row],[ID]],0))*("1W"=OFFSET(Priorities!$E$3:$E$2283,Table1[[#This Row],[ID]],0)),0))),"")</f>
        <v/>
      </c>
      <c r="H426" s="292" t="str" cm="1">
        <f t="array" aca="1" ref="H426" ca="1">_xlfn.IFNA(TODAY()-(INDEX(OFFSET(Priorities!$F$3:$F$2283,Table1[[#This Row],[ID]],0),MATCH(1,(B426=OFFSET(Priorities!$B$3:$B$2283,Table1[[#This Row],[ID]],0))*("3W"=OFFSET(Priorities!$E$3:$E$2283,Table1[[#This Row],[ID]],0)),0))),"")</f>
        <v/>
      </c>
      <c r="I426" s="292" t="str" cm="1">
        <f t="array" aca="1" ref="I426" ca="1">_xlfn.IFNA(TODAY()-(INDEX(OFFSET(Priorities!$F$3:$F$2283,Table1[[#This Row],[ID]],0),MATCH(1,(B426=OFFSET(Priorities!$B$3:$B$2283,Table1[[#This Row],[ID]],0))*("6W"=OFFSET(Priorities!$E$3:$E$2283,Table1[[#This Row],[ID]],0)),0))),"")</f>
        <v/>
      </c>
      <c r="J426" s="292" t="str" cm="1">
        <f t="array" aca="1" ref="J426" ca="1">_xlfn.IFNA(TODAY()-(INDEX(OFFSET(Priorities!$F$3:$F$2283,Table1[[#This Row],[ID]],0),MATCH(1,(B426=OFFSET(Priorities!$B$3:$B$2283,Table1[[#This Row],[ID]],0))*("12W"=OFFSET(Priorities!$E$3:$E$2283,Table1[[#This Row],[ID]],0)),0))),"")</f>
        <v/>
      </c>
      <c r="K426" s="292" t="str" cm="1">
        <f t="array" aca="1" ref="K426" ca="1">_xlfn.IFNA(TODAY()-(INDEX(OFFSET(Priorities!$F$3:$F$2283,Table1[[#This Row],[ID]],0),MATCH(1,(B426=OFFSET(Priorities!$B$3:$B$2283,Table1[[#This Row],[ID]],0))*("18W"=OFFSET(Priorities!$E$3:$E$2283,Table1[[#This Row],[ID]],0)),0))),"")</f>
        <v/>
      </c>
      <c r="L426" s="292" t="str" cm="1">
        <f t="array" aca="1" ref="L426" ca="1">_xlfn.IFNA(TODAY()-(INDEX(OFFSET(Priorities!$F$3:$F$2283,Table1[[#This Row],[ID]],0),MATCH(1,(B426=OFFSET(Priorities!$B$3:$B$2283,Table1[[#This Row],[ID]],0))*("26W"=OFFSET(Priorities!$E$3:$E$2283,Table1[[#This Row],[ID]],0)),0))),"")</f>
        <v/>
      </c>
      <c r="M426" s="292" t="str" cm="1">
        <f t="array" aca="1" ref="M426" ca="1">_xlfn.IFNA(TODAY()-(INDEX(OFFSET(Priorities!$F$3:$F$2283,Table1[[#This Row],[ID]],0),MATCH(1,(B426=OFFSET(Priorities!$B$3:$B$2283,Table1[[#This Row],[ID]],0))*("52W"=OFFSET(Priorities!$E$3:$E$2283,Table1[[#This Row],[ID]],0)),0))),"")</f>
        <v/>
      </c>
      <c r="N426" s="292" t="str" cm="1">
        <f t="array" aca="1" ref="N426" ca="1">_xlfn.IFNA(TODAY()-(INDEX(OFFSET(Priorities!$F$3:$F$2283,Table1[[#This Row],[ID]],0),MATCH(1,(B426=OFFSET(Priorities!$B$3:$B$2283,Table1[[#This Row],[ID]],0))*("104W"=OFFSET(Priorities!$E$3:$E$2283,Table1[[#This Row],[ID]],0)),0))),"")</f>
        <v/>
      </c>
      <c r="O426" s="292" t="str" cm="1">
        <f t="array" aca="1" ref="O426" ca="1">_xlfn.IFNA(TODAY()-(INDEX(OFFSET(Priorities!$F$3:$F$2283,Table1[[#This Row],[ID]],0),MATCH(1,(B426=OFFSET(Priorities!$B$3:$B$2283,Table1[[#This Row],[ID]],0))*("2L"=OFFSET(Priorities!$E$3:$E$2283,Table1[[#This Row],[ID]],0)),0))),"")</f>
        <v/>
      </c>
      <c r="P426" s="292" t="str" cm="1">
        <f t="array" aca="1" ref="P426" ca="1">_xlfn.IFNA(TODAY()-(INDEX(OFFSET(Priorities!$F$3:$F$2283,Table1[[#This Row],[ID]],0),MATCH(1,(B426=OFFSET(Priorities!$B$3:$B$2283,Table1[[#This Row],[ID]],0))*("156W"=OFFSET(Priorities!$E$3:$E$2283,Table1[[#This Row],[ID]],0)),0))),"")</f>
        <v/>
      </c>
      <c r="Q426" s="289" t="str" cm="1">
        <f t="array" aca="1" ref="Q426" ca="1">_xlfn.IFNA(TODAY()-(INDEX(OFFSET(Priorities!$F$3:$F$2283,Table1[[#This Row],[ID]],0),MATCH(1,(B426=OFFSET(Priorities!$B$3:$B$2283,Table1[[#This Row],[ID]],0))*("3L"=OFFSET(Priorities!$E$3:$E$2283,Table1[[#This Row],[ID]],0)),0))),"")</f>
        <v/>
      </c>
    </row>
    <row r="427" spans="1:17" hidden="1" x14ac:dyDescent="0.3">
      <c r="A427" s="288">
        <v>426</v>
      </c>
      <c r="B427" s="289" t="str">
        <f ca="1">IF(COUNTIF(Priorities!$B$4:OFFSET(Priorities!$B$3,Table1[[#This Row],[ID]],0),OFFSET(Priorities!$B$3,Table1[[#This Row],[ID]],0))=1,OFFSET(Priorities!$B$3,Table1[[#This Row],[ID]],0),"")</f>
        <v/>
      </c>
      <c r="C427" s="290" t="str">
        <f ca="1">IF(COUNTIF(Priorities!$B$4:OFFSET(Priorities!$B$3,Table1[[#This Row],[ID]],0),OFFSET(Priorities!$B$3,Table1[[#This Row],[ID]],0))=1,OFFSET(Priorities!$C$3,Table1[[#This Row],[ID]],0),"")</f>
        <v/>
      </c>
      <c r="D427" s="289" t="str">
        <f ca="1">IFERROR(IF(VLOOKUP(E427,'Leader-Assistant'!$B$1:$B$25,1,FALSE)&lt;&gt;"",'Leader-Assistant'!$B$1,""),"") &amp; IFERROR(IF(VLOOKUP(E427,'Leader-Assistant'!$C$1:$C$25,1,FALSE)&lt;&gt;"",'Leader-Assistant'!$C$1,""),"")  &amp; IFERROR(IF(VLOOKUP(E427,'Leader-Assistant'!$D$1:$D$25,1,FALSE)&lt;&gt;"",'Leader-Assistant'!$D$1,""),"") &amp; IFERROR(IF(VLOOKUP(E427,'Leader-Assistant'!$E$1:$E$25,1,FALSE)&lt;&gt;"",'Leader-Assistant'!$E$1,""),"") &amp; IFERROR(IF(VLOOKUP(E427,'Leader-Assistant'!$F$1:$F$25,1,FALSE)&lt;&gt;"",'Leader-Assistant'!$F$1,""),"") &amp; IFERROR(IF(VLOOKUP(E427,'Leader-Assistant'!$G$1:$G$25,1,FALSE)&lt;&gt;"",'Leader-Assistant'!$G$1,""),"") &amp; IFERROR(IF(VLOOKUP(E427,'Leader-Assistant'!$H$1:$H$25,1,FALSE)&lt;&gt;"",'Leader-Assistant'!$H$1,""),"") &amp; IFERROR(IF(VLOOKUP(E427,'Leader-Assistant'!$I$1:$I$25,1,FALSE)&lt;&gt;"",'Leader-Assistant'!$I$1,""),"")</f>
        <v/>
      </c>
      <c r="E427" s="289" t="str">
        <f ca="1">IF(COUNTIF(Priorities!$B$4:OFFSET(Priorities!$B$3,Table1[[#This Row],[ID]],0),OFFSET(Priorities!$B$3,Table1[[#This Row],[ID]],0))=1,OFFSET(Priorities!$D$3,Table1[[#This Row],[ID]],0),"")</f>
        <v/>
      </c>
      <c r="F427" s="291"/>
      <c r="G427" s="292" t="str" cm="1">
        <f t="array" aca="1" ref="G427" ca="1">_xlfn.IFNA(TODAY()-(INDEX(OFFSET(Priorities!$F$3:$F$2283,Table1[[#This Row],[ID]],0),MATCH(1,(B427=OFFSET(Priorities!$B$3:$B$2283,Table1[[#This Row],[ID]],0))*("1W"=OFFSET(Priorities!$E$3:$E$2283,Table1[[#This Row],[ID]],0)),0))),"")</f>
        <v/>
      </c>
      <c r="H427" s="292" t="str" cm="1">
        <f t="array" aca="1" ref="H427" ca="1">_xlfn.IFNA(TODAY()-(INDEX(OFFSET(Priorities!$F$3:$F$2283,Table1[[#This Row],[ID]],0),MATCH(1,(B427=OFFSET(Priorities!$B$3:$B$2283,Table1[[#This Row],[ID]],0))*("3W"=OFFSET(Priorities!$E$3:$E$2283,Table1[[#This Row],[ID]],0)),0))),"")</f>
        <v/>
      </c>
      <c r="I427" s="292" t="str" cm="1">
        <f t="array" aca="1" ref="I427" ca="1">_xlfn.IFNA(TODAY()-(INDEX(OFFSET(Priorities!$F$3:$F$2283,Table1[[#This Row],[ID]],0),MATCH(1,(B427=OFFSET(Priorities!$B$3:$B$2283,Table1[[#This Row],[ID]],0))*("6W"=OFFSET(Priorities!$E$3:$E$2283,Table1[[#This Row],[ID]],0)),0))),"")</f>
        <v/>
      </c>
      <c r="J427" s="292" t="str" cm="1">
        <f t="array" aca="1" ref="J427" ca="1">_xlfn.IFNA(TODAY()-(INDEX(OFFSET(Priorities!$F$3:$F$2283,Table1[[#This Row],[ID]],0),MATCH(1,(B427=OFFSET(Priorities!$B$3:$B$2283,Table1[[#This Row],[ID]],0))*("12W"=OFFSET(Priorities!$E$3:$E$2283,Table1[[#This Row],[ID]],0)),0))),"")</f>
        <v/>
      </c>
      <c r="K427" s="292" t="str" cm="1">
        <f t="array" aca="1" ref="K427" ca="1">_xlfn.IFNA(TODAY()-(INDEX(OFFSET(Priorities!$F$3:$F$2283,Table1[[#This Row],[ID]],0),MATCH(1,(B427=OFFSET(Priorities!$B$3:$B$2283,Table1[[#This Row],[ID]],0))*("18W"=OFFSET(Priorities!$E$3:$E$2283,Table1[[#This Row],[ID]],0)),0))),"")</f>
        <v/>
      </c>
      <c r="L427" s="292" t="str" cm="1">
        <f t="array" aca="1" ref="L427" ca="1">_xlfn.IFNA(TODAY()-(INDEX(OFFSET(Priorities!$F$3:$F$2283,Table1[[#This Row],[ID]],0),MATCH(1,(B427=OFFSET(Priorities!$B$3:$B$2283,Table1[[#This Row],[ID]],0))*("26W"=OFFSET(Priorities!$E$3:$E$2283,Table1[[#This Row],[ID]],0)),0))),"")</f>
        <v/>
      </c>
      <c r="M427" s="292" t="str" cm="1">
        <f t="array" aca="1" ref="M427" ca="1">_xlfn.IFNA(TODAY()-(INDEX(OFFSET(Priorities!$F$3:$F$2283,Table1[[#This Row],[ID]],0),MATCH(1,(B427=OFFSET(Priorities!$B$3:$B$2283,Table1[[#This Row],[ID]],0))*("52W"=OFFSET(Priorities!$E$3:$E$2283,Table1[[#This Row],[ID]],0)),0))),"")</f>
        <v/>
      </c>
      <c r="N427" s="292" t="str" cm="1">
        <f t="array" aca="1" ref="N427" ca="1">_xlfn.IFNA(TODAY()-(INDEX(OFFSET(Priorities!$F$3:$F$2283,Table1[[#This Row],[ID]],0),MATCH(1,(B427=OFFSET(Priorities!$B$3:$B$2283,Table1[[#This Row],[ID]],0))*("104W"=OFFSET(Priorities!$E$3:$E$2283,Table1[[#This Row],[ID]],0)),0))),"")</f>
        <v/>
      </c>
      <c r="O427" s="292" t="str" cm="1">
        <f t="array" aca="1" ref="O427" ca="1">_xlfn.IFNA(TODAY()-(INDEX(OFFSET(Priorities!$F$3:$F$2283,Table1[[#This Row],[ID]],0),MATCH(1,(B427=OFFSET(Priorities!$B$3:$B$2283,Table1[[#This Row],[ID]],0))*("2L"=OFFSET(Priorities!$E$3:$E$2283,Table1[[#This Row],[ID]],0)),0))),"")</f>
        <v/>
      </c>
      <c r="P427" s="292" t="str" cm="1">
        <f t="array" aca="1" ref="P427" ca="1">_xlfn.IFNA(TODAY()-(INDEX(OFFSET(Priorities!$F$3:$F$2283,Table1[[#This Row],[ID]],0),MATCH(1,(B427=OFFSET(Priorities!$B$3:$B$2283,Table1[[#This Row],[ID]],0))*("156W"=OFFSET(Priorities!$E$3:$E$2283,Table1[[#This Row],[ID]],0)),0))),"")</f>
        <v/>
      </c>
      <c r="Q427" s="289" t="str" cm="1">
        <f t="array" aca="1" ref="Q427" ca="1">_xlfn.IFNA(TODAY()-(INDEX(OFFSET(Priorities!$F$3:$F$2283,Table1[[#This Row],[ID]],0),MATCH(1,(B427=OFFSET(Priorities!$B$3:$B$2283,Table1[[#This Row],[ID]],0))*("3L"=OFFSET(Priorities!$E$3:$E$2283,Table1[[#This Row],[ID]],0)),0))),"")</f>
        <v/>
      </c>
    </row>
    <row r="428" spans="1:17" hidden="1" x14ac:dyDescent="0.3">
      <c r="A428" s="288">
        <v>427</v>
      </c>
      <c r="B428" s="289" t="str">
        <f ca="1">IF(COUNTIF(Priorities!$B$4:OFFSET(Priorities!$B$3,Table1[[#This Row],[ID]],0),OFFSET(Priorities!$B$3,Table1[[#This Row],[ID]],0))=1,OFFSET(Priorities!$B$3,Table1[[#This Row],[ID]],0),"")</f>
        <v/>
      </c>
      <c r="C428" s="290" t="str">
        <f ca="1">IF(COUNTIF(Priorities!$B$4:OFFSET(Priorities!$B$3,Table1[[#This Row],[ID]],0),OFFSET(Priorities!$B$3,Table1[[#This Row],[ID]],0))=1,OFFSET(Priorities!$C$3,Table1[[#This Row],[ID]],0),"")</f>
        <v/>
      </c>
      <c r="D428" s="289" t="str">
        <f ca="1">IFERROR(IF(VLOOKUP(E428,'Leader-Assistant'!$B$1:$B$25,1,FALSE)&lt;&gt;"",'Leader-Assistant'!$B$1,""),"") &amp; IFERROR(IF(VLOOKUP(E428,'Leader-Assistant'!$C$1:$C$25,1,FALSE)&lt;&gt;"",'Leader-Assistant'!$C$1,""),"")  &amp; IFERROR(IF(VLOOKUP(E428,'Leader-Assistant'!$D$1:$D$25,1,FALSE)&lt;&gt;"",'Leader-Assistant'!$D$1,""),"") &amp; IFERROR(IF(VLOOKUP(E428,'Leader-Assistant'!$E$1:$E$25,1,FALSE)&lt;&gt;"",'Leader-Assistant'!$E$1,""),"") &amp; IFERROR(IF(VLOOKUP(E428,'Leader-Assistant'!$F$1:$F$25,1,FALSE)&lt;&gt;"",'Leader-Assistant'!$F$1,""),"") &amp; IFERROR(IF(VLOOKUP(E428,'Leader-Assistant'!$G$1:$G$25,1,FALSE)&lt;&gt;"",'Leader-Assistant'!$G$1,""),"") &amp; IFERROR(IF(VLOOKUP(E428,'Leader-Assistant'!$H$1:$H$25,1,FALSE)&lt;&gt;"",'Leader-Assistant'!$H$1,""),"") &amp; IFERROR(IF(VLOOKUP(E428,'Leader-Assistant'!$I$1:$I$25,1,FALSE)&lt;&gt;"",'Leader-Assistant'!$I$1,""),"")</f>
        <v/>
      </c>
      <c r="E428" s="289" t="str">
        <f ca="1">IF(COUNTIF(Priorities!$B$4:OFFSET(Priorities!$B$3,Table1[[#This Row],[ID]],0),OFFSET(Priorities!$B$3,Table1[[#This Row],[ID]],0))=1,OFFSET(Priorities!$D$3,Table1[[#This Row],[ID]],0),"")</f>
        <v/>
      </c>
      <c r="F428" s="291"/>
      <c r="G428" s="292" t="str" cm="1">
        <f t="array" aca="1" ref="G428" ca="1">_xlfn.IFNA(TODAY()-(INDEX(OFFSET(Priorities!$F$3:$F$2283,Table1[[#This Row],[ID]],0),MATCH(1,(B428=OFFSET(Priorities!$B$3:$B$2283,Table1[[#This Row],[ID]],0))*("1W"=OFFSET(Priorities!$E$3:$E$2283,Table1[[#This Row],[ID]],0)),0))),"")</f>
        <v/>
      </c>
      <c r="H428" s="292" t="str" cm="1">
        <f t="array" aca="1" ref="H428" ca="1">_xlfn.IFNA(TODAY()-(INDEX(OFFSET(Priorities!$F$3:$F$2283,Table1[[#This Row],[ID]],0),MATCH(1,(B428=OFFSET(Priorities!$B$3:$B$2283,Table1[[#This Row],[ID]],0))*("3W"=OFFSET(Priorities!$E$3:$E$2283,Table1[[#This Row],[ID]],0)),0))),"")</f>
        <v/>
      </c>
      <c r="I428" s="292" t="str" cm="1">
        <f t="array" aca="1" ref="I428" ca="1">_xlfn.IFNA(TODAY()-(INDEX(OFFSET(Priorities!$F$3:$F$2283,Table1[[#This Row],[ID]],0),MATCH(1,(B428=OFFSET(Priorities!$B$3:$B$2283,Table1[[#This Row],[ID]],0))*("6W"=OFFSET(Priorities!$E$3:$E$2283,Table1[[#This Row],[ID]],0)),0))),"")</f>
        <v/>
      </c>
      <c r="J428" s="292" t="str" cm="1">
        <f t="array" aca="1" ref="J428" ca="1">_xlfn.IFNA(TODAY()-(INDEX(OFFSET(Priorities!$F$3:$F$2283,Table1[[#This Row],[ID]],0),MATCH(1,(B428=OFFSET(Priorities!$B$3:$B$2283,Table1[[#This Row],[ID]],0))*("12W"=OFFSET(Priorities!$E$3:$E$2283,Table1[[#This Row],[ID]],0)),0))),"")</f>
        <v/>
      </c>
      <c r="K428" s="292" t="str" cm="1">
        <f t="array" aca="1" ref="K428" ca="1">_xlfn.IFNA(TODAY()-(INDEX(OFFSET(Priorities!$F$3:$F$2283,Table1[[#This Row],[ID]],0),MATCH(1,(B428=OFFSET(Priorities!$B$3:$B$2283,Table1[[#This Row],[ID]],0))*("18W"=OFFSET(Priorities!$E$3:$E$2283,Table1[[#This Row],[ID]],0)),0))),"")</f>
        <v/>
      </c>
      <c r="L428" s="292" t="str" cm="1">
        <f t="array" aca="1" ref="L428" ca="1">_xlfn.IFNA(TODAY()-(INDEX(OFFSET(Priorities!$F$3:$F$2283,Table1[[#This Row],[ID]],0),MATCH(1,(B428=OFFSET(Priorities!$B$3:$B$2283,Table1[[#This Row],[ID]],0))*("26W"=OFFSET(Priorities!$E$3:$E$2283,Table1[[#This Row],[ID]],0)),0))),"")</f>
        <v/>
      </c>
      <c r="M428" s="292" t="str" cm="1">
        <f t="array" aca="1" ref="M428" ca="1">_xlfn.IFNA(TODAY()-(INDEX(OFFSET(Priorities!$F$3:$F$2283,Table1[[#This Row],[ID]],0),MATCH(1,(B428=OFFSET(Priorities!$B$3:$B$2283,Table1[[#This Row],[ID]],0))*("52W"=OFFSET(Priorities!$E$3:$E$2283,Table1[[#This Row],[ID]],0)),0))),"")</f>
        <v/>
      </c>
      <c r="N428" s="292" t="str" cm="1">
        <f t="array" aca="1" ref="N428" ca="1">_xlfn.IFNA(TODAY()-(INDEX(OFFSET(Priorities!$F$3:$F$2283,Table1[[#This Row],[ID]],0),MATCH(1,(B428=OFFSET(Priorities!$B$3:$B$2283,Table1[[#This Row],[ID]],0))*("104W"=OFFSET(Priorities!$E$3:$E$2283,Table1[[#This Row],[ID]],0)),0))),"")</f>
        <v/>
      </c>
      <c r="O428" s="292" t="str" cm="1">
        <f t="array" aca="1" ref="O428" ca="1">_xlfn.IFNA(TODAY()-(INDEX(OFFSET(Priorities!$F$3:$F$2283,Table1[[#This Row],[ID]],0),MATCH(1,(B428=OFFSET(Priorities!$B$3:$B$2283,Table1[[#This Row],[ID]],0))*("2L"=OFFSET(Priorities!$E$3:$E$2283,Table1[[#This Row],[ID]],0)),0))),"")</f>
        <v/>
      </c>
      <c r="P428" s="292" t="str" cm="1">
        <f t="array" aca="1" ref="P428" ca="1">_xlfn.IFNA(TODAY()-(INDEX(OFFSET(Priorities!$F$3:$F$2283,Table1[[#This Row],[ID]],0),MATCH(1,(B428=OFFSET(Priorities!$B$3:$B$2283,Table1[[#This Row],[ID]],0))*("156W"=OFFSET(Priorities!$E$3:$E$2283,Table1[[#This Row],[ID]],0)),0))),"")</f>
        <v/>
      </c>
      <c r="Q428" s="289" t="str" cm="1">
        <f t="array" aca="1" ref="Q428" ca="1">_xlfn.IFNA(TODAY()-(INDEX(OFFSET(Priorities!$F$3:$F$2283,Table1[[#This Row],[ID]],0),MATCH(1,(B428=OFFSET(Priorities!$B$3:$B$2283,Table1[[#This Row],[ID]],0))*("3L"=OFFSET(Priorities!$E$3:$E$2283,Table1[[#This Row],[ID]],0)),0))),"")</f>
        <v/>
      </c>
    </row>
    <row r="429" spans="1:17" hidden="1" x14ac:dyDescent="0.3">
      <c r="A429" s="288">
        <v>428</v>
      </c>
      <c r="B429" s="289" t="str">
        <f ca="1">IF(COUNTIF(Priorities!$B$4:OFFSET(Priorities!$B$3,Table1[[#This Row],[ID]],0),OFFSET(Priorities!$B$3,Table1[[#This Row],[ID]],0))=1,OFFSET(Priorities!$B$3,Table1[[#This Row],[ID]],0),"")</f>
        <v/>
      </c>
      <c r="C429" s="290" t="str">
        <f ca="1">IF(COUNTIF(Priorities!$B$4:OFFSET(Priorities!$B$3,Table1[[#This Row],[ID]],0),OFFSET(Priorities!$B$3,Table1[[#This Row],[ID]],0))=1,OFFSET(Priorities!$C$3,Table1[[#This Row],[ID]],0),"")</f>
        <v/>
      </c>
      <c r="D429" s="289" t="str">
        <f ca="1">IFERROR(IF(VLOOKUP(E429,'Leader-Assistant'!$B$1:$B$25,1,FALSE)&lt;&gt;"",'Leader-Assistant'!$B$1,""),"") &amp; IFERROR(IF(VLOOKUP(E429,'Leader-Assistant'!$C$1:$C$25,1,FALSE)&lt;&gt;"",'Leader-Assistant'!$C$1,""),"")  &amp; IFERROR(IF(VLOOKUP(E429,'Leader-Assistant'!$D$1:$D$25,1,FALSE)&lt;&gt;"",'Leader-Assistant'!$D$1,""),"") &amp; IFERROR(IF(VLOOKUP(E429,'Leader-Assistant'!$E$1:$E$25,1,FALSE)&lt;&gt;"",'Leader-Assistant'!$E$1,""),"") &amp; IFERROR(IF(VLOOKUP(E429,'Leader-Assistant'!$F$1:$F$25,1,FALSE)&lt;&gt;"",'Leader-Assistant'!$F$1,""),"") &amp; IFERROR(IF(VLOOKUP(E429,'Leader-Assistant'!$G$1:$G$25,1,FALSE)&lt;&gt;"",'Leader-Assistant'!$G$1,""),"") &amp; IFERROR(IF(VLOOKUP(E429,'Leader-Assistant'!$H$1:$H$25,1,FALSE)&lt;&gt;"",'Leader-Assistant'!$H$1,""),"") &amp; IFERROR(IF(VLOOKUP(E429,'Leader-Assistant'!$I$1:$I$25,1,FALSE)&lt;&gt;"",'Leader-Assistant'!$I$1,""),"")</f>
        <v/>
      </c>
      <c r="E429" s="289" t="str">
        <f ca="1">IF(COUNTIF(Priorities!$B$4:OFFSET(Priorities!$B$3,Table1[[#This Row],[ID]],0),OFFSET(Priorities!$B$3,Table1[[#This Row],[ID]],0))=1,OFFSET(Priorities!$D$3,Table1[[#This Row],[ID]],0),"")</f>
        <v/>
      </c>
      <c r="F429" s="291"/>
      <c r="G429" s="292" t="str" cm="1">
        <f t="array" aca="1" ref="G429" ca="1">_xlfn.IFNA(TODAY()-(INDEX(OFFSET(Priorities!$F$3:$F$2283,Table1[[#This Row],[ID]],0),MATCH(1,(B429=OFFSET(Priorities!$B$3:$B$2283,Table1[[#This Row],[ID]],0))*("1W"=OFFSET(Priorities!$E$3:$E$2283,Table1[[#This Row],[ID]],0)),0))),"")</f>
        <v/>
      </c>
      <c r="H429" s="292" t="str" cm="1">
        <f t="array" aca="1" ref="H429" ca="1">_xlfn.IFNA(TODAY()-(INDEX(OFFSET(Priorities!$F$3:$F$2283,Table1[[#This Row],[ID]],0),MATCH(1,(B429=OFFSET(Priorities!$B$3:$B$2283,Table1[[#This Row],[ID]],0))*("3W"=OFFSET(Priorities!$E$3:$E$2283,Table1[[#This Row],[ID]],0)),0))),"")</f>
        <v/>
      </c>
      <c r="I429" s="292" t="str" cm="1">
        <f t="array" aca="1" ref="I429" ca="1">_xlfn.IFNA(TODAY()-(INDEX(OFFSET(Priorities!$F$3:$F$2283,Table1[[#This Row],[ID]],0),MATCH(1,(B429=OFFSET(Priorities!$B$3:$B$2283,Table1[[#This Row],[ID]],0))*("6W"=OFFSET(Priorities!$E$3:$E$2283,Table1[[#This Row],[ID]],0)),0))),"")</f>
        <v/>
      </c>
      <c r="J429" s="292" t="str" cm="1">
        <f t="array" aca="1" ref="J429" ca="1">_xlfn.IFNA(TODAY()-(INDEX(OFFSET(Priorities!$F$3:$F$2283,Table1[[#This Row],[ID]],0),MATCH(1,(B429=OFFSET(Priorities!$B$3:$B$2283,Table1[[#This Row],[ID]],0))*("12W"=OFFSET(Priorities!$E$3:$E$2283,Table1[[#This Row],[ID]],0)),0))),"")</f>
        <v/>
      </c>
      <c r="K429" s="292" t="str" cm="1">
        <f t="array" aca="1" ref="K429" ca="1">_xlfn.IFNA(TODAY()-(INDEX(OFFSET(Priorities!$F$3:$F$2283,Table1[[#This Row],[ID]],0),MATCH(1,(B429=OFFSET(Priorities!$B$3:$B$2283,Table1[[#This Row],[ID]],0))*("18W"=OFFSET(Priorities!$E$3:$E$2283,Table1[[#This Row],[ID]],0)),0))),"")</f>
        <v/>
      </c>
      <c r="L429" s="292" t="str" cm="1">
        <f t="array" aca="1" ref="L429" ca="1">_xlfn.IFNA(TODAY()-(INDEX(OFFSET(Priorities!$F$3:$F$2283,Table1[[#This Row],[ID]],0),MATCH(1,(B429=OFFSET(Priorities!$B$3:$B$2283,Table1[[#This Row],[ID]],0))*("26W"=OFFSET(Priorities!$E$3:$E$2283,Table1[[#This Row],[ID]],0)),0))),"")</f>
        <v/>
      </c>
      <c r="M429" s="292" t="str" cm="1">
        <f t="array" aca="1" ref="M429" ca="1">_xlfn.IFNA(TODAY()-(INDEX(OFFSET(Priorities!$F$3:$F$2283,Table1[[#This Row],[ID]],0),MATCH(1,(B429=OFFSET(Priorities!$B$3:$B$2283,Table1[[#This Row],[ID]],0))*("52W"=OFFSET(Priorities!$E$3:$E$2283,Table1[[#This Row],[ID]],0)),0))),"")</f>
        <v/>
      </c>
      <c r="N429" s="292" t="str" cm="1">
        <f t="array" aca="1" ref="N429" ca="1">_xlfn.IFNA(TODAY()-(INDEX(OFFSET(Priorities!$F$3:$F$2283,Table1[[#This Row],[ID]],0),MATCH(1,(B429=OFFSET(Priorities!$B$3:$B$2283,Table1[[#This Row],[ID]],0))*("104W"=OFFSET(Priorities!$E$3:$E$2283,Table1[[#This Row],[ID]],0)),0))),"")</f>
        <v/>
      </c>
      <c r="O429" s="292" t="str" cm="1">
        <f t="array" aca="1" ref="O429" ca="1">_xlfn.IFNA(TODAY()-(INDEX(OFFSET(Priorities!$F$3:$F$2283,Table1[[#This Row],[ID]],0),MATCH(1,(B429=OFFSET(Priorities!$B$3:$B$2283,Table1[[#This Row],[ID]],0))*("2L"=OFFSET(Priorities!$E$3:$E$2283,Table1[[#This Row],[ID]],0)),0))),"")</f>
        <v/>
      </c>
      <c r="P429" s="292" t="str" cm="1">
        <f t="array" aca="1" ref="P429" ca="1">_xlfn.IFNA(TODAY()-(INDEX(OFFSET(Priorities!$F$3:$F$2283,Table1[[#This Row],[ID]],0),MATCH(1,(B429=OFFSET(Priorities!$B$3:$B$2283,Table1[[#This Row],[ID]],0))*("156W"=OFFSET(Priorities!$E$3:$E$2283,Table1[[#This Row],[ID]],0)),0))),"")</f>
        <v/>
      </c>
      <c r="Q429" s="289" t="str" cm="1">
        <f t="array" aca="1" ref="Q429" ca="1">_xlfn.IFNA(TODAY()-(INDEX(OFFSET(Priorities!$F$3:$F$2283,Table1[[#This Row],[ID]],0),MATCH(1,(B429=OFFSET(Priorities!$B$3:$B$2283,Table1[[#This Row],[ID]],0))*("3L"=OFFSET(Priorities!$E$3:$E$2283,Table1[[#This Row],[ID]],0)),0))),"")</f>
        <v/>
      </c>
    </row>
    <row r="430" spans="1:17" hidden="1" x14ac:dyDescent="0.3">
      <c r="A430" s="288">
        <v>429</v>
      </c>
      <c r="B430" s="289" t="str">
        <f ca="1">IF(COUNTIF(Priorities!$B$4:OFFSET(Priorities!$B$3,Table1[[#This Row],[ID]],0),OFFSET(Priorities!$B$3,Table1[[#This Row],[ID]],0))=1,OFFSET(Priorities!$B$3,Table1[[#This Row],[ID]],0),"")</f>
        <v/>
      </c>
      <c r="C430" s="290" t="str">
        <f ca="1">IF(COUNTIF(Priorities!$B$4:OFFSET(Priorities!$B$3,Table1[[#This Row],[ID]],0),OFFSET(Priorities!$B$3,Table1[[#This Row],[ID]],0))=1,OFFSET(Priorities!$C$3,Table1[[#This Row],[ID]],0),"")</f>
        <v/>
      </c>
      <c r="D430" s="289" t="str">
        <f ca="1">IFERROR(IF(VLOOKUP(E430,'Leader-Assistant'!$B$1:$B$25,1,FALSE)&lt;&gt;"",'Leader-Assistant'!$B$1,""),"") &amp; IFERROR(IF(VLOOKUP(E430,'Leader-Assistant'!$C$1:$C$25,1,FALSE)&lt;&gt;"",'Leader-Assistant'!$C$1,""),"")  &amp; IFERROR(IF(VLOOKUP(E430,'Leader-Assistant'!$D$1:$D$25,1,FALSE)&lt;&gt;"",'Leader-Assistant'!$D$1,""),"") &amp; IFERROR(IF(VLOOKUP(E430,'Leader-Assistant'!$E$1:$E$25,1,FALSE)&lt;&gt;"",'Leader-Assistant'!$E$1,""),"") &amp; IFERROR(IF(VLOOKUP(E430,'Leader-Assistant'!$F$1:$F$25,1,FALSE)&lt;&gt;"",'Leader-Assistant'!$F$1,""),"") &amp; IFERROR(IF(VLOOKUP(E430,'Leader-Assistant'!$G$1:$G$25,1,FALSE)&lt;&gt;"",'Leader-Assistant'!$G$1,""),"") &amp; IFERROR(IF(VLOOKUP(E430,'Leader-Assistant'!$H$1:$H$25,1,FALSE)&lt;&gt;"",'Leader-Assistant'!$H$1,""),"") &amp; IFERROR(IF(VLOOKUP(E430,'Leader-Assistant'!$I$1:$I$25,1,FALSE)&lt;&gt;"",'Leader-Assistant'!$I$1,""),"")</f>
        <v/>
      </c>
      <c r="E430" s="289" t="str">
        <f ca="1">IF(COUNTIF(Priorities!$B$4:OFFSET(Priorities!$B$3,Table1[[#This Row],[ID]],0),OFFSET(Priorities!$B$3,Table1[[#This Row],[ID]],0))=1,OFFSET(Priorities!$D$3,Table1[[#This Row],[ID]],0),"")</f>
        <v/>
      </c>
      <c r="F430" s="291"/>
      <c r="G430" s="292" t="str" cm="1">
        <f t="array" aca="1" ref="G430" ca="1">_xlfn.IFNA(TODAY()-(INDEX(OFFSET(Priorities!$F$3:$F$2283,Table1[[#This Row],[ID]],0),MATCH(1,(B430=OFFSET(Priorities!$B$3:$B$2283,Table1[[#This Row],[ID]],0))*("1W"=OFFSET(Priorities!$E$3:$E$2283,Table1[[#This Row],[ID]],0)),0))),"")</f>
        <v/>
      </c>
      <c r="H430" s="292" t="str" cm="1">
        <f t="array" aca="1" ref="H430" ca="1">_xlfn.IFNA(TODAY()-(INDEX(OFFSET(Priorities!$F$3:$F$2283,Table1[[#This Row],[ID]],0),MATCH(1,(B430=OFFSET(Priorities!$B$3:$B$2283,Table1[[#This Row],[ID]],0))*("3W"=OFFSET(Priorities!$E$3:$E$2283,Table1[[#This Row],[ID]],0)),0))),"")</f>
        <v/>
      </c>
      <c r="I430" s="292" t="str" cm="1">
        <f t="array" aca="1" ref="I430" ca="1">_xlfn.IFNA(TODAY()-(INDEX(OFFSET(Priorities!$F$3:$F$2283,Table1[[#This Row],[ID]],0),MATCH(1,(B430=OFFSET(Priorities!$B$3:$B$2283,Table1[[#This Row],[ID]],0))*("6W"=OFFSET(Priorities!$E$3:$E$2283,Table1[[#This Row],[ID]],0)),0))),"")</f>
        <v/>
      </c>
      <c r="J430" s="292" t="str" cm="1">
        <f t="array" aca="1" ref="J430" ca="1">_xlfn.IFNA(TODAY()-(INDEX(OFFSET(Priorities!$F$3:$F$2283,Table1[[#This Row],[ID]],0),MATCH(1,(B430=OFFSET(Priorities!$B$3:$B$2283,Table1[[#This Row],[ID]],0))*("12W"=OFFSET(Priorities!$E$3:$E$2283,Table1[[#This Row],[ID]],0)),0))),"")</f>
        <v/>
      </c>
      <c r="K430" s="292" t="str" cm="1">
        <f t="array" aca="1" ref="K430" ca="1">_xlfn.IFNA(TODAY()-(INDEX(OFFSET(Priorities!$F$3:$F$2283,Table1[[#This Row],[ID]],0),MATCH(1,(B430=OFFSET(Priorities!$B$3:$B$2283,Table1[[#This Row],[ID]],0))*("18W"=OFFSET(Priorities!$E$3:$E$2283,Table1[[#This Row],[ID]],0)),0))),"")</f>
        <v/>
      </c>
      <c r="L430" s="292" t="str" cm="1">
        <f t="array" aca="1" ref="L430" ca="1">_xlfn.IFNA(TODAY()-(INDEX(OFFSET(Priorities!$F$3:$F$2283,Table1[[#This Row],[ID]],0),MATCH(1,(B430=OFFSET(Priorities!$B$3:$B$2283,Table1[[#This Row],[ID]],0))*("26W"=OFFSET(Priorities!$E$3:$E$2283,Table1[[#This Row],[ID]],0)),0))),"")</f>
        <v/>
      </c>
      <c r="M430" s="292" t="str" cm="1">
        <f t="array" aca="1" ref="M430" ca="1">_xlfn.IFNA(TODAY()-(INDEX(OFFSET(Priorities!$F$3:$F$2283,Table1[[#This Row],[ID]],0),MATCH(1,(B430=OFFSET(Priorities!$B$3:$B$2283,Table1[[#This Row],[ID]],0))*("52W"=OFFSET(Priorities!$E$3:$E$2283,Table1[[#This Row],[ID]],0)),0))),"")</f>
        <v/>
      </c>
      <c r="N430" s="292" t="str" cm="1">
        <f t="array" aca="1" ref="N430" ca="1">_xlfn.IFNA(TODAY()-(INDEX(OFFSET(Priorities!$F$3:$F$2283,Table1[[#This Row],[ID]],0),MATCH(1,(B430=OFFSET(Priorities!$B$3:$B$2283,Table1[[#This Row],[ID]],0))*("104W"=OFFSET(Priorities!$E$3:$E$2283,Table1[[#This Row],[ID]],0)),0))),"")</f>
        <v/>
      </c>
      <c r="O430" s="292" t="str" cm="1">
        <f t="array" aca="1" ref="O430" ca="1">_xlfn.IFNA(TODAY()-(INDEX(OFFSET(Priorities!$F$3:$F$2283,Table1[[#This Row],[ID]],0),MATCH(1,(B430=OFFSET(Priorities!$B$3:$B$2283,Table1[[#This Row],[ID]],0))*("2L"=OFFSET(Priorities!$E$3:$E$2283,Table1[[#This Row],[ID]],0)),0))),"")</f>
        <v/>
      </c>
      <c r="P430" s="292" t="str" cm="1">
        <f t="array" aca="1" ref="P430" ca="1">_xlfn.IFNA(TODAY()-(INDEX(OFFSET(Priorities!$F$3:$F$2283,Table1[[#This Row],[ID]],0),MATCH(1,(B430=OFFSET(Priorities!$B$3:$B$2283,Table1[[#This Row],[ID]],0))*("156W"=OFFSET(Priorities!$E$3:$E$2283,Table1[[#This Row],[ID]],0)),0))),"")</f>
        <v/>
      </c>
      <c r="Q430" s="289" t="str" cm="1">
        <f t="array" aca="1" ref="Q430" ca="1">_xlfn.IFNA(TODAY()-(INDEX(OFFSET(Priorities!$F$3:$F$2283,Table1[[#This Row],[ID]],0),MATCH(1,(B430=OFFSET(Priorities!$B$3:$B$2283,Table1[[#This Row],[ID]],0))*("3L"=OFFSET(Priorities!$E$3:$E$2283,Table1[[#This Row],[ID]],0)),0))),"")</f>
        <v/>
      </c>
    </row>
    <row r="431" spans="1:17" hidden="1" x14ac:dyDescent="0.3">
      <c r="A431" s="288">
        <v>430</v>
      </c>
      <c r="B431" s="289" t="str">
        <f ca="1">IF(COUNTIF(Priorities!$B$4:OFFSET(Priorities!$B$3,Table1[[#This Row],[ID]],0),OFFSET(Priorities!$B$3,Table1[[#This Row],[ID]],0))=1,OFFSET(Priorities!$B$3,Table1[[#This Row],[ID]],0),"")</f>
        <v/>
      </c>
      <c r="C431" s="290" t="str">
        <f ca="1">IF(COUNTIF(Priorities!$B$4:OFFSET(Priorities!$B$3,Table1[[#This Row],[ID]],0),OFFSET(Priorities!$B$3,Table1[[#This Row],[ID]],0))=1,OFFSET(Priorities!$C$3,Table1[[#This Row],[ID]],0),"")</f>
        <v/>
      </c>
      <c r="D431" s="289" t="str">
        <f ca="1">IFERROR(IF(VLOOKUP(E431,'Leader-Assistant'!$B$1:$B$25,1,FALSE)&lt;&gt;"",'Leader-Assistant'!$B$1,""),"") &amp; IFERROR(IF(VLOOKUP(E431,'Leader-Assistant'!$C$1:$C$25,1,FALSE)&lt;&gt;"",'Leader-Assistant'!$C$1,""),"")  &amp; IFERROR(IF(VLOOKUP(E431,'Leader-Assistant'!$D$1:$D$25,1,FALSE)&lt;&gt;"",'Leader-Assistant'!$D$1,""),"") &amp; IFERROR(IF(VLOOKUP(E431,'Leader-Assistant'!$E$1:$E$25,1,FALSE)&lt;&gt;"",'Leader-Assistant'!$E$1,""),"") &amp; IFERROR(IF(VLOOKUP(E431,'Leader-Assistant'!$F$1:$F$25,1,FALSE)&lt;&gt;"",'Leader-Assistant'!$F$1,""),"") &amp; IFERROR(IF(VLOOKUP(E431,'Leader-Assistant'!$G$1:$G$25,1,FALSE)&lt;&gt;"",'Leader-Assistant'!$G$1,""),"") &amp; IFERROR(IF(VLOOKUP(E431,'Leader-Assistant'!$H$1:$H$25,1,FALSE)&lt;&gt;"",'Leader-Assistant'!$H$1,""),"") &amp; IFERROR(IF(VLOOKUP(E431,'Leader-Assistant'!$I$1:$I$25,1,FALSE)&lt;&gt;"",'Leader-Assistant'!$I$1,""),"")</f>
        <v/>
      </c>
      <c r="E431" s="289" t="str">
        <f ca="1">IF(COUNTIF(Priorities!$B$4:OFFSET(Priorities!$B$3,Table1[[#This Row],[ID]],0),OFFSET(Priorities!$B$3,Table1[[#This Row],[ID]],0))=1,OFFSET(Priorities!$D$3,Table1[[#This Row],[ID]],0),"")</f>
        <v/>
      </c>
      <c r="F431" s="291"/>
      <c r="G431" s="292" t="str" cm="1">
        <f t="array" aca="1" ref="G431" ca="1">_xlfn.IFNA(TODAY()-(INDEX(OFFSET(Priorities!$F$3:$F$2283,Table1[[#This Row],[ID]],0),MATCH(1,(B431=OFFSET(Priorities!$B$3:$B$2283,Table1[[#This Row],[ID]],0))*("1W"=OFFSET(Priorities!$E$3:$E$2283,Table1[[#This Row],[ID]],0)),0))),"")</f>
        <v/>
      </c>
      <c r="H431" s="292" t="str" cm="1">
        <f t="array" aca="1" ref="H431" ca="1">_xlfn.IFNA(TODAY()-(INDEX(OFFSET(Priorities!$F$3:$F$2283,Table1[[#This Row],[ID]],0),MATCH(1,(B431=OFFSET(Priorities!$B$3:$B$2283,Table1[[#This Row],[ID]],0))*("3W"=OFFSET(Priorities!$E$3:$E$2283,Table1[[#This Row],[ID]],0)),0))),"")</f>
        <v/>
      </c>
      <c r="I431" s="292" t="str" cm="1">
        <f t="array" aca="1" ref="I431" ca="1">_xlfn.IFNA(TODAY()-(INDEX(OFFSET(Priorities!$F$3:$F$2283,Table1[[#This Row],[ID]],0),MATCH(1,(B431=OFFSET(Priorities!$B$3:$B$2283,Table1[[#This Row],[ID]],0))*("6W"=OFFSET(Priorities!$E$3:$E$2283,Table1[[#This Row],[ID]],0)),0))),"")</f>
        <v/>
      </c>
      <c r="J431" s="292" t="str" cm="1">
        <f t="array" aca="1" ref="J431" ca="1">_xlfn.IFNA(TODAY()-(INDEX(OFFSET(Priorities!$F$3:$F$2283,Table1[[#This Row],[ID]],0),MATCH(1,(B431=OFFSET(Priorities!$B$3:$B$2283,Table1[[#This Row],[ID]],0))*("12W"=OFFSET(Priorities!$E$3:$E$2283,Table1[[#This Row],[ID]],0)),0))),"")</f>
        <v/>
      </c>
      <c r="K431" s="292" t="str" cm="1">
        <f t="array" aca="1" ref="K431" ca="1">_xlfn.IFNA(TODAY()-(INDEX(OFFSET(Priorities!$F$3:$F$2283,Table1[[#This Row],[ID]],0),MATCH(1,(B431=OFFSET(Priorities!$B$3:$B$2283,Table1[[#This Row],[ID]],0))*("18W"=OFFSET(Priorities!$E$3:$E$2283,Table1[[#This Row],[ID]],0)),0))),"")</f>
        <v/>
      </c>
      <c r="L431" s="292" t="str" cm="1">
        <f t="array" aca="1" ref="L431" ca="1">_xlfn.IFNA(TODAY()-(INDEX(OFFSET(Priorities!$F$3:$F$2283,Table1[[#This Row],[ID]],0),MATCH(1,(B431=OFFSET(Priorities!$B$3:$B$2283,Table1[[#This Row],[ID]],0))*("26W"=OFFSET(Priorities!$E$3:$E$2283,Table1[[#This Row],[ID]],0)),0))),"")</f>
        <v/>
      </c>
      <c r="M431" s="292" t="str" cm="1">
        <f t="array" aca="1" ref="M431" ca="1">_xlfn.IFNA(TODAY()-(INDEX(OFFSET(Priorities!$F$3:$F$2283,Table1[[#This Row],[ID]],0),MATCH(1,(B431=OFFSET(Priorities!$B$3:$B$2283,Table1[[#This Row],[ID]],0))*("52W"=OFFSET(Priorities!$E$3:$E$2283,Table1[[#This Row],[ID]],0)),0))),"")</f>
        <v/>
      </c>
      <c r="N431" s="292" t="str" cm="1">
        <f t="array" aca="1" ref="N431" ca="1">_xlfn.IFNA(TODAY()-(INDEX(OFFSET(Priorities!$F$3:$F$2283,Table1[[#This Row],[ID]],0),MATCH(1,(B431=OFFSET(Priorities!$B$3:$B$2283,Table1[[#This Row],[ID]],0))*("104W"=OFFSET(Priorities!$E$3:$E$2283,Table1[[#This Row],[ID]],0)),0))),"")</f>
        <v/>
      </c>
      <c r="O431" s="292" t="str" cm="1">
        <f t="array" aca="1" ref="O431" ca="1">_xlfn.IFNA(TODAY()-(INDEX(OFFSET(Priorities!$F$3:$F$2283,Table1[[#This Row],[ID]],0),MATCH(1,(B431=OFFSET(Priorities!$B$3:$B$2283,Table1[[#This Row],[ID]],0))*("2L"=OFFSET(Priorities!$E$3:$E$2283,Table1[[#This Row],[ID]],0)),0))),"")</f>
        <v/>
      </c>
      <c r="P431" s="292" t="str" cm="1">
        <f t="array" aca="1" ref="P431" ca="1">_xlfn.IFNA(TODAY()-(INDEX(OFFSET(Priorities!$F$3:$F$2283,Table1[[#This Row],[ID]],0),MATCH(1,(B431=OFFSET(Priorities!$B$3:$B$2283,Table1[[#This Row],[ID]],0))*("156W"=OFFSET(Priorities!$E$3:$E$2283,Table1[[#This Row],[ID]],0)),0))),"")</f>
        <v/>
      </c>
      <c r="Q431" s="289" t="str" cm="1">
        <f t="array" aca="1" ref="Q431" ca="1">_xlfn.IFNA(TODAY()-(INDEX(OFFSET(Priorities!$F$3:$F$2283,Table1[[#This Row],[ID]],0),MATCH(1,(B431=OFFSET(Priorities!$B$3:$B$2283,Table1[[#This Row],[ID]],0))*("3L"=OFFSET(Priorities!$E$3:$E$2283,Table1[[#This Row],[ID]],0)),0))),"")</f>
        <v/>
      </c>
    </row>
    <row r="432" spans="1:17" ht="28.8" x14ac:dyDescent="0.3">
      <c r="A432" s="288">
        <v>431</v>
      </c>
      <c r="B432" s="289" t="str">
        <f ca="1">IF(COUNTIF(Priorities!$B$4:OFFSET(Priorities!$B$3,Table1[[#This Row],[ID]],0),OFFSET(Priorities!$B$3,Table1[[#This Row],[ID]],0))=1,OFFSET(Priorities!$B$3,Table1[[#This Row],[ID]],0),"")</f>
        <v>ST 231/2021</v>
      </c>
      <c r="C432" s="290" t="str">
        <f ca="1">IF(COUNTIF(Priorities!$B$4:OFFSET(Priorities!$B$3,Table1[[#This Row],[ID]],0),OFFSET(Priorities!$B$3,Table1[[#This Row],[ID]],0))=1,OFFSET(Priorities!$C$3,Table1[[#This Row],[ID]],0),"")</f>
        <v>TEST 58 30% PCR [one hole up to 6mm]</v>
      </c>
      <c r="D432" s="289" t="str">
        <f ca="1">IFERROR(IF(VLOOKUP(E432,'Leader-Assistant'!$B$1:$B$25,1,FALSE)&lt;&gt;"",'Leader-Assistant'!$B$1,""),"") &amp; IFERROR(IF(VLOOKUP(E432,'Leader-Assistant'!$C$1:$C$25,1,FALSE)&lt;&gt;"",'Leader-Assistant'!$C$1,""),"")  &amp; IFERROR(IF(VLOOKUP(E432,'Leader-Assistant'!$D$1:$D$25,1,FALSE)&lt;&gt;"",'Leader-Assistant'!$D$1,""),"") &amp; IFERROR(IF(VLOOKUP(E432,'Leader-Assistant'!$E$1:$E$25,1,FALSE)&lt;&gt;"",'Leader-Assistant'!$E$1,""),"") &amp; IFERROR(IF(VLOOKUP(E432,'Leader-Assistant'!$F$1:$F$25,1,FALSE)&lt;&gt;"",'Leader-Assistant'!$F$1,""),"") &amp; IFERROR(IF(VLOOKUP(E432,'Leader-Assistant'!$G$1:$G$25,1,FALSE)&lt;&gt;"",'Leader-Assistant'!$G$1,""),"") &amp; IFERROR(IF(VLOOKUP(E432,'Leader-Assistant'!$H$1:$H$25,1,FALSE)&lt;&gt;"",'Leader-Assistant'!$H$1,""),"") &amp; IFERROR(IF(VLOOKUP(E432,'Leader-Assistant'!$I$1:$I$25,1,FALSE)&lt;&gt;"",'Leader-Assistant'!$I$1,""),"")</f>
        <v>MU</v>
      </c>
      <c r="E432" s="289" t="str">
        <f ca="1">IF(COUNTIF(Priorities!$B$4:OFFSET(Priorities!$B$3,Table1[[#This Row],[ID]],0),OFFSET(Priorities!$B$3,Table1[[#This Row],[ID]],0))=1,OFFSET(Priorities!$D$3,Table1[[#This Row],[ID]],0),"")</f>
        <v>AWO</v>
      </c>
      <c r="F432" s="291"/>
      <c r="G432" s="292" t="str" cm="1">
        <f t="array" aca="1" ref="G432" ca="1">_xlfn.IFNA(TODAY()-(INDEX(OFFSET(Priorities!$F$3:$F$2283,Table1[[#This Row],[ID]],0),MATCH(1,(B432=OFFSET(Priorities!$B$3:$B$2283,Table1[[#This Row],[ID]],0))*("1W"=OFFSET(Priorities!$E$3:$E$2283,Table1[[#This Row],[ID]],0)),0))),"")</f>
        <v/>
      </c>
      <c r="H432" s="292" cm="1">
        <f t="array" aca="1" ref="H432" ca="1">_xlfn.IFNA(TODAY()-(INDEX(OFFSET(Priorities!$F$3:$F$2283,Table1[[#This Row],[ID]],0),MATCH(1,(B432=OFFSET(Priorities!$B$3:$B$2283,Table1[[#This Row],[ID]],0))*("3W"=OFFSET(Priorities!$E$3:$E$2283,Table1[[#This Row],[ID]],0)),0))),"")</f>
        <v>494</v>
      </c>
      <c r="I432" s="292" cm="1">
        <f t="array" aca="1" ref="I432" ca="1">_xlfn.IFNA(TODAY()-(INDEX(OFFSET(Priorities!$F$3:$F$2283,Table1[[#This Row],[ID]],0),MATCH(1,(B432=OFFSET(Priorities!$B$3:$B$2283,Table1[[#This Row],[ID]],0))*("6W"=OFFSET(Priorities!$E$3:$E$2283,Table1[[#This Row],[ID]],0)),0))),"")</f>
        <v>473</v>
      </c>
      <c r="J432" s="292" cm="1">
        <f t="array" aca="1" ref="J432" ca="1">_xlfn.IFNA(TODAY()-(INDEX(OFFSET(Priorities!$F$3:$F$2283,Table1[[#This Row],[ID]],0),MATCH(1,(B432=OFFSET(Priorities!$B$3:$B$2283,Table1[[#This Row],[ID]],0))*("12W"=OFFSET(Priorities!$E$3:$E$2283,Table1[[#This Row],[ID]],0)),0))),"")</f>
        <v>431</v>
      </c>
      <c r="K432" s="292" t="str" cm="1">
        <f t="array" aca="1" ref="K432" ca="1">_xlfn.IFNA(TODAY()-(INDEX(OFFSET(Priorities!$F$3:$F$2283,Table1[[#This Row],[ID]],0),MATCH(1,(B432=OFFSET(Priorities!$B$3:$B$2283,Table1[[#This Row],[ID]],0))*("18W"=OFFSET(Priorities!$E$3:$E$2283,Table1[[#This Row],[ID]],0)),0))),"")</f>
        <v/>
      </c>
      <c r="L432" s="292" t="str" cm="1">
        <f t="array" aca="1" ref="L432" ca="1">_xlfn.IFNA(TODAY()-(INDEX(OFFSET(Priorities!$F$3:$F$2283,Table1[[#This Row],[ID]],0),MATCH(1,(B432=OFFSET(Priorities!$B$3:$B$2283,Table1[[#This Row],[ID]],0))*("26W"=OFFSET(Priorities!$E$3:$E$2283,Table1[[#This Row],[ID]],0)),0))),"")</f>
        <v/>
      </c>
      <c r="M432" s="292" t="str" cm="1">
        <f t="array" aca="1" ref="M432" ca="1">_xlfn.IFNA(TODAY()-(INDEX(OFFSET(Priorities!$F$3:$F$2283,Table1[[#This Row],[ID]],0),MATCH(1,(B432=OFFSET(Priorities!$B$3:$B$2283,Table1[[#This Row],[ID]],0))*("52W"=OFFSET(Priorities!$E$3:$E$2283,Table1[[#This Row],[ID]],0)),0))),"")</f>
        <v/>
      </c>
      <c r="N432" s="292" t="str" cm="1">
        <f t="array" aca="1" ref="N432" ca="1">_xlfn.IFNA(TODAY()-(INDEX(OFFSET(Priorities!$F$3:$F$2283,Table1[[#This Row],[ID]],0),MATCH(1,(B432=OFFSET(Priorities!$B$3:$B$2283,Table1[[#This Row],[ID]],0))*("104W"=OFFSET(Priorities!$E$3:$E$2283,Table1[[#This Row],[ID]],0)),0))),"")</f>
        <v/>
      </c>
      <c r="O432" s="292" t="str" cm="1">
        <f t="array" aca="1" ref="O432" ca="1">_xlfn.IFNA(TODAY()-(INDEX(OFFSET(Priorities!$F$3:$F$2283,Table1[[#This Row],[ID]],0),MATCH(1,(B432=OFFSET(Priorities!$B$3:$B$2283,Table1[[#This Row],[ID]],0))*("2L"=OFFSET(Priorities!$E$3:$E$2283,Table1[[#This Row],[ID]],0)),0))),"")</f>
        <v/>
      </c>
      <c r="P432" s="292" t="str" cm="1">
        <f t="array" aca="1" ref="P432" ca="1">_xlfn.IFNA(TODAY()-(INDEX(OFFSET(Priorities!$F$3:$F$2283,Table1[[#This Row],[ID]],0),MATCH(1,(B432=OFFSET(Priorities!$B$3:$B$2283,Table1[[#This Row],[ID]],0))*("156W"=OFFSET(Priorities!$E$3:$E$2283,Table1[[#This Row],[ID]],0)),0))),"")</f>
        <v/>
      </c>
      <c r="Q432" s="289" t="str" cm="1">
        <f t="array" aca="1" ref="Q432" ca="1">_xlfn.IFNA(TODAY()-(INDEX(OFFSET(Priorities!$F$3:$F$2283,Table1[[#This Row],[ID]],0),MATCH(1,(B432=OFFSET(Priorities!$B$3:$B$2283,Table1[[#This Row],[ID]],0))*("3L"=OFFSET(Priorities!$E$3:$E$2283,Table1[[#This Row],[ID]],0)),0))),"")</f>
        <v/>
      </c>
    </row>
    <row r="433" spans="1:17" ht="28.8" x14ac:dyDescent="0.3">
      <c r="A433" s="288">
        <v>432</v>
      </c>
      <c r="B433" s="289" t="str">
        <f ca="1">IF(COUNTIF(Priorities!$B$4:OFFSET(Priorities!$B$3,Table1[[#This Row],[ID]],0),OFFSET(Priorities!$B$3,Table1[[#This Row],[ID]],0))=1,OFFSET(Priorities!$B$3,Table1[[#This Row],[ID]],0),"")</f>
        <v>ST 230/2021</v>
      </c>
      <c r="C433" s="290" t="str">
        <f ca="1">IF(COUNTIF(Priorities!$B$4:OFFSET(Priorities!$B$3,Table1[[#This Row],[ID]],0),OFFSET(Priorities!$B$3,Table1[[#This Row],[ID]],0))=1,OFFSET(Priorities!$C$3,Table1[[#This Row],[ID]],0),"")</f>
        <v>TEST 58 30% PCR [2 holes up to 4mm]</v>
      </c>
      <c r="D433" s="289" t="str">
        <f ca="1">IFERROR(IF(VLOOKUP(E433,'Leader-Assistant'!$B$1:$B$25,1,FALSE)&lt;&gt;"",'Leader-Assistant'!$B$1,""),"") &amp; IFERROR(IF(VLOOKUP(E433,'Leader-Assistant'!$C$1:$C$25,1,FALSE)&lt;&gt;"",'Leader-Assistant'!$C$1,""),"")  &amp; IFERROR(IF(VLOOKUP(E433,'Leader-Assistant'!$D$1:$D$25,1,FALSE)&lt;&gt;"",'Leader-Assistant'!$D$1,""),"") &amp; IFERROR(IF(VLOOKUP(E433,'Leader-Assistant'!$E$1:$E$25,1,FALSE)&lt;&gt;"",'Leader-Assistant'!$E$1,""),"") &amp; IFERROR(IF(VLOOKUP(E433,'Leader-Assistant'!$F$1:$F$25,1,FALSE)&lt;&gt;"",'Leader-Assistant'!$F$1,""),"") &amp; IFERROR(IF(VLOOKUP(E433,'Leader-Assistant'!$G$1:$G$25,1,FALSE)&lt;&gt;"",'Leader-Assistant'!$G$1,""),"") &amp; IFERROR(IF(VLOOKUP(E433,'Leader-Assistant'!$H$1:$H$25,1,FALSE)&lt;&gt;"",'Leader-Assistant'!$H$1,""),"") &amp; IFERROR(IF(VLOOKUP(E433,'Leader-Assistant'!$I$1:$I$25,1,FALSE)&lt;&gt;"",'Leader-Assistant'!$I$1,""),"")</f>
        <v>MU</v>
      </c>
      <c r="E433" s="289" t="str">
        <f ca="1">IF(COUNTIF(Priorities!$B$4:OFFSET(Priorities!$B$3,Table1[[#This Row],[ID]],0),OFFSET(Priorities!$B$3,Table1[[#This Row],[ID]],0))=1,OFFSET(Priorities!$D$3,Table1[[#This Row],[ID]],0),"")</f>
        <v>AWO</v>
      </c>
      <c r="F433" s="291"/>
      <c r="G433" s="292" t="str" cm="1">
        <f t="array" aca="1" ref="G433" ca="1">_xlfn.IFNA(TODAY()-(INDEX(OFFSET(Priorities!$F$3:$F$2283,Table1[[#This Row],[ID]],0),MATCH(1,(B433=OFFSET(Priorities!$B$3:$B$2283,Table1[[#This Row],[ID]],0))*("1W"=OFFSET(Priorities!$E$3:$E$2283,Table1[[#This Row],[ID]],0)),0))),"")</f>
        <v/>
      </c>
      <c r="H433" s="292" cm="1">
        <f t="array" aca="1" ref="H433" ca="1">_xlfn.IFNA(TODAY()-(INDEX(OFFSET(Priorities!$F$3:$F$2283,Table1[[#This Row],[ID]],0),MATCH(1,(B433=OFFSET(Priorities!$B$3:$B$2283,Table1[[#This Row],[ID]],0))*("3W"=OFFSET(Priorities!$E$3:$E$2283,Table1[[#This Row],[ID]],0)),0))),"")</f>
        <v>494</v>
      </c>
      <c r="I433" s="292" cm="1">
        <f t="array" aca="1" ref="I433" ca="1">_xlfn.IFNA(TODAY()-(INDEX(OFFSET(Priorities!$F$3:$F$2283,Table1[[#This Row],[ID]],0),MATCH(1,(B433=OFFSET(Priorities!$B$3:$B$2283,Table1[[#This Row],[ID]],0))*("6W"=OFFSET(Priorities!$E$3:$E$2283,Table1[[#This Row],[ID]],0)),0))),"")</f>
        <v>473</v>
      </c>
      <c r="J433" s="292" cm="1">
        <f t="array" aca="1" ref="J433" ca="1">_xlfn.IFNA(TODAY()-(INDEX(OFFSET(Priorities!$F$3:$F$2283,Table1[[#This Row],[ID]],0),MATCH(1,(B433=OFFSET(Priorities!$B$3:$B$2283,Table1[[#This Row],[ID]],0))*("12W"=OFFSET(Priorities!$E$3:$E$2283,Table1[[#This Row],[ID]],0)),0))),"")</f>
        <v>431</v>
      </c>
      <c r="K433" s="292" t="str" cm="1">
        <f t="array" aca="1" ref="K433" ca="1">_xlfn.IFNA(TODAY()-(INDEX(OFFSET(Priorities!$F$3:$F$2283,Table1[[#This Row],[ID]],0),MATCH(1,(B433=OFFSET(Priorities!$B$3:$B$2283,Table1[[#This Row],[ID]],0))*("18W"=OFFSET(Priorities!$E$3:$E$2283,Table1[[#This Row],[ID]],0)),0))),"")</f>
        <v/>
      </c>
      <c r="L433" s="292" t="str" cm="1">
        <f t="array" aca="1" ref="L433" ca="1">_xlfn.IFNA(TODAY()-(INDEX(OFFSET(Priorities!$F$3:$F$2283,Table1[[#This Row],[ID]],0),MATCH(1,(B433=OFFSET(Priorities!$B$3:$B$2283,Table1[[#This Row],[ID]],0))*("26W"=OFFSET(Priorities!$E$3:$E$2283,Table1[[#This Row],[ID]],0)),0))),"")</f>
        <v/>
      </c>
      <c r="M433" s="292" t="str" cm="1">
        <f t="array" aca="1" ref="M433" ca="1">_xlfn.IFNA(TODAY()-(INDEX(OFFSET(Priorities!$F$3:$F$2283,Table1[[#This Row],[ID]],0),MATCH(1,(B433=OFFSET(Priorities!$B$3:$B$2283,Table1[[#This Row],[ID]],0))*("52W"=OFFSET(Priorities!$E$3:$E$2283,Table1[[#This Row],[ID]],0)),0))),"")</f>
        <v/>
      </c>
      <c r="N433" s="292" t="str" cm="1">
        <f t="array" aca="1" ref="N433" ca="1">_xlfn.IFNA(TODAY()-(INDEX(OFFSET(Priorities!$F$3:$F$2283,Table1[[#This Row],[ID]],0),MATCH(1,(B433=OFFSET(Priorities!$B$3:$B$2283,Table1[[#This Row],[ID]],0))*("104W"=OFFSET(Priorities!$E$3:$E$2283,Table1[[#This Row],[ID]],0)),0))),"")</f>
        <v/>
      </c>
      <c r="O433" s="292" t="str" cm="1">
        <f t="array" aca="1" ref="O433" ca="1">_xlfn.IFNA(TODAY()-(INDEX(OFFSET(Priorities!$F$3:$F$2283,Table1[[#This Row],[ID]],0),MATCH(1,(B433=OFFSET(Priorities!$B$3:$B$2283,Table1[[#This Row],[ID]],0))*("2L"=OFFSET(Priorities!$E$3:$E$2283,Table1[[#This Row],[ID]],0)),0))),"")</f>
        <v/>
      </c>
      <c r="P433" s="292" t="str" cm="1">
        <f t="array" aca="1" ref="P433" ca="1">_xlfn.IFNA(TODAY()-(INDEX(OFFSET(Priorities!$F$3:$F$2283,Table1[[#This Row],[ID]],0),MATCH(1,(B433=OFFSET(Priorities!$B$3:$B$2283,Table1[[#This Row],[ID]],0))*("156W"=OFFSET(Priorities!$E$3:$E$2283,Table1[[#This Row],[ID]],0)),0))),"")</f>
        <v/>
      </c>
      <c r="Q433" s="289" t="str" cm="1">
        <f t="array" aca="1" ref="Q433" ca="1">_xlfn.IFNA(TODAY()-(INDEX(OFFSET(Priorities!$F$3:$F$2283,Table1[[#This Row],[ID]],0),MATCH(1,(B433=OFFSET(Priorities!$B$3:$B$2283,Table1[[#This Row],[ID]],0))*("3L"=OFFSET(Priorities!$E$3:$E$2283,Table1[[#This Row],[ID]],0)),0))),"")</f>
        <v/>
      </c>
    </row>
    <row r="434" spans="1:17" x14ac:dyDescent="0.3">
      <c r="A434" s="288">
        <v>433</v>
      </c>
      <c r="B434" s="289" t="str">
        <f ca="1">IF(COUNTIF(Priorities!$B$4:OFFSET(Priorities!$B$3,Table1[[#This Row],[ID]],0),OFFSET(Priorities!$B$3,Table1[[#This Row],[ID]],0))=1,OFFSET(Priorities!$B$3,Table1[[#This Row],[ID]],0),"")</f>
        <v>ST 229/2021</v>
      </c>
      <c r="C434" s="290" t="str">
        <f ca="1">IF(COUNTIF(Priorities!$B$4:OFFSET(Priorities!$B$3,Table1[[#This Row],[ID]],0),OFFSET(Priorities!$B$3,Table1[[#This Row],[ID]],0))=1,OFFSET(Priorities!$C$3,Table1[[#This Row],[ID]],0),"")</f>
        <v>TEST 58 30% PCR [reference]</v>
      </c>
      <c r="D434" s="289" t="str">
        <f ca="1">IFERROR(IF(VLOOKUP(E434,'Leader-Assistant'!$B$1:$B$25,1,FALSE)&lt;&gt;"",'Leader-Assistant'!$B$1,""),"") &amp; IFERROR(IF(VLOOKUP(E434,'Leader-Assistant'!$C$1:$C$25,1,FALSE)&lt;&gt;"",'Leader-Assistant'!$C$1,""),"")  &amp; IFERROR(IF(VLOOKUP(E434,'Leader-Assistant'!$D$1:$D$25,1,FALSE)&lt;&gt;"",'Leader-Assistant'!$D$1,""),"") &amp; IFERROR(IF(VLOOKUP(E434,'Leader-Assistant'!$E$1:$E$25,1,FALSE)&lt;&gt;"",'Leader-Assistant'!$E$1,""),"") &amp; IFERROR(IF(VLOOKUP(E434,'Leader-Assistant'!$F$1:$F$25,1,FALSE)&lt;&gt;"",'Leader-Assistant'!$F$1,""),"") &amp; IFERROR(IF(VLOOKUP(E434,'Leader-Assistant'!$G$1:$G$25,1,FALSE)&lt;&gt;"",'Leader-Assistant'!$G$1,""),"") &amp; IFERROR(IF(VLOOKUP(E434,'Leader-Assistant'!$H$1:$H$25,1,FALSE)&lt;&gt;"",'Leader-Assistant'!$H$1,""),"") &amp; IFERROR(IF(VLOOKUP(E434,'Leader-Assistant'!$I$1:$I$25,1,FALSE)&lt;&gt;"",'Leader-Assistant'!$I$1,""),"")</f>
        <v>MU</v>
      </c>
      <c r="E434" s="289" t="str">
        <f ca="1">IF(COUNTIF(Priorities!$B$4:OFFSET(Priorities!$B$3,Table1[[#This Row],[ID]],0),OFFSET(Priorities!$B$3,Table1[[#This Row],[ID]],0))=1,OFFSET(Priorities!$D$3,Table1[[#This Row],[ID]],0),"")</f>
        <v>AWO</v>
      </c>
      <c r="F434" s="291"/>
      <c r="G434" s="292" t="str" cm="1">
        <f t="array" aca="1" ref="G434" ca="1">_xlfn.IFNA(TODAY()-(INDEX(OFFSET(Priorities!$F$3:$F$2283,Table1[[#This Row],[ID]],0),MATCH(1,(B434=OFFSET(Priorities!$B$3:$B$2283,Table1[[#This Row],[ID]],0))*("1W"=OFFSET(Priorities!$E$3:$E$2283,Table1[[#This Row],[ID]],0)),0))),"")</f>
        <v/>
      </c>
      <c r="H434" s="292" cm="1">
        <f t="array" aca="1" ref="H434" ca="1">_xlfn.IFNA(TODAY()-(INDEX(OFFSET(Priorities!$F$3:$F$2283,Table1[[#This Row],[ID]],0),MATCH(1,(B434=OFFSET(Priorities!$B$3:$B$2283,Table1[[#This Row],[ID]],0))*("3W"=OFFSET(Priorities!$E$3:$E$2283,Table1[[#This Row],[ID]],0)),0))),"")</f>
        <v>494</v>
      </c>
      <c r="I434" s="292" cm="1">
        <f t="array" aca="1" ref="I434" ca="1">_xlfn.IFNA(TODAY()-(INDEX(OFFSET(Priorities!$F$3:$F$2283,Table1[[#This Row],[ID]],0),MATCH(1,(B434=OFFSET(Priorities!$B$3:$B$2283,Table1[[#This Row],[ID]],0))*("6W"=OFFSET(Priorities!$E$3:$E$2283,Table1[[#This Row],[ID]],0)),0))),"")</f>
        <v>473</v>
      </c>
      <c r="J434" s="292" cm="1">
        <f t="array" aca="1" ref="J434" ca="1">_xlfn.IFNA(TODAY()-(INDEX(OFFSET(Priorities!$F$3:$F$2283,Table1[[#This Row],[ID]],0),MATCH(1,(B434=OFFSET(Priorities!$B$3:$B$2283,Table1[[#This Row],[ID]],0))*("12W"=OFFSET(Priorities!$E$3:$E$2283,Table1[[#This Row],[ID]],0)),0))),"")</f>
        <v>431</v>
      </c>
      <c r="K434" s="292" t="str" cm="1">
        <f t="array" aca="1" ref="K434" ca="1">_xlfn.IFNA(TODAY()-(INDEX(OFFSET(Priorities!$F$3:$F$2283,Table1[[#This Row],[ID]],0),MATCH(1,(B434=OFFSET(Priorities!$B$3:$B$2283,Table1[[#This Row],[ID]],0))*("18W"=OFFSET(Priorities!$E$3:$E$2283,Table1[[#This Row],[ID]],0)),0))),"")</f>
        <v/>
      </c>
      <c r="L434" s="292" t="str" cm="1">
        <f t="array" aca="1" ref="L434" ca="1">_xlfn.IFNA(TODAY()-(INDEX(OFFSET(Priorities!$F$3:$F$2283,Table1[[#This Row],[ID]],0),MATCH(1,(B434=OFFSET(Priorities!$B$3:$B$2283,Table1[[#This Row],[ID]],0))*("26W"=OFFSET(Priorities!$E$3:$E$2283,Table1[[#This Row],[ID]],0)),0))),"")</f>
        <v/>
      </c>
      <c r="M434" s="292" t="str" cm="1">
        <f t="array" aca="1" ref="M434" ca="1">_xlfn.IFNA(TODAY()-(INDEX(OFFSET(Priorities!$F$3:$F$2283,Table1[[#This Row],[ID]],0),MATCH(1,(B434=OFFSET(Priorities!$B$3:$B$2283,Table1[[#This Row],[ID]],0))*("52W"=OFFSET(Priorities!$E$3:$E$2283,Table1[[#This Row],[ID]],0)),0))),"")</f>
        <v/>
      </c>
      <c r="N434" s="292" t="str" cm="1">
        <f t="array" aca="1" ref="N434" ca="1">_xlfn.IFNA(TODAY()-(INDEX(OFFSET(Priorities!$F$3:$F$2283,Table1[[#This Row],[ID]],0),MATCH(1,(B434=OFFSET(Priorities!$B$3:$B$2283,Table1[[#This Row],[ID]],0))*("104W"=OFFSET(Priorities!$E$3:$E$2283,Table1[[#This Row],[ID]],0)),0))),"")</f>
        <v/>
      </c>
      <c r="O434" s="292" t="str" cm="1">
        <f t="array" aca="1" ref="O434" ca="1">_xlfn.IFNA(TODAY()-(INDEX(OFFSET(Priorities!$F$3:$F$2283,Table1[[#This Row],[ID]],0),MATCH(1,(B434=OFFSET(Priorities!$B$3:$B$2283,Table1[[#This Row],[ID]],0))*("2L"=OFFSET(Priorities!$E$3:$E$2283,Table1[[#This Row],[ID]],0)),0))),"")</f>
        <v/>
      </c>
      <c r="P434" s="292" t="str" cm="1">
        <f t="array" aca="1" ref="P434" ca="1">_xlfn.IFNA(TODAY()-(INDEX(OFFSET(Priorities!$F$3:$F$2283,Table1[[#This Row],[ID]],0),MATCH(1,(B434=OFFSET(Priorities!$B$3:$B$2283,Table1[[#This Row],[ID]],0))*("156W"=OFFSET(Priorities!$E$3:$E$2283,Table1[[#This Row],[ID]],0)),0))),"")</f>
        <v/>
      </c>
      <c r="Q434" s="289" t="str" cm="1">
        <f t="array" aca="1" ref="Q434" ca="1">_xlfn.IFNA(TODAY()-(INDEX(OFFSET(Priorities!$F$3:$F$2283,Table1[[#This Row],[ID]],0),MATCH(1,(B434=OFFSET(Priorities!$B$3:$B$2283,Table1[[#This Row],[ID]],0))*("3L"=OFFSET(Priorities!$E$3:$E$2283,Table1[[#This Row],[ID]],0)),0))),"")</f>
        <v/>
      </c>
    </row>
    <row r="435" spans="1:17" hidden="1" x14ac:dyDescent="0.3">
      <c r="A435" s="288">
        <v>434</v>
      </c>
      <c r="B435" s="289" t="str">
        <f ca="1">IF(COUNTIF(Priorities!$B$4:OFFSET(Priorities!$B$3,Table1[[#This Row],[ID]],0),OFFSET(Priorities!$B$3,Table1[[#This Row],[ID]],0))=1,OFFSET(Priorities!$B$3,Table1[[#This Row],[ID]],0),"")</f>
        <v/>
      </c>
      <c r="C435" s="290" t="str">
        <f ca="1">IF(COUNTIF(Priorities!$B$4:OFFSET(Priorities!$B$3,Table1[[#This Row],[ID]],0),OFFSET(Priorities!$B$3,Table1[[#This Row],[ID]],0))=1,OFFSET(Priorities!$C$3,Table1[[#This Row],[ID]],0),"")</f>
        <v/>
      </c>
      <c r="D435" s="289" t="str">
        <f ca="1">IFERROR(IF(VLOOKUP(E435,'Leader-Assistant'!$B$1:$B$25,1,FALSE)&lt;&gt;"",'Leader-Assistant'!$B$1,""),"") &amp; IFERROR(IF(VLOOKUP(E435,'Leader-Assistant'!$C$1:$C$25,1,FALSE)&lt;&gt;"",'Leader-Assistant'!$C$1,""),"")  &amp; IFERROR(IF(VLOOKUP(E435,'Leader-Assistant'!$D$1:$D$25,1,FALSE)&lt;&gt;"",'Leader-Assistant'!$D$1,""),"") &amp; IFERROR(IF(VLOOKUP(E435,'Leader-Assistant'!$E$1:$E$25,1,FALSE)&lt;&gt;"",'Leader-Assistant'!$E$1,""),"") &amp; IFERROR(IF(VLOOKUP(E435,'Leader-Assistant'!$F$1:$F$25,1,FALSE)&lt;&gt;"",'Leader-Assistant'!$F$1,""),"") &amp; IFERROR(IF(VLOOKUP(E435,'Leader-Assistant'!$G$1:$G$25,1,FALSE)&lt;&gt;"",'Leader-Assistant'!$G$1,""),"") &amp; IFERROR(IF(VLOOKUP(E435,'Leader-Assistant'!$H$1:$H$25,1,FALSE)&lt;&gt;"",'Leader-Assistant'!$H$1,""),"") &amp; IFERROR(IF(VLOOKUP(E435,'Leader-Assistant'!$I$1:$I$25,1,FALSE)&lt;&gt;"",'Leader-Assistant'!$I$1,""),"")</f>
        <v/>
      </c>
      <c r="E435" s="289" t="str">
        <f ca="1">IF(COUNTIF(Priorities!$B$4:OFFSET(Priorities!$B$3,Table1[[#This Row],[ID]],0),OFFSET(Priorities!$B$3,Table1[[#This Row],[ID]],0))=1,OFFSET(Priorities!$D$3,Table1[[#This Row],[ID]],0),"")</f>
        <v/>
      </c>
      <c r="F435" s="291"/>
      <c r="G435" s="292" t="str" cm="1">
        <f t="array" aca="1" ref="G435" ca="1">_xlfn.IFNA(TODAY()-(INDEX(OFFSET(Priorities!$F$3:$F$2283,Table1[[#This Row],[ID]],0),MATCH(1,(B435=OFFSET(Priorities!$B$3:$B$2283,Table1[[#This Row],[ID]],0))*("1W"=OFFSET(Priorities!$E$3:$E$2283,Table1[[#This Row],[ID]],0)),0))),"")</f>
        <v/>
      </c>
      <c r="H435" s="292" t="str" cm="1">
        <f t="array" aca="1" ref="H435" ca="1">_xlfn.IFNA(TODAY()-(INDEX(OFFSET(Priorities!$F$3:$F$2283,Table1[[#This Row],[ID]],0),MATCH(1,(B435=OFFSET(Priorities!$B$3:$B$2283,Table1[[#This Row],[ID]],0))*("3W"=OFFSET(Priorities!$E$3:$E$2283,Table1[[#This Row],[ID]],0)),0))),"")</f>
        <v/>
      </c>
      <c r="I435" s="292" t="str" cm="1">
        <f t="array" aca="1" ref="I435" ca="1">_xlfn.IFNA(TODAY()-(INDEX(OFFSET(Priorities!$F$3:$F$2283,Table1[[#This Row],[ID]],0),MATCH(1,(B435=OFFSET(Priorities!$B$3:$B$2283,Table1[[#This Row],[ID]],0))*("6W"=OFFSET(Priorities!$E$3:$E$2283,Table1[[#This Row],[ID]],0)),0))),"")</f>
        <v/>
      </c>
      <c r="J435" s="292" t="str" cm="1">
        <f t="array" aca="1" ref="J435" ca="1">_xlfn.IFNA(TODAY()-(INDEX(OFFSET(Priorities!$F$3:$F$2283,Table1[[#This Row],[ID]],0),MATCH(1,(B435=OFFSET(Priorities!$B$3:$B$2283,Table1[[#This Row],[ID]],0))*("12W"=OFFSET(Priorities!$E$3:$E$2283,Table1[[#This Row],[ID]],0)),0))),"")</f>
        <v/>
      </c>
      <c r="K435" s="292" t="str" cm="1">
        <f t="array" aca="1" ref="K435" ca="1">_xlfn.IFNA(TODAY()-(INDEX(OFFSET(Priorities!$F$3:$F$2283,Table1[[#This Row],[ID]],0),MATCH(1,(B435=OFFSET(Priorities!$B$3:$B$2283,Table1[[#This Row],[ID]],0))*("18W"=OFFSET(Priorities!$E$3:$E$2283,Table1[[#This Row],[ID]],0)),0))),"")</f>
        <v/>
      </c>
      <c r="L435" s="292" t="str" cm="1">
        <f t="array" aca="1" ref="L435" ca="1">_xlfn.IFNA(TODAY()-(INDEX(OFFSET(Priorities!$F$3:$F$2283,Table1[[#This Row],[ID]],0),MATCH(1,(B435=OFFSET(Priorities!$B$3:$B$2283,Table1[[#This Row],[ID]],0))*("26W"=OFFSET(Priorities!$E$3:$E$2283,Table1[[#This Row],[ID]],0)),0))),"")</f>
        <v/>
      </c>
      <c r="M435" s="292" t="str" cm="1">
        <f t="array" aca="1" ref="M435" ca="1">_xlfn.IFNA(TODAY()-(INDEX(OFFSET(Priorities!$F$3:$F$2283,Table1[[#This Row],[ID]],0),MATCH(1,(B435=OFFSET(Priorities!$B$3:$B$2283,Table1[[#This Row],[ID]],0))*("52W"=OFFSET(Priorities!$E$3:$E$2283,Table1[[#This Row],[ID]],0)),0))),"")</f>
        <v/>
      </c>
      <c r="N435" s="292" t="str" cm="1">
        <f t="array" aca="1" ref="N435" ca="1">_xlfn.IFNA(TODAY()-(INDEX(OFFSET(Priorities!$F$3:$F$2283,Table1[[#This Row],[ID]],0),MATCH(1,(B435=OFFSET(Priorities!$B$3:$B$2283,Table1[[#This Row],[ID]],0))*("104W"=OFFSET(Priorities!$E$3:$E$2283,Table1[[#This Row],[ID]],0)),0))),"")</f>
        <v/>
      </c>
      <c r="O435" s="292" t="str" cm="1">
        <f t="array" aca="1" ref="O435" ca="1">_xlfn.IFNA(TODAY()-(INDEX(OFFSET(Priorities!$F$3:$F$2283,Table1[[#This Row],[ID]],0),MATCH(1,(B435=OFFSET(Priorities!$B$3:$B$2283,Table1[[#This Row],[ID]],0))*("2L"=OFFSET(Priorities!$E$3:$E$2283,Table1[[#This Row],[ID]],0)),0))),"")</f>
        <v/>
      </c>
      <c r="P435" s="292" t="str" cm="1">
        <f t="array" aca="1" ref="P435" ca="1">_xlfn.IFNA(TODAY()-(INDEX(OFFSET(Priorities!$F$3:$F$2283,Table1[[#This Row],[ID]],0),MATCH(1,(B435=OFFSET(Priorities!$B$3:$B$2283,Table1[[#This Row],[ID]],0))*("156W"=OFFSET(Priorities!$E$3:$E$2283,Table1[[#This Row],[ID]],0)),0))),"")</f>
        <v/>
      </c>
      <c r="Q435" s="289" t="str" cm="1">
        <f t="array" aca="1" ref="Q435" ca="1">_xlfn.IFNA(TODAY()-(INDEX(OFFSET(Priorities!$F$3:$F$2283,Table1[[#This Row],[ID]],0),MATCH(1,(B435=OFFSET(Priorities!$B$3:$B$2283,Table1[[#This Row],[ID]],0))*("3L"=OFFSET(Priorities!$E$3:$E$2283,Table1[[#This Row],[ID]],0)),0))),"")</f>
        <v/>
      </c>
    </row>
    <row r="436" spans="1:17" hidden="1" x14ac:dyDescent="0.3">
      <c r="A436" s="288">
        <v>435</v>
      </c>
      <c r="B436" s="289" t="str">
        <f ca="1">IF(COUNTIF(Priorities!$B$4:OFFSET(Priorities!$B$3,Table1[[#This Row],[ID]],0),OFFSET(Priorities!$B$3,Table1[[#This Row],[ID]],0))=1,OFFSET(Priorities!$B$3,Table1[[#This Row],[ID]],0),"")</f>
        <v/>
      </c>
      <c r="C436" s="290" t="str">
        <f ca="1">IF(COUNTIF(Priorities!$B$4:OFFSET(Priorities!$B$3,Table1[[#This Row],[ID]],0),OFFSET(Priorities!$B$3,Table1[[#This Row],[ID]],0))=1,OFFSET(Priorities!$C$3,Table1[[#This Row],[ID]],0),"")</f>
        <v/>
      </c>
      <c r="D436" s="289" t="str">
        <f ca="1">IFERROR(IF(VLOOKUP(E436,'Leader-Assistant'!$B$1:$B$25,1,FALSE)&lt;&gt;"",'Leader-Assistant'!$B$1,""),"") &amp; IFERROR(IF(VLOOKUP(E436,'Leader-Assistant'!$C$1:$C$25,1,FALSE)&lt;&gt;"",'Leader-Assistant'!$C$1,""),"")  &amp; IFERROR(IF(VLOOKUP(E436,'Leader-Assistant'!$D$1:$D$25,1,FALSE)&lt;&gt;"",'Leader-Assistant'!$D$1,""),"") &amp; IFERROR(IF(VLOOKUP(E436,'Leader-Assistant'!$E$1:$E$25,1,FALSE)&lt;&gt;"",'Leader-Assistant'!$E$1,""),"") &amp; IFERROR(IF(VLOOKUP(E436,'Leader-Assistant'!$F$1:$F$25,1,FALSE)&lt;&gt;"",'Leader-Assistant'!$F$1,""),"") &amp; IFERROR(IF(VLOOKUP(E436,'Leader-Assistant'!$G$1:$G$25,1,FALSE)&lt;&gt;"",'Leader-Assistant'!$G$1,""),"") &amp; IFERROR(IF(VLOOKUP(E436,'Leader-Assistant'!$H$1:$H$25,1,FALSE)&lt;&gt;"",'Leader-Assistant'!$H$1,""),"") &amp; IFERROR(IF(VLOOKUP(E436,'Leader-Assistant'!$I$1:$I$25,1,FALSE)&lt;&gt;"",'Leader-Assistant'!$I$1,""),"")</f>
        <v/>
      </c>
      <c r="E436" s="289" t="str">
        <f ca="1">IF(COUNTIF(Priorities!$B$4:OFFSET(Priorities!$B$3,Table1[[#This Row],[ID]],0),OFFSET(Priorities!$B$3,Table1[[#This Row],[ID]],0))=1,OFFSET(Priorities!$D$3,Table1[[#This Row],[ID]],0),"")</f>
        <v/>
      </c>
      <c r="F436" s="291"/>
      <c r="G436" s="292" t="str" cm="1">
        <f t="array" aca="1" ref="G436" ca="1">_xlfn.IFNA(TODAY()-(INDEX(OFFSET(Priorities!$F$3:$F$2283,Table1[[#This Row],[ID]],0),MATCH(1,(B436=OFFSET(Priorities!$B$3:$B$2283,Table1[[#This Row],[ID]],0))*("1W"=OFFSET(Priorities!$E$3:$E$2283,Table1[[#This Row],[ID]],0)),0))),"")</f>
        <v/>
      </c>
      <c r="H436" s="292" t="str" cm="1">
        <f t="array" aca="1" ref="H436" ca="1">_xlfn.IFNA(TODAY()-(INDEX(OFFSET(Priorities!$F$3:$F$2283,Table1[[#This Row],[ID]],0),MATCH(1,(B436=OFFSET(Priorities!$B$3:$B$2283,Table1[[#This Row],[ID]],0))*("3W"=OFFSET(Priorities!$E$3:$E$2283,Table1[[#This Row],[ID]],0)),0))),"")</f>
        <v/>
      </c>
      <c r="I436" s="292" t="str" cm="1">
        <f t="array" aca="1" ref="I436" ca="1">_xlfn.IFNA(TODAY()-(INDEX(OFFSET(Priorities!$F$3:$F$2283,Table1[[#This Row],[ID]],0),MATCH(1,(B436=OFFSET(Priorities!$B$3:$B$2283,Table1[[#This Row],[ID]],0))*("6W"=OFFSET(Priorities!$E$3:$E$2283,Table1[[#This Row],[ID]],0)),0))),"")</f>
        <v/>
      </c>
      <c r="J436" s="292" t="str" cm="1">
        <f t="array" aca="1" ref="J436" ca="1">_xlfn.IFNA(TODAY()-(INDEX(OFFSET(Priorities!$F$3:$F$2283,Table1[[#This Row],[ID]],0),MATCH(1,(B436=OFFSET(Priorities!$B$3:$B$2283,Table1[[#This Row],[ID]],0))*("12W"=OFFSET(Priorities!$E$3:$E$2283,Table1[[#This Row],[ID]],0)),0))),"")</f>
        <v/>
      </c>
      <c r="K436" s="292" t="str" cm="1">
        <f t="array" aca="1" ref="K436" ca="1">_xlfn.IFNA(TODAY()-(INDEX(OFFSET(Priorities!$F$3:$F$2283,Table1[[#This Row],[ID]],0),MATCH(1,(B436=OFFSET(Priorities!$B$3:$B$2283,Table1[[#This Row],[ID]],0))*("18W"=OFFSET(Priorities!$E$3:$E$2283,Table1[[#This Row],[ID]],0)),0))),"")</f>
        <v/>
      </c>
      <c r="L436" s="292" t="str" cm="1">
        <f t="array" aca="1" ref="L436" ca="1">_xlfn.IFNA(TODAY()-(INDEX(OFFSET(Priorities!$F$3:$F$2283,Table1[[#This Row],[ID]],0),MATCH(1,(B436=OFFSET(Priorities!$B$3:$B$2283,Table1[[#This Row],[ID]],0))*("26W"=OFFSET(Priorities!$E$3:$E$2283,Table1[[#This Row],[ID]],0)),0))),"")</f>
        <v/>
      </c>
      <c r="M436" s="292" t="str" cm="1">
        <f t="array" aca="1" ref="M436" ca="1">_xlfn.IFNA(TODAY()-(INDEX(OFFSET(Priorities!$F$3:$F$2283,Table1[[#This Row],[ID]],0),MATCH(1,(B436=OFFSET(Priorities!$B$3:$B$2283,Table1[[#This Row],[ID]],0))*("52W"=OFFSET(Priorities!$E$3:$E$2283,Table1[[#This Row],[ID]],0)),0))),"")</f>
        <v/>
      </c>
      <c r="N436" s="292" t="str" cm="1">
        <f t="array" aca="1" ref="N436" ca="1">_xlfn.IFNA(TODAY()-(INDEX(OFFSET(Priorities!$F$3:$F$2283,Table1[[#This Row],[ID]],0),MATCH(1,(B436=OFFSET(Priorities!$B$3:$B$2283,Table1[[#This Row],[ID]],0))*("104W"=OFFSET(Priorities!$E$3:$E$2283,Table1[[#This Row],[ID]],0)),0))),"")</f>
        <v/>
      </c>
      <c r="O436" s="292" t="str" cm="1">
        <f t="array" aca="1" ref="O436" ca="1">_xlfn.IFNA(TODAY()-(INDEX(OFFSET(Priorities!$F$3:$F$2283,Table1[[#This Row],[ID]],0),MATCH(1,(B436=OFFSET(Priorities!$B$3:$B$2283,Table1[[#This Row],[ID]],0))*("2L"=OFFSET(Priorities!$E$3:$E$2283,Table1[[#This Row],[ID]],0)),0))),"")</f>
        <v/>
      </c>
      <c r="P436" s="292" t="str" cm="1">
        <f t="array" aca="1" ref="P436" ca="1">_xlfn.IFNA(TODAY()-(INDEX(OFFSET(Priorities!$F$3:$F$2283,Table1[[#This Row],[ID]],0),MATCH(1,(B436=OFFSET(Priorities!$B$3:$B$2283,Table1[[#This Row],[ID]],0))*("156W"=OFFSET(Priorities!$E$3:$E$2283,Table1[[#This Row],[ID]],0)),0))),"")</f>
        <v/>
      </c>
      <c r="Q436" s="289" t="str" cm="1">
        <f t="array" aca="1" ref="Q436" ca="1">_xlfn.IFNA(TODAY()-(INDEX(OFFSET(Priorities!$F$3:$F$2283,Table1[[#This Row],[ID]],0),MATCH(1,(B436=OFFSET(Priorities!$B$3:$B$2283,Table1[[#This Row],[ID]],0))*("3L"=OFFSET(Priorities!$E$3:$E$2283,Table1[[#This Row],[ID]],0)),0))),"")</f>
        <v/>
      </c>
    </row>
    <row r="437" spans="1:17" hidden="1" x14ac:dyDescent="0.3">
      <c r="A437" s="288">
        <v>436</v>
      </c>
      <c r="B437" s="289" t="str">
        <f ca="1">IF(COUNTIF(Priorities!$B$4:OFFSET(Priorities!$B$3,Table1[[#This Row],[ID]],0),OFFSET(Priorities!$B$3,Table1[[#This Row],[ID]],0))=1,OFFSET(Priorities!$B$3,Table1[[#This Row],[ID]],0),"")</f>
        <v/>
      </c>
      <c r="C437" s="290" t="str">
        <f ca="1">IF(COUNTIF(Priorities!$B$4:OFFSET(Priorities!$B$3,Table1[[#This Row],[ID]],0),OFFSET(Priorities!$B$3,Table1[[#This Row],[ID]],0))=1,OFFSET(Priorities!$C$3,Table1[[#This Row],[ID]],0),"")</f>
        <v/>
      </c>
      <c r="D437" s="289" t="str">
        <f ca="1">IFERROR(IF(VLOOKUP(E437,'Leader-Assistant'!$B$1:$B$25,1,FALSE)&lt;&gt;"",'Leader-Assistant'!$B$1,""),"") &amp; IFERROR(IF(VLOOKUP(E437,'Leader-Assistant'!$C$1:$C$25,1,FALSE)&lt;&gt;"",'Leader-Assistant'!$C$1,""),"")  &amp; IFERROR(IF(VLOOKUP(E437,'Leader-Assistant'!$D$1:$D$25,1,FALSE)&lt;&gt;"",'Leader-Assistant'!$D$1,""),"") &amp; IFERROR(IF(VLOOKUP(E437,'Leader-Assistant'!$E$1:$E$25,1,FALSE)&lt;&gt;"",'Leader-Assistant'!$E$1,""),"") &amp; IFERROR(IF(VLOOKUP(E437,'Leader-Assistant'!$F$1:$F$25,1,FALSE)&lt;&gt;"",'Leader-Assistant'!$F$1,""),"") &amp; IFERROR(IF(VLOOKUP(E437,'Leader-Assistant'!$G$1:$G$25,1,FALSE)&lt;&gt;"",'Leader-Assistant'!$G$1,""),"") &amp; IFERROR(IF(VLOOKUP(E437,'Leader-Assistant'!$H$1:$H$25,1,FALSE)&lt;&gt;"",'Leader-Assistant'!$H$1,""),"") &amp; IFERROR(IF(VLOOKUP(E437,'Leader-Assistant'!$I$1:$I$25,1,FALSE)&lt;&gt;"",'Leader-Assistant'!$I$1,""),"")</f>
        <v/>
      </c>
      <c r="E437" s="289" t="str">
        <f ca="1">IF(COUNTIF(Priorities!$B$4:OFFSET(Priorities!$B$3,Table1[[#This Row],[ID]],0),OFFSET(Priorities!$B$3,Table1[[#This Row],[ID]],0))=1,OFFSET(Priorities!$D$3,Table1[[#This Row],[ID]],0),"")</f>
        <v/>
      </c>
      <c r="F437" s="291"/>
      <c r="G437" s="292" t="str" cm="1">
        <f t="array" aca="1" ref="G437" ca="1">_xlfn.IFNA(TODAY()-(INDEX(OFFSET(Priorities!$F$3:$F$2283,Table1[[#This Row],[ID]],0),MATCH(1,(B437=OFFSET(Priorities!$B$3:$B$2283,Table1[[#This Row],[ID]],0))*("1W"=OFFSET(Priorities!$E$3:$E$2283,Table1[[#This Row],[ID]],0)),0))),"")</f>
        <v/>
      </c>
      <c r="H437" s="292" t="str" cm="1">
        <f t="array" aca="1" ref="H437" ca="1">_xlfn.IFNA(TODAY()-(INDEX(OFFSET(Priorities!$F$3:$F$2283,Table1[[#This Row],[ID]],0),MATCH(1,(B437=OFFSET(Priorities!$B$3:$B$2283,Table1[[#This Row],[ID]],0))*("3W"=OFFSET(Priorities!$E$3:$E$2283,Table1[[#This Row],[ID]],0)),0))),"")</f>
        <v/>
      </c>
      <c r="I437" s="292" t="str" cm="1">
        <f t="array" aca="1" ref="I437" ca="1">_xlfn.IFNA(TODAY()-(INDEX(OFFSET(Priorities!$F$3:$F$2283,Table1[[#This Row],[ID]],0),MATCH(1,(B437=OFFSET(Priorities!$B$3:$B$2283,Table1[[#This Row],[ID]],0))*("6W"=OFFSET(Priorities!$E$3:$E$2283,Table1[[#This Row],[ID]],0)),0))),"")</f>
        <v/>
      </c>
      <c r="J437" s="292" t="str" cm="1">
        <f t="array" aca="1" ref="J437" ca="1">_xlfn.IFNA(TODAY()-(INDEX(OFFSET(Priorities!$F$3:$F$2283,Table1[[#This Row],[ID]],0),MATCH(1,(B437=OFFSET(Priorities!$B$3:$B$2283,Table1[[#This Row],[ID]],0))*("12W"=OFFSET(Priorities!$E$3:$E$2283,Table1[[#This Row],[ID]],0)),0))),"")</f>
        <v/>
      </c>
      <c r="K437" s="292" t="str" cm="1">
        <f t="array" aca="1" ref="K437" ca="1">_xlfn.IFNA(TODAY()-(INDEX(OFFSET(Priorities!$F$3:$F$2283,Table1[[#This Row],[ID]],0),MATCH(1,(B437=OFFSET(Priorities!$B$3:$B$2283,Table1[[#This Row],[ID]],0))*("18W"=OFFSET(Priorities!$E$3:$E$2283,Table1[[#This Row],[ID]],0)),0))),"")</f>
        <v/>
      </c>
      <c r="L437" s="292" t="str" cm="1">
        <f t="array" aca="1" ref="L437" ca="1">_xlfn.IFNA(TODAY()-(INDEX(OFFSET(Priorities!$F$3:$F$2283,Table1[[#This Row],[ID]],0),MATCH(1,(B437=OFFSET(Priorities!$B$3:$B$2283,Table1[[#This Row],[ID]],0))*("26W"=OFFSET(Priorities!$E$3:$E$2283,Table1[[#This Row],[ID]],0)),0))),"")</f>
        <v/>
      </c>
      <c r="M437" s="292" t="str" cm="1">
        <f t="array" aca="1" ref="M437" ca="1">_xlfn.IFNA(TODAY()-(INDEX(OFFSET(Priorities!$F$3:$F$2283,Table1[[#This Row],[ID]],0),MATCH(1,(B437=OFFSET(Priorities!$B$3:$B$2283,Table1[[#This Row],[ID]],0))*("52W"=OFFSET(Priorities!$E$3:$E$2283,Table1[[#This Row],[ID]],0)),0))),"")</f>
        <v/>
      </c>
      <c r="N437" s="292" t="str" cm="1">
        <f t="array" aca="1" ref="N437" ca="1">_xlfn.IFNA(TODAY()-(INDEX(OFFSET(Priorities!$F$3:$F$2283,Table1[[#This Row],[ID]],0),MATCH(1,(B437=OFFSET(Priorities!$B$3:$B$2283,Table1[[#This Row],[ID]],0))*("104W"=OFFSET(Priorities!$E$3:$E$2283,Table1[[#This Row],[ID]],0)),0))),"")</f>
        <v/>
      </c>
      <c r="O437" s="292" t="str" cm="1">
        <f t="array" aca="1" ref="O437" ca="1">_xlfn.IFNA(TODAY()-(INDEX(OFFSET(Priorities!$F$3:$F$2283,Table1[[#This Row],[ID]],0),MATCH(1,(B437=OFFSET(Priorities!$B$3:$B$2283,Table1[[#This Row],[ID]],0))*("2L"=OFFSET(Priorities!$E$3:$E$2283,Table1[[#This Row],[ID]],0)),0))),"")</f>
        <v/>
      </c>
      <c r="P437" s="292" t="str" cm="1">
        <f t="array" aca="1" ref="P437" ca="1">_xlfn.IFNA(TODAY()-(INDEX(OFFSET(Priorities!$F$3:$F$2283,Table1[[#This Row],[ID]],0),MATCH(1,(B437=OFFSET(Priorities!$B$3:$B$2283,Table1[[#This Row],[ID]],0))*("156W"=OFFSET(Priorities!$E$3:$E$2283,Table1[[#This Row],[ID]],0)),0))),"")</f>
        <v/>
      </c>
      <c r="Q437" s="289" t="str" cm="1">
        <f t="array" aca="1" ref="Q437" ca="1">_xlfn.IFNA(TODAY()-(INDEX(OFFSET(Priorities!$F$3:$F$2283,Table1[[#This Row],[ID]],0),MATCH(1,(B437=OFFSET(Priorities!$B$3:$B$2283,Table1[[#This Row],[ID]],0))*("3L"=OFFSET(Priorities!$E$3:$E$2283,Table1[[#This Row],[ID]],0)),0))),"")</f>
        <v/>
      </c>
    </row>
    <row r="438" spans="1:17" x14ac:dyDescent="0.3">
      <c r="A438" s="288">
        <v>437</v>
      </c>
      <c r="B438" s="289" t="str">
        <f ca="1">IF(COUNTIF(Priorities!$B$4:OFFSET(Priorities!$B$3,Table1[[#This Row],[ID]],0),OFFSET(Priorities!$B$3,Table1[[#This Row],[ID]],0))=1,OFFSET(Priorities!$B$3,Table1[[#This Row],[ID]],0),"")</f>
        <v>ST 212/2021</v>
      </c>
      <c r="C438" s="290" t="str">
        <f ca="1">IF(COUNTIF(Priorities!$B$4:OFFSET(Priorities!$B$3,Table1[[#This Row],[ID]],0),OFFSET(Priorities!$B$3,Table1[[#This Row],[ID]],0))=1,OFFSET(Priorities!$C$3,Table1[[#This Row],[ID]],0),"")</f>
        <v>TEST 58 New Dye - confirmatory</v>
      </c>
      <c r="D438" s="289" t="str">
        <f ca="1">IFERROR(IF(VLOOKUP(E438,'Leader-Assistant'!$B$1:$B$25,1,FALSE)&lt;&gt;"",'Leader-Assistant'!$B$1,""),"") &amp; IFERROR(IF(VLOOKUP(E438,'Leader-Assistant'!$C$1:$C$25,1,FALSE)&lt;&gt;"",'Leader-Assistant'!$C$1,""),"")  &amp; IFERROR(IF(VLOOKUP(E438,'Leader-Assistant'!$D$1:$D$25,1,FALSE)&lt;&gt;"",'Leader-Assistant'!$D$1,""),"") &amp; IFERROR(IF(VLOOKUP(E438,'Leader-Assistant'!$E$1:$E$25,1,FALSE)&lt;&gt;"",'Leader-Assistant'!$E$1,""),"") &amp; IFERROR(IF(VLOOKUP(E438,'Leader-Assistant'!$F$1:$F$25,1,FALSE)&lt;&gt;"",'Leader-Assistant'!$F$1,""),"") &amp; IFERROR(IF(VLOOKUP(E438,'Leader-Assistant'!$G$1:$G$25,1,FALSE)&lt;&gt;"",'Leader-Assistant'!$G$1,""),"") &amp; IFERROR(IF(VLOOKUP(E438,'Leader-Assistant'!$H$1:$H$25,1,FALSE)&lt;&gt;"",'Leader-Assistant'!$H$1,""),"") &amp; IFERROR(IF(VLOOKUP(E438,'Leader-Assistant'!$I$1:$I$25,1,FALSE)&lt;&gt;"",'Leader-Assistant'!$I$1,""),"")</f>
        <v>MU</v>
      </c>
      <c r="E438" s="289" t="str">
        <f ca="1">IF(COUNTIF(Priorities!$B$4:OFFSET(Priorities!$B$3,Table1[[#This Row],[ID]],0),OFFSET(Priorities!$B$3,Table1[[#This Row],[ID]],0))=1,OFFSET(Priorities!$D$3,Table1[[#This Row],[ID]],0),"")</f>
        <v>AWO</v>
      </c>
      <c r="F438" s="291"/>
      <c r="G438" s="292" t="str" cm="1">
        <f t="array" aca="1" ref="G438" ca="1">_xlfn.IFNA(TODAY()-(INDEX(OFFSET(Priorities!$F$3:$F$2283,Table1[[#This Row],[ID]],0),MATCH(1,(B438=OFFSET(Priorities!$B$3:$B$2283,Table1[[#This Row],[ID]],0))*("1W"=OFFSET(Priorities!$E$3:$E$2283,Table1[[#This Row],[ID]],0)),0))),"")</f>
        <v/>
      </c>
      <c r="H438" s="292" cm="1">
        <f t="array" aca="1" ref="H438" ca="1">_xlfn.IFNA(TODAY()-(INDEX(OFFSET(Priorities!$F$3:$F$2283,Table1[[#This Row],[ID]],0),MATCH(1,(B438=OFFSET(Priorities!$B$3:$B$2283,Table1[[#This Row],[ID]],0))*("3W"=OFFSET(Priorities!$E$3:$E$2283,Table1[[#This Row],[ID]],0)),0))),"")</f>
        <v>503</v>
      </c>
      <c r="I438" s="292" t="str" cm="1">
        <f t="array" aca="1" ref="I438" ca="1">_xlfn.IFNA(TODAY()-(INDEX(OFFSET(Priorities!$F$3:$F$2283,Table1[[#This Row],[ID]],0),MATCH(1,(B438=OFFSET(Priorities!$B$3:$B$2283,Table1[[#This Row],[ID]],0))*("6W"=OFFSET(Priorities!$E$3:$E$2283,Table1[[#This Row],[ID]],0)),0))),"")</f>
        <v/>
      </c>
      <c r="J438" s="292" cm="1">
        <f t="array" aca="1" ref="J438" ca="1">_xlfn.IFNA(TODAY()-(INDEX(OFFSET(Priorities!$F$3:$F$2283,Table1[[#This Row],[ID]],0),MATCH(1,(B438=OFFSET(Priorities!$B$3:$B$2283,Table1[[#This Row],[ID]],0))*("12W"=OFFSET(Priorities!$E$3:$E$2283,Table1[[#This Row],[ID]],0)),0))),"")</f>
        <v>440</v>
      </c>
      <c r="K438" s="292" t="str" cm="1">
        <f t="array" aca="1" ref="K438" ca="1">_xlfn.IFNA(TODAY()-(INDEX(OFFSET(Priorities!$F$3:$F$2283,Table1[[#This Row],[ID]],0),MATCH(1,(B438=OFFSET(Priorities!$B$3:$B$2283,Table1[[#This Row],[ID]],0))*("18W"=OFFSET(Priorities!$E$3:$E$2283,Table1[[#This Row],[ID]],0)),0))),"")</f>
        <v/>
      </c>
      <c r="L438" s="292" t="str" cm="1">
        <f t="array" aca="1" ref="L438" ca="1">_xlfn.IFNA(TODAY()-(INDEX(OFFSET(Priorities!$F$3:$F$2283,Table1[[#This Row],[ID]],0),MATCH(1,(B438=OFFSET(Priorities!$B$3:$B$2283,Table1[[#This Row],[ID]],0))*("26W"=OFFSET(Priorities!$E$3:$E$2283,Table1[[#This Row],[ID]],0)),0))),"")</f>
        <v/>
      </c>
      <c r="M438" s="292" t="str" cm="1">
        <f t="array" aca="1" ref="M438" ca="1">_xlfn.IFNA(TODAY()-(INDEX(OFFSET(Priorities!$F$3:$F$2283,Table1[[#This Row],[ID]],0),MATCH(1,(B438=OFFSET(Priorities!$B$3:$B$2283,Table1[[#This Row],[ID]],0))*("52W"=OFFSET(Priorities!$E$3:$E$2283,Table1[[#This Row],[ID]],0)),0))),"")</f>
        <v/>
      </c>
      <c r="N438" s="292" t="str" cm="1">
        <f t="array" aca="1" ref="N438" ca="1">_xlfn.IFNA(TODAY()-(INDEX(OFFSET(Priorities!$F$3:$F$2283,Table1[[#This Row],[ID]],0),MATCH(1,(B438=OFFSET(Priorities!$B$3:$B$2283,Table1[[#This Row],[ID]],0))*("104W"=OFFSET(Priorities!$E$3:$E$2283,Table1[[#This Row],[ID]],0)),0))),"")</f>
        <v/>
      </c>
      <c r="O438" s="292" t="str" cm="1">
        <f t="array" aca="1" ref="O438" ca="1">_xlfn.IFNA(TODAY()-(INDEX(OFFSET(Priorities!$F$3:$F$2283,Table1[[#This Row],[ID]],0),MATCH(1,(B438=OFFSET(Priorities!$B$3:$B$2283,Table1[[#This Row],[ID]],0))*("2L"=OFFSET(Priorities!$E$3:$E$2283,Table1[[#This Row],[ID]],0)),0))),"")</f>
        <v/>
      </c>
      <c r="P438" s="292" t="str" cm="1">
        <f t="array" aca="1" ref="P438" ca="1">_xlfn.IFNA(TODAY()-(INDEX(OFFSET(Priorities!$F$3:$F$2283,Table1[[#This Row],[ID]],0),MATCH(1,(B438=OFFSET(Priorities!$B$3:$B$2283,Table1[[#This Row],[ID]],0))*("156W"=OFFSET(Priorities!$E$3:$E$2283,Table1[[#This Row],[ID]],0)),0))),"")</f>
        <v/>
      </c>
      <c r="Q438" s="289" t="str" cm="1">
        <f t="array" aca="1" ref="Q438" ca="1">_xlfn.IFNA(TODAY()-(INDEX(OFFSET(Priorities!$F$3:$F$2283,Table1[[#This Row],[ID]],0),MATCH(1,(B438=OFFSET(Priorities!$B$3:$B$2283,Table1[[#This Row],[ID]],0))*("3L"=OFFSET(Priorities!$E$3:$E$2283,Table1[[#This Row],[ID]],0)),0))),"")</f>
        <v/>
      </c>
    </row>
    <row r="439" spans="1:17" x14ac:dyDescent="0.3">
      <c r="A439" s="288">
        <v>438</v>
      </c>
      <c r="B439" s="289" t="str">
        <f ca="1">IF(COUNTIF(Priorities!$B$4:OFFSET(Priorities!$B$3,Table1[[#This Row],[ID]],0),OFFSET(Priorities!$B$3,Table1[[#This Row],[ID]],0))=1,OFFSET(Priorities!$B$3,Table1[[#This Row],[ID]],0),"")</f>
        <v>ST 211/2021</v>
      </c>
      <c r="C439" s="290" t="str">
        <f ca="1">IF(COUNTIF(Priorities!$B$4:OFFSET(Priorities!$B$3,Table1[[#This Row],[ID]],0),OFFSET(Priorities!$B$3,Table1[[#This Row],[ID]],0))=1,OFFSET(Priorities!$C$3,Table1[[#This Row],[ID]],0),"")</f>
        <v xml:space="preserve">TEST47 - Eco Glossy Laminates for </v>
      </c>
      <c r="D439" s="289" t="str">
        <f ca="1">IFERROR(IF(VLOOKUP(E439,'Leader-Assistant'!$B$1:$B$25,1,FALSE)&lt;&gt;"",'Leader-Assistant'!$B$1,""),"") &amp; IFERROR(IF(VLOOKUP(E439,'Leader-Assistant'!$C$1:$C$25,1,FALSE)&lt;&gt;"",'Leader-Assistant'!$C$1,""),"")  &amp; IFERROR(IF(VLOOKUP(E439,'Leader-Assistant'!$D$1:$D$25,1,FALSE)&lt;&gt;"",'Leader-Assistant'!$D$1,""),"") &amp; IFERROR(IF(VLOOKUP(E439,'Leader-Assistant'!$E$1:$E$25,1,FALSE)&lt;&gt;"",'Leader-Assistant'!$E$1,""),"") &amp; IFERROR(IF(VLOOKUP(E439,'Leader-Assistant'!$F$1:$F$25,1,FALSE)&lt;&gt;"",'Leader-Assistant'!$F$1,""),"") &amp; IFERROR(IF(VLOOKUP(E439,'Leader-Assistant'!$G$1:$G$25,1,FALSE)&lt;&gt;"",'Leader-Assistant'!$G$1,""),"") &amp; IFERROR(IF(VLOOKUP(E439,'Leader-Assistant'!$H$1:$H$25,1,FALSE)&lt;&gt;"",'Leader-Assistant'!$H$1,""),"") &amp; IFERROR(IF(VLOOKUP(E439,'Leader-Assistant'!$I$1:$I$25,1,FALSE)&lt;&gt;"",'Leader-Assistant'!$I$1,""),"")</f>
        <v>MU</v>
      </c>
      <c r="E439" s="289" t="str">
        <f ca="1">IF(COUNTIF(Priorities!$B$4:OFFSET(Priorities!$B$3,Table1[[#This Row],[ID]],0),OFFSET(Priorities!$B$3,Table1[[#This Row],[ID]],0))=1,OFFSET(Priorities!$D$3,Table1[[#This Row],[ID]],0),"")</f>
        <v>AWO</v>
      </c>
      <c r="F439" s="291"/>
      <c r="G439" s="292" cm="1">
        <f t="array" aca="1" ref="G439" ca="1">_xlfn.IFNA(TODAY()-(INDEX(OFFSET(Priorities!$F$3:$F$2283,Table1[[#This Row],[ID]],0),MATCH(1,(B439=OFFSET(Priorities!$B$3:$B$2283,Table1[[#This Row],[ID]],0))*("1W"=OFFSET(Priorities!$E$3:$E$2283,Table1[[#This Row],[ID]],0)),0))),"")</f>
        <v>517</v>
      </c>
      <c r="H439" s="292" cm="1">
        <f t="array" aca="1" ref="H439" ca="1">_xlfn.IFNA(TODAY()-(INDEX(OFFSET(Priorities!$F$3:$F$2283,Table1[[#This Row],[ID]],0),MATCH(1,(B439=OFFSET(Priorities!$B$3:$B$2283,Table1[[#This Row],[ID]],0))*("3W"=OFFSET(Priorities!$E$3:$E$2283,Table1[[#This Row],[ID]],0)),0))),"")</f>
        <v>503</v>
      </c>
      <c r="I439" s="292" cm="1">
        <f t="array" aca="1" ref="I439" ca="1">_xlfn.IFNA(TODAY()-(INDEX(OFFSET(Priorities!$F$3:$F$2283,Table1[[#This Row],[ID]],0),MATCH(1,(B439=OFFSET(Priorities!$B$3:$B$2283,Table1[[#This Row],[ID]],0))*("6W"=OFFSET(Priorities!$E$3:$E$2283,Table1[[#This Row],[ID]],0)),0))),"")</f>
        <v>482</v>
      </c>
      <c r="J439" s="292" cm="1">
        <f t="array" aca="1" ref="J439" ca="1">_xlfn.IFNA(TODAY()-(INDEX(OFFSET(Priorities!$F$3:$F$2283,Table1[[#This Row],[ID]],0),MATCH(1,(B439=OFFSET(Priorities!$B$3:$B$2283,Table1[[#This Row],[ID]],0))*("12W"=OFFSET(Priorities!$E$3:$E$2283,Table1[[#This Row],[ID]],0)),0))),"")</f>
        <v>440</v>
      </c>
      <c r="K439" s="292" t="str" cm="1">
        <f t="array" aca="1" ref="K439" ca="1">_xlfn.IFNA(TODAY()-(INDEX(OFFSET(Priorities!$F$3:$F$2283,Table1[[#This Row],[ID]],0),MATCH(1,(B439=OFFSET(Priorities!$B$3:$B$2283,Table1[[#This Row],[ID]],0))*("18W"=OFFSET(Priorities!$E$3:$E$2283,Table1[[#This Row],[ID]],0)),0))),"")</f>
        <v/>
      </c>
      <c r="L439" s="292" t="str" cm="1">
        <f t="array" aca="1" ref="L439" ca="1">_xlfn.IFNA(TODAY()-(INDEX(OFFSET(Priorities!$F$3:$F$2283,Table1[[#This Row],[ID]],0),MATCH(1,(B439=OFFSET(Priorities!$B$3:$B$2283,Table1[[#This Row],[ID]],0))*("26W"=OFFSET(Priorities!$E$3:$E$2283,Table1[[#This Row],[ID]],0)),0))),"")</f>
        <v/>
      </c>
      <c r="M439" s="292" t="str" cm="1">
        <f t="array" aca="1" ref="M439" ca="1">_xlfn.IFNA(TODAY()-(INDEX(OFFSET(Priorities!$F$3:$F$2283,Table1[[#This Row],[ID]],0),MATCH(1,(B439=OFFSET(Priorities!$B$3:$B$2283,Table1[[#This Row],[ID]],0))*("52W"=OFFSET(Priorities!$E$3:$E$2283,Table1[[#This Row],[ID]],0)),0))),"")</f>
        <v/>
      </c>
      <c r="N439" s="292" t="str" cm="1">
        <f t="array" aca="1" ref="N439" ca="1">_xlfn.IFNA(TODAY()-(INDEX(OFFSET(Priorities!$F$3:$F$2283,Table1[[#This Row],[ID]],0),MATCH(1,(B439=OFFSET(Priorities!$B$3:$B$2283,Table1[[#This Row],[ID]],0))*("104W"=OFFSET(Priorities!$E$3:$E$2283,Table1[[#This Row],[ID]],0)),0))),"")</f>
        <v/>
      </c>
      <c r="O439" s="292" t="str" cm="1">
        <f t="array" aca="1" ref="O439" ca="1">_xlfn.IFNA(TODAY()-(INDEX(OFFSET(Priorities!$F$3:$F$2283,Table1[[#This Row],[ID]],0),MATCH(1,(B439=OFFSET(Priorities!$B$3:$B$2283,Table1[[#This Row],[ID]],0))*("2L"=OFFSET(Priorities!$E$3:$E$2283,Table1[[#This Row],[ID]],0)),0))),"")</f>
        <v/>
      </c>
      <c r="P439" s="292" t="str" cm="1">
        <f t="array" aca="1" ref="P439" ca="1">_xlfn.IFNA(TODAY()-(INDEX(OFFSET(Priorities!$F$3:$F$2283,Table1[[#This Row],[ID]],0),MATCH(1,(B439=OFFSET(Priorities!$B$3:$B$2283,Table1[[#This Row],[ID]],0))*("156W"=OFFSET(Priorities!$E$3:$E$2283,Table1[[#This Row],[ID]],0)),0))),"")</f>
        <v/>
      </c>
      <c r="Q439" s="289" t="str" cm="1">
        <f t="array" aca="1" ref="Q439" ca="1">_xlfn.IFNA(TODAY()-(INDEX(OFFSET(Priorities!$F$3:$F$2283,Table1[[#This Row],[ID]],0),MATCH(1,(B439=OFFSET(Priorities!$B$3:$B$2283,Table1[[#This Row],[ID]],0))*("3L"=OFFSET(Priorities!$E$3:$E$2283,Table1[[#This Row],[ID]],0)),0))),"")</f>
        <v/>
      </c>
    </row>
    <row r="440" spans="1:17" hidden="1" x14ac:dyDescent="0.3">
      <c r="A440" s="288">
        <v>439</v>
      </c>
      <c r="B440" s="289" t="str">
        <f ca="1">IF(COUNTIF(Priorities!$B$4:OFFSET(Priorities!$B$3,Table1[[#This Row],[ID]],0),OFFSET(Priorities!$B$3,Table1[[#This Row],[ID]],0))=1,OFFSET(Priorities!$B$3,Table1[[#This Row],[ID]],0),"")</f>
        <v/>
      </c>
      <c r="C440" s="290" t="str">
        <f ca="1">IF(COUNTIF(Priorities!$B$4:OFFSET(Priorities!$B$3,Table1[[#This Row],[ID]],0),OFFSET(Priorities!$B$3,Table1[[#This Row],[ID]],0))=1,OFFSET(Priorities!$C$3,Table1[[#This Row],[ID]],0),"")</f>
        <v/>
      </c>
      <c r="D440" s="289" t="str">
        <f ca="1">IFERROR(IF(VLOOKUP(E440,'Leader-Assistant'!$B$1:$B$25,1,FALSE)&lt;&gt;"",'Leader-Assistant'!$B$1,""),"") &amp; IFERROR(IF(VLOOKUP(E440,'Leader-Assistant'!$C$1:$C$25,1,FALSE)&lt;&gt;"",'Leader-Assistant'!$C$1,""),"")  &amp; IFERROR(IF(VLOOKUP(E440,'Leader-Assistant'!$D$1:$D$25,1,FALSE)&lt;&gt;"",'Leader-Assistant'!$D$1,""),"") &amp; IFERROR(IF(VLOOKUP(E440,'Leader-Assistant'!$E$1:$E$25,1,FALSE)&lt;&gt;"",'Leader-Assistant'!$E$1,""),"") &amp; IFERROR(IF(VLOOKUP(E440,'Leader-Assistant'!$F$1:$F$25,1,FALSE)&lt;&gt;"",'Leader-Assistant'!$F$1,""),"") &amp; IFERROR(IF(VLOOKUP(E440,'Leader-Assistant'!$G$1:$G$25,1,FALSE)&lt;&gt;"",'Leader-Assistant'!$G$1,""),"") &amp; IFERROR(IF(VLOOKUP(E440,'Leader-Assistant'!$H$1:$H$25,1,FALSE)&lt;&gt;"",'Leader-Assistant'!$H$1,""),"") &amp; IFERROR(IF(VLOOKUP(E440,'Leader-Assistant'!$I$1:$I$25,1,FALSE)&lt;&gt;"",'Leader-Assistant'!$I$1,""),"")</f>
        <v/>
      </c>
      <c r="E440" s="289" t="str">
        <f ca="1">IF(COUNTIF(Priorities!$B$4:OFFSET(Priorities!$B$3,Table1[[#This Row],[ID]],0),OFFSET(Priorities!$B$3,Table1[[#This Row],[ID]],0))=1,OFFSET(Priorities!$D$3,Table1[[#This Row],[ID]],0),"")</f>
        <v/>
      </c>
      <c r="F440" s="291"/>
      <c r="G440" s="292" t="str" cm="1">
        <f t="array" aca="1" ref="G440" ca="1">_xlfn.IFNA(TODAY()-(INDEX(OFFSET(Priorities!$F$3:$F$2283,Table1[[#This Row],[ID]],0),MATCH(1,(B440=OFFSET(Priorities!$B$3:$B$2283,Table1[[#This Row],[ID]],0))*("1W"=OFFSET(Priorities!$E$3:$E$2283,Table1[[#This Row],[ID]],0)),0))),"")</f>
        <v/>
      </c>
      <c r="H440" s="292" t="str" cm="1">
        <f t="array" aca="1" ref="H440" ca="1">_xlfn.IFNA(TODAY()-(INDEX(OFFSET(Priorities!$F$3:$F$2283,Table1[[#This Row],[ID]],0),MATCH(1,(B440=OFFSET(Priorities!$B$3:$B$2283,Table1[[#This Row],[ID]],0))*("3W"=OFFSET(Priorities!$E$3:$E$2283,Table1[[#This Row],[ID]],0)),0))),"")</f>
        <v/>
      </c>
      <c r="I440" s="292" t="str" cm="1">
        <f t="array" aca="1" ref="I440" ca="1">_xlfn.IFNA(TODAY()-(INDEX(OFFSET(Priorities!$F$3:$F$2283,Table1[[#This Row],[ID]],0),MATCH(1,(B440=OFFSET(Priorities!$B$3:$B$2283,Table1[[#This Row],[ID]],0))*("6W"=OFFSET(Priorities!$E$3:$E$2283,Table1[[#This Row],[ID]],0)),0))),"")</f>
        <v/>
      </c>
      <c r="J440" s="292" t="str" cm="1">
        <f t="array" aca="1" ref="J440" ca="1">_xlfn.IFNA(TODAY()-(INDEX(OFFSET(Priorities!$F$3:$F$2283,Table1[[#This Row],[ID]],0),MATCH(1,(B440=OFFSET(Priorities!$B$3:$B$2283,Table1[[#This Row],[ID]],0))*("12W"=OFFSET(Priorities!$E$3:$E$2283,Table1[[#This Row],[ID]],0)),0))),"")</f>
        <v/>
      </c>
      <c r="K440" s="292" t="str" cm="1">
        <f t="array" aca="1" ref="K440" ca="1">_xlfn.IFNA(TODAY()-(INDEX(OFFSET(Priorities!$F$3:$F$2283,Table1[[#This Row],[ID]],0),MATCH(1,(B440=OFFSET(Priorities!$B$3:$B$2283,Table1[[#This Row],[ID]],0))*("18W"=OFFSET(Priorities!$E$3:$E$2283,Table1[[#This Row],[ID]],0)),0))),"")</f>
        <v/>
      </c>
      <c r="L440" s="292" t="str" cm="1">
        <f t="array" aca="1" ref="L440" ca="1">_xlfn.IFNA(TODAY()-(INDEX(OFFSET(Priorities!$F$3:$F$2283,Table1[[#This Row],[ID]],0),MATCH(1,(B440=OFFSET(Priorities!$B$3:$B$2283,Table1[[#This Row],[ID]],0))*("26W"=OFFSET(Priorities!$E$3:$E$2283,Table1[[#This Row],[ID]],0)),0))),"")</f>
        <v/>
      </c>
      <c r="M440" s="292" t="str" cm="1">
        <f t="array" aca="1" ref="M440" ca="1">_xlfn.IFNA(TODAY()-(INDEX(OFFSET(Priorities!$F$3:$F$2283,Table1[[#This Row],[ID]],0),MATCH(1,(B440=OFFSET(Priorities!$B$3:$B$2283,Table1[[#This Row],[ID]],0))*("52W"=OFFSET(Priorities!$E$3:$E$2283,Table1[[#This Row],[ID]],0)),0))),"")</f>
        <v/>
      </c>
      <c r="N440" s="292" t="str" cm="1">
        <f t="array" aca="1" ref="N440" ca="1">_xlfn.IFNA(TODAY()-(INDEX(OFFSET(Priorities!$F$3:$F$2283,Table1[[#This Row],[ID]],0),MATCH(1,(B440=OFFSET(Priorities!$B$3:$B$2283,Table1[[#This Row],[ID]],0))*("104W"=OFFSET(Priorities!$E$3:$E$2283,Table1[[#This Row],[ID]],0)),0))),"")</f>
        <v/>
      </c>
      <c r="O440" s="292" t="str" cm="1">
        <f t="array" aca="1" ref="O440" ca="1">_xlfn.IFNA(TODAY()-(INDEX(OFFSET(Priorities!$F$3:$F$2283,Table1[[#This Row],[ID]],0),MATCH(1,(B440=OFFSET(Priorities!$B$3:$B$2283,Table1[[#This Row],[ID]],0))*("2L"=OFFSET(Priorities!$E$3:$E$2283,Table1[[#This Row],[ID]],0)),0))),"")</f>
        <v/>
      </c>
      <c r="P440" s="292" t="str" cm="1">
        <f t="array" aca="1" ref="P440" ca="1">_xlfn.IFNA(TODAY()-(INDEX(OFFSET(Priorities!$F$3:$F$2283,Table1[[#This Row],[ID]],0),MATCH(1,(B440=OFFSET(Priorities!$B$3:$B$2283,Table1[[#This Row],[ID]],0))*("156W"=OFFSET(Priorities!$E$3:$E$2283,Table1[[#This Row],[ID]],0)),0))),"")</f>
        <v/>
      </c>
      <c r="Q440" s="289" t="str" cm="1">
        <f t="array" aca="1" ref="Q440" ca="1">_xlfn.IFNA(TODAY()-(INDEX(OFFSET(Priorities!$F$3:$F$2283,Table1[[#This Row],[ID]],0),MATCH(1,(B440=OFFSET(Priorities!$B$3:$B$2283,Table1[[#This Row],[ID]],0))*("3L"=OFFSET(Priorities!$E$3:$E$2283,Table1[[#This Row],[ID]],0)),0))),"")</f>
        <v/>
      </c>
    </row>
    <row r="441" spans="1:17" hidden="1" x14ac:dyDescent="0.3">
      <c r="A441" s="288">
        <v>440</v>
      </c>
      <c r="B441" s="289" t="str">
        <f ca="1">IF(COUNTIF(Priorities!$B$4:OFFSET(Priorities!$B$3,Table1[[#This Row],[ID]],0),OFFSET(Priorities!$B$3,Table1[[#This Row],[ID]],0))=1,OFFSET(Priorities!$B$3,Table1[[#This Row],[ID]],0),"")</f>
        <v/>
      </c>
      <c r="C441" s="290" t="str">
        <f ca="1">IF(COUNTIF(Priorities!$B$4:OFFSET(Priorities!$B$3,Table1[[#This Row],[ID]],0),OFFSET(Priorities!$B$3,Table1[[#This Row],[ID]],0))=1,OFFSET(Priorities!$C$3,Table1[[#This Row],[ID]],0),"")</f>
        <v/>
      </c>
      <c r="D441" s="289" t="str">
        <f ca="1">IFERROR(IF(VLOOKUP(E441,'Leader-Assistant'!$B$1:$B$25,1,FALSE)&lt;&gt;"",'Leader-Assistant'!$B$1,""),"") &amp; IFERROR(IF(VLOOKUP(E441,'Leader-Assistant'!$C$1:$C$25,1,FALSE)&lt;&gt;"",'Leader-Assistant'!$C$1,""),"")  &amp; IFERROR(IF(VLOOKUP(E441,'Leader-Assistant'!$D$1:$D$25,1,FALSE)&lt;&gt;"",'Leader-Assistant'!$D$1,""),"") &amp; IFERROR(IF(VLOOKUP(E441,'Leader-Assistant'!$E$1:$E$25,1,FALSE)&lt;&gt;"",'Leader-Assistant'!$E$1,""),"") &amp; IFERROR(IF(VLOOKUP(E441,'Leader-Assistant'!$F$1:$F$25,1,FALSE)&lt;&gt;"",'Leader-Assistant'!$F$1,""),"") &amp; IFERROR(IF(VLOOKUP(E441,'Leader-Assistant'!$G$1:$G$25,1,FALSE)&lt;&gt;"",'Leader-Assistant'!$G$1,""),"") &amp; IFERROR(IF(VLOOKUP(E441,'Leader-Assistant'!$H$1:$H$25,1,FALSE)&lt;&gt;"",'Leader-Assistant'!$H$1,""),"") &amp; IFERROR(IF(VLOOKUP(E441,'Leader-Assistant'!$I$1:$I$25,1,FALSE)&lt;&gt;"",'Leader-Assistant'!$I$1,""),"")</f>
        <v/>
      </c>
      <c r="E441" s="289" t="str">
        <f ca="1">IF(COUNTIF(Priorities!$B$4:OFFSET(Priorities!$B$3,Table1[[#This Row],[ID]],0),OFFSET(Priorities!$B$3,Table1[[#This Row],[ID]],0))=1,OFFSET(Priorities!$D$3,Table1[[#This Row],[ID]],0),"")</f>
        <v/>
      </c>
      <c r="F441" s="291"/>
      <c r="G441" s="292" t="str" cm="1">
        <f t="array" aca="1" ref="G441" ca="1">_xlfn.IFNA(TODAY()-(INDEX(OFFSET(Priorities!$F$3:$F$2283,Table1[[#This Row],[ID]],0),MATCH(1,(B441=OFFSET(Priorities!$B$3:$B$2283,Table1[[#This Row],[ID]],0))*("1W"=OFFSET(Priorities!$E$3:$E$2283,Table1[[#This Row],[ID]],0)),0))),"")</f>
        <v/>
      </c>
      <c r="H441" s="292" t="str" cm="1">
        <f t="array" aca="1" ref="H441" ca="1">_xlfn.IFNA(TODAY()-(INDEX(OFFSET(Priorities!$F$3:$F$2283,Table1[[#This Row],[ID]],0),MATCH(1,(B441=OFFSET(Priorities!$B$3:$B$2283,Table1[[#This Row],[ID]],0))*("3W"=OFFSET(Priorities!$E$3:$E$2283,Table1[[#This Row],[ID]],0)),0))),"")</f>
        <v/>
      </c>
      <c r="I441" s="292" t="str" cm="1">
        <f t="array" aca="1" ref="I441" ca="1">_xlfn.IFNA(TODAY()-(INDEX(OFFSET(Priorities!$F$3:$F$2283,Table1[[#This Row],[ID]],0),MATCH(1,(B441=OFFSET(Priorities!$B$3:$B$2283,Table1[[#This Row],[ID]],0))*("6W"=OFFSET(Priorities!$E$3:$E$2283,Table1[[#This Row],[ID]],0)),0))),"")</f>
        <v/>
      </c>
      <c r="J441" s="292" t="str" cm="1">
        <f t="array" aca="1" ref="J441" ca="1">_xlfn.IFNA(TODAY()-(INDEX(OFFSET(Priorities!$F$3:$F$2283,Table1[[#This Row],[ID]],0),MATCH(1,(B441=OFFSET(Priorities!$B$3:$B$2283,Table1[[#This Row],[ID]],0))*("12W"=OFFSET(Priorities!$E$3:$E$2283,Table1[[#This Row],[ID]],0)),0))),"")</f>
        <v/>
      </c>
      <c r="K441" s="292" t="str" cm="1">
        <f t="array" aca="1" ref="K441" ca="1">_xlfn.IFNA(TODAY()-(INDEX(OFFSET(Priorities!$F$3:$F$2283,Table1[[#This Row],[ID]],0),MATCH(1,(B441=OFFSET(Priorities!$B$3:$B$2283,Table1[[#This Row],[ID]],0))*("18W"=OFFSET(Priorities!$E$3:$E$2283,Table1[[#This Row],[ID]],0)),0))),"")</f>
        <v/>
      </c>
      <c r="L441" s="292" t="str" cm="1">
        <f t="array" aca="1" ref="L441" ca="1">_xlfn.IFNA(TODAY()-(INDEX(OFFSET(Priorities!$F$3:$F$2283,Table1[[#This Row],[ID]],0),MATCH(1,(B441=OFFSET(Priorities!$B$3:$B$2283,Table1[[#This Row],[ID]],0))*("26W"=OFFSET(Priorities!$E$3:$E$2283,Table1[[#This Row],[ID]],0)),0))),"")</f>
        <v/>
      </c>
      <c r="M441" s="292" t="str" cm="1">
        <f t="array" aca="1" ref="M441" ca="1">_xlfn.IFNA(TODAY()-(INDEX(OFFSET(Priorities!$F$3:$F$2283,Table1[[#This Row],[ID]],0),MATCH(1,(B441=OFFSET(Priorities!$B$3:$B$2283,Table1[[#This Row],[ID]],0))*("52W"=OFFSET(Priorities!$E$3:$E$2283,Table1[[#This Row],[ID]],0)),0))),"")</f>
        <v/>
      </c>
      <c r="N441" s="292" t="str" cm="1">
        <f t="array" aca="1" ref="N441" ca="1">_xlfn.IFNA(TODAY()-(INDEX(OFFSET(Priorities!$F$3:$F$2283,Table1[[#This Row],[ID]],0),MATCH(1,(B441=OFFSET(Priorities!$B$3:$B$2283,Table1[[#This Row],[ID]],0))*("104W"=OFFSET(Priorities!$E$3:$E$2283,Table1[[#This Row],[ID]],0)),0))),"")</f>
        <v/>
      </c>
      <c r="O441" s="292" t="str" cm="1">
        <f t="array" aca="1" ref="O441" ca="1">_xlfn.IFNA(TODAY()-(INDEX(OFFSET(Priorities!$F$3:$F$2283,Table1[[#This Row],[ID]],0),MATCH(1,(B441=OFFSET(Priorities!$B$3:$B$2283,Table1[[#This Row],[ID]],0))*("2L"=OFFSET(Priorities!$E$3:$E$2283,Table1[[#This Row],[ID]],0)),0))),"")</f>
        <v/>
      </c>
      <c r="P441" s="292" t="str" cm="1">
        <f t="array" aca="1" ref="P441" ca="1">_xlfn.IFNA(TODAY()-(INDEX(OFFSET(Priorities!$F$3:$F$2283,Table1[[#This Row],[ID]],0),MATCH(1,(B441=OFFSET(Priorities!$B$3:$B$2283,Table1[[#This Row],[ID]],0))*("156W"=OFFSET(Priorities!$E$3:$E$2283,Table1[[#This Row],[ID]],0)),0))),"")</f>
        <v/>
      </c>
      <c r="Q441" s="289" t="str" cm="1">
        <f t="array" aca="1" ref="Q441" ca="1">_xlfn.IFNA(TODAY()-(INDEX(OFFSET(Priorities!$F$3:$F$2283,Table1[[#This Row],[ID]],0),MATCH(1,(B441=OFFSET(Priorities!$B$3:$B$2283,Table1[[#This Row],[ID]],0))*("3L"=OFFSET(Priorities!$E$3:$E$2283,Table1[[#This Row],[ID]],0)),0))),"")</f>
        <v/>
      </c>
    </row>
    <row r="442" spans="1:17" hidden="1" x14ac:dyDescent="0.3">
      <c r="A442" s="288">
        <v>441</v>
      </c>
      <c r="B442" s="289" t="str">
        <f ca="1">IF(COUNTIF(Priorities!$B$4:OFFSET(Priorities!$B$3,Table1[[#This Row],[ID]],0),OFFSET(Priorities!$B$3,Table1[[#This Row],[ID]],0))=1,OFFSET(Priorities!$B$3,Table1[[#This Row],[ID]],0),"")</f>
        <v/>
      </c>
      <c r="C442" s="290" t="str">
        <f ca="1">IF(COUNTIF(Priorities!$B$4:OFFSET(Priorities!$B$3,Table1[[#This Row],[ID]],0),OFFSET(Priorities!$B$3,Table1[[#This Row],[ID]],0))=1,OFFSET(Priorities!$C$3,Table1[[#This Row],[ID]],0),"")</f>
        <v/>
      </c>
      <c r="D442" s="289" t="str">
        <f ca="1">IFERROR(IF(VLOOKUP(E442,'Leader-Assistant'!$B$1:$B$25,1,FALSE)&lt;&gt;"",'Leader-Assistant'!$B$1,""),"") &amp; IFERROR(IF(VLOOKUP(E442,'Leader-Assistant'!$C$1:$C$25,1,FALSE)&lt;&gt;"",'Leader-Assistant'!$C$1,""),"")  &amp; IFERROR(IF(VLOOKUP(E442,'Leader-Assistant'!$D$1:$D$25,1,FALSE)&lt;&gt;"",'Leader-Assistant'!$D$1,""),"") &amp; IFERROR(IF(VLOOKUP(E442,'Leader-Assistant'!$E$1:$E$25,1,FALSE)&lt;&gt;"",'Leader-Assistant'!$E$1,""),"") &amp; IFERROR(IF(VLOOKUP(E442,'Leader-Assistant'!$F$1:$F$25,1,FALSE)&lt;&gt;"",'Leader-Assistant'!$F$1,""),"") &amp; IFERROR(IF(VLOOKUP(E442,'Leader-Assistant'!$G$1:$G$25,1,FALSE)&lt;&gt;"",'Leader-Assistant'!$G$1,""),"") &amp; IFERROR(IF(VLOOKUP(E442,'Leader-Assistant'!$H$1:$H$25,1,FALSE)&lt;&gt;"",'Leader-Assistant'!$H$1,""),"") &amp; IFERROR(IF(VLOOKUP(E442,'Leader-Assistant'!$I$1:$I$25,1,FALSE)&lt;&gt;"",'Leader-Assistant'!$I$1,""),"")</f>
        <v/>
      </c>
      <c r="E442" s="289" t="str">
        <f ca="1">IF(COUNTIF(Priorities!$B$4:OFFSET(Priorities!$B$3,Table1[[#This Row],[ID]],0),OFFSET(Priorities!$B$3,Table1[[#This Row],[ID]],0))=1,OFFSET(Priorities!$D$3,Table1[[#This Row],[ID]],0),"")</f>
        <v/>
      </c>
      <c r="F442" s="291"/>
      <c r="G442" s="292" t="str" cm="1">
        <f t="array" aca="1" ref="G442" ca="1">_xlfn.IFNA(TODAY()-(INDEX(OFFSET(Priorities!$F$3:$F$2283,Table1[[#This Row],[ID]],0),MATCH(1,(B442=OFFSET(Priorities!$B$3:$B$2283,Table1[[#This Row],[ID]],0))*("1W"=OFFSET(Priorities!$E$3:$E$2283,Table1[[#This Row],[ID]],0)),0))),"")</f>
        <v/>
      </c>
      <c r="H442" s="292" t="str" cm="1">
        <f t="array" aca="1" ref="H442" ca="1">_xlfn.IFNA(TODAY()-(INDEX(OFFSET(Priorities!$F$3:$F$2283,Table1[[#This Row],[ID]],0),MATCH(1,(B442=OFFSET(Priorities!$B$3:$B$2283,Table1[[#This Row],[ID]],0))*("3W"=OFFSET(Priorities!$E$3:$E$2283,Table1[[#This Row],[ID]],0)),0))),"")</f>
        <v/>
      </c>
      <c r="I442" s="292" t="str" cm="1">
        <f t="array" aca="1" ref="I442" ca="1">_xlfn.IFNA(TODAY()-(INDEX(OFFSET(Priorities!$F$3:$F$2283,Table1[[#This Row],[ID]],0),MATCH(1,(B442=OFFSET(Priorities!$B$3:$B$2283,Table1[[#This Row],[ID]],0))*("6W"=OFFSET(Priorities!$E$3:$E$2283,Table1[[#This Row],[ID]],0)),0))),"")</f>
        <v/>
      </c>
      <c r="J442" s="292" t="str" cm="1">
        <f t="array" aca="1" ref="J442" ca="1">_xlfn.IFNA(TODAY()-(INDEX(OFFSET(Priorities!$F$3:$F$2283,Table1[[#This Row],[ID]],0),MATCH(1,(B442=OFFSET(Priorities!$B$3:$B$2283,Table1[[#This Row],[ID]],0))*("12W"=OFFSET(Priorities!$E$3:$E$2283,Table1[[#This Row],[ID]],0)),0))),"")</f>
        <v/>
      </c>
      <c r="K442" s="292" t="str" cm="1">
        <f t="array" aca="1" ref="K442" ca="1">_xlfn.IFNA(TODAY()-(INDEX(OFFSET(Priorities!$F$3:$F$2283,Table1[[#This Row],[ID]],0),MATCH(1,(B442=OFFSET(Priorities!$B$3:$B$2283,Table1[[#This Row],[ID]],0))*("18W"=OFFSET(Priorities!$E$3:$E$2283,Table1[[#This Row],[ID]],0)),0))),"")</f>
        <v/>
      </c>
      <c r="L442" s="292" t="str" cm="1">
        <f t="array" aca="1" ref="L442" ca="1">_xlfn.IFNA(TODAY()-(INDEX(OFFSET(Priorities!$F$3:$F$2283,Table1[[#This Row],[ID]],0),MATCH(1,(B442=OFFSET(Priorities!$B$3:$B$2283,Table1[[#This Row],[ID]],0))*("26W"=OFFSET(Priorities!$E$3:$E$2283,Table1[[#This Row],[ID]],0)),0))),"")</f>
        <v/>
      </c>
      <c r="M442" s="292" t="str" cm="1">
        <f t="array" aca="1" ref="M442" ca="1">_xlfn.IFNA(TODAY()-(INDEX(OFFSET(Priorities!$F$3:$F$2283,Table1[[#This Row],[ID]],0),MATCH(1,(B442=OFFSET(Priorities!$B$3:$B$2283,Table1[[#This Row],[ID]],0))*("52W"=OFFSET(Priorities!$E$3:$E$2283,Table1[[#This Row],[ID]],0)),0))),"")</f>
        <v/>
      </c>
      <c r="N442" s="292" t="str" cm="1">
        <f t="array" aca="1" ref="N442" ca="1">_xlfn.IFNA(TODAY()-(INDEX(OFFSET(Priorities!$F$3:$F$2283,Table1[[#This Row],[ID]],0),MATCH(1,(B442=OFFSET(Priorities!$B$3:$B$2283,Table1[[#This Row],[ID]],0))*("104W"=OFFSET(Priorities!$E$3:$E$2283,Table1[[#This Row],[ID]],0)),0))),"")</f>
        <v/>
      </c>
      <c r="O442" s="292" t="str" cm="1">
        <f t="array" aca="1" ref="O442" ca="1">_xlfn.IFNA(TODAY()-(INDEX(OFFSET(Priorities!$F$3:$F$2283,Table1[[#This Row],[ID]],0),MATCH(1,(B442=OFFSET(Priorities!$B$3:$B$2283,Table1[[#This Row],[ID]],0))*("2L"=OFFSET(Priorities!$E$3:$E$2283,Table1[[#This Row],[ID]],0)),0))),"")</f>
        <v/>
      </c>
      <c r="P442" s="292" t="str" cm="1">
        <f t="array" aca="1" ref="P442" ca="1">_xlfn.IFNA(TODAY()-(INDEX(OFFSET(Priorities!$F$3:$F$2283,Table1[[#This Row],[ID]],0),MATCH(1,(B442=OFFSET(Priorities!$B$3:$B$2283,Table1[[#This Row],[ID]],0))*("156W"=OFFSET(Priorities!$E$3:$E$2283,Table1[[#This Row],[ID]],0)),0))),"")</f>
        <v/>
      </c>
      <c r="Q442" s="289" t="str" cm="1">
        <f t="array" aca="1" ref="Q442" ca="1">_xlfn.IFNA(TODAY()-(INDEX(OFFSET(Priorities!$F$3:$F$2283,Table1[[#This Row],[ID]],0),MATCH(1,(B442=OFFSET(Priorities!$B$3:$B$2283,Table1[[#This Row],[ID]],0))*("3L"=OFFSET(Priorities!$E$3:$E$2283,Table1[[#This Row],[ID]],0)),0))),"")</f>
        <v/>
      </c>
    </row>
    <row r="443" spans="1:17" hidden="1" x14ac:dyDescent="0.3">
      <c r="A443" s="288">
        <v>442</v>
      </c>
      <c r="B443" s="289" t="str">
        <f ca="1">IF(COUNTIF(Priorities!$B$4:OFFSET(Priorities!$B$3,Table1[[#This Row],[ID]],0),OFFSET(Priorities!$B$3,Table1[[#This Row],[ID]],0))=1,OFFSET(Priorities!$B$3,Table1[[#This Row],[ID]],0),"")</f>
        <v/>
      </c>
      <c r="C443" s="290" t="str">
        <f ca="1">IF(COUNTIF(Priorities!$B$4:OFFSET(Priorities!$B$3,Table1[[#This Row],[ID]],0),OFFSET(Priorities!$B$3,Table1[[#This Row],[ID]],0))=1,OFFSET(Priorities!$C$3,Table1[[#This Row],[ID]],0),"")</f>
        <v/>
      </c>
      <c r="D443" s="289" t="str">
        <f ca="1">IFERROR(IF(VLOOKUP(E443,'Leader-Assistant'!$B$1:$B$25,1,FALSE)&lt;&gt;"",'Leader-Assistant'!$B$1,""),"") &amp; IFERROR(IF(VLOOKUP(E443,'Leader-Assistant'!$C$1:$C$25,1,FALSE)&lt;&gt;"",'Leader-Assistant'!$C$1,""),"")  &amp; IFERROR(IF(VLOOKUP(E443,'Leader-Assistant'!$D$1:$D$25,1,FALSE)&lt;&gt;"",'Leader-Assistant'!$D$1,""),"") &amp; IFERROR(IF(VLOOKUP(E443,'Leader-Assistant'!$E$1:$E$25,1,FALSE)&lt;&gt;"",'Leader-Assistant'!$E$1,""),"") &amp; IFERROR(IF(VLOOKUP(E443,'Leader-Assistant'!$F$1:$F$25,1,FALSE)&lt;&gt;"",'Leader-Assistant'!$F$1,""),"") &amp; IFERROR(IF(VLOOKUP(E443,'Leader-Assistant'!$G$1:$G$25,1,FALSE)&lt;&gt;"",'Leader-Assistant'!$G$1,""),"") &amp; IFERROR(IF(VLOOKUP(E443,'Leader-Assistant'!$H$1:$H$25,1,FALSE)&lt;&gt;"",'Leader-Assistant'!$H$1,""),"") &amp; IFERROR(IF(VLOOKUP(E443,'Leader-Assistant'!$I$1:$I$25,1,FALSE)&lt;&gt;"",'Leader-Assistant'!$I$1,""),"")</f>
        <v/>
      </c>
      <c r="E443" s="289" t="str">
        <f ca="1">IF(COUNTIF(Priorities!$B$4:OFFSET(Priorities!$B$3,Table1[[#This Row],[ID]],0),OFFSET(Priorities!$B$3,Table1[[#This Row],[ID]],0))=1,OFFSET(Priorities!$D$3,Table1[[#This Row],[ID]],0),"")</f>
        <v/>
      </c>
      <c r="F443" s="291"/>
      <c r="G443" s="292" t="str" cm="1">
        <f t="array" aca="1" ref="G443" ca="1">_xlfn.IFNA(TODAY()-(INDEX(OFFSET(Priorities!$F$3:$F$2283,Table1[[#This Row],[ID]],0),MATCH(1,(B443=OFFSET(Priorities!$B$3:$B$2283,Table1[[#This Row],[ID]],0))*("1W"=OFFSET(Priorities!$E$3:$E$2283,Table1[[#This Row],[ID]],0)),0))),"")</f>
        <v/>
      </c>
      <c r="H443" s="292" t="str" cm="1">
        <f t="array" aca="1" ref="H443" ca="1">_xlfn.IFNA(TODAY()-(INDEX(OFFSET(Priorities!$F$3:$F$2283,Table1[[#This Row],[ID]],0),MATCH(1,(B443=OFFSET(Priorities!$B$3:$B$2283,Table1[[#This Row],[ID]],0))*("3W"=OFFSET(Priorities!$E$3:$E$2283,Table1[[#This Row],[ID]],0)),0))),"")</f>
        <v/>
      </c>
      <c r="I443" s="292" t="str" cm="1">
        <f t="array" aca="1" ref="I443" ca="1">_xlfn.IFNA(TODAY()-(INDEX(OFFSET(Priorities!$F$3:$F$2283,Table1[[#This Row],[ID]],0),MATCH(1,(B443=OFFSET(Priorities!$B$3:$B$2283,Table1[[#This Row],[ID]],0))*("6W"=OFFSET(Priorities!$E$3:$E$2283,Table1[[#This Row],[ID]],0)),0))),"")</f>
        <v/>
      </c>
      <c r="J443" s="292" t="str" cm="1">
        <f t="array" aca="1" ref="J443" ca="1">_xlfn.IFNA(TODAY()-(INDEX(OFFSET(Priorities!$F$3:$F$2283,Table1[[#This Row],[ID]],0),MATCH(1,(B443=OFFSET(Priorities!$B$3:$B$2283,Table1[[#This Row],[ID]],0))*("12W"=OFFSET(Priorities!$E$3:$E$2283,Table1[[#This Row],[ID]],0)),0))),"")</f>
        <v/>
      </c>
      <c r="K443" s="292" t="str" cm="1">
        <f t="array" aca="1" ref="K443" ca="1">_xlfn.IFNA(TODAY()-(INDEX(OFFSET(Priorities!$F$3:$F$2283,Table1[[#This Row],[ID]],0),MATCH(1,(B443=OFFSET(Priorities!$B$3:$B$2283,Table1[[#This Row],[ID]],0))*("18W"=OFFSET(Priorities!$E$3:$E$2283,Table1[[#This Row],[ID]],0)),0))),"")</f>
        <v/>
      </c>
      <c r="L443" s="292" t="str" cm="1">
        <f t="array" aca="1" ref="L443" ca="1">_xlfn.IFNA(TODAY()-(INDEX(OFFSET(Priorities!$F$3:$F$2283,Table1[[#This Row],[ID]],0),MATCH(1,(B443=OFFSET(Priorities!$B$3:$B$2283,Table1[[#This Row],[ID]],0))*("26W"=OFFSET(Priorities!$E$3:$E$2283,Table1[[#This Row],[ID]],0)),0))),"")</f>
        <v/>
      </c>
      <c r="M443" s="292" t="str" cm="1">
        <f t="array" aca="1" ref="M443" ca="1">_xlfn.IFNA(TODAY()-(INDEX(OFFSET(Priorities!$F$3:$F$2283,Table1[[#This Row],[ID]],0),MATCH(1,(B443=OFFSET(Priorities!$B$3:$B$2283,Table1[[#This Row],[ID]],0))*("52W"=OFFSET(Priorities!$E$3:$E$2283,Table1[[#This Row],[ID]],0)),0))),"")</f>
        <v/>
      </c>
      <c r="N443" s="292" t="str" cm="1">
        <f t="array" aca="1" ref="N443" ca="1">_xlfn.IFNA(TODAY()-(INDEX(OFFSET(Priorities!$F$3:$F$2283,Table1[[#This Row],[ID]],0),MATCH(1,(B443=OFFSET(Priorities!$B$3:$B$2283,Table1[[#This Row],[ID]],0))*("104W"=OFFSET(Priorities!$E$3:$E$2283,Table1[[#This Row],[ID]],0)),0))),"")</f>
        <v/>
      </c>
      <c r="O443" s="292" t="str" cm="1">
        <f t="array" aca="1" ref="O443" ca="1">_xlfn.IFNA(TODAY()-(INDEX(OFFSET(Priorities!$F$3:$F$2283,Table1[[#This Row],[ID]],0),MATCH(1,(B443=OFFSET(Priorities!$B$3:$B$2283,Table1[[#This Row],[ID]],0))*("2L"=OFFSET(Priorities!$E$3:$E$2283,Table1[[#This Row],[ID]],0)),0))),"")</f>
        <v/>
      </c>
      <c r="P443" s="292" t="str" cm="1">
        <f t="array" aca="1" ref="P443" ca="1">_xlfn.IFNA(TODAY()-(INDEX(OFFSET(Priorities!$F$3:$F$2283,Table1[[#This Row],[ID]],0),MATCH(1,(B443=OFFSET(Priorities!$B$3:$B$2283,Table1[[#This Row],[ID]],0))*("156W"=OFFSET(Priorities!$E$3:$E$2283,Table1[[#This Row],[ID]],0)),0))),"")</f>
        <v/>
      </c>
      <c r="Q443" s="289" t="str" cm="1">
        <f t="array" aca="1" ref="Q443" ca="1">_xlfn.IFNA(TODAY()-(INDEX(OFFSET(Priorities!$F$3:$F$2283,Table1[[#This Row],[ID]],0),MATCH(1,(B443=OFFSET(Priorities!$B$3:$B$2283,Table1[[#This Row],[ID]],0))*("3L"=OFFSET(Priorities!$E$3:$E$2283,Table1[[#This Row],[ID]],0)),0))),"")</f>
        <v/>
      </c>
    </row>
    <row r="444" spans="1:17" hidden="1" x14ac:dyDescent="0.3">
      <c r="A444" s="288">
        <v>443</v>
      </c>
      <c r="B444" s="289" t="str">
        <f ca="1">IF(COUNTIF(Priorities!$B$4:OFFSET(Priorities!$B$3,Table1[[#This Row],[ID]],0),OFFSET(Priorities!$B$3,Table1[[#This Row],[ID]],0))=1,OFFSET(Priorities!$B$3,Table1[[#This Row],[ID]],0),"")</f>
        <v/>
      </c>
      <c r="C444" s="290" t="str">
        <f ca="1">IF(COUNTIF(Priorities!$B$4:OFFSET(Priorities!$B$3,Table1[[#This Row],[ID]],0),OFFSET(Priorities!$B$3,Table1[[#This Row],[ID]],0))=1,OFFSET(Priorities!$C$3,Table1[[#This Row],[ID]],0),"")</f>
        <v/>
      </c>
      <c r="D444" s="289" t="str">
        <f ca="1">IFERROR(IF(VLOOKUP(E444,'Leader-Assistant'!$B$1:$B$25,1,FALSE)&lt;&gt;"",'Leader-Assistant'!$B$1,""),"") &amp; IFERROR(IF(VLOOKUP(E444,'Leader-Assistant'!$C$1:$C$25,1,FALSE)&lt;&gt;"",'Leader-Assistant'!$C$1,""),"")  &amp; IFERROR(IF(VLOOKUP(E444,'Leader-Assistant'!$D$1:$D$25,1,FALSE)&lt;&gt;"",'Leader-Assistant'!$D$1,""),"") &amp; IFERROR(IF(VLOOKUP(E444,'Leader-Assistant'!$E$1:$E$25,1,FALSE)&lt;&gt;"",'Leader-Assistant'!$E$1,""),"") &amp; IFERROR(IF(VLOOKUP(E444,'Leader-Assistant'!$F$1:$F$25,1,FALSE)&lt;&gt;"",'Leader-Assistant'!$F$1,""),"") &amp; IFERROR(IF(VLOOKUP(E444,'Leader-Assistant'!$G$1:$G$25,1,FALSE)&lt;&gt;"",'Leader-Assistant'!$G$1,""),"") &amp; IFERROR(IF(VLOOKUP(E444,'Leader-Assistant'!$H$1:$H$25,1,FALSE)&lt;&gt;"",'Leader-Assistant'!$H$1,""),"") &amp; IFERROR(IF(VLOOKUP(E444,'Leader-Assistant'!$I$1:$I$25,1,FALSE)&lt;&gt;"",'Leader-Assistant'!$I$1,""),"")</f>
        <v/>
      </c>
      <c r="E444" s="289" t="str">
        <f ca="1">IF(COUNTIF(Priorities!$B$4:OFFSET(Priorities!$B$3,Table1[[#This Row],[ID]],0),OFFSET(Priorities!$B$3,Table1[[#This Row],[ID]],0))=1,OFFSET(Priorities!$D$3,Table1[[#This Row],[ID]],0),"")</f>
        <v/>
      </c>
      <c r="F444" s="291"/>
      <c r="G444" s="292" t="str" cm="1">
        <f t="array" aca="1" ref="G444" ca="1">_xlfn.IFNA(TODAY()-(INDEX(OFFSET(Priorities!$F$3:$F$2283,Table1[[#This Row],[ID]],0),MATCH(1,(B444=OFFSET(Priorities!$B$3:$B$2283,Table1[[#This Row],[ID]],0))*("1W"=OFFSET(Priorities!$E$3:$E$2283,Table1[[#This Row],[ID]],0)),0))),"")</f>
        <v/>
      </c>
      <c r="H444" s="292" t="str" cm="1">
        <f t="array" aca="1" ref="H444" ca="1">_xlfn.IFNA(TODAY()-(INDEX(OFFSET(Priorities!$F$3:$F$2283,Table1[[#This Row],[ID]],0),MATCH(1,(B444=OFFSET(Priorities!$B$3:$B$2283,Table1[[#This Row],[ID]],0))*("3W"=OFFSET(Priorities!$E$3:$E$2283,Table1[[#This Row],[ID]],0)),0))),"")</f>
        <v/>
      </c>
      <c r="I444" s="292" t="str" cm="1">
        <f t="array" aca="1" ref="I444" ca="1">_xlfn.IFNA(TODAY()-(INDEX(OFFSET(Priorities!$F$3:$F$2283,Table1[[#This Row],[ID]],0),MATCH(1,(B444=OFFSET(Priorities!$B$3:$B$2283,Table1[[#This Row],[ID]],0))*("6W"=OFFSET(Priorities!$E$3:$E$2283,Table1[[#This Row],[ID]],0)),0))),"")</f>
        <v/>
      </c>
      <c r="J444" s="292" t="str" cm="1">
        <f t="array" aca="1" ref="J444" ca="1">_xlfn.IFNA(TODAY()-(INDEX(OFFSET(Priorities!$F$3:$F$2283,Table1[[#This Row],[ID]],0),MATCH(1,(B444=OFFSET(Priorities!$B$3:$B$2283,Table1[[#This Row],[ID]],0))*("12W"=OFFSET(Priorities!$E$3:$E$2283,Table1[[#This Row],[ID]],0)),0))),"")</f>
        <v/>
      </c>
      <c r="K444" s="292" t="str" cm="1">
        <f t="array" aca="1" ref="K444" ca="1">_xlfn.IFNA(TODAY()-(INDEX(OFFSET(Priorities!$F$3:$F$2283,Table1[[#This Row],[ID]],0),MATCH(1,(B444=OFFSET(Priorities!$B$3:$B$2283,Table1[[#This Row],[ID]],0))*("18W"=OFFSET(Priorities!$E$3:$E$2283,Table1[[#This Row],[ID]],0)),0))),"")</f>
        <v/>
      </c>
      <c r="L444" s="292" t="str" cm="1">
        <f t="array" aca="1" ref="L444" ca="1">_xlfn.IFNA(TODAY()-(INDEX(OFFSET(Priorities!$F$3:$F$2283,Table1[[#This Row],[ID]],0),MATCH(1,(B444=OFFSET(Priorities!$B$3:$B$2283,Table1[[#This Row],[ID]],0))*("26W"=OFFSET(Priorities!$E$3:$E$2283,Table1[[#This Row],[ID]],0)),0))),"")</f>
        <v/>
      </c>
      <c r="M444" s="292" t="str" cm="1">
        <f t="array" aca="1" ref="M444" ca="1">_xlfn.IFNA(TODAY()-(INDEX(OFFSET(Priorities!$F$3:$F$2283,Table1[[#This Row],[ID]],0),MATCH(1,(B444=OFFSET(Priorities!$B$3:$B$2283,Table1[[#This Row],[ID]],0))*("52W"=OFFSET(Priorities!$E$3:$E$2283,Table1[[#This Row],[ID]],0)),0))),"")</f>
        <v/>
      </c>
      <c r="N444" s="292" t="str" cm="1">
        <f t="array" aca="1" ref="N444" ca="1">_xlfn.IFNA(TODAY()-(INDEX(OFFSET(Priorities!$F$3:$F$2283,Table1[[#This Row],[ID]],0),MATCH(1,(B444=OFFSET(Priorities!$B$3:$B$2283,Table1[[#This Row],[ID]],0))*("104W"=OFFSET(Priorities!$E$3:$E$2283,Table1[[#This Row],[ID]],0)),0))),"")</f>
        <v/>
      </c>
      <c r="O444" s="292" t="str" cm="1">
        <f t="array" aca="1" ref="O444" ca="1">_xlfn.IFNA(TODAY()-(INDEX(OFFSET(Priorities!$F$3:$F$2283,Table1[[#This Row],[ID]],0),MATCH(1,(B444=OFFSET(Priorities!$B$3:$B$2283,Table1[[#This Row],[ID]],0))*("2L"=OFFSET(Priorities!$E$3:$E$2283,Table1[[#This Row],[ID]],0)),0))),"")</f>
        <v/>
      </c>
      <c r="P444" s="292" t="str" cm="1">
        <f t="array" aca="1" ref="P444" ca="1">_xlfn.IFNA(TODAY()-(INDEX(OFFSET(Priorities!$F$3:$F$2283,Table1[[#This Row],[ID]],0),MATCH(1,(B444=OFFSET(Priorities!$B$3:$B$2283,Table1[[#This Row],[ID]],0))*("156W"=OFFSET(Priorities!$E$3:$E$2283,Table1[[#This Row],[ID]],0)),0))),"")</f>
        <v/>
      </c>
      <c r="Q444" s="289" t="str" cm="1">
        <f t="array" aca="1" ref="Q444" ca="1">_xlfn.IFNA(TODAY()-(INDEX(OFFSET(Priorities!$F$3:$F$2283,Table1[[#This Row],[ID]],0),MATCH(1,(B444=OFFSET(Priorities!$B$3:$B$2283,Table1[[#This Row],[ID]],0))*("3L"=OFFSET(Priorities!$E$3:$E$2283,Table1[[#This Row],[ID]],0)),0))),"")</f>
        <v/>
      </c>
    </row>
    <row r="445" spans="1:17" hidden="1" x14ac:dyDescent="0.3">
      <c r="A445" s="288">
        <v>444</v>
      </c>
      <c r="B445" s="289" t="str">
        <f ca="1">IF(COUNTIF(Priorities!$B$4:OFFSET(Priorities!$B$3,Table1[[#This Row],[ID]],0),OFFSET(Priorities!$B$3,Table1[[#This Row],[ID]],0))=1,OFFSET(Priorities!$B$3,Table1[[#This Row],[ID]],0),"")</f>
        <v/>
      </c>
      <c r="C445" s="290" t="str">
        <f ca="1">IF(COUNTIF(Priorities!$B$4:OFFSET(Priorities!$B$3,Table1[[#This Row],[ID]],0),OFFSET(Priorities!$B$3,Table1[[#This Row],[ID]],0))=1,OFFSET(Priorities!$C$3,Table1[[#This Row],[ID]],0),"")</f>
        <v/>
      </c>
      <c r="D445" s="289" t="str">
        <f ca="1">IFERROR(IF(VLOOKUP(E445,'Leader-Assistant'!$B$1:$B$25,1,FALSE)&lt;&gt;"",'Leader-Assistant'!$B$1,""),"") &amp; IFERROR(IF(VLOOKUP(E445,'Leader-Assistant'!$C$1:$C$25,1,FALSE)&lt;&gt;"",'Leader-Assistant'!$C$1,""),"")  &amp; IFERROR(IF(VLOOKUP(E445,'Leader-Assistant'!$D$1:$D$25,1,FALSE)&lt;&gt;"",'Leader-Assistant'!$D$1,""),"") &amp; IFERROR(IF(VLOOKUP(E445,'Leader-Assistant'!$E$1:$E$25,1,FALSE)&lt;&gt;"",'Leader-Assistant'!$E$1,""),"") &amp; IFERROR(IF(VLOOKUP(E445,'Leader-Assistant'!$F$1:$F$25,1,FALSE)&lt;&gt;"",'Leader-Assistant'!$F$1,""),"") &amp; IFERROR(IF(VLOOKUP(E445,'Leader-Assistant'!$G$1:$G$25,1,FALSE)&lt;&gt;"",'Leader-Assistant'!$G$1,""),"") &amp; IFERROR(IF(VLOOKUP(E445,'Leader-Assistant'!$H$1:$H$25,1,FALSE)&lt;&gt;"",'Leader-Assistant'!$H$1,""),"") &amp; IFERROR(IF(VLOOKUP(E445,'Leader-Assistant'!$I$1:$I$25,1,FALSE)&lt;&gt;"",'Leader-Assistant'!$I$1,""),"")</f>
        <v/>
      </c>
      <c r="E445" s="289" t="str">
        <f ca="1">IF(COUNTIF(Priorities!$B$4:OFFSET(Priorities!$B$3,Table1[[#This Row],[ID]],0),OFFSET(Priorities!$B$3,Table1[[#This Row],[ID]],0))=1,OFFSET(Priorities!$D$3,Table1[[#This Row],[ID]],0),"")</f>
        <v/>
      </c>
      <c r="F445" s="291"/>
      <c r="G445" s="292" t="str" cm="1">
        <f t="array" aca="1" ref="G445" ca="1">_xlfn.IFNA(TODAY()-(INDEX(OFFSET(Priorities!$F$3:$F$2283,Table1[[#This Row],[ID]],0),MATCH(1,(B445=OFFSET(Priorities!$B$3:$B$2283,Table1[[#This Row],[ID]],0))*("1W"=OFFSET(Priorities!$E$3:$E$2283,Table1[[#This Row],[ID]],0)),0))),"")</f>
        <v/>
      </c>
      <c r="H445" s="292" t="str" cm="1">
        <f t="array" aca="1" ref="H445" ca="1">_xlfn.IFNA(TODAY()-(INDEX(OFFSET(Priorities!$F$3:$F$2283,Table1[[#This Row],[ID]],0),MATCH(1,(B445=OFFSET(Priorities!$B$3:$B$2283,Table1[[#This Row],[ID]],0))*("3W"=OFFSET(Priorities!$E$3:$E$2283,Table1[[#This Row],[ID]],0)),0))),"")</f>
        <v/>
      </c>
      <c r="I445" s="292" t="str" cm="1">
        <f t="array" aca="1" ref="I445" ca="1">_xlfn.IFNA(TODAY()-(INDEX(OFFSET(Priorities!$F$3:$F$2283,Table1[[#This Row],[ID]],0),MATCH(1,(B445=OFFSET(Priorities!$B$3:$B$2283,Table1[[#This Row],[ID]],0))*("6W"=OFFSET(Priorities!$E$3:$E$2283,Table1[[#This Row],[ID]],0)),0))),"")</f>
        <v/>
      </c>
      <c r="J445" s="292" t="str" cm="1">
        <f t="array" aca="1" ref="J445" ca="1">_xlfn.IFNA(TODAY()-(INDEX(OFFSET(Priorities!$F$3:$F$2283,Table1[[#This Row],[ID]],0),MATCH(1,(B445=OFFSET(Priorities!$B$3:$B$2283,Table1[[#This Row],[ID]],0))*("12W"=OFFSET(Priorities!$E$3:$E$2283,Table1[[#This Row],[ID]],0)),0))),"")</f>
        <v/>
      </c>
      <c r="K445" s="292" t="str" cm="1">
        <f t="array" aca="1" ref="K445" ca="1">_xlfn.IFNA(TODAY()-(INDEX(OFFSET(Priorities!$F$3:$F$2283,Table1[[#This Row],[ID]],0),MATCH(1,(B445=OFFSET(Priorities!$B$3:$B$2283,Table1[[#This Row],[ID]],0))*("18W"=OFFSET(Priorities!$E$3:$E$2283,Table1[[#This Row],[ID]],0)),0))),"")</f>
        <v/>
      </c>
      <c r="L445" s="292" t="str" cm="1">
        <f t="array" aca="1" ref="L445" ca="1">_xlfn.IFNA(TODAY()-(INDEX(OFFSET(Priorities!$F$3:$F$2283,Table1[[#This Row],[ID]],0),MATCH(1,(B445=OFFSET(Priorities!$B$3:$B$2283,Table1[[#This Row],[ID]],0))*("26W"=OFFSET(Priorities!$E$3:$E$2283,Table1[[#This Row],[ID]],0)),0))),"")</f>
        <v/>
      </c>
      <c r="M445" s="292" t="str" cm="1">
        <f t="array" aca="1" ref="M445" ca="1">_xlfn.IFNA(TODAY()-(INDEX(OFFSET(Priorities!$F$3:$F$2283,Table1[[#This Row],[ID]],0),MATCH(1,(B445=OFFSET(Priorities!$B$3:$B$2283,Table1[[#This Row],[ID]],0))*("52W"=OFFSET(Priorities!$E$3:$E$2283,Table1[[#This Row],[ID]],0)),0))),"")</f>
        <v/>
      </c>
      <c r="N445" s="292" t="str" cm="1">
        <f t="array" aca="1" ref="N445" ca="1">_xlfn.IFNA(TODAY()-(INDEX(OFFSET(Priorities!$F$3:$F$2283,Table1[[#This Row],[ID]],0),MATCH(1,(B445=OFFSET(Priorities!$B$3:$B$2283,Table1[[#This Row],[ID]],0))*("104W"=OFFSET(Priorities!$E$3:$E$2283,Table1[[#This Row],[ID]],0)),0))),"")</f>
        <v/>
      </c>
      <c r="O445" s="292" t="str" cm="1">
        <f t="array" aca="1" ref="O445" ca="1">_xlfn.IFNA(TODAY()-(INDEX(OFFSET(Priorities!$F$3:$F$2283,Table1[[#This Row],[ID]],0),MATCH(1,(B445=OFFSET(Priorities!$B$3:$B$2283,Table1[[#This Row],[ID]],0))*("2L"=OFFSET(Priorities!$E$3:$E$2283,Table1[[#This Row],[ID]],0)),0))),"")</f>
        <v/>
      </c>
      <c r="P445" s="292" t="str" cm="1">
        <f t="array" aca="1" ref="P445" ca="1">_xlfn.IFNA(TODAY()-(INDEX(OFFSET(Priorities!$F$3:$F$2283,Table1[[#This Row],[ID]],0),MATCH(1,(B445=OFFSET(Priorities!$B$3:$B$2283,Table1[[#This Row],[ID]],0))*("156W"=OFFSET(Priorities!$E$3:$E$2283,Table1[[#This Row],[ID]],0)),0))),"")</f>
        <v/>
      </c>
      <c r="Q445" s="289" t="str" cm="1">
        <f t="array" aca="1" ref="Q445" ca="1">_xlfn.IFNA(TODAY()-(INDEX(OFFSET(Priorities!$F$3:$F$2283,Table1[[#This Row],[ID]],0),MATCH(1,(B445=OFFSET(Priorities!$B$3:$B$2283,Table1[[#This Row],[ID]],0))*("3L"=OFFSET(Priorities!$E$3:$E$2283,Table1[[#This Row],[ID]],0)),0))),"")</f>
        <v/>
      </c>
    </row>
    <row r="446" spans="1:17" hidden="1" x14ac:dyDescent="0.3">
      <c r="A446" s="288">
        <v>445</v>
      </c>
      <c r="B446" s="289" t="str">
        <f ca="1">IF(COUNTIF(Priorities!$B$4:OFFSET(Priorities!$B$3,Table1[[#This Row],[ID]],0),OFFSET(Priorities!$B$3,Table1[[#This Row],[ID]],0))=1,OFFSET(Priorities!$B$3,Table1[[#This Row],[ID]],0),"")</f>
        <v/>
      </c>
      <c r="C446" s="290" t="str">
        <f ca="1">IF(COUNTIF(Priorities!$B$4:OFFSET(Priorities!$B$3,Table1[[#This Row],[ID]],0),OFFSET(Priorities!$B$3,Table1[[#This Row],[ID]],0))=1,OFFSET(Priorities!$C$3,Table1[[#This Row],[ID]],0),"")</f>
        <v/>
      </c>
      <c r="D446" s="289" t="str">
        <f ca="1">IFERROR(IF(VLOOKUP(E446,'Leader-Assistant'!$B$1:$B$25,1,FALSE)&lt;&gt;"",'Leader-Assistant'!$B$1,""),"") &amp; IFERROR(IF(VLOOKUP(E446,'Leader-Assistant'!$C$1:$C$25,1,FALSE)&lt;&gt;"",'Leader-Assistant'!$C$1,""),"")  &amp; IFERROR(IF(VLOOKUP(E446,'Leader-Assistant'!$D$1:$D$25,1,FALSE)&lt;&gt;"",'Leader-Assistant'!$D$1,""),"") &amp; IFERROR(IF(VLOOKUP(E446,'Leader-Assistant'!$E$1:$E$25,1,FALSE)&lt;&gt;"",'Leader-Assistant'!$E$1,""),"") &amp; IFERROR(IF(VLOOKUP(E446,'Leader-Assistant'!$F$1:$F$25,1,FALSE)&lt;&gt;"",'Leader-Assistant'!$F$1,""),"") &amp; IFERROR(IF(VLOOKUP(E446,'Leader-Assistant'!$G$1:$G$25,1,FALSE)&lt;&gt;"",'Leader-Assistant'!$G$1,""),"") &amp; IFERROR(IF(VLOOKUP(E446,'Leader-Assistant'!$H$1:$H$25,1,FALSE)&lt;&gt;"",'Leader-Assistant'!$H$1,""),"") &amp; IFERROR(IF(VLOOKUP(E446,'Leader-Assistant'!$I$1:$I$25,1,FALSE)&lt;&gt;"",'Leader-Assistant'!$I$1,""),"")</f>
        <v/>
      </c>
      <c r="E446" s="289" t="str">
        <f ca="1">IF(COUNTIF(Priorities!$B$4:OFFSET(Priorities!$B$3,Table1[[#This Row],[ID]],0),OFFSET(Priorities!$B$3,Table1[[#This Row],[ID]],0))=1,OFFSET(Priorities!$D$3,Table1[[#This Row],[ID]],0),"")</f>
        <v/>
      </c>
      <c r="F446" s="291"/>
      <c r="G446" s="292" t="str" cm="1">
        <f t="array" aca="1" ref="G446" ca="1">_xlfn.IFNA(TODAY()-(INDEX(OFFSET(Priorities!$F$3:$F$2283,Table1[[#This Row],[ID]],0),MATCH(1,(B446=OFFSET(Priorities!$B$3:$B$2283,Table1[[#This Row],[ID]],0))*("1W"=OFFSET(Priorities!$E$3:$E$2283,Table1[[#This Row],[ID]],0)),0))),"")</f>
        <v/>
      </c>
      <c r="H446" s="292" t="str" cm="1">
        <f t="array" aca="1" ref="H446" ca="1">_xlfn.IFNA(TODAY()-(INDEX(OFFSET(Priorities!$F$3:$F$2283,Table1[[#This Row],[ID]],0),MATCH(1,(B446=OFFSET(Priorities!$B$3:$B$2283,Table1[[#This Row],[ID]],0))*("3W"=OFFSET(Priorities!$E$3:$E$2283,Table1[[#This Row],[ID]],0)),0))),"")</f>
        <v/>
      </c>
      <c r="I446" s="292" t="str" cm="1">
        <f t="array" aca="1" ref="I446" ca="1">_xlfn.IFNA(TODAY()-(INDEX(OFFSET(Priorities!$F$3:$F$2283,Table1[[#This Row],[ID]],0),MATCH(1,(B446=OFFSET(Priorities!$B$3:$B$2283,Table1[[#This Row],[ID]],0))*("6W"=OFFSET(Priorities!$E$3:$E$2283,Table1[[#This Row],[ID]],0)),0))),"")</f>
        <v/>
      </c>
      <c r="J446" s="292" t="str" cm="1">
        <f t="array" aca="1" ref="J446" ca="1">_xlfn.IFNA(TODAY()-(INDEX(OFFSET(Priorities!$F$3:$F$2283,Table1[[#This Row],[ID]],0),MATCH(1,(B446=OFFSET(Priorities!$B$3:$B$2283,Table1[[#This Row],[ID]],0))*("12W"=OFFSET(Priorities!$E$3:$E$2283,Table1[[#This Row],[ID]],0)),0))),"")</f>
        <v/>
      </c>
      <c r="K446" s="292" t="str" cm="1">
        <f t="array" aca="1" ref="K446" ca="1">_xlfn.IFNA(TODAY()-(INDEX(OFFSET(Priorities!$F$3:$F$2283,Table1[[#This Row],[ID]],0),MATCH(1,(B446=OFFSET(Priorities!$B$3:$B$2283,Table1[[#This Row],[ID]],0))*("18W"=OFFSET(Priorities!$E$3:$E$2283,Table1[[#This Row],[ID]],0)),0))),"")</f>
        <v/>
      </c>
      <c r="L446" s="292" t="str" cm="1">
        <f t="array" aca="1" ref="L446" ca="1">_xlfn.IFNA(TODAY()-(INDEX(OFFSET(Priorities!$F$3:$F$2283,Table1[[#This Row],[ID]],0),MATCH(1,(B446=OFFSET(Priorities!$B$3:$B$2283,Table1[[#This Row],[ID]],0))*("26W"=OFFSET(Priorities!$E$3:$E$2283,Table1[[#This Row],[ID]],0)),0))),"")</f>
        <v/>
      </c>
      <c r="M446" s="292" t="str" cm="1">
        <f t="array" aca="1" ref="M446" ca="1">_xlfn.IFNA(TODAY()-(INDEX(OFFSET(Priorities!$F$3:$F$2283,Table1[[#This Row],[ID]],0),MATCH(1,(B446=OFFSET(Priorities!$B$3:$B$2283,Table1[[#This Row],[ID]],0))*("52W"=OFFSET(Priorities!$E$3:$E$2283,Table1[[#This Row],[ID]],0)),0))),"")</f>
        <v/>
      </c>
      <c r="N446" s="292" t="str" cm="1">
        <f t="array" aca="1" ref="N446" ca="1">_xlfn.IFNA(TODAY()-(INDEX(OFFSET(Priorities!$F$3:$F$2283,Table1[[#This Row],[ID]],0),MATCH(1,(B446=OFFSET(Priorities!$B$3:$B$2283,Table1[[#This Row],[ID]],0))*("104W"=OFFSET(Priorities!$E$3:$E$2283,Table1[[#This Row],[ID]],0)),0))),"")</f>
        <v/>
      </c>
      <c r="O446" s="292" t="str" cm="1">
        <f t="array" aca="1" ref="O446" ca="1">_xlfn.IFNA(TODAY()-(INDEX(OFFSET(Priorities!$F$3:$F$2283,Table1[[#This Row],[ID]],0),MATCH(1,(B446=OFFSET(Priorities!$B$3:$B$2283,Table1[[#This Row],[ID]],0))*("2L"=OFFSET(Priorities!$E$3:$E$2283,Table1[[#This Row],[ID]],0)),0))),"")</f>
        <v/>
      </c>
      <c r="P446" s="292" t="str" cm="1">
        <f t="array" aca="1" ref="P446" ca="1">_xlfn.IFNA(TODAY()-(INDEX(OFFSET(Priorities!$F$3:$F$2283,Table1[[#This Row],[ID]],0),MATCH(1,(B446=OFFSET(Priorities!$B$3:$B$2283,Table1[[#This Row],[ID]],0))*("156W"=OFFSET(Priorities!$E$3:$E$2283,Table1[[#This Row],[ID]],0)),0))),"")</f>
        <v/>
      </c>
      <c r="Q446" s="289" t="str" cm="1">
        <f t="array" aca="1" ref="Q446" ca="1">_xlfn.IFNA(TODAY()-(INDEX(OFFSET(Priorities!$F$3:$F$2283,Table1[[#This Row],[ID]],0),MATCH(1,(B446=OFFSET(Priorities!$B$3:$B$2283,Table1[[#This Row],[ID]],0))*("3L"=OFFSET(Priorities!$E$3:$E$2283,Table1[[#This Row],[ID]],0)),0))),"")</f>
        <v/>
      </c>
    </row>
    <row r="447" spans="1:17" hidden="1" x14ac:dyDescent="0.3">
      <c r="A447" s="288">
        <v>446</v>
      </c>
      <c r="B447" s="289" t="str">
        <f ca="1">IF(COUNTIF(Priorities!$B$4:OFFSET(Priorities!$B$3,Table1[[#This Row],[ID]],0),OFFSET(Priorities!$B$3,Table1[[#This Row],[ID]],0))=1,OFFSET(Priorities!$B$3,Table1[[#This Row],[ID]],0),"")</f>
        <v/>
      </c>
      <c r="C447" s="290" t="str">
        <f ca="1">IF(COUNTIF(Priorities!$B$4:OFFSET(Priorities!$B$3,Table1[[#This Row],[ID]],0),OFFSET(Priorities!$B$3,Table1[[#This Row],[ID]],0))=1,OFFSET(Priorities!$C$3,Table1[[#This Row],[ID]],0),"")</f>
        <v/>
      </c>
      <c r="D447" s="289" t="str">
        <f ca="1">IFERROR(IF(VLOOKUP(E447,'Leader-Assistant'!$B$1:$B$25,1,FALSE)&lt;&gt;"",'Leader-Assistant'!$B$1,""),"") &amp; IFERROR(IF(VLOOKUP(E447,'Leader-Assistant'!$C$1:$C$25,1,FALSE)&lt;&gt;"",'Leader-Assistant'!$C$1,""),"")  &amp; IFERROR(IF(VLOOKUP(E447,'Leader-Assistant'!$D$1:$D$25,1,FALSE)&lt;&gt;"",'Leader-Assistant'!$D$1,""),"") &amp; IFERROR(IF(VLOOKUP(E447,'Leader-Assistant'!$E$1:$E$25,1,FALSE)&lt;&gt;"",'Leader-Assistant'!$E$1,""),"") &amp; IFERROR(IF(VLOOKUP(E447,'Leader-Assistant'!$F$1:$F$25,1,FALSE)&lt;&gt;"",'Leader-Assistant'!$F$1,""),"") &amp; IFERROR(IF(VLOOKUP(E447,'Leader-Assistant'!$G$1:$G$25,1,FALSE)&lt;&gt;"",'Leader-Assistant'!$G$1,""),"") &amp; IFERROR(IF(VLOOKUP(E447,'Leader-Assistant'!$H$1:$H$25,1,FALSE)&lt;&gt;"",'Leader-Assistant'!$H$1,""),"") &amp; IFERROR(IF(VLOOKUP(E447,'Leader-Assistant'!$I$1:$I$25,1,FALSE)&lt;&gt;"",'Leader-Assistant'!$I$1,""),"")</f>
        <v/>
      </c>
      <c r="E447" s="289" t="str">
        <f ca="1">IF(COUNTIF(Priorities!$B$4:OFFSET(Priorities!$B$3,Table1[[#This Row],[ID]],0),OFFSET(Priorities!$B$3,Table1[[#This Row],[ID]],0))=1,OFFSET(Priorities!$D$3,Table1[[#This Row],[ID]],0),"")</f>
        <v/>
      </c>
      <c r="F447" s="291"/>
      <c r="G447" s="292" t="str" cm="1">
        <f t="array" aca="1" ref="G447" ca="1">_xlfn.IFNA(TODAY()-(INDEX(OFFSET(Priorities!$F$3:$F$2283,Table1[[#This Row],[ID]],0),MATCH(1,(B447=OFFSET(Priorities!$B$3:$B$2283,Table1[[#This Row],[ID]],0))*("1W"=OFFSET(Priorities!$E$3:$E$2283,Table1[[#This Row],[ID]],0)),0))),"")</f>
        <v/>
      </c>
      <c r="H447" s="292" t="str" cm="1">
        <f t="array" aca="1" ref="H447" ca="1">_xlfn.IFNA(TODAY()-(INDEX(OFFSET(Priorities!$F$3:$F$2283,Table1[[#This Row],[ID]],0),MATCH(1,(B447=OFFSET(Priorities!$B$3:$B$2283,Table1[[#This Row],[ID]],0))*("3W"=OFFSET(Priorities!$E$3:$E$2283,Table1[[#This Row],[ID]],0)),0))),"")</f>
        <v/>
      </c>
      <c r="I447" s="292" t="str" cm="1">
        <f t="array" aca="1" ref="I447" ca="1">_xlfn.IFNA(TODAY()-(INDEX(OFFSET(Priorities!$F$3:$F$2283,Table1[[#This Row],[ID]],0),MATCH(1,(B447=OFFSET(Priorities!$B$3:$B$2283,Table1[[#This Row],[ID]],0))*("6W"=OFFSET(Priorities!$E$3:$E$2283,Table1[[#This Row],[ID]],0)),0))),"")</f>
        <v/>
      </c>
      <c r="J447" s="292" t="str" cm="1">
        <f t="array" aca="1" ref="J447" ca="1">_xlfn.IFNA(TODAY()-(INDEX(OFFSET(Priorities!$F$3:$F$2283,Table1[[#This Row],[ID]],0),MATCH(1,(B447=OFFSET(Priorities!$B$3:$B$2283,Table1[[#This Row],[ID]],0))*("12W"=OFFSET(Priorities!$E$3:$E$2283,Table1[[#This Row],[ID]],0)),0))),"")</f>
        <v/>
      </c>
      <c r="K447" s="292" t="str" cm="1">
        <f t="array" aca="1" ref="K447" ca="1">_xlfn.IFNA(TODAY()-(INDEX(OFFSET(Priorities!$F$3:$F$2283,Table1[[#This Row],[ID]],0),MATCH(1,(B447=OFFSET(Priorities!$B$3:$B$2283,Table1[[#This Row],[ID]],0))*("18W"=OFFSET(Priorities!$E$3:$E$2283,Table1[[#This Row],[ID]],0)),0))),"")</f>
        <v/>
      </c>
      <c r="L447" s="292" t="str" cm="1">
        <f t="array" aca="1" ref="L447" ca="1">_xlfn.IFNA(TODAY()-(INDEX(OFFSET(Priorities!$F$3:$F$2283,Table1[[#This Row],[ID]],0),MATCH(1,(B447=OFFSET(Priorities!$B$3:$B$2283,Table1[[#This Row],[ID]],0))*("26W"=OFFSET(Priorities!$E$3:$E$2283,Table1[[#This Row],[ID]],0)),0))),"")</f>
        <v/>
      </c>
      <c r="M447" s="292" t="str" cm="1">
        <f t="array" aca="1" ref="M447" ca="1">_xlfn.IFNA(TODAY()-(INDEX(OFFSET(Priorities!$F$3:$F$2283,Table1[[#This Row],[ID]],0),MATCH(1,(B447=OFFSET(Priorities!$B$3:$B$2283,Table1[[#This Row],[ID]],0))*("52W"=OFFSET(Priorities!$E$3:$E$2283,Table1[[#This Row],[ID]],0)),0))),"")</f>
        <v/>
      </c>
      <c r="N447" s="292" t="str" cm="1">
        <f t="array" aca="1" ref="N447" ca="1">_xlfn.IFNA(TODAY()-(INDEX(OFFSET(Priorities!$F$3:$F$2283,Table1[[#This Row],[ID]],0),MATCH(1,(B447=OFFSET(Priorities!$B$3:$B$2283,Table1[[#This Row],[ID]],0))*("104W"=OFFSET(Priorities!$E$3:$E$2283,Table1[[#This Row],[ID]],0)),0))),"")</f>
        <v/>
      </c>
      <c r="O447" s="292" t="str" cm="1">
        <f t="array" aca="1" ref="O447" ca="1">_xlfn.IFNA(TODAY()-(INDEX(OFFSET(Priorities!$F$3:$F$2283,Table1[[#This Row],[ID]],0),MATCH(1,(B447=OFFSET(Priorities!$B$3:$B$2283,Table1[[#This Row],[ID]],0))*("2L"=OFFSET(Priorities!$E$3:$E$2283,Table1[[#This Row],[ID]],0)),0))),"")</f>
        <v/>
      </c>
      <c r="P447" s="292" t="str" cm="1">
        <f t="array" aca="1" ref="P447" ca="1">_xlfn.IFNA(TODAY()-(INDEX(OFFSET(Priorities!$F$3:$F$2283,Table1[[#This Row],[ID]],0),MATCH(1,(B447=OFFSET(Priorities!$B$3:$B$2283,Table1[[#This Row],[ID]],0))*("156W"=OFFSET(Priorities!$E$3:$E$2283,Table1[[#This Row],[ID]],0)),0))),"")</f>
        <v/>
      </c>
      <c r="Q447" s="289" t="str" cm="1">
        <f t="array" aca="1" ref="Q447" ca="1">_xlfn.IFNA(TODAY()-(INDEX(OFFSET(Priorities!$F$3:$F$2283,Table1[[#This Row],[ID]],0),MATCH(1,(B447=OFFSET(Priorities!$B$3:$B$2283,Table1[[#This Row],[ID]],0))*("3L"=OFFSET(Priorities!$E$3:$E$2283,Table1[[#This Row],[ID]],0)),0))),"")</f>
        <v/>
      </c>
    </row>
    <row r="448" spans="1:17" hidden="1" x14ac:dyDescent="0.3">
      <c r="A448" s="288">
        <v>447</v>
      </c>
      <c r="B448" s="289" t="str">
        <f ca="1">IF(COUNTIF(Priorities!$B$4:OFFSET(Priorities!$B$3,Table1[[#This Row],[ID]],0),OFFSET(Priorities!$B$3,Table1[[#This Row],[ID]],0))=1,OFFSET(Priorities!$B$3,Table1[[#This Row],[ID]],0),"")</f>
        <v/>
      </c>
      <c r="C448" s="290" t="str">
        <f ca="1">IF(COUNTIF(Priorities!$B$4:OFFSET(Priorities!$B$3,Table1[[#This Row],[ID]],0),OFFSET(Priorities!$B$3,Table1[[#This Row],[ID]],0))=1,OFFSET(Priorities!$C$3,Table1[[#This Row],[ID]],0),"")</f>
        <v/>
      </c>
      <c r="D448" s="289" t="str">
        <f ca="1">IFERROR(IF(VLOOKUP(E448,'Leader-Assistant'!$B$1:$B$25,1,FALSE)&lt;&gt;"",'Leader-Assistant'!$B$1,""),"") &amp; IFERROR(IF(VLOOKUP(E448,'Leader-Assistant'!$C$1:$C$25,1,FALSE)&lt;&gt;"",'Leader-Assistant'!$C$1,""),"")  &amp; IFERROR(IF(VLOOKUP(E448,'Leader-Assistant'!$D$1:$D$25,1,FALSE)&lt;&gt;"",'Leader-Assistant'!$D$1,""),"") &amp; IFERROR(IF(VLOOKUP(E448,'Leader-Assistant'!$E$1:$E$25,1,FALSE)&lt;&gt;"",'Leader-Assistant'!$E$1,""),"") &amp; IFERROR(IF(VLOOKUP(E448,'Leader-Assistant'!$F$1:$F$25,1,FALSE)&lt;&gt;"",'Leader-Assistant'!$F$1,""),"") &amp; IFERROR(IF(VLOOKUP(E448,'Leader-Assistant'!$G$1:$G$25,1,FALSE)&lt;&gt;"",'Leader-Assistant'!$G$1,""),"") &amp; IFERROR(IF(VLOOKUP(E448,'Leader-Assistant'!$H$1:$H$25,1,FALSE)&lt;&gt;"",'Leader-Assistant'!$H$1,""),"") &amp; IFERROR(IF(VLOOKUP(E448,'Leader-Assistant'!$I$1:$I$25,1,FALSE)&lt;&gt;"",'Leader-Assistant'!$I$1,""),"")</f>
        <v/>
      </c>
      <c r="E448" s="289" t="str">
        <f ca="1">IF(COUNTIF(Priorities!$B$4:OFFSET(Priorities!$B$3,Table1[[#This Row],[ID]],0),OFFSET(Priorities!$B$3,Table1[[#This Row],[ID]],0))=1,OFFSET(Priorities!$D$3,Table1[[#This Row],[ID]],0),"")</f>
        <v/>
      </c>
      <c r="F448" s="291"/>
      <c r="G448" s="292" t="str" cm="1">
        <f t="array" aca="1" ref="G448" ca="1">_xlfn.IFNA(TODAY()-(INDEX(OFFSET(Priorities!$F$3:$F$2283,Table1[[#This Row],[ID]],0),MATCH(1,(B448=OFFSET(Priorities!$B$3:$B$2283,Table1[[#This Row],[ID]],0))*("1W"=OFFSET(Priorities!$E$3:$E$2283,Table1[[#This Row],[ID]],0)),0))),"")</f>
        <v/>
      </c>
      <c r="H448" s="292" t="str" cm="1">
        <f t="array" aca="1" ref="H448" ca="1">_xlfn.IFNA(TODAY()-(INDEX(OFFSET(Priorities!$F$3:$F$2283,Table1[[#This Row],[ID]],0),MATCH(1,(B448=OFFSET(Priorities!$B$3:$B$2283,Table1[[#This Row],[ID]],0))*("3W"=OFFSET(Priorities!$E$3:$E$2283,Table1[[#This Row],[ID]],0)),0))),"")</f>
        <v/>
      </c>
      <c r="I448" s="292" t="str" cm="1">
        <f t="array" aca="1" ref="I448" ca="1">_xlfn.IFNA(TODAY()-(INDEX(OFFSET(Priorities!$F$3:$F$2283,Table1[[#This Row],[ID]],0),MATCH(1,(B448=OFFSET(Priorities!$B$3:$B$2283,Table1[[#This Row],[ID]],0))*("6W"=OFFSET(Priorities!$E$3:$E$2283,Table1[[#This Row],[ID]],0)),0))),"")</f>
        <v/>
      </c>
      <c r="J448" s="292" t="str" cm="1">
        <f t="array" aca="1" ref="J448" ca="1">_xlfn.IFNA(TODAY()-(INDEX(OFFSET(Priorities!$F$3:$F$2283,Table1[[#This Row],[ID]],0),MATCH(1,(B448=OFFSET(Priorities!$B$3:$B$2283,Table1[[#This Row],[ID]],0))*("12W"=OFFSET(Priorities!$E$3:$E$2283,Table1[[#This Row],[ID]],0)),0))),"")</f>
        <v/>
      </c>
      <c r="K448" s="292" t="str" cm="1">
        <f t="array" aca="1" ref="K448" ca="1">_xlfn.IFNA(TODAY()-(INDEX(OFFSET(Priorities!$F$3:$F$2283,Table1[[#This Row],[ID]],0),MATCH(1,(B448=OFFSET(Priorities!$B$3:$B$2283,Table1[[#This Row],[ID]],0))*("18W"=OFFSET(Priorities!$E$3:$E$2283,Table1[[#This Row],[ID]],0)),0))),"")</f>
        <v/>
      </c>
      <c r="L448" s="292" t="str" cm="1">
        <f t="array" aca="1" ref="L448" ca="1">_xlfn.IFNA(TODAY()-(INDEX(OFFSET(Priorities!$F$3:$F$2283,Table1[[#This Row],[ID]],0),MATCH(1,(B448=OFFSET(Priorities!$B$3:$B$2283,Table1[[#This Row],[ID]],0))*("26W"=OFFSET(Priorities!$E$3:$E$2283,Table1[[#This Row],[ID]],0)),0))),"")</f>
        <v/>
      </c>
      <c r="M448" s="292" t="str" cm="1">
        <f t="array" aca="1" ref="M448" ca="1">_xlfn.IFNA(TODAY()-(INDEX(OFFSET(Priorities!$F$3:$F$2283,Table1[[#This Row],[ID]],0),MATCH(1,(B448=OFFSET(Priorities!$B$3:$B$2283,Table1[[#This Row],[ID]],0))*("52W"=OFFSET(Priorities!$E$3:$E$2283,Table1[[#This Row],[ID]],0)),0))),"")</f>
        <v/>
      </c>
      <c r="N448" s="292" t="str" cm="1">
        <f t="array" aca="1" ref="N448" ca="1">_xlfn.IFNA(TODAY()-(INDEX(OFFSET(Priorities!$F$3:$F$2283,Table1[[#This Row],[ID]],0),MATCH(1,(B448=OFFSET(Priorities!$B$3:$B$2283,Table1[[#This Row],[ID]],0))*("104W"=OFFSET(Priorities!$E$3:$E$2283,Table1[[#This Row],[ID]],0)),0))),"")</f>
        <v/>
      </c>
      <c r="O448" s="292" t="str" cm="1">
        <f t="array" aca="1" ref="O448" ca="1">_xlfn.IFNA(TODAY()-(INDEX(OFFSET(Priorities!$F$3:$F$2283,Table1[[#This Row],[ID]],0),MATCH(1,(B448=OFFSET(Priorities!$B$3:$B$2283,Table1[[#This Row],[ID]],0))*("2L"=OFFSET(Priorities!$E$3:$E$2283,Table1[[#This Row],[ID]],0)),0))),"")</f>
        <v/>
      </c>
      <c r="P448" s="292" t="str" cm="1">
        <f t="array" aca="1" ref="P448" ca="1">_xlfn.IFNA(TODAY()-(INDEX(OFFSET(Priorities!$F$3:$F$2283,Table1[[#This Row],[ID]],0),MATCH(1,(B448=OFFSET(Priorities!$B$3:$B$2283,Table1[[#This Row],[ID]],0))*("156W"=OFFSET(Priorities!$E$3:$E$2283,Table1[[#This Row],[ID]],0)),0))),"")</f>
        <v/>
      </c>
      <c r="Q448" s="289" t="str" cm="1">
        <f t="array" aca="1" ref="Q448" ca="1">_xlfn.IFNA(TODAY()-(INDEX(OFFSET(Priorities!$F$3:$F$2283,Table1[[#This Row],[ID]],0),MATCH(1,(B448=OFFSET(Priorities!$B$3:$B$2283,Table1[[#This Row],[ID]],0))*("3L"=OFFSET(Priorities!$E$3:$E$2283,Table1[[#This Row],[ID]],0)),0))),"")</f>
        <v/>
      </c>
    </row>
    <row r="449" spans="1:17" hidden="1" x14ac:dyDescent="0.3">
      <c r="A449" s="288">
        <v>448</v>
      </c>
      <c r="B449" s="289" t="str">
        <f ca="1">IF(COUNTIF(Priorities!$B$4:OFFSET(Priorities!$B$3,Table1[[#This Row],[ID]],0),OFFSET(Priorities!$B$3,Table1[[#This Row],[ID]],0))=1,OFFSET(Priorities!$B$3,Table1[[#This Row],[ID]],0),"")</f>
        <v/>
      </c>
      <c r="C449" s="290" t="str">
        <f ca="1">IF(COUNTIF(Priorities!$B$4:OFFSET(Priorities!$B$3,Table1[[#This Row],[ID]],0),OFFSET(Priorities!$B$3,Table1[[#This Row],[ID]],0))=1,OFFSET(Priorities!$C$3,Table1[[#This Row],[ID]],0),"")</f>
        <v/>
      </c>
      <c r="D449" s="289" t="str">
        <f ca="1">IFERROR(IF(VLOOKUP(E449,'Leader-Assistant'!$B$1:$B$25,1,FALSE)&lt;&gt;"",'Leader-Assistant'!$B$1,""),"") &amp; IFERROR(IF(VLOOKUP(E449,'Leader-Assistant'!$C$1:$C$25,1,FALSE)&lt;&gt;"",'Leader-Assistant'!$C$1,""),"")  &amp; IFERROR(IF(VLOOKUP(E449,'Leader-Assistant'!$D$1:$D$25,1,FALSE)&lt;&gt;"",'Leader-Assistant'!$D$1,""),"") &amp; IFERROR(IF(VLOOKUP(E449,'Leader-Assistant'!$E$1:$E$25,1,FALSE)&lt;&gt;"",'Leader-Assistant'!$E$1,""),"") &amp; IFERROR(IF(VLOOKUP(E449,'Leader-Assistant'!$F$1:$F$25,1,FALSE)&lt;&gt;"",'Leader-Assistant'!$F$1,""),"") &amp; IFERROR(IF(VLOOKUP(E449,'Leader-Assistant'!$G$1:$G$25,1,FALSE)&lt;&gt;"",'Leader-Assistant'!$G$1,""),"") &amp; IFERROR(IF(VLOOKUP(E449,'Leader-Assistant'!$H$1:$H$25,1,FALSE)&lt;&gt;"",'Leader-Assistant'!$H$1,""),"") &amp; IFERROR(IF(VLOOKUP(E449,'Leader-Assistant'!$I$1:$I$25,1,FALSE)&lt;&gt;"",'Leader-Assistant'!$I$1,""),"")</f>
        <v/>
      </c>
      <c r="E449" s="289" t="str">
        <f ca="1">IF(COUNTIF(Priorities!$B$4:OFFSET(Priorities!$B$3,Table1[[#This Row],[ID]],0),OFFSET(Priorities!$B$3,Table1[[#This Row],[ID]],0))=1,OFFSET(Priorities!$D$3,Table1[[#This Row],[ID]],0),"")</f>
        <v/>
      </c>
      <c r="F449" s="291"/>
      <c r="G449" s="292" t="str" cm="1">
        <f t="array" aca="1" ref="G449" ca="1">_xlfn.IFNA(TODAY()-(INDEX(OFFSET(Priorities!$F$3:$F$2283,Table1[[#This Row],[ID]],0),MATCH(1,(B449=OFFSET(Priorities!$B$3:$B$2283,Table1[[#This Row],[ID]],0))*("1W"=OFFSET(Priorities!$E$3:$E$2283,Table1[[#This Row],[ID]],0)),0))),"")</f>
        <v/>
      </c>
      <c r="H449" s="292" t="str" cm="1">
        <f t="array" aca="1" ref="H449" ca="1">_xlfn.IFNA(TODAY()-(INDEX(OFFSET(Priorities!$F$3:$F$2283,Table1[[#This Row],[ID]],0),MATCH(1,(B449=OFFSET(Priorities!$B$3:$B$2283,Table1[[#This Row],[ID]],0))*("3W"=OFFSET(Priorities!$E$3:$E$2283,Table1[[#This Row],[ID]],0)),0))),"")</f>
        <v/>
      </c>
      <c r="I449" s="292" t="str" cm="1">
        <f t="array" aca="1" ref="I449" ca="1">_xlfn.IFNA(TODAY()-(INDEX(OFFSET(Priorities!$F$3:$F$2283,Table1[[#This Row],[ID]],0),MATCH(1,(B449=OFFSET(Priorities!$B$3:$B$2283,Table1[[#This Row],[ID]],0))*("6W"=OFFSET(Priorities!$E$3:$E$2283,Table1[[#This Row],[ID]],0)),0))),"")</f>
        <v/>
      </c>
      <c r="J449" s="292" t="str" cm="1">
        <f t="array" aca="1" ref="J449" ca="1">_xlfn.IFNA(TODAY()-(INDEX(OFFSET(Priorities!$F$3:$F$2283,Table1[[#This Row],[ID]],0),MATCH(1,(B449=OFFSET(Priorities!$B$3:$B$2283,Table1[[#This Row],[ID]],0))*("12W"=OFFSET(Priorities!$E$3:$E$2283,Table1[[#This Row],[ID]],0)),0))),"")</f>
        <v/>
      </c>
      <c r="K449" s="292" t="str" cm="1">
        <f t="array" aca="1" ref="K449" ca="1">_xlfn.IFNA(TODAY()-(INDEX(OFFSET(Priorities!$F$3:$F$2283,Table1[[#This Row],[ID]],0),MATCH(1,(B449=OFFSET(Priorities!$B$3:$B$2283,Table1[[#This Row],[ID]],0))*("18W"=OFFSET(Priorities!$E$3:$E$2283,Table1[[#This Row],[ID]],0)),0))),"")</f>
        <v/>
      </c>
      <c r="L449" s="292" t="str" cm="1">
        <f t="array" aca="1" ref="L449" ca="1">_xlfn.IFNA(TODAY()-(INDEX(OFFSET(Priorities!$F$3:$F$2283,Table1[[#This Row],[ID]],0),MATCH(1,(B449=OFFSET(Priorities!$B$3:$B$2283,Table1[[#This Row],[ID]],0))*("26W"=OFFSET(Priorities!$E$3:$E$2283,Table1[[#This Row],[ID]],0)),0))),"")</f>
        <v/>
      </c>
      <c r="M449" s="292" t="str" cm="1">
        <f t="array" aca="1" ref="M449" ca="1">_xlfn.IFNA(TODAY()-(INDEX(OFFSET(Priorities!$F$3:$F$2283,Table1[[#This Row],[ID]],0),MATCH(1,(B449=OFFSET(Priorities!$B$3:$B$2283,Table1[[#This Row],[ID]],0))*("52W"=OFFSET(Priorities!$E$3:$E$2283,Table1[[#This Row],[ID]],0)),0))),"")</f>
        <v/>
      </c>
      <c r="N449" s="292" t="str" cm="1">
        <f t="array" aca="1" ref="N449" ca="1">_xlfn.IFNA(TODAY()-(INDEX(OFFSET(Priorities!$F$3:$F$2283,Table1[[#This Row],[ID]],0),MATCH(1,(B449=OFFSET(Priorities!$B$3:$B$2283,Table1[[#This Row],[ID]],0))*("104W"=OFFSET(Priorities!$E$3:$E$2283,Table1[[#This Row],[ID]],0)),0))),"")</f>
        <v/>
      </c>
      <c r="O449" s="292" t="str" cm="1">
        <f t="array" aca="1" ref="O449" ca="1">_xlfn.IFNA(TODAY()-(INDEX(OFFSET(Priorities!$F$3:$F$2283,Table1[[#This Row],[ID]],0),MATCH(1,(B449=OFFSET(Priorities!$B$3:$B$2283,Table1[[#This Row],[ID]],0))*("2L"=OFFSET(Priorities!$E$3:$E$2283,Table1[[#This Row],[ID]],0)),0))),"")</f>
        <v/>
      </c>
      <c r="P449" s="292" t="str" cm="1">
        <f t="array" aca="1" ref="P449" ca="1">_xlfn.IFNA(TODAY()-(INDEX(OFFSET(Priorities!$F$3:$F$2283,Table1[[#This Row],[ID]],0),MATCH(1,(B449=OFFSET(Priorities!$B$3:$B$2283,Table1[[#This Row],[ID]],0))*("156W"=OFFSET(Priorities!$E$3:$E$2283,Table1[[#This Row],[ID]],0)),0))),"")</f>
        <v/>
      </c>
      <c r="Q449" s="289" t="str" cm="1">
        <f t="array" aca="1" ref="Q449" ca="1">_xlfn.IFNA(TODAY()-(INDEX(OFFSET(Priorities!$F$3:$F$2283,Table1[[#This Row],[ID]],0),MATCH(1,(B449=OFFSET(Priorities!$B$3:$B$2283,Table1[[#This Row],[ID]],0))*("3L"=OFFSET(Priorities!$E$3:$E$2283,Table1[[#This Row],[ID]],0)),0))),"")</f>
        <v/>
      </c>
    </row>
    <row r="450" spans="1:17" hidden="1" x14ac:dyDescent="0.3">
      <c r="A450" s="288">
        <v>449</v>
      </c>
      <c r="B450" s="289" t="str">
        <f ca="1">IF(COUNTIF(Priorities!$B$4:OFFSET(Priorities!$B$3,Table1[[#This Row],[ID]],0),OFFSET(Priorities!$B$3,Table1[[#This Row],[ID]],0))=1,OFFSET(Priorities!$B$3,Table1[[#This Row],[ID]],0),"")</f>
        <v/>
      </c>
      <c r="C450" s="290" t="str">
        <f ca="1">IF(COUNTIF(Priorities!$B$4:OFFSET(Priorities!$B$3,Table1[[#This Row],[ID]],0),OFFSET(Priorities!$B$3,Table1[[#This Row],[ID]],0))=1,OFFSET(Priorities!$C$3,Table1[[#This Row],[ID]],0),"")</f>
        <v/>
      </c>
      <c r="D450" s="289" t="str">
        <f ca="1">IFERROR(IF(VLOOKUP(E450,'Leader-Assistant'!$B$1:$B$25,1,FALSE)&lt;&gt;"",'Leader-Assistant'!$B$1,""),"") &amp; IFERROR(IF(VLOOKUP(E450,'Leader-Assistant'!$C$1:$C$25,1,FALSE)&lt;&gt;"",'Leader-Assistant'!$C$1,""),"")  &amp; IFERROR(IF(VLOOKUP(E450,'Leader-Assistant'!$D$1:$D$25,1,FALSE)&lt;&gt;"",'Leader-Assistant'!$D$1,""),"") &amp; IFERROR(IF(VLOOKUP(E450,'Leader-Assistant'!$E$1:$E$25,1,FALSE)&lt;&gt;"",'Leader-Assistant'!$E$1,""),"") &amp; IFERROR(IF(VLOOKUP(E450,'Leader-Assistant'!$F$1:$F$25,1,FALSE)&lt;&gt;"",'Leader-Assistant'!$F$1,""),"") &amp; IFERROR(IF(VLOOKUP(E450,'Leader-Assistant'!$G$1:$G$25,1,FALSE)&lt;&gt;"",'Leader-Assistant'!$G$1,""),"") &amp; IFERROR(IF(VLOOKUP(E450,'Leader-Assistant'!$H$1:$H$25,1,FALSE)&lt;&gt;"",'Leader-Assistant'!$H$1,""),"") &amp; IFERROR(IF(VLOOKUP(E450,'Leader-Assistant'!$I$1:$I$25,1,FALSE)&lt;&gt;"",'Leader-Assistant'!$I$1,""),"")</f>
        <v/>
      </c>
      <c r="E450" s="289" t="str">
        <f ca="1">IF(COUNTIF(Priorities!$B$4:OFFSET(Priorities!$B$3,Table1[[#This Row],[ID]],0),OFFSET(Priorities!$B$3,Table1[[#This Row],[ID]],0))=1,OFFSET(Priorities!$D$3,Table1[[#This Row],[ID]],0),"")</f>
        <v/>
      </c>
      <c r="F450" s="291"/>
      <c r="G450" s="292" t="str" cm="1">
        <f t="array" aca="1" ref="G450" ca="1">_xlfn.IFNA(TODAY()-(INDEX(OFFSET(Priorities!$F$3:$F$2283,Table1[[#This Row],[ID]],0),MATCH(1,(B450=OFFSET(Priorities!$B$3:$B$2283,Table1[[#This Row],[ID]],0))*("1W"=OFFSET(Priorities!$E$3:$E$2283,Table1[[#This Row],[ID]],0)),0))),"")</f>
        <v/>
      </c>
      <c r="H450" s="292" t="str" cm="1">
        <f t="array" aca="1" ref="H450" ca="1">_xlfn.IFNA(TODAY()-(INDEX(OFFSET(Priorities!$F$3:$F$2283,Table1[[#This Row],[ID]],0),MATCH(1,(B450=OFFSET(Priorities!$B$3:$B$2283,Table1[[#This Row],[ID]],0))*("3W"=OFFSET(Priorities!$E$3:$E$2283,Table1[[#This Row],[ID]],0)),0))),"")</f>
        <v/>
      </c>
      <c r="I450" s="292" t="str" cm="1">
        <f t="array" aca="1" ref="I450" ca="1">_xlfn.IFNA(TODAY()-(INDEX(OFFSET(Priorities!$F$3:$F$2283,Table1[[#This Row],[ID]],0),MATCH(1,(B450=OFFSET(Priorities!$B$3:$B$2283,Table1[[#This Row],[ID]],0))*("6W"=OFFSET(Priorities!$E$3:$E$2283,Table1[[#This Row],[ID]],0)),0))),"")</f>
        <v/>
      </c>
      <c r="J450" s="292" t="str" cm="1">
        <f t="array" aca="1" ref="J450" ca="1">_xlfn.IFNA(TODAY()-(INDEX(OFFSET(Priorities!$F$3:$F$2283,Table1[[#This Row],[ID]],0),MATCH(1,(B450=OFFSET(Priorities!$B$3:$B$2283,Table1[[#This Row],[ID]],0))*("12W"=OFFSET(Priorities!$E$3:$E$2283,Table1[[#This Row],[ID]],0)),0))),"")</f>
        <v/>
      </c>
      <c r="K450" s="292" t="str" cm="1">
        <f t="array" aca="1" ref="K450" ca="1">_xlfn.IFNA(TODAY()-(INDEX(OFFSET(Priorities!$F$3:$F$2283,Table1[[#This Row],[ID]],0),MATCH(1,(B450=OFFSET(Priorities!$B$3:$B$2283,Table1[[#This Row],[ID]],0))*("18W"=OFFSET(Priorities!$E$3:$E$2283,Table1[[#This Row],[ID]],0)),0))),"")</f>
        <v/>
      </c>
      <c r="L450" s="292" t="str" cm="1">
        <f t="array" aca="1" ref="L450" ca="1">_xlfn.IFNA(TODAY()-(INDEX(OFFSET(Priorities!$F$3:$F$2283,Table1[[#This Row],[ID]],0),MATCH(1,(B450=OFFSET(Priorities!$B$3:$B$2283,Table1[[#This Row],[ID]],0))*("26W"=OFFSET(Priorities!$E$3:$E$2283,Table1[[#This Row],[ID]],0)),0))),"")</f>
        <v/>
      </c>
      <c r="M450" s="292" t="str" cm="1">
        <f t="array" aca="1" ref="M450" ca="1">_xlfn.IFNA(TODAY()-(INDEX(OFFSET(Priorities!$F$3:$F$2283,Table1[[#This Row],[ID]],0),MATCH(1,(B450=OFFSET(Priorities!$B$3:$B$2283,Table1[[#This Row],[ID]],0))*("52W"=OFFSET(Priorities!$E$3:$E$2283,Table1[[#This Row],[ID]],0)),0))),"")</f>
        <v/>
      </c>
      <c r="N450" s="292" t="str" cm="1">
        <f t="array" aca="1" ref="N450" ca="1">_xlfn.IFNA(TODAY()-(INDEX(OFFSET(Priorities!$F$3:$F$2283,Table1[[#This Row],[ID]],0),MATCH(1,(B450=OFFSET(Priorities!$B$3:$B$2283,Table1[[#This Row],[ID]],0))*("104W"=OFFSET(Priorities!$E$3:$E$2283,Table1[[#This Row],[ID]],0)),0))),"")</f>
        <v/>
      </c>
      <c r="O450" s="292" t="str" cm="1">
        <f t="array" aca="1" ref="O450" ca="1">_xlfn.IFNA(TODAY()-(INDEX(OFFSET(Priorities!$F$3:$F$2283,Table1[[#This Row],[ID]],0),MATCH(1,(B450=OFFSET(Priorities!$B$3:$B$2283,Table1[[#This Row],[ID]],0))*("2L"=OFFSET(Priorities!$E$3:$E$2283,Table1[[#This Row],[ID]],0)),0))),"")</f>
        <v/>
      </c>
      <c r="P450" s="292" t="str" cm="1">
        <f t="array" aca="1" ref="P450" ca="1">_xlfn.IFNA(TODAY()-(INDEX(OFFSET(Priorities!$F$3:$F$2283,Table1[[#This Row],[ID]],0),MATCH(1,(B450=OFFSET(Priorities!$B$3:$B$2283,Table1[[#This Row],[ID]],0))*("156W"=OFFSET(Priorities!$E$3:$E$2283,Table1[[#This Row],[ID]],0)),0))),"")</f>
        <v/>
      </c>
      <c r="Q450" s="289" t="str" cm="1">
        <f t="array" aca="1" ref="Q450" ca="1">_xlfn.IFNA(TODAY()-(INDEX(OFFSET(Priorities!$F$3:$F$2283,Table1[[#This Row],[ID]],0),MATCH(1,(B450=OFFSET(Priorities!$B$3:$B$2283,Table1[[#This Row],[ID]],0))*("3L"=OFFSET(Priorities!$E$3:$E$2283,Table1[[#This Row],[ID]],0)),0))),"")</f>
        <v/>
      </c>
    </row>
    <row r="451" spans="1:17" hidden="1" x14ac:dyDescent="0.3">
      <c r="A451" s="288">
        <v>450</v>
      </c>
      <c r="B451" s="289" t="str">
        <f ca="1">IF(COUNTIF(Priorities!$B$4:OFFSET(Priorities!$B$3,Table1[[#This Row],[ID]],0),OFFSET(Priorities!$B$3,Table1[[#This Row],[ID]],0))=1,OFFSET(Priorities!$B$3,Table1[[#This Row],[ID]],0),"")</f>
        <v/>
      </c>
      <c r="C451" s="290" t="str">
        <f ca="1">IF(COUNTIF(Priorities!$B$4:OFFSET(Priorities!$B$3,Table1[[#This Row],[ID]],0),OFFSET(Priorities!$B$3,Table1[[#This Row],[ID]],0))=1,OFFSET(Priorities!$C$3,Table1[[#This Row],[ID]],0),"")</f>
        <v/>
      </c>
      <c r="D451" s="289" t="str">
        <f ca="1">IFERROR(IF(VLOOKUP(E451,'Leader-Assistant'!$B$1:$B$25,1,FALSE)&lt;&gt;"",'Leader-Assistant'!$B$1,""),"") &amp; IFERROR(IF(VLOOKUP(E451,'Leader-Assistant'!$C$1:$C$25,1,FALSE)&lt;&gt;"",'Leader-Assistant'!$C$1,""),"")  &amp; IFERROR(IF(VLOOKUP(E451,'Leader-Assistant'!$D$1:$D$25,1,FALSE)&lt;&gt;"",'Leader-Assistant'!$D$1,""),"") &amp; IFERROR(IF(VLOOKUP(E451,'Leader-Assistant'!$E$1:$E$25,1,FALSE)&lt;&gt;"",'Leader-Assistant'!$E$1,""),"") &amp; IFERROR(IF(VLOOKUP(E451,'Leader-Assistant'!$F$1:$F$25,1,FALSE)&lt;&gt;"",'Leader-Assistant'!$F$1,""),"") &amp; IFERROR(IF(VLOOKUP(E451,'Leader-Assistant'!$G$1:$G$25,1,FALSE)&lt;&gt;"",'Leader-Assistant'!$G$1,""),"") &amp; IFERROR(IF(VLOOKUP(E451,'Leader-Assistant'!$H$1:$H$25,1,FALSE)&lt;&gt;"",'Leader-Assistant'!$H$1,""),"") &amp; IFERROR(IF(VLOOKUP(E451,'Leader-Assistant'!$I$1:$I$25,1,FALSE)&lt;&gt;"",'Leader-Assistant'!$I$1,""),"")</f>
        <v/>
      </c>
      <c r="E451" s="289" t="str">
        <f ca="1">IF(COUNTIF(Priorities!$B$4:OFFSET(Priorities!$B$3,Table1[[#This Row],[ID]],0),OFFSET(Priorities!$B$3,Table1[[#This Row],[ID]],0))=1,OFFSET(Priorities!$D$3,Table1[[#This Row],[ID]],0),"")</f>
        <v/>
      </c>
      <c r="F451" s="291"/>
      <c r="G451" s="292" t="str" cm="1">
        <f t="array" aca="1" ref="G451" ca="1">_xlfn.IFNA(TODAY()-(INDEX(OFFSET(Priorities!$F$3:$F$2283,Table1[[#This Row],[ID]],0),MATCH(1,(B451=OFFSET(Priorities!$B$3:$B$2283,Table1[[#This Row],[ID]],0))*("1W"=OFFSET(Priorities!$E$3:$E$2283,Table1[[#This Row],[ID]],0)),0))),"")</f>
        <v/>
      </c>
      <c r="H451" s="292" t="str" cm="1">
        <f t="array" aca="1" ref="H451" ca="1">_xlfn.IFNA(TODAY()-(INDEX(OFFSET(Priorities!$F$3:$F$2283,Table1[[#This Row],[ID]],0),MATCH(1,(B451=OFFSET(Priorities!$B$3:$B$2283,Table1[[#This Row],[ID]],0))*("3W"=OFFSET(Priorities!$E$3:$E$2283,Table1[[#This Row],[ID]],0)),0))),"")</f>
        <v/>
      </c>
      <c r="I451" s="292" t="str" cm="1">
        <f t="array" aca="1" ref="I451" ca="1">_xlfn.IFNA(TODAY()-(INDEX(OFFSET(Priorities!$F$3:$F$2283,Table1[[#This Row],[ID]],0),MATCH(1,(B451=OFFSET(Priorities!$B$3:$B$2283,Table1[[#This Row],[ID]],0))*("6W"=OFFSET(Priorities!$E$3:$E$2283,Table1[[#This Row],[ID]],0)),0))),"")</f>
        <v/>
      </c>
      <c r="J451" s="292" t="str" cm="1">
        <f t="array" aca="1" ref="J451" ca="1">_xlfn.IFNA(TODAY()-(INDEX(OFFSET(Priorities!$F$3:$F$2283,Table1[[#This Row],[ID]],0),MATCH(1,(B451=OFFSET(Priorities!$B$3:$B$2283,Table1[[#This Row],[ID]],0))*("12W"=OFFSET(Priorities!$E$3:$E$2283,Table1[[#This Row],[ID]],0)),0))),"")</f>
        <v/>
      </c>
      <c r="K451" s="292" t="str" cm="1">
        <f t="array" aca="1" ref="K451" ca="1">_xlfn.IFNA(TODAY()-(INDEX(OFFSET(Priorities!$F$3:$F$2283,Table1[[#This Row],[ID]],0),MATCH(1,(B451=OFFSET(Priorities!$B$3:$B$2283,Table1[[#This Row],[ID]],0))*("18W"=OFFSET(Priorities!$E$3:$E$2283,Table1[[#This Row],[ID]],0)),0))),"")</f>
        <v/>
      </c>
      <c r="L451" s="292" t="str" cm="1">
        <f t="array" aca="1" ref="L451" ca="1">_xlfn.IFNA(TODAY()-(INDEX(OFFSET(Priorities!$F$3:$F$2283,Table1[[#This Row],[ID]],0),MATCH(1,(B451=OFFSET(Priorities!$B$3:$B$2283,Table1[[#This Row],[ID]],0))*("26W"=OFFSET(Priorities!$E$3:$E$2283,Table1[[#This Row],[ID]],0)),0))),"")</f>
        <v/>
      </c>
      <c r="M451" s="292" t="str" cm="1">
        <f t="array" aca="1" ref="M451" ca="1">_xlfn.IFNA(TODAY()-(INDEX(OFFSET(Priorities!$F$3:$F$2283,Table1[[#This Row],[ID]],0),MATCH(1,(B451=OFFSET(Priorities!$B$3:$B$2283,Table1[[#This Row],[ID]],0))*("52W"=OFFSET(Priorities!$E$3:$E$2283,Table1[[#This Row],[ID]],0)),0))),"")</f>
        <v/>
      </c>
      <c r="N451" s="292" t="str" cm="1">
        <f t="array" aca="1" ref="N451" ca="1">_xlfn.IFNA(TODAY()-(INDEX(OFFSET(Priorities!$F$3:$F$2283,Table1[[#This Row],[ID]],0),MATCH(1,(B451=OFFSET(Priorities!$B$3:$B$2283,Table1[[#This Row],[ID]],0))*("104W"=OFFSET(Priorities!$E$3:$E$2283,Table1[[#This Row],[ID]],0)),0))),"")</f>
        <v/>
      </c>
      <c r="O451" s="292" t="str" cm="1">
        <f t="array" aca="1" ref="O451" ca="1">_xlfn.IFNA(TODAY()-(INDEX(OFFSET(Priorities!$F$3:$F$2283,Table1[[#This Row],[ID]],0),MATCH(1,(B451=OFFSET(Priorities!$B$3:$B$2283,Table1[[#This Row],[ID]],0))*("2L"=OFFSET(Priorities!$E$3:$E$2283,Table1[[#This Row],[ID]],0)),0))),"")</f>
        <v/>
      </c>
      <c r="P451" s="292" t="str" cm="1">
        <f t="array" aca="1" ref="P451" ca="1">_xlfn.IFNA(TODAY()-(INDEX(OFFSET(Priorities!$F$3:$F$2283,Table1[[#This Row],[ID]],0),MATCH(1,(B451=OFFSET(Priorities!$B$3:$B$2283,Table1[[#This Row],[ID]],0))*("156W"=OFFSET(Priorities!$E$3:$E$2283,Table1[[#This Row],[ID]],0)),0))),"")</f>
        <v/>
      </c>
      <c r="Q451" s="289" t="str" cm="1">
        <f t="array" aca="1" ref="Q451" ca="1">_xlfn.IFNA(TODAY()-(INDEX(OFFSET(Priorities!$F$3:$F$2283,Table1[[#This Row],[ID]],0),MATCH(1,(B451=OFFSET(Priorities!$B$3:$B$2283,Table1[[#This Row],[ID]],0))*("3L"=OFFSET(Priorities!$E$3:$E$2283,Table1[[#This Row],[ID]],0)),0))),"")</f>
        <v/>
      </c>
    </row>
    <row r="452" spans="1:17" hidden="1" x14ac:dyDescent="0.3">
      <c r="A452" s="288">
        <v>451</v>
      </c>
      <c r="B452" s="289" t="str">
        <f ca="1">IF(COUNTIF(Priorities!$B$4:OFFSET(Priorities!$B$3,Table1[[#This Row],[ID]],0),OFFSET(Priorities!$B$3,Table1[[#This Row],[ID]],0))=1,OFFSET(Priorities!$B$3,Table1[[#This Row],[ID]],0),"")</f>
        <v/>
      </c>
      <c r="C452" s="290" t="str">
        <f ca="1">IF(COUNTIF(Priorities!$B$4:OFFSET(Priorities!$B$3,Table1[[#This Row],[ID]],0),OFFSET(Priorities!$B$3,Table1[[#This Row],[ID]],0))=1,OFFSET(Priorities!$C$3,Table1[[#This Row],[ID]],0),"")</f>
        <v/>
      </c>
      <c r="D452" s="289" t="str">
        <f ca="1">IFERROR(IF(VLOOKUP(E452,'Leader-Assistant'!$B$1:$B$25,1,FALSE)&lt;&gt;"",'Leader-Assistant'!$B$1,""),"") &amp; IFERROR(IF(VLOOKUP(E452,'Leader-Assistant'!$C$1:$C$25,1,FALSE)&lt;&gt;"",'Leader-Assistant'!$C$1,""),"")  &amp; IFERROR(IF(VLOOKUP(E452,'Leader-Assistant'!$D$1:$D$25,1,FALSE)&lt;&gt;"",'Leader-Assistant'!$D$1,""),"") &amp; IFERROR(IF(VLOOKUP(E452,'Leader-Assistant'!$E$1:$E$25,1,FALSE)&lt;&gt;"",'Leader-Assistant'!$E$1,""),"") &amp; IFERROR(IF(VLOOKUP(E452,'Leader-Assistant'!$F$1:$F$25,1,FALSE)&lt;&gt;"",'Leader-Assistant'!$F$1,""),"") &amp; IFERROR(IF(VLOOKUP(E452,'Leader-Assistant'!$G$1:$G$25,1,FALSE)&lt;&gt;"",'Leader-Assistant'!$G$1,""),"") &amp; IFERROR(IF(VLOOKUP(E452,'Leader-Assistant'!$H$1:$H$25,1,FALSE)&lt;&gt;"",'Leader-Assistant'!$H$1,""),"") &amp; IFERROR(IF(VLOOKUP(E452,'Leader-Assistant'!$I$1:$I$25,1,FALSE)&lt;&gt;"",'Leader-Assistant'!$I$1,""),"")</f>
        <v/>
      </c>
      <c r="E452" s="289" t="str">
        <f ca="1">IF(COUNTIF(Priorities!$B$4:OFFSET(Priorities!$B$3,Table1[[#This Row],[ID]],0),OFFSET(Priorities!$B$3,Table1[[#This Row],[ID]],0))=1,OFFSET(Priorities!$D$3,Table1[[#This Row],[ID]],0),"")</f>
        <v/>
      </c>
      <c r="F452" s="291"/>
      <c r="G452" s="292" t="str" cm="1">
        <f t="array" aca="1" ref="G452" ca="1">_xlfn.IFNA(TODAY()-(INDEX(OFFSET(Priorities!$F$3:$F$2283,Table1[[#This Row],[ID]],0),MATCH(1,(B452=OFFSET(Priorities!$B$3:$B$2283,Table1[[#This Row],[ID]],0))*("1W"=OFFSET(Priorities!$E$3:$E$2283,Table1[[#This Row],[ID]],0)),0))),"")</f>
        <v/>
      </c>
      <c r="H452" s="292" t="str" cm="1">
        <f t="array" aca="1" ref="H452" ca="1">_xlfn.IFNA(TODAY()-(INDEX(OFFSET(Priorities!$F$3:$F$2283,Table1[[#This Row],[ID]],0),MATCH(1,(B452=OFFSET(Priorities!$B$3:$B$2283,Table1[[#This Row],[ID]],0))*("3W"=OFFSET(Priorities!$E$3:$E$2283,Table1[[#This Row],[ID]],0)),0))),"")</f>
        <v/>
      </c>
      <c r="I452" s="292" t="str" cm="1">
        <f t="array" aca="1" ref="I452" ca="1">_xlfn.IFNA(TODAY()-(INDEX(OFFSET(Priorities!$F$3:$F$2283,Table1[[#This Row],[ID]],0),MATCH(1,(B452=OFFSET(Priorities!$B$3:$B$2283,Table1[[#This Row],[ID]],0))*("6W"=OFFSET(Priorities!$E$3:$E$2283,Table1[[#This Row],[ID]],0)),0))),"")</f>
        <v/>
      </c>
      <c r="J452" s="292" t="str" cm="1">
        <f t="array" aca="1" ref="J452" ca="1">_xlfn.IFNA(TODAY()-(INDEX(OFFSET(Priorities!$F$3:$F$2283,Table1[[#This Row],[ID]],0),MATCH(1,(B452=OFFSET(Priorities!$B$3:$B$2283,Table1[[#This Row],[ID]],0))*("12W"=OFFSET(Priorities!$E$3:$E$2283,Table1[[#This Row],[ID]],0)),0))),"")</f>
        <v/>
      </c>
      <c r="K452" s="292" t="str" cm="1">
        <f t="array" aca="1" ref="K452" ca="1">_xlfn.IFNA(TODAY()-(INDEX(OFFSET(Priorities!$F$3:$F$2283,Table1[[#This Row],[ID]],0),MATCH(1,(B452=OFFSET(Priorities!$B$3:$B$2283,Table1[[#This Row],[ID]],0))*("18W"=OFFSET(Priorities!$E$3:$E$2283,Table1[[#This Row],[ID]],0)),0))),"")</f>
        <v/>
      </c>
      <c r="L452" s="292" t="str" cm="1">
        <f t="array" aca="1" ref="L452" ca="1">_xlfn.IFNA(TODAY()-(INDEX(OFFSET(Priorities!$F$3:$F$2283,Table1[[#This Row],[ID]],0),MATCH(1,(B452=OFFSET(Priorities!$B$3:$B$2283,Table1[[#This Row],[ID]],0))*("26W"=OFFSET(Priorities!$E$3:$E$2283,Table1[[#This Row],[ID]],0)),0))),"")</f>
        <v/>
      </c>
      <c r="M452" s="292" t="str" cm="1">
        <f t="array" aca="1" ref="M452" ca="1">_xlfn.IFNA(TODAY()-(INDEX(OFFSET(Priorities!$F$3:$F$2283,Table1[[#This Row],[ID]],0),MATCH(1,(B452=OFFSET(Priorities!$B$3:$B$2283,Table1[[#This Row],[ID]],0))*("52W"=OFFSET(Priorities!$E$3:$E$2283,Table1[[#This Row],[ID]],0)),0))),"")</f>
        <v/>
      </c>
      <c r="N452" s="292" t="str" cm="1">
        <f t="array" aca="1" ref="N452" ca="1">_xlfn.IFNA(TODAY()-(INDEX(OFFSET(Priorities!$F$3:$F$2283,Table1[[#This Row],[ID]],0),MATCH(1,(B452=OFFSET(Priorities!$B$3:$B$2283,Table1[[#This Row],[ID]],0))*("104W"=OFFSET(Priorities!$E$3:$E$2283,Table1[[#This Row],[ID]],0)),0))),"")</f>
        <v/>
      </c>
      <c r="O452" s="292" t="str" cm="1">
        <f t="array" aca="1" ref="O452" ca="1">_xlfn.IFNA(TODAY()-(INDEX(OFFSET(Priorities!$F$3:$F$2283,Table1[[#This Row],[ID]],0),MATCH(1,(B452=OFFSET(Priorities!$B$3:$B$2283,Table1[[#This Row],[ID]],0))*("2L"=OFFSET(Priorities!$E$3:$E$2283,Table1[[#This Row],[ID]],0)),0))),"")</f>
        <v/>
      </c>
      <c r="P452" s="292" t="str" cm="1">
        <f t="array" aca="1" ref="P452" ca="1">_xlfn.IFNA(TODAY()-(INDEX(OFFSET(Priorities!$F$3:$F$2283,Table1[[#This Row],[ID]],0),MATCH(1,(B452=OFFSET(Priorities!$B$3:$B$2283,Table1[[#This Row],[ID]],0))*("156W"=OFFSET(Priorities!$E$3:$E$2283,Table1[[#This Row],[ID]],0)),0))),"")</f>
        <v/>
      </c>
      <c r="Q452" s="289" t="str" cm="1">
        <f t="array" aca="1" ref="Q452" ca="1">_xlfn.IFNA(TODAY()-(INDEX(OFFSET(Priorities!$F$3:$F$2283,Table1[[#This Row],[ID]],0),MATCH(1,(B452=OFFSET(Priorities!$B$3:$B$2283,Table1[[#This Row],[ID]],0))*("3L"=OFFSET(Priorities!$E$3:$E$2283,Table1[[#This Row],[ID]],0)),0))),"")</f>
        <v/>
      </c>
    </row>
    <row r="453" spans="1:17" hidden="1" x14ac:dyDescent="0.3">
      <c r="A453" s="288">
        <v>452</v>
      </c>
      <c r="B453" s="289" t="str">
        <f ca="1">IF(COUNTIF(Priorities!$B$4:OFFSET(Priorities!$B$3,Table1[[#This Row],[ID]],0),OFFSET(Priorities!$B$3,Table1[[#This Row],[ID]],0))=1,OFFSET(Priorities!$B$3,Table1[[#This Row],[ID]],0),"")</f>
        <v/>
      </c>
      <c r="C453" s="290" t="str">
        <f ca="1">IF(COUNTIF(Priorities!$B$4:OFFSET(Priorities!$B$3,Table1[[#This Row],[ID]],0),OFFSET(Priorities!$B$3,Table1[[#This Row],[ID]],0))=1,OFFSET(Priorities!$C$3,Table1[[#This Row],[ID]],0),"")</f>
        <v/>
      </c>
      <c r="D453" s="289" t="str">
        <f ca="1">IFERROR(IF(VLOOKUP(E453,'Leader-Assistant'!$B$1:$B$25,1,FALSE)&lt;&gt;"",'Leader-Assistant'!$B$1,""),"") &amp; IFERROR(IF(VLOOKUP(E453,'Leader-Assistant'!$C$1:$C$25,1,FALSE)&lt;&gt;"",'Leader-Assistant'!$C$1,""),"")  &amp; IFERROR(IF(VLOOKUP(E453,'Leader-Assistant'!$D$1:$D$25,1,FALSE)&lt;&gt;"",'Leader-Assistant'!$D$1,""),"") &amp; IFERROR(IF(VLOOKUP(E453,'Leader-Assistant'!$E$1:$E$25,1,FALSE)&lt;&gt;"",'Leader-Assistant'!$E$1,""),"") &amp; IFERROR(IF(VLOOKUP(E453,'Leader-Assistant'!$F$1:$F$25,1,FALSE)&lt;&gt;"",'Leader-Assistant'!$F$1,""),"") &amp; IFERROR(IF(VLOOKUP(E453,'Leader-Assistant'!$G$1:$G$25,1,FALSE)&lt;&gt;"",'Leader-Assistant'!$G$1,""),"") &amp; IFERROR(IF(VLOOKUP(E453,'Leader-Assistant'!$H$1:$H$25,1,FALSE)&lt;&gt;"",'Leader-Assistant'!$H$1,""),"") &amp; IFERROR(IF(VLOOKUP(E453,'Leader-Assistant'!$I$1:$I$25,1,FALSE)&lt;&gt;"",'Leader-Assistant'!$I$1,""),"")</f>
        <v/>
      </c>
      <c r="E453" s="289" t="str">
        <f ca="1">IF(COUNTIF(Priorities!$B$4:OFFSET(Priorities!$B$3,Table1[[#This Row],[ID]],0),OFFSET(Priorities!$B$3,Table1[[#This Row],[ID]],0))=1,OFFSET(Priorities!$D$3,Table1[[#This Row],[ID]],0),"")</f>
        <v/>
      </c>
      <c r="F453" s="291"/>
      <c r="G453" s="292" t="str" cm="1">
        <f t="array" aca="1" ref="G453" ca="1">_xlfn.IFNA(TODAY()-(INDEX(OFFSET(Priorities!$F$3:$F$2283,Table1[[#This Row],[ID]],0),MATCH(1,(B453=OFFSET(Priorities!$B$3:$B$2283,Table1[[#This Row],[ID]],0))*("1W"=OFFSET(Priorities!$E$3:$E$2283,Table1[[#This Row],[ID]],0)),0))),"")</f>
        <v/>
      </c>
      <c r="H453" s="292" t="str" cm="1">
        <f t="array" aca="1" ref="H453" ca="1">_xlfn.IFNA(TODAY()-(INDEX(OFFSET(Priorities!$F$3:$F$2283,Table1[[#This Row],[ID]],0),MATCH(1,(B453=OFFSET(Priorities!$B$3:$B$2283,Table1[[#This Row],[ID]],0))*("3W"=OFFSET(Priorities!$E$3:$E$2283,Table1[[#This Row],[ID]],0)),0))),"")</f>
        <v/>
      </c>
      <c r="I453" s="292" t="str" cm="1">
        <f t="array" aca="1" ref="I453" ca="1">_xlfn.IFNA(TODAY()-(INDEX(OFFSET(Priorities!$F$3:$F$2283,Table1[[#This Row],[ID]],0),MATCH(1,(B453=OFFSET(Priorities!$B$3:$B$2283,Table1[[#This Row],[ID]],0))*("6W"=OFFSET(Priorities!$E$3:$E$2283,Table1[[#This Row],[ID]],0)),0))),"")</f>
        <v/>
      </c>
      <c r="J453" s="292" t="str" cm="1">
        <f t="array" aca="1" ref="J453" ca="1">_xlfn.IFNA(TODAY()-(INDEX(OFFSET(Priorities!$F$3:$F$2283,Table1[[#This Row],[ID]],0),MATCH(1,(B453=OFFSET(Priorities!$B$3:$B$2283,Table1[[#This Row],[ID]],0))*("12W"=OFFSET(Priorities!$E$3:$E$2283,Table1[[#This Row],[ID]],0)),0))),"")</f>
        <v/>
      </c>
      <c r="K453" s="292" t="str" cm="1">
        <f t="array" aca="1" ref="K453" ca="1">_xlfn.IFNA(TODAY()-(INDEX(OFFSET(Priorities!$F$3:$F$2283,Table1[[#This Row],[ID]],0),MATCH(1,(B453=OFFSET(Priorities!$B$3:$B$2283,Table1[[#This Row],[ID]],0))*("18W"=OFFSET(Priorities!$E$3:$E$2283,Table1[[#This Row],[ID]],0)),0))),"")</f>
        <v/>
      </c>
      <c r="L453" s="292" t="str" cm="1">
        <f t="array" aca="1" ref="L453" ca="1">_xlfn.IFNA(TODAY()-(INDEX(OFFSET(Priorities!$F$3:$F$2283,Table1[[#This Row],[ID]],0),MATCH(1,(B453=OFFSET(Priorities!$B$3:$B$2283,Table1[[#This Row],[ID]],0))*("26W"=OFFSET(Priorities!$E$3:$E$2283,Table1[[#This Row],[ID]],0)),0))),"")</f>
        <v/>
      </c>
      <c r="M453" s="292" t="str" cm="1">
        <f t="array" aca="1" ref="M453" ca="1">_xlfn.IFNA(TODAY()-(INDEX(OFFSET(Priorities!$F$3:$F$2283,Table1[[#This Row],[ID]],0),MATCH(1,(B453=OFFSET(Priorities!$B$3:$B$2283,Table1[[#This Row],[ID]],0))*("52W"=OFFSET(Priorities!$E$3:$E$2283,Table1[[#This Row],[ID]],0)),0))),"")</f>
        <v/>
      </c>
      <c r="N453" s="292" t="str" cm="1">
        <f t="array" aca="1" ref="N453" ca="1">_xlfn.IFNA(TODAY()-(INDEX(OFFSET(Priorities!$F$3:$F$2283,Table1[[#This Row],[ID]],0),MATCH(1,(B453=OFFSET(Priorities!$B$3:$B$2283,Table1[[#This Row],[ID]],0))*("104W"=OFFSET(Priorities!$E$3:$E$2283,Table1[[#This Row],[ID]],0)),0))),"")</f>
        <v/>
      </c>
      <c r="O453" s="292" t="str" cm="1">
        <f t="array" aca="1" ref="O453" ca="1">_xlfn.IFNA(TODAY()-(INDEX(OFFSET(Priorities!$F$3:$F$2283,Table1[[#This Row],[ID]],0),MATCH(1,(B453=OFFSET(Priorities!$B$3:$B$2283,Table1[[#This Row],[ID]],0))*("2L"=OFFSET(Priorities!$E$3:$E$2283,Table1[[#This Row],[ID]],0)),0))),"")</f>
        <v/>
      </c>
      <c r="P453" s="292" t="str" cm="1">
        <f t="array" aca="1" ref="P453" ca="1">_xlfn.IFNA(TODAY()-(INDEX(OFFSET(Priorities!$F$3:$F$2283,Table1[[#This Row],[ID]],0),MATCH(1,(B453=OFFSET(Priorities!$B$3:$B$2283,Table1[[#This Row],[ID]],0))*("156W"=OFFSET(Priorities!$E$3:$E$2283,Table1[[#This Row],[ID]],0)),0))),"")</f>
        <v/>
      </c>
      <c r="Q453" s="289" t="str" cm="1">
        <f t="array" aca="1" ref="Q453" ca="1">_xlfn.IFNA(TODAY()-(INDEX(OFFSET(Priorities!$F$3:$F$2283,Table1[[#This Row],[ID]],0),MATCH(1,(B453=OFFSET(Priorities!$B$3:$B$2283,Table1[[#This Row],[ID]],0))*("3L"=OFFSET(Priorities!$E$3:$E$2283,Table1[[#This Row],[ID]],0)),0))),"")</f>
        <v/>
      </c>
    </row>
    <row r="454" spans="1:17" ht="28.8" x14ac:dyDescent="0.3">
      <c r="A454" s="288">
        <v>453</v>
      </c>
      <c r="B454" s="289" t="str">
        <f ca="1">IF(COUNTIF(Priorities!$B$4:OFFSET(Priorities!$B$3,Table1[[#This Row],[ID]],0),OFFSET(Priorities!$B$3,Table1[[#This Row],[ID]],0))=1,OFFSET(Priorities!$B$3,Table1[[#This Row],[ID]],0),"")</f>
        <v>ST 189/2021</v>
      </c>
      <c r="C454" s="290" t="str">
        <f ca="1">IF(COUNTIF(Priorities!$B$4:OFFSET(Priorities!$B$3,Table1[[#This Row],[ID]],0),OFFSET(Priorities!$B$3,Table1[[#This Row],[ID]],0))=1,OFFSET(Priorities!$C$3,Table1[[#This Row],[ID]],0),"")</f>
        <v>HEDP Italmatch Arese for -new product line</v>
      </c>
      <c r="D454" s="289" t="str">
        <f ca="1">IFERROR(IF(VLOOKUP(E454,'Leader-Assistant'!$B$1:$B$25,1,FALSE)&lt;&gt;"",'Leader-Assistant'!$B$1,""),"") &amp; IFERROR(IF(VLOOKUP(E454,'Leader-Assistant'!$C$1:$C$25,1,FALSE)&lt;&gt;"",'Leader-Assistant'!$C$1,""),"")  &amp; IFERROR(IF(VLOOKUP(E454,'Leader-Assistant'!$D$1:$D$25,1,FALSE)&lt;&gt;"",'Leader-Assistant'!$D$1,""),"") &amp; IFERROR(IF(VLOOKUP(E454,'Leader-Assistant'!$E$1:$E$25,1,FALSE)&lt;&gt;"",'Leader-Assistant'!$E$1,""),"") &amp; IFERROR(IF(VLOOKUP(E454,'Leader-Assistant'!$F$1:$F$25,1,FALSE)&lt;&gt;"",'Leader-Assistant'!$F$1,""),"") &amp; IFERROR(IF(VLOOKUP(E454,'Leader-Assistant'!$G$1:$G$25,1,FALSE)&lt;&gt;"",'Leader-Assistant'!$G$1,""),"") &amp; IFERROR(IF(VLOOKUP(E454,'Leader-Assistant'!$H$1:$H$25,1,FALSE)&lt;&gt;"",'Leader-Assistant'!$H$1,""),"") &amp; IFERROR(IF(VLOOKUP(E454,'Leader-Assistant'!$I$1:$I$25,1,FALSE)&lt;&gt;"",'Leader-Assistant'!$I$1,""),"")</f>
        <v>PKL</v>
      </c>
      <c r="E454" s="289" t="str">
        <f ca="1">IF(COUNTIF(Priorities!$B$4:OFFSET(Priorities!$B$3,Table1[[#This Row],[ID]],0),OFFSET(Priorities!$B$3,Table1[[#This Row],[ID]],0))=1,OFFSET(Priorities!$D$3,Table1[[#This Row],[ID]],0),"")</f>
        <v>MGA</v>
      </c>
      <c r="F454" s="291"/>
      <c r="G454" s="292" cm="1">
        <f t="array" aca="1" ref="G454" ca="1">_xlfn.IFNA(TODAY()-(INDEX(OFFSET(Priorities!$F$3:$F$2283,Table1[[#This Row],[ID]],0),MATCH(1,(B454=OFFSET(Priorities!$B$3:$B$2283,Table1[[#This Row],[ID]],0))*("1W"=OFFSET(Priorities!$E$3:$E$2283,Table1[[#This Row],[ID]],0)),0))),"")</f>
        <v>531</v>
      </c>
      <c r="H454" s="292" cm="1">
        <f t="array" aca="1" ref="H454" ca="1">_xlfn.IFNA(TODAY()-(INDEX(OFFSET(Priorities!$F$3:$F$2283,Table1[[#This Row],[ID]],0),MATCH(1,(B454=OFFSET(Priorities!$B$3:$B$2283,Table1[[#This Row],[ID]],0))*("3W"=OFFSET(Priorities!$E$3:$E$2283,Table1[[#This Row],[ID]],0)),0))),"")</f>
        <v>517</v>
      </c>
      <c r="I454" s="292" cm="1">
        <f t="array" aca="1" ref="I454" ca="1">_xlfn.IFNA(TODAY()-(INDEX(OFFSET(Priorities!$F$3:$F$2283,Table1[[#This Row],[ID]],0),MATCH(1,(B454=OFFSET(Priorities!$B$3:$B$2283,Table1[[#This Row],[ID]],0))*("6W"=OFFSET(Priorities!$E$3:$E$2283,Table1[[#This Row],[ID]],0)),0))),"")</f>
        <v>496</v>
      </c>
      <c r="J454" s="292" cm="1">
        <f t="array" aca="1" ref="J454" ca="1">_xlfn.IFNA(TODAY()-(INDEX(OFFSET(Priorities!$F$3:$F$2283,Table1[[#This Row],[ID]],0),MATCH(1,(B454=OFFSET(Priorities!$B$3:$B$2283,Table1[[#This Row],[ID]],0))*("12W"=OFFSET(Priorities!$E$3:$E$2283,Table1[[#This Row],[ID]],0)),0))),"")</f>
        <v>454</v>
      </c>
      <c r="K454" s="292" t="str" cm="1">
        <f t="array" aca="1" ref="K454" ca="1">_xlfn.IFNA(TODAY()-(INDEX(OFFSET(Priorities!$F$3:$F$2283,Table1[[#This Row],[ID]],0),MATCH(1,(B454=OFFSET(Priorities!$B$3:$B$2283,Table1[[#This Row],[ID]],0))*("18W"=OFFSET(Priorities!$E$3:$E$2283,Table1[[#This Row],[ID]],0)),0))),"")</f>
        <v/>
      </c>
      <c r="L454" s="292" t="str" cm="1">
        <f t="array" aca="1" ref="L454" ca="1">_xlfn.IFNA(TODAY()-(INDEX(OFFSET(Priorities!$F$3:$F$2283,Table1[[#This Row],[ID]],0),MATCH(1,(B454=OFFSET(Priorities!$B$3:$B$2283,Table1[[#This Row],[ID]],0))*("26W"=OFFSET(Priorities!$E$3:$E$2283,Table1[[#This Row],[ID]],0)),0))),"")</f>
        <v/>
      </c>
      <c r="M454" s="292" t="str" cm="1">
        <f t="array" aca="1" ref="M454" ca="1">_xlfn.IFNA(TODAY()-(INDEX(OFFSET(Priorities!$F$3:$F$2283,Table1[[#This Row],[ID]],0),MATCH(1,(B454=OFFSET(Priorities!$B$3:$B$2283,Table1[[#This Row],[ID]],0))*("52W"=OFFSET(Priorities!$E$3:$E$2283,Table1[[#This Row],[ID]],0)),0))),"")</f>
        <v/>
      </c>
      <c r="N454" s="292" t="str" cm="1">
        <f t="array" aca="1" ref="N454" ca="1">_xlfn.IFNA(TODAY()-(INDEX(OFFSET(Priorities!$F$3:$F$2283,Table1[[#This Row],[ID]],0),MATCH(1,(B454=OFFSET(Priorities!$B$3:$B$2283,Table1[[#This Row],[ID]],0))*("104W"=OFFSET(Priorities!$E$3:$E$2283,Table1[[#This Row],[ID]],0)),0))),"")</f>
        <v/>
      </c>
      <c r="O454" s="292" t="str" cm="1">
        <f t="array" aca="1" ref="O454" ca="1">_xlfn.IFNA(TODAY()-(INDEX(OFFSET(Priorities!$F$3:$F$2283,Table1[[#This Row],[ID]],0),MATCH(1,(B454=OFFSET(Priorities!$B$3:$B$2283,Table1[[#This Row],[ID]],0))*("2L"=OFFSET(Priorities!$E$3:$E$2283,Table1[[#This Row],[ID]],0)),0))),"")</f>
        <v/>
      </c>
      <c r="P454" s="292" t="str" cm="1">
        <f t="array" aca="1" ref="P454" ca="1">_xlfn.IFNA(TODAY()-(INDEX(OFFSET(Priorities!$F$3:$F$2283,Table1[[#This Row],[ID]],0),MATCH(1,(B454=OFFSET(Priorities!$B$3:$B$2283,Table1[[#This Row],[ID]],0))*("156W"=OFFSET(Priorities!$E$3:$E$2283,Table1[[#This Row],[ID]],0)),0))),"")</f>
        <v/>
      </c>
      <c r="Q454" s="289" t="str" cm="1">
        <f t="array" aca="1" ref="Q454" ca="1">_xlfn.IFNA(TODAY()-(INDEX(OFFSET(Priorities!$F$3:$F$2283,Table1[[#This Row],[ID]],0),MATCH(1,(B454=OFFSET(Priorities!$B$3:$B$2283,Table1[[#This Row],[ID]],0))*("3L"=OFFSET(Priorities!$E$3:$E$2283,Table1[[#This Row],[ID]],0)),0))),"")</f>
        <v/>
      </c>
    </row>
    <row r="455" spans="1:17" hidden="1" x14ac:dyDescent="0.3">
      <c r="A455" s="288">
        <v>454</v>
      </c>
      <c r="B455" s="289" t="str">
        <f ca="1">IF(COUNTIF(Priorities!$B$4:OFFSET(Priorities!$B$3,Table1[[#This Row],[ID]],0),OFFSET(Priorities!$B$3,Table1[[#This Row],[ID]],0))=1,OFFSET(Priorities!$B$3,Table1[[#This Row],[ID]],0),"")</f>
        <v/>
      </c>
      <c r="C455" s="290" t="str">
        <f ca="1">IF(COUNTIF(Priorities!$B$4:OFFSET(Priorities!$B$3,Table1[[#This Row],[ID]],0),OFFSET(Priorities!$B$3,Table1[[#This Row],[ID]],0))=1,OFFSET(Priorities!$C$3,Table1[[#This Row],[ID]],0),"")</f>
        <v/>
      </c>
      <c r="D455" s="289" t="str">
        <f ca="1">IFERROR(IF(VLOOKUP(E455,'Leader-Assistant'!$B$1:$B$25,1,FALSE)&lt;&gt;"",'Leader-Assistant'!$B$1,""),"") &amp; IFERROR(IF(VLOOKUP(E455,'Leader-Assistant'!$C$1:$C$25,1,FALSE)&lt;&gt;"",'Leader-Assistant'!$C$1,""),"")  &amp; IFERROR(IF(VLOOKUP(E455,'Leader-Assistant'!$D$1:$D$25,1,FALSE)&lt;&gt;"",'Leader-Assistant'!$D$1,""),"") &amp; IFERROR(IF(VLOOKUP(E455,'Leader-Assistant'!$E$1:$E$25,1,FALSE)&lt;&gt;"",'Leader-Assistant'!$E$1,""),"") &amp; IFERROR(IF(VLOOKUP(E455,'Leader-Assistant'!$F$1:$F$25,1,FALSE)&lt;&gt;"",'Leader-Assistant'!$F$1,""),"") &amp; IFERROR(IF(VLOOKUP(E455,'Leader-Assistant'!$G$1:$G$25,1,FALSE)&lt;&gt;"",'Leader-Assistant'!$G$1,""),"") &amp; IFERROR(IF(VLOOKUP(E455,'Leader-Assistant'!$H$1:$H$25,1,FALSE)&lt;&gt;"",'Leader-Assistant'!$H$1,""),"") &amp; IFERROR(IF(VLOOKUP(E455,'Leader-Assistant'!$I$1:$I$25,1,FALSE)&lt;&gt;"",'Leader-Assistant'!$I$1,""),"")</f>
        <v/>
      </c>
      <c r="E455" s="289" t="str">
        <f ca="1">IF(COUNTIF(Priorities!$B$4:OFFSET(Priorities!$B$3,Table1[[#This Row],[ID]],0),OFFSET(Priorities!$B$3,Table1[[#This Row],[ID]],0))=1,OFFSET(Priorities!$D$3,Table1[[#This Row],[ID]],0),"")</f>
        <v/>
      </c>
      <c r="F455" s="291"/>
      <c r="G455" s="292" t="str" cm="1">
        <f t="array" aca="1" ref="G455" ca="1">_xlfn.IFNA(TODAY()-(INDEX(OFFSET(Priorities!$F$3:$F$2283,Table1[[#This Row],[ID]],0),MATCH(1,(B455=OFFSET(Priorities!$B$3:$B$2283,Table1[[#This Row],[ID]],0))*("1W"=OFFSET(Priorities!$E$3:$E$2283,Table1[[#This Row],[ID]],0)),0))),"")</f>
        <v/>
      </c>
      <c r="H455" s="292" t="str" cm="1">
        <f t="array" aca="1" ref="H455" ca="1">_xlfn.IFNA(TODAY()-(INDEX(OFFSET(Priorities!$F$3:$F$2283,Table1[[#This Row],[ID]],0),MATCH(1,(B455=OFFSET(Priorities!$B$3:$B$2283,Table1[[#This Row],[ID]],0))*("3W"=OFFSET(Priorities!$E$3:$E$2283,Table1[[#This Row],[ID]],0)),0))),"")</f>
        <v/>
      </c>
      <c r="I455" s="292" t="str" cm="1">
        <f t="array" aca="1" ref="I455" ca="1">_xlfn.IFNA(TODAY()-(INDEX(OFFSET(Priorities!$F$3:$F$2283,Table1[[#This Row],[ID]],0),MATCH(1,(B455=OFFSET(Priorities!$B$3:$B$2283,Table1[[#This Row],[ID]],0))*("6W"=OFFSET(Priorities!$E$3:$E$2283,Table1[[#This Row],[ID]],0)),0))),"")</f>
        <v/>
      </c>
      <c r="J455" s="292" t="str" cm="1">
        <f t="array" aca="1" ref="J455" ca="1">_xlfn.IFNA(TODAY()-(INDEX(OFFSET(Priorities!$F$3:$F$2283,Table1[[#This Row],[ID]],0),MATCH(1,(B455=OFFSET(Priorities!$B$3:$B$2283,Table1[[#This Row],[ID]],0))*("12W"=OFFSET(Priorities!$E$3:$E$2283,Table1[[#This Row],[ID]],0)),0))),"")</f>
        <v/>
      </c>
      <c r="K455" s="292" t="str" cm="1">
        <f t="array" aca="1" ref="K455" ca="1">_xlfn.IFNA(TODAY()-(INDEX(OFFSET(Priorities!$F$3:$F$2283,Table1[[#This Row],[ID]],0),MATCH(1,(B455=OFFSET(Priorities!$B$3:$B$2283,Table1[[#This Row],[ID]],0))*("18W"=OFFSET(Priorities!$E$3:$E$2283,Table1[[#This Row],[ID]],0)),0))),"")</f>
        <v/>
      </c>
      <c r="L455" s="292" t="str" cm="1">
        <f t="array" aca="1" ref="L455" ca="1">_xlfn.IFNA(TODAY()-(INDEX(OFFSET(Priorities!$F$3:$F$2283,Table1[[#This Row],[ID]],0),MATCH(1,(B455=OFFSET(Priorities!$B$3:$B$2283,Table1[[#This Row],[ID]],0))*("26W"=OFFSET(Priorities!$E$3:$E$2283,Table1[[#This Row],[ID]],0)),0))),"")</f>
        <v/>
      </c>
      <c r="M455" s="292" t="str" cm="1">
        <f t="array" aca="1" ref="M455" ca="1">_xlfn.IFNA(TODAY()-(INDEX(OFFSET(Priorities!$F$3:$F$2283,Table1[[#This Row],[ID]],0),MATCH(1,(B455=OFFSET(Priorities!$B$3:$B$2283,Table1[[#This Row],[ID]],0))*("52W"=OFFSET(Priorities!$E$3:$E$2283,Table1[[#This Row],[ID]],0)),0))),"")</f>
        <v/>
      </c>
      <c r="N455" s="292" t="str" cm="1">
        <f t="array" aca="1" ref="N455" ca="1">_xlfn.IFNA(TODAY()-(INDEX(OFFSET(Priorities!$F$3:$F$2283,Table1[[#This Row],[ID]],0),MATCH(1,(B455=OFFSET(Priorities!$B$3:$B$2283,Table1[[#This Row],[ID]],0))*("104W"=OFFSET(Priorities!$E$3:$E$2283,Table1[[#This Row],[ID]],0)),0))),"")</f>
        <v/>
      </c>
      <c r="O455" s="292" t="str" cm="1">
        <f t="array" aca="1" ref="O455" ca="1">_xlfn.IFNA(TODAY()-(INDEX(OFFSET(Priorities!$F$3:$F$2283,Table1[[#This Row],[ID]],0),MATCH(1,(B455=OFFSET(Priorities!$B$3:$B$2283,Table1[[#This Row],[ID]],0))*("2L"=OFFSET(Priorities!$E$3:$E$2283,Table1[[#This Row],[ID]],0)),0))),"")</f>
        <v/>
      </c>
      <c r="P455" s="292" t="str" cm="1">
        <f t="array" aca="1" ref="P455" ca="1">_xlfn.IFNA(TODAY()-(INDEX(OFFSET(Priorities!$F$3:$F$2283,Table1[[#This Row],[ID]],0),MATCH(1,(B455=OFFSET(Priorities!$B$3:$B$2283,Table1[[#This Row],[ID]],0))*("156W"=OFFSET(Priorities!$E$3:$E$2283,Table1[[#This Row],[ID]],0)),0))),"")</f>
        <v/>
      </c>
      <c r="Q455" s="289" t="str" cm="1">
        <f t="array" aca="1" ref="Q455" ca="1">_xlfn.IFNA(TODAY()-(INDEX(OFFSET(Priorities!$F$3:$F$2283,Table1[[#This Row],[ID]],0),MATCH(1,(B455=OFFSET(Priorities!$B$3:$B$2283,Table1[[#This Row],[ID]],0))*("3L"=OFFSET(Priorities!$E$3:$E$2283,Table1[[#This Row],[ID]],0)),0))),"")</f>
        <v/>
      </c>
    </row>
    <row r="456" spans="1:17" hidden="1" x14ac:dyDescent="0.3">
      <c r="A456" s="288">
        <v>455</v>
      </c>
      <c r="B456" s="289" t="str">
        <f ca="1">IF(COUNTIF(Priorities!$B$4:OFFSET(Priorities!$B$3,Table1[[#This Row],[ID]],0),OFFSET(Priorities!$B$3,Table1[[#This Row],[ID]],0))=1,OFFSET(Priorities!$B$3,Table1[[#This Row],[ID]],0),"")</f>
        <v/>
      </c>
      <c r="C456" s="290" t="str">
        <f ca="1">IF(COUNTIF(Priorities!$B$4:OFFSET(Priorities!$B$3,Table1[[#This Row],[ID]],0),OFFSET(Priorities!$B$3,Table1[[#This Row],[ID]],0))=1,OFFSET(Priorities!$C$3,Table1[[#This Row],[ID]],0),"")</f>
        <v/>
      </c>
      <c r="D456" s="289" t="str">
        <f ca="1">IFERROR(IF(VLOOKUP(E456,'Leader-Assistant'!$B$1:$B$25,1,FALSE)&lt;&gt;"",'Leader-Assistant'!$B$1,""),"") &amp; IFERROR(IF(VLOOKUP(E456,'Leader-Assistant'!$C$1:$C$25,1,FALSE)&lt;&gt;"",'Leader-Assistant'!$C$1,""),"")  &amp; IFERROR(IF(VLOOKUP(E456,'Leader-Assistant'!$D$1:$D$25,1,FALSE)&lt;&gt;"",'Leader-Assistant'!$D$1,""),"") &amp; IFERROR(IF(VLOOKUP(E456,'Leader-Assistant'!$E$1:$E$25,1,FALSE)&lt;&gt;"",'Leader-Assistant'!$E$1,""),"") &amp; IFERROR(IF(VLOOKUP(E456,'Leader-Assistant'!$F$1:$F$25,1,FALSE)&lt;&gt;"",'Leader-Assistant'!$F$1,""),"") &amp; IFERROR(IF(VLOOKUP(E456,'Leader-Assistant'!$G$1:$G$25,1,FALSE)&lt;&gt;"",'Leader-Assistant'!$G$1,""),"") &amp; IFERROR(IF(VLOOKUP(E456,'Leader-Assistant'!$H$1:$H$25,1,FALSE)&lt;&gt;"",'Leader-Assistant'!$H$1,""),"") &amp; IFERROR(IF(VLOOKUP(E456,'Leader-Assistant'!$I$1:$I$25,1,FALSE)&lt;&gt;"",'Leader-Assistant'!$I$1,""),"")</f>
        <v/>
      </c>
      <c r="E456" s="289" t="str">
        <f ca="1">IF(COUNTIF(Priorities!$B$4:OFFSET(Priorities!$B$3,Table1[[#This Row],[ID]],0),OFFSET(Priorities!$B$3,Table1[[#This Row],[ID]],0))=1,OFFSET(Priorities!$D$3,Table1[[#This Row],[ID]],0),"")</f>
        <v/>
      </c>
      <c r="F456" s="291"/>
      <c r="G456" s="292" t="str" cm="1">
        <f t="array" aca="1" ref="G456" ca="1">_xlfn.IFNA(TODAY()-(INDEX(OFFSET(Priorities!$F$3:$F$2283,Table1[[#This Row],[ID]],0),MATCH(1,(B456=OFFSET(Priorities!$B$3:$B$2283,Table1[[#This Row],[ID]],0))*("1W"=OFFSET(Priorities!$E$3:$E$2283,Table1[[#This Row],[ID]],0)),0))),"")</f>
        <v/>
      </c>
      <c r="H456" s="292" t="str" cm="1">
        <f t="array" aca="1" ref="H456" ca="1">_xlfn.IFNA(TODAY()-(INDEX(OFFSET(Priorities!$F$3:$F$2283,Table1[[#This Row],[ID]],0),MATCH(1,(B456=OFFSET(Priorities!$B$3:$B$2283,Table1[[#This Row],[ID]],0))*("3W"=OFFSET(Priorities!$E$3:$E$2283,Table1[[#This Row],[ID]],0)),0))),"")</f>
        <v/>
      </c>
      <c r="I456" s="292" t="str" cm="1">
        <f t="array" aca="1" ref="I456" ca="1">_xlfn.IFNA(TODAY()-(INDEX(OFFSET(Priorities!$F$3:$F$2283,Table1[[#This Row],[ID]],0),MATCH(1,(B456=OFFSET(Priorities!$B$3:$B$2283,Table1[[#This Row],[ID]],0))*("6W"=OFFSET(Priorities!$E$3:$E$2283,Table1[[#This Row],[ID]],0)),0))),"")</f>
        <v/>
      </c>
      <c r="J456" s="292" t="str" cm="1">
        <f t="array" aca="1" ref="J456" ca="1">_xlfn.IFNA(TODAY()-(INDEX(OFFSET(Priorities!$F$3:$F$2283,Table1[[#This Row],[ID]],0),MATCH(1,(B456=OFFSET(Priorities!$B$3:$B$2283,Table1[[#This Row],[ID]],0))*("12W"=OFFSET(Priorities!$E$3:$E$2283,Table1[[#This Row],[ID]],0)),0))),"")</f>
        <v/>
      </c>
      <c r="K456" s="292" t="str" cm="1">
        <f t="array" aca="1" ref="K456" ca="1">_xlfn.IFNA(TODAY()-(INDEX(OFFSET(Priorities!$F$3:$F$2283,Table1[[#This Row],[ID]],0),MATCH(1,(B456=OFFSET(Priorities!$B$3:$B$2283,Table1[[#This Row],[ID]],0))*("18W"=OFFSET(Priorities!$E$3:$E$2283,Table1[[#This Row],[ID]],0)),0))),"")</f>
        <v/>
      </c>
      <c r="L456" s="292" t="str" cm="1">
        <f t="array" aca="1" ref="L456" ca="1">_xlfn.IFNA(TODAY()-(INDEX(OFFSET(Priorities!$F$3:$F$2283,Table1[[#This Row],[ID]],0),MATCH(1,(B456=OFFSET(Priorities!$B$3:$B$2283,Table1[[#This Row],[ID]],0))*("26W"=OFFSET(Priorities!$E$3:$E$2283,Table1[[#This Row],[ID]],0)),0))),"")</f>
        <v/>
      </c>
      <c r="M456" s="292" t="str" cm="1">
        <f t="array" aca="1" ref="M456" ca="1">_xlfn.IFNA(TODAY()-(INDEX(OFFSET(Priorities!$F$3:$F$2283,Table1[[#This Row],[ID]],0),MATCH(1,(B456=OFFSET(Priorities!$B$3:$B$2283,Table1[[#This Row],[ID]],0))*("52W"=OFFSET(Priorities!$E$3:$E$2283,Table1[[#This Row],[ID]],0)),0))),"")</f>
        <v/>
      </c>
      <c r="N456" s="292" t="str" cm="1">
        <f t="array" aca="1" ref="N456" ca="1">_xlfn.IFNA(TODAY()-(INDEX(OFFSET(Priorities!$F$3:$F$2283,Table1[[#This Row],[ID]],0),MATCH(1,(B456=OFFSET(Priorities!$B$3:$B$2283,Table1[[#This Row],[ID]],0))*("104W"=OFFSET(Priorities!$E$3:$E$2283,Table1[[#This Row],[ID]],0)),0))),"")</f>
        <v/>
      </c>
      <c r="O456" s="292" t="str" cm="1">
        <f t="array" aca="1" ref="O456" ca="1">_xlfn.IFNA(TODAY()-(INDEX(OFFSET(Priorities!$F$3:$F$2283,Table1[[#This Row],[ID]],0),MATCH(1,(B456=OFFSET(Priorities!$B$3:$B$2283,Table1[[#This Row],[ID]],0))*("2L"=OFFSET(Priorities!$E$3:$E$2283,Table1[[#This Row],[ID]],0)),0))),"")</f>
        <v/>
      </c>
      <c r="P456" s="292" t="str" cm="1">
        <f t="array" aca="1" ref="P456" ca="1">_xlfn.IFNA(TODAY()-(INDEX(OFFSET(Priorities!$F$3:$F$2283,Table1[[#This Row],[ID]],0),MATCH(1,(B456=OFFSET(Priorities!$B$3:$B$2283,Table1[[#This Row],[ID]],0))*("156W"=OFFSET(Priorities!$E$3:$E$2283,Table1[[#This Row],[ID]],0)),0))),"")</f>
        <v/>
      </c>
      <c r="Q456" s="289" t="str" cm="1">
        <f t="array" aca="1" ref="Q456" ca="1">_xlfn.IFNA(TODAY()-(INDEX(OFFSET(Priorities!$F$3:$F$2283,Table1[[#This Row],[ID]],0),MATCH(1,(B456=OFFSET(Priorities!$B$3:$B$2283,Table1[[#This Row],[ID]],0))*("3L"=OFFSET(Priorities!$E$3:$E$2283,Table1[[#This Row],[ID]],0)),0))),"")</f>
        <v/>
      </c>
    </row>
    <row r="457" spans="1:17" hidden="1" x14ac:dyDescent="0.3">
      <c r="A457" s="288">
        <v>456</v>
      </c>
      <c r="B457" s="289" t="str">
        <f ca="1">IF(COUNTIF(Priorities!$B$4:OFFSET(Priorities!$B$3,Table1[[#This Row],[ID]],0),OFFSET(Priorities!$B$3,Table1[[#This Row],[ID]],0))=1,OFFSET(Priorities!$B$3,Table1[[#This Row],[ID]],0),"")</f>
        <v/>
      </c>
      <c r="C457" s="290" t="str">
        <f ca="1">IF(COUNTIF(Priorities!$B$4:OFFSET(Priorities!$B$3,Table1[[#This Row],[ID]],0),OFFSET(Priorities!$B$3,Table1[[#This Row],[ID]],0))=1,OFFSET(Priorities!$C$3,Table1[[#This Row],[ID]],0),"")</f>
        <v/>
      </c>
      <c r="D457" s="289" t="str">
        <f ca="1">IFERROR(IF(VLOOKUP(E457,'Leader-Assistant'!$B$1:$B$25,1,FALSE)&lt;&gt;"",'Leader-Assistant'!$B$1,""),"") &amp; IFERROR(IF(VLOOKUP(E457,'Leader-Assistant'!$C$1:$C$25,1,FALSE)&lt;&gt;"",'Leader-Assistant'!$C$1,""),"")  &amp; IFERROR(IF(VLOOKUP(E457,'Leader-Assistant'!$D$1:$D$25,1,FALSE)&lt;&gt;"",'Leader-Assistant'!$D$1,""),"") &amp; IFERROR(IF(VLOOKUP(E457,'Leader-Assistant'!$E$1:$E$25,1,FALSE)&lt;&gt;"",'Leader-Assistant'!$E$1,""),"") &amp; IFERROR(IF(VLOOKUP(E457,'Leader-Assistant'!$F$1:$F$25,1,FALSE)&lt;&gt;"",'Leader-Assistant'!$F$1,""),"") &amp; IFERROR(IF(VLOOKUP(E457,'Leader-Assistant'!$G$1:$G$25,1,FALSE)&lt;&gt;"",'Leader-Assistant'!$G$1,""),"") &amp; IFERROR(IF(VLOOKUP(E457,'Leader-Assistant'!$H$1:$H$25,1,FALSE)&lt;&gt;"",'Leader-Assistant'!$H$1,""),"") &amp; IFERROR(IF(VLOOKUP(E457,'Leader-Assistant'!$I$1:$I$25,1,FALSE)&lt;&gt;"",'Leader-Assistant'!$I$1,""),"")</f>
        <v/>
      </c>
      <c r="E457" s="289" t="str">
        <f ca="1">IF(COUNTIF(Priorities!$B$4:OFFSET(Priorities!$B$3,Table1[[#This Row],[ID]],0),OFFSET(Priorities!$B$3,Table1[[#This Row],[ID]],0))=1,OFFSET(Priorities!$D$3,Table1[[#This Row],[ID]],0),"")</f>
        <v/>
      </c>
      <c r="F457" s="291"/>
      <c r="G457" s="292" t="str" cm="1">
        <f t="array" aca="1" ref="G457" ca="1">_xlfn.IFNA(TODAY()-(INDEX(OFFSET(Priorities!$F$3:$F$2283,Table1[[#This Row],[ID]],0),MATCH(1,(B457=OFFSET(Priorities!$B$3:$B$2283,Table1[[#This Row],[ID]],0))*("1W"=OFFSET(Priorities!$E$3:$E$2283,Table1[[#This Row],[ID]],0)),0))),"")</f>
        <v/>
      </c>
      <c r="H457" s="292" t="str" cm="1">
        <f t="array" aca="1" ref="H457" ca="1">_xlfn.IFNA(TODAY()-(INDEX(OFFSET(Priorities!$F$3:$F$2283,Table1[[#This Row],[ID]],0),MATCH(1,(B457=OFFSET(Priorities!$B$3:$B$2283,Table1[[#This Row],[ID]],0))*("3W"=OFFSET(Priorities!$E$3:$E$2283,Table1[[#This Row],[ID]],0)),0))),"")</f>
        <v/>
      </c>
      <c r="I457" s="292" t="str" cm="1">
        <f t="array" aca="1" ref="I457" ca="1">_xlfn.IFNA(TODAY()-(INDEX(OFFSET(Priorities!$F$3:$F$2283,Table1[[#This Row],[ID]],0),MATCH(1,(B457=OFFSET(Priorities!$B$3:$B$2283,Table1[[#This Row],[ID]],0))*("6W"=OFFSET(Priorities!$E$3:$E$2283,Table1[[#This Row],[ID]],0)),0))),"")</f>
        <v/>
      </c>
      <c r="J457" s="292" t="str" cm="1">
        <f t="array" aca="1" ref="J457" ca="1">_xlfn.IFNA(TODAY()-(INDEX(OFFSET(Priorities!$F$3:$F$2283,Table1[[#This Row],[ID]],0),MATCH(1,(B457=OFFSET(Priorities!$B$3:$B$2283,Table1[[#This Row],[ID]],0))*("12W"=OFFSET(Priorities!$E$3:$E$2283,Table1[[#This Row],[ID]],0)),0))),"")</f>
        <v/>
      </c>
      <c r="K457" s="292" t="str" cm="1">
        <f t="array" aca="1" ref="K457" ca="1">_xlfn.IFNA(TODAY()-(INDEX(OFFSET(Priorities!$F$3:$F$2283,Table1[[#This Row],[ID]],0),MATCH(1,(B457=OFFSET(Priorities!$B$3:$B$2283,Table1[[#This Row],[ID]],0))*("18W"=OFFSET(Priorities!$E$3:$E$2283,Table1[[#This Row],[ID]],0)),0))),"")</f>
        <v/>
      </c>
      <c r="L457" s="292" t="str" cm="1">
        <f t="array" aca="1" ref="L457" ca="1">_xlfn.IFNA(TODAY()-(INDEX(OFFSET(Priorities!$F$3:$F$2283,Table1[[#This Row],[ID]],0),MATCH(1,(B457=OFFSET(Priorities!$B$3:$B$2283,Table1[[#This Row],[ID]],0))*("26W"=OFFSET(Priorities!$E$3:$E$2283,Table1[[#This Row],[ID]],0)),0))),"")</f>
        <v/>
      </c>
      <c r="M457" s="292" t="str" cm="1">
        <f t="array" aca="1" ref="M457" ca="1">_xlfn.IFNA(TODAY()-(INDEX(OFFSET(Priorities!$F$3:$F$2283,Table1[[#This Row],[ID]],0),MATCH(1,(B457=OFFSET(Priorities!$B$3:$B$2283,Table1[[#This Row],[ID]],0))*("52W"=OFFSET(Priorities!$E$3:$E$2283,Table1[[#This Row],[ID]],0)),0))),"")</f>
        <v/>
      </c>
      <c r="N457" s="292" t="str" cm="1">
        <f t="array" aca="1" ref="N457" ca="1">_xlfn.IFNA(TODAY()-(INDEX(OFFSET(Priorities!$F$3:$F$2283,Table1[[#This Row],[ID]],0),MATCH(1,(B457=OFFSET(Priorities!$B$3:$B$2283,Table1[[#This Row],[ID]],0))*("104W"=OFFSET(Priorities!$E$3:$E$2283,Table1[[#This Row],[ID]],0)),0))),"")</f>
        <v/>
      </c>
      <c r="O457" s="292" t="str" cm="1">
        <f t="array" aca="1" ref="O457" ca="1">_xlfn.IFNA(TODAY()-(INDEX(OFFSET(Priorities!$F$3:$F$2283,Table1[[#This Row],[ID]],0),MATCH(1,(B457=OFFSET(Priorities!$B$3:$B$2283,Table1[[#This Row],[ID]],0))*("2L"=OFFSET(Priorities!$E$3:$E$2283,Table1[[#This Row],[ID]],0)),0))),"")</f>
        <v/>
      </c>
      <c r="P457" s="292" t="str" cm="1">
        <f t="array" aca="1" ref="P457" ca="1">_xlfn.IFNA(TODAY()-(INDEX(OFFSET(Priorities!$F$3:$F$2283,Table1[[#This Row],[ID]],0),MATCH(1,(B457=OFFSET(Priorities!$B$3:$B$2283,Table1[[#This Row],[ID]],0))*("156W"=OFFSET(Priorities!$E$3:$E$2283,Table1[[#This Row],[ID]],0)),0))),"")</f>
        <v/>
      </c>
      <c r="Q457" s="289" t="str" cm="1">
        <f t="array" aca="1" ref="Q457" ca="1">_xlfn.IFNA(TODAY()-(INDEX(OFFSET(Priorities!$F$3:$F$2283,Table1[[#This Row],[ID]],0),MATCH(1,(B457=OFFSET(Priorities!$B$3:$B$2283,Table1[[#This Row],[ID]],0))*("3L"=OFFSET(Priorities!$E$3:$E$2283,Table1[[#This Row],[ID]],0)),0))),"")</f>
        <v/>
      </c>
    </row>
    <row r="458" spans="1:17" hidden="1" x14ac:dyDescent="0.3">
      <c r="A458" s="288">
        <v>457</v>
      </c>
      <c r="B458" s="289" t="str">
        <f ca="1">IF(COUNTIF(Priorities!$B$4:OFFSET(Priorities!$B$3,Table1[[#This Row],[ID]],0),OFFSET(Priorities!$B$3,Table1[[#This Row],[ID]],0))=1,OFFSET(Priorities!$B$3,Table1[[#This Row],[ID]],0),"")</f>
        <v/>
      </c>
      <c r="C458" s="290" t="str">
        <f ca="1">IF(COUNTIF(Priorities!$B$4:OFFSET(Priorities!$B$3,Table1[[#This Row],[ID]],0),OFFSET(Priorities!$B$3,Table1[[#This Row],[ID]],0))=1,OFFSET(Priorities!$C$3,Table1[[#This Row],[ID]],0),"")</f>
        <v/>
      </c>
      <c r="D458" s="289" t="str">
        <f ca="1">IFERROR(IF(VLOOKUP(E458,'Leader-Assistant'!$B$1:$B$25,1,FALSE)&lt;&gt;"",'Leader-Assistant'!$B$1,""),"") &amp; IFERROR(IF(VLOOKUP(E458,'Leader-Assistant'!$C$1:$C$25,1,FALSE)&lt;&gt;"",'Leader-Assistant'!$C$1,""),"")  &amp; IFERROR(IF(VLOOKUP(E458,'Leader-Assistant'!$D$1:$D$25,1,FALSE)&lt;&gt;"",'Leader-Assistant'!$D$1,""),"") &amp; IFERROR(IF(VLOOKUP(E458,'Leader-Assistant'!$E$1:$E$25,1,FALSE)&lt;&gt;"",'Leader-Assistant'!$E$1,""),"") &amp; IFERROR(IF(VLOOKUP(E458,'Leader-Assistant'!$F$1:$F$25,1,FALSE)&lt;&gt;"",'Leader-Assistant'!$F$1,""),"") &amp; IFERROR(IF(VLOOKUP(E458,'Leader-Assistant'!$G$1:$G$25,1,FALSE)&lt;&gt;"",'Leader-Assistant'!$G$1,""),"") &amp; IFERROR(IF(VLOOKUP(E458,'Leader-Assistant'!$H$1:$H$25,1,FALSE)&lt;&gt;"",'Leader-Assistant'!$H$1,""),"") &amp; IFERROR(IF(VLOOKUP(E458,'Leader-Assistant'!$I$1:$I$25,1,FALSE)&lt;&gt;"",'Leader-Assistant'!$I$1,""),"")</f>
        <v/>
      </c>
      <c r="E458" s="289" t="str">
        <f ca="1">IF(COUNTIF(Priorities!$B$4:OFFSET(Priorities!$B$3,Table1[[#This Row],[ID]],0),OFFSET(Priorities!$B$3,Table1[[#This Row],[ID]],0))=1,OFFSET(Priorities!$D$3,Table1[[#This Row],[ID]],0),"")</f>
        <v/>
      </c>
      <c r="F458" s="291"/>
      <c r="G458" s="292" t="str" cm="1">
        <f t="array" aca="1" ref="G458" ca="1">_xlfn.IFNA(TODAY()-(INDEX(OFFSET(Priorities!$F$3:$F$2283,Table1[[#This Row],[ID]],0),MATCH(1,(B458=OFFSET(Priorities!$B$3:$B$2283,Table1[[#This Row],[ID]],0))*("1W"=OFFSET(Priorities!$E$3:$E$2283,Table1[[#This Row],[ID]],0)),0))),"")</f>
        <v/>
      </c>
      <c r="H458" s="292" t="str" cm="1">
        <f t="array" aca="1" ref="H458" ca="1">_xlfn.IFNA(TODAY()-(INDEX(OFFSET(Priorities!$F$3:$F$2283,Table1[[#This Row],[ID]],0),MATCH(1,(B458=OFFSET(Priorities!$B$3:$B$2283,Table1[[#This Row],[ID]],0))*("3W"=OFFSET(Priorities!$E$3:$E$2283,Table1[[#This Row],[ID]],0)),0))),"")</f>
        <v/>
      </c>
      <c r="I458" s="292" t="str" cm="1">
        <f t="array" aca="1" ref="I458" ca="1">_xlfn.IFNA(TODAY()-(INDEX(OFFSET(Priorities!$F$3:$F$2283,Table1[[#This Row],[ID]],0),MATCH(1,(B458=OFFSET(Priorities!$B$3:$B$2283,Table1[[#This Row],[ID]],0))*("6W"=OFFSET(Priorities!$E$3:$E$2283,Table1[[#This Row],[ID]],0)),0))),"")</f>
        <v/>
      </c>
      <c r="J458" s="292" t="str" cm="1">
        <f t="array" aca="1" ref="J458" ca="1">_xlfn.IFNA(TODAY()-(INDEX(OFFSET(Priorities!$F$3:$F$2283,Table1[[#This Row],[ID]],0),MATCH(1,(B458=OFFSET(Priorities!$B$3:$B$2283,Table1[[#This Row],[ID]],0))*("12W"=OFFSET(Priorities!$E$3:$E$2283,Table1[[#This Row],[ID]],0)),0))),"")</f>
        <v/>
      </c>
      <c r="K458" s="292" t="str" cm="1">
        <f t="array" aca="1" ref="K458" ca="1">_xlfn.IFNA(TODAY()-(INDEX(OFFSET(Priorities!$F$3:$F$2283,Table1[[#This Row],[ID]],0),MATCH(1,(B458=OFFSET(Priorities!$B$3:$B$2283,Table1[[#This Row],[ID]],0))*("18W"=OFFSET(Priorities!$E$3:$E$2283,Table1[[#This Row],[ID]],0)),0))),"")</f>
        <v/>
      </c>
      <c r="L458" s="292" t="str" cm="1">
        <f t="array" aca="1" ref="L458" ca="1">_xlfn.IFNA(TODAY()-(INDEX(OFFSET(Priorities!$F$3:$F$2283,Table1[[#This Row],[ID]],0),MATCH(1,(B458=OFFSET(Priorities!$B$3:$B$2283,Table1[[#This Row],[ID]],0))*("26W"=OFFSET(Priorities!$E$3:$E$2283,Table1[[#This Row],[ID]],0)),0))),"")</f>
        <v/>
      </c>
      <c r="M458" s="292" t="str" cm="1">
        <f t="array" aca="1" ref="M458" ca="1">_xlfn.IFNA(TODAY()-(INDEX(OFFSET(Priorities!$F$3:$F$2283,Table1[[#This Row],[ID]],0),MATCH(1,(B458=OFFSET(Priorities!$B$3:$B$2283,Table1[[#This Row],[ID]],0))*("52W"=OFFSET(Priorities!$E$3:$E$2283,Table1[[#This Row],[ID]],0)),0))),"")</f>
        <v/>
      </c>
      <c r="N458" s="292" t="str" cm="1">
        <f t="array" aca="1" ref="N458" ca="1">_xlfn.IFNA(TODAY()-(INDEX(OFFSET(Priorities!$F$3:$F$2283,Table1[[#This Row],[ID]],0),MATCH(1,(B458=OFFSET(Priorities!$B$3:$B$2283,Table1[[#This Row],[ID]],0))*("104W"=OFFSET(Priorities!$E$3:$E$2283,Table1[[#This Row],[ID]],0)),0))),"")</f>
        <v/>
      </c>
      <c r="O458" s="292" t="str" cm="1">
        <f t="array" aca="1" ref="O458" ca="1">_xlfn.IFNA(TODAY()-(INDEX(OFFSET(Priorities!$F$3:$F$2283,Table1[[#This Row],[ID]],0),MATCH(1,(B458=OFFSET(Priorities!$B$3:$B$2283,Table1[[#This Row],[ID]],0))*("2L"=OFFSET(Priorities!$E$3:$E$2283,Table1[[#This Row],[ID]],0)),0))),"")</f>
        <v/>
      </c>
      <c r="P458" s="292" t="str" cm="1">
        <f t="array" aca="1" ref="P458" ca="1">_xlfn.IFNA(TODAY()-(INDEX(OFFSET(Priorities!$F$3:$F$2283,Table1[[#This Row],[ID]],0),MATCH(1,(B458=OFFSET(Priorities!$B$3:$B$2283,Table1[[#This Row],[ID]],0))*("156W"=OFFSET(Priorities!$E$3:$E$2283,Table1[[#This Row],[ID]],0)),0))),"")</f>
        <v/>
      </c>
      <c r="Q458" s="289" t="str" cm="1">
        <f t="array" aca="1" ref="Q458" ca="1">_xlfn.IFNA(TODAY()-(INDEX(OFFSET(Priorities!$F$3:$F$2283,Table1[[#This Row],[ID]],0),MATCH(1,(B458=OFFSET(Priorities!$B$3:$B$2283,Table1[[#This Row],[ID]],0))*("3L"=OFFSET(Priorities!$E$3:$E$2283,Table1[[#This Row],[ID]],0)),0))),"")</f>
        <v/>
      </c>
    </row>
    <row r="459" spans="1:17" hidden="1" x14ac:dyDescent="0.3">
      <c r="A459" s="288">
        <v>458</v>
      </c>
      <c r="B459" s="289" t="str">
        <f ca="1">IF(COUNTIF(Priorities!$B$4:OFFSET(Priorities!$B$3,Table1[[#This Row],[ID]],0),OFFSET(Priorities!$B$3,Table1[[#This Row],[ID]],0))=1,OFFSET(Priorities!$B$3,Table1[[#This Row],[ID]],0),"")</f>
        <v/>
      </c>
      <c r="C459" s="290" t="str">
        <f ca="1">IF(COUNTIF(Priorities!$B$4:OFFSET(Priorities!$B$3,Table1[[#This Row],[ID]],0),OFFSET(Priorities!$B$3,Table1[[#This Row],[ID]],0))=1,OFFSET(Priorities!$C$3,Table1[[#This Row],[ID]],0),"")</f>
        <v/>
      </c>
      <c r="D459" s="289" t="str">
        <f ca="1">IFERROR(IF(VLOOKUP(E459,'Leader-Assistant'!$B$1:$B$25,1,FALSE)&lt;&gt;"",'Leader-Assistant'!$B$1,""),"") &amp; IFERROR(IF(VLOOKUP(E459,'Leader-Assistant'!$C$1:$C$25,1,FALSE)&lt;&gt;"",'Leader-Assistant'!$C$1,""),"")  &amp; IFERROR(IF(VLOOKUP(E459,'Leader-Assistant'!$D$1:$D$25,1,FALSE)&lt;&gt;"",'Leader-Assistant'!$D$1,""),"") &amp; IFERROR(IF(VLOOKUP(E459,'Leader-Assistant'!$E$1:$E$25,1,FALSE)&lt;&gt;"",'Leader-Assistant'!$E$1,""),"") &amp; IFERROR(IF(VLOOKUP(E459,'Leader-Assistant'!$F$1:$F$25,1,FALSE)&lt;&gt;"",'Leader-Assistant'!$F$1,""),"") &amp; IFERROR(IF(VLOOKUP(E459,'Leader-Assistant'!$G$1:$G$25,1,FALSE)&lt;&gt;"",'Leader-Assistant'!$G$1,""),"") &amp; IFERROR(IF(VLOOKUP(E459,'Leader-Assistant'!$H$1:$H$25,1,FALSE)&lt;&gt;"",'Leader-Assistant'!$H$1,""),"") &amp; IFERROR(IF(VLOOKUP(E459,'Leader-Assistant'!$I$1:$I$25,1,FALSE)&lt;&gt;"",'Leader-Assistant'!$I$1,""),"")</f>
        <v/>
      </c>
      <c r="E459" s="289" t="str">
        <f ca="1">IF(COUNTIF(Priorities!$B$4:OFFSET(Priorities!$B$3,Table1[[#This Row],[ID]],0),OFFSET(Priorities!$B$3,Table1[[#This Row],[ID]],0))=1,OFFSET(Priorities!$D$3,Table1[[#This Row],[ID]],0),"")</f>
        <v/>
      </c>
      <c r="F459" s="291"/>
      <c r="G459" s="292" t="str" cm="1">
        <f t="array" aca="1" ref="G459" ca="1">_xlfn.IFNA(TODAY()-(INDEX(OFFSET(Priorities!$F$3:$F$2283,Table1[[#This Row],[ID]],0),MATCH(1,(B459=OFFSET(Priorities!$B$3:$B$2283,Table1[[#This Row],[ID]],0))*("1W"=OFFSET(Priorities!$E$3:$E$2283,Table1[[#This Row],[ID]],0)),0))),"")</f>
        <v/>
      </c>
      <c r="H459" s="292" t="str" cm="1">
        <f t="array" aca="1" ref="H459" ca="1">_xlfn.IFNA(TODAY()-(INDEX(OFFSET(Priorities!$F$3:$F$2283,Table1[[#This Row],[ID]],0),MATCH(1,(B459=OFFSET(Priorities!$B$3:$B$2283,Table1[[#This Row],[ID]],0))*("3W"=OFFSET(Priorities!$E$3:$E$2283,Table1[[#This Row],[ID]],0)),0))),"")</f>
        <v/>
      </c>
      <c r="I459" s="292" t="str" cm="1">
        <f t="array" aca="1" ref="I459" ca="1">_xlfn.IFNA(TODAY()-(INDEX(OFFSET(Priorities!$F$3:$F$2283,Table1[[#This Row],[ID]],0),MATCH(1,(B459=OFFSET(Priorities!$B$3:$B$2283,Table1[[#This Row],[ID]],0))*("6W"=OFFSET(Priorities!$E$3:$E$2283,Table1[[#This Row],[ID]],0)),0))),"")</f>
        <v/>
      </c>
      <c r="J459" s="292" t="str" cm="1">
        <f t="array" aca="1" ref="J459" ca="1">_xlfn.IFNA(TODAY()-(INDEX(OFFSET(Priorities!$F$3:$F$2283,Table1[[#This Row],[ID]],0),MATCH(1,(B459=OFFSET(Priorities!$B$3:$B$2283,Table1[[#This Row],[ID]],0))*("12W"=OFFSET(Priorities!$E$3:$E$2283,Table1[[#This Row],[ID]],0)),0))),"")</f>
        <v/>
      </c>
      <c r="K459" s="292" t="str" cm="1">
        <f t="array" aca="1" ref="K459" ca="1">_xlfn.IFNA(TODAY()-(INDEX(OFFSET(Priorities!$F$3:$F$2283,Table1[[#This Row],[ID]],0),MATCH(1,(B459=OFFSET(Priorities!$B$3:$B$2283,Table1[[#This Row],[ID]],0))*("18W"=OFFSET(Priorities!$E$3:$E$2283,Table1[[#This Row],[ID]],0)),0))),"")</f>
        <v/>
      </c>
      <c r="L459" s="292" t="str" cm="1">
        <f t="array" aca="1" ref="L459" ca="1">_xlfn.IFNA(TODAY()-(INDEX(OFFSET(Priorities!$F$3:$F$2283,Table1[[#This Row],[ID]],0),MATCH(1,(B459=OFFSET(Priorities!$B$3:$B$2283,Table1[[#This Row],[ID]],0))*("26W"=OFFSET(Priorities!$E$3:$E$2283,Table1[[#This Row],[ID]],0)),0))),"")</f>
        <v/>
      </c>
      <c r="M459" s="292" t="str" cm="1">
        <f t="array" aca="1" ref="M459" ca="1">_xlfn.IFNA(TODAY()-(INDEX(OFFSET(Priorities!$F$3:$F$2283,Table1[[#This Row],[ID]],0),MATCH(1,(B459=OFFSET(Priorities!$B$3:$B$2283,Table1[[#This Row],[ID]],0))*("52W"=OFFSET(Priorities!$E$3:$E$2283,Table1[[#This Row],[ID]],0)),0))),"")</f>
        <v/>
      </c>
      <c r="N459" s="292" t="str" cm="1">
        <f t="array" aca="1" ref="N459" ca="1">_xlfn.IFNA(TODAY()-(INDEX(OFFSET(Priorities!$F$3:$F$2283,Table1[[#This Row],[ID]],0),MATCH(1,(B459=OFFSET(Priorities!$B$3:$B$2283,Table1[[#This Row],[ID]],0))*("104W"=OFFSET(Priorities!$E$3:$E$2283,Table1[[#This Row],[ID]],0)),0))),"")</f>
        <v/>
      </c>
      <c r="O459" s="292" t="str" cm="1">
        <f t="array" aca="1" ref="O459" ca="1">_xlfn.IFNA(TODAY()-(INDEX(OFFSET(Priorities!$F$3:$F$2283,Table1[[#This Row],[ID]],0),MATCH(1,(B459=OFFSET(Priorities!$B$3:$B$2283,Table1[[#This Row],[ID]],0))*("2L"=OFFSET(Priorities!$E$3:$E$2283,Table1[[#This Row],[ID]],0)),0))),"")</f>
        <v/>
      </c>
      <c r="P459" s="292" t="str" cm="1">
        <f t="array" aca="1" ref="P459" ca="1">_xlfn.IFNA(TODAY()-(INDEX(OFFSET(Priorities!$F$3:$F$2283,Table1[[#This Row],[ID]],0),MATCH(1,(B459=OFFSET(Priorities!$B$3:$B$2283,Table1[[#This Row],[ID]],0))*("156W"=OFFSET(Priorities!$E$3:$E$2283,Table1[[#This Row],[ID]],0)),0))),"")</f>
        <v/>
      </c>
      <c r="Q459" s="289" t="str" cm="1">
        <f t="array" aca="1" ref="Q459" ca="1">_xlfn.IFNA(TODAY()-(INDEX(OFFSET(Priorities!$F$3:$F$2283,Table1[[#This Row],[ID]],0),MATCH(1,(B459=OFFSET(Priorities!$B$3:$B$2283,Table1[[#This Row],[ID]],0))*("3L"=OFFSET(Priorities!$E$3:$E$2283,Table1[[#This Row],[ID]],0)),0))),"")</f>
        <v/>
      </c>
    </row>
    <row r="460" spans="1:17" hidden="1" x14ac:dyDescent="0.3">
      <c r="A460" s="288">
        <v>459</v>
      </c>
      <c r="B460" s="289" t="str">
        <f ca="1">IF(COUNTIF(Priorities!$B$4:OFFSET(Priorities!$B$3,Table1[[#This Row],[ID]],0),OFFSET(Priorities!$B$3,Table1[[#This Row],[ID]],0))=1,OFFSET(Priorities!$B$3,Table1[[#This Row],[ID]],0),"")</f>
        <v/>
      </c>
      <c r="C460" s="290" t="str">
        <f ca="1">IF(COUNTIF(Priorities!$B$4:OFFSET(Priorities!$B$3,Table1[[#This Row],[ID]],0),OFFSET(Priorities!$B$3,Table1[[#This Row],[ID]],0))=1,OFFSET(Priorities!$C$3,Table1[[#This Row],[ID]],0),"")</f>
        <v/>
      </c>
      <c r="D460" s="289" t="str">
        <f ca="1">IFERROR(IF(VLOOKUP(E460,'Leader-Assistant'!$B$1:$B$25,1,FALSE)&lt;&gt;"",'Leader-Assistant'!$B$1,""),"") &amp; IFERROR(IF(VLOOKUP(E460,'Leader-Assistant'!$C$1:$C$25,1,FALSE)&lt;&gt;"",'Leader-Assistant'!$C$1,""),"")  &amp; IFERROR(IF(VLOOKUP(E460,'Leader-Assistant'!$D$1:$D$25,1,FALSE)&lt;&gt;"",'Leader-Assistant'!$D$1,""),"") &amp; IFERROR(IF(VLOOKUP(E460,'Leader-Assistant'!$E$1:$E$25,1,FALSE)&lt;&gt;"",'Leader-Assistant'!$E$1,""),"") &amp; IFERROR(IF(VLOOKUP(E460,'Leader-Assistant'!$F$1:$F$25,1,FALSE)&lt;&gt;"",'Leader-Assistant'!$F$1,""),"") &amp; IFERROR(IF(VLOOKUP(E460,'Leader-Assistant'!$G$1:$G$25,1,FALSE)&lt;&gt;"",'Leader-Assistant'!$G$1,""),"") &amp; IFERROR(IF(VLOOKUP(E460,'Leader-Assistant'!$H$1:$H$25,1,FALSE)&lt;&gt;"",'Leader-Assistant'!$H$1,""),"") &amp; IFERROR(IF(VLOOKUP(E460,'Leader-Assistant'!$I$1:$I$25,1,FALSE)&lt;&gt;"",'Leader-Assistant'!$I$1,""),"")</f>
        <v/>
      </c>
      <c r="E460" s="289" t="str">
        <f ca="1">IF(COUNTIF(Priorities!$B$4:OFFSET(Priorities!$B$3,Table1[[#This Row],[ID]],0),OFFSET(Priorities!$B$3,Table1[[#This Row],[ID]],0))=1,OFFSET(Priorities!$D$3,Table1[[#This Row],[ID]],0),"")</f>
        <v/>
      </c>
      <c r="F460" s="291"/>
      <c r="G460" s="292" t="str" cm="1">
        <f t="array" aca="1" ref="G460" ca="1">_xlfn.IFNA(TODAY()-(INDEX(OFFSET(Priorities!$F$3:$F$2283,Table1[[#This Row],[ID]],0),MATCH(1,(B460=OFFSET(Priorities!$B$3:$B$2283,Table1[[#This Row],[ID]],0))*("1W"=OFFSET(Priorities!$E$3:$E$2283,Table1[[#This Row],[ID]],0)),0))),"")</f>
        <v/>
      </c>
      <c r="H460" s="292" t="str" cm="1">
        <f t="array" aca="1" ref="H460" ca="1">_xlfn.IFNA(TODAY()-(INDEX(OFFSET(Priorities!$F$3:$F$2283,Table1[[#This Row],[ID]],0),MATCH(1,(B460=OFFSET(Priorities!$B$3:$B$2283,Table1[[#This Row],[ID]],0))*("3W"=OFFSET(Priorities!$E$3:$E$2283,Table1[[#This Row],[ID]],0)),0))),"")</f>
        <v/>
      </c>
      <c r="I460" s="292" t="str" cm="1">
        <f t="array" aca="1" ref="I460" ca="1">_xlfn.IFNA(TODAY()-(INDEX(OFFSET(Priorities!$F$3:$F$2283,Table1[[#This Row],[ID]],0),MATCH(1,(B460=OFFSET(Priorities!$B$3:$B$2283,Table1[[#This Row],[ID]],0))*("6W"=OFFSET(Priorities!$E$3:$E$2283,Table1[[#This Row],[ID]],0)),0))),"")</f>
        <v/>
      </c>
      <c r="J460" s="292" t="str" cm="1">
        <f t="array" aca="1" ref="J460" ca="1">_xlfn.IFNA(TODAY()-(INDEX(OFFSET(Priorities!$F$3:$F$2283,Table1[[#This Row],[ID]],0),MATCH(1,(B460=OFFSET(Priorities!$B$3:$B$2283,Table1[[#This Row],[ID]],0))*("12W"=OFFSET(Priorities!$E$3:$E$2283,Table1[[#This Row],[ID]],0)),0))),"")</f>
        <v/>
      </c>
      <c r="K460" s="292" t="str" cm="1">
        <f t="array" aca="1" ref="K460" ca="1">_xlfn.IFNA(TODAY()-(INDEX(OFFSET(Priorities!$F$3:$F$2283,Table1[[#This Row],[ID]],0),MATCH(1,(B460=OFFSET(Priorities!$B$3:$B$2283,Table1[[#This Row],[ID]],0))*("18W"=OFFSET(Priorities!$E$3:$E$2283,Table1[[#This Row],[ID]],0)),0))),"")</f>
        <v/>
      </c>
      <c r="L460" s="292" t="str" cm="1">
        <f t="array" aca="1" ref="L460" ca="1">_xlfn.IFNA(TODAY()-(INDEX(OFFSET(Priorities!$F$3:$F$2283,Table1[[#This Row],[ID]],0),MATCH(1,(B460=OFFSET(Priorities!$B$3:$B$2283,Table1[[#This Row],[ID]],0))*("26W"=OFFSET(Priorities!$E$3:$E$2283,Table1[[#This Row],[ID]],0)),0))),"")</f>
        <v/>
      </c>
      <c r="M460" s="292" t="str" cm="1">
        <f t="array" aca="1" ref="M460" ca="1">_xlfn.IFNA(TODAY()-(INDEX(OFFSET(Priorities!$F$3:$F$2283,Table1[[#This Row],[ID]],0),MATCH(1,(B460=OFFSET(Priorities!$B$3:$B$2283,Table1[[#This Row],[ID]],0))*("52W"=OFFSET(Priorities!$E$3:$E$2283,Table1[[#This Row],[ID]],0)),0))),"")</f>
        <v/>
      </c>
      <c r="N460" s="292" t="str" cm="1">
        <f t="array" aca="1" ref="N460" ca="1">_xlfn.IFNA(TODAY()-(INDEX(OFFSET(Priorities!$F$3:$F$2283,Table1[[#This Row],[ID]],0),MATCH(1,(B460=OFFSET(Priorities!$B$3:$B$2283,Table1[[#This Row],[ID]],0))*("104W"=OFFSET(Priorities!$E$3:$E$2283,Table1[[#This Row],[ID]],0)),0))),"")</f>
        <v/>
      </c>
      <c r="O460" s="292" t="str" cm="1">
        <f t="array" aca="1" ref="O460" ca="1">_xlfn.IFNA(TODAY()-(INDEX(OFFSET(Priorities!$F$3:$F$2283,Table1[[#This Row],[ID]],0),MATCH(1,(B460=OFFSET(Priorities!$B$3:$B$2283,Table1[[#This Row],[ID]],0))*("2L"=OFFSET(Priorities!$E$3:$E$2283,Table1[[#This Row],[ID]],0)),0))),"")</f>
        <v/>
      </c>
      <c r="P460" s="292" t="str" cm="1">
        <f t="array" aca="1" ref="P460" ca="1">_xlfn.IFNA(TODAY()-(INDEX(OFFSET(Priorities!$F$3:$F$2283,Table1[[#This Row],[ID]],0),MATCH(1,(B460=OFFSET(Priorities!$B$3:$B$2283,Table1[[#This Row],[ID]],0))*("156W"=OFFSET(Priorities!$E$3:$E$2283,Table1[[#This Row],[ID]],0)),0))),"")</f>
        <v/>
      </c>
      <c r="Q460" s="289" t="str" cm="1">
        <f t="array" aca="1" ref="Q460" ca="1">_xlfn.IFNA(TODAY()-(INDEX(OFFSET(Priorities!$F$3:$F$2283,Table1[[#This Row],[ID]],0),MATCH(1,(B460=OFFSET(Priorities!$B$3:$B$2283,Table1[[#This Row],[ID]],0))*("3L"=OFFSET(Priorities!$E$3:$E$2283,Table1[[#This Row],[ID]],0)),0))),"")</f>
        <v/>
      </c>
    </row>
    <row r="461" spans="1:17" hidden="1" x14ac:dyDescent="0.3">
      <c r="A461" s="288">
        <v>460</v>
      </c>
      <c r="B461" s="289" t="str">
        <f ca="1">IF(COUNTIF(Priorities!$B$4:OFFSET(Priorities!$B$3,Table1[[#This Row],[ID]],0),OFFSET(Priorities!$B$3,Table1[[#This Row],[ID]],0))=1,OFFSET(Priorities!$B$3,Table1[[#This Row],[ID]],0),"")</f>
        <v/>
      </c>
      <c r="C461" s="290" t="str">
        <f ca="1">IF(COUNTIF(Priorities!$B$4:OFFSET(Priorities!$B$3,Table1[[#This Row],[ID]],0),OFFSET(Priorities!$B$3,Table1[[#This Row],[ID]],0))=1,OFFSET(Priorities!$C$3,Table1[[#This Row],[ID]],0),"")</f>
        <v/>
      </c>
      <c r="D461" s="289" t="str">
        <f ca="1">IFERROR(IF(VLOOKUP(E461,'Leader-Assistant'!$B$1:$B$25,1,FALSE)&lt;&gt;"",'Leader-Assistant'!$B$1,""),"") &amp; IFERROR(IF(VLOOKUP(E461,'Leader-Assistant'!$C$1:$C$25,1,FALSE)&lt;&gt;"",'Leader-Assistant'!$C$1,""),"")  &amp; IFERROR(IF(VLOOKUP(E461,'Leader-Assistant'!$D$1:$D$25,1,FALSE)&lt;&gt;"",'Leader-Assistant'!$D$1,""),"") &amp; IFERROR(IF(VLOOKUP(E461,'Leader-Assistant'!$E$1:$E$25,1,FALSE)&lt;&gt;"",'Leader-Assistant'!$E$1,""),"") &amp; IFERROR(IF(VLOOKUP(E461,'Leader-Assistant'!$F$1:$F$25,1,FALSE)&lt;&gt;"",'Leader-Assistant'!$F$1,""),"") &amp; IFERROR(IF(VLOOKUP(E461,'Leader-Assistant'!$G$1:$G$25,1,FALSE)&lt;&gt;"",'Leader-Assistant'!$G$1,""),"") &amp; IFERROR(IF(VLOOKUP(E461,'Leader-Assistant'!$H$1:$H$25,1,FALSE)&lt;&gt;"",'Leader-Assistant'!$H$1,""),"") &amp; IFERROR(IF(VLOOKUP(E461,'Leader-Assistant'!$I$1:$I$25,1,FALSE)&lt;&gt;"",'Leader-Assistant'!$I$1,""),"")</f>
        <v/>
      </c>
      <c r="E461" s="289" t="str">
        <f ca="1">IF(COUNTIF(Priorities!$B$4:OFFSET(Priorities!$B$3,Table1[[#This Row],[ID]],0),OFFSET(Priorities!$B$3,Table1[[#This Row],[ID]],0))=1,OFFSET(Priorities!$D$3,Table1[[#This Row],[ID]],0),"")</f>
        <v/>
      </c>
      <c r="F461" s="291"/>
      <c r="G461" s="292" t="str" cm="1">
        <f t="array" aca="1" ref="G461" ca="1">_xlfn.IFNA(TODAY()-(INDEX(OFFSET(Priorities!$F$3:$F$2283,Table1[[#This Row],[ID]],0),MATCH(1,(B461=OFFSET(Priorities!$B$3:$B$2283,Table1[[#This Row],[ID]],0))*("1W"=OFFSET(Priorities!$E$3:$E$2283,Table1[[#This Row],[ID]],0)),0))),"")</f>
        <v/>
      </c>
      <c r="H461" s="292" t="str" cm="1">
        <f t="array" aca="1" ref="H461" ca="1">_xlfn.IFNA(TODAY()-(INDEX(OFFSET(Priorities!$F$3:$F$2283,Table1[[#This Row],[ID]],0),MATCH(1,(B461=OFFSET(Priorities!$B$3:$B$2283,Table1[[#This Row],[ID]],0))*("3W"=OFFSET(Priorities!$E$3:$E$2283,Table1[[#This Row],[ID]],0)),0))),"")</f>
        <v/>
      </c>
      <c r="I461" s="292" t="str" cm="1">
        <f t="array" aca="1" ref="I461" ca="1">_xlfn.IFNA(TODAY()-(INDEX(OFFSET(Priorities!$F$3:$F$2283,Table1[[#This Row],[ID]],0),MATCH(1,(B461=OFFSET(Priorities!$B$3:$B$2283,Table1[[#This Row],[ID]],0))*("6W"=OFFSET(Priorities!$E$3:$E$2283,Table1[[#This Row],[ID]],0)),0))),"")</f>
        <v/>
      </c>
      <c r="J461" s="292" t="str" cm="1">
        <f t="array" aca="1" ref="J461" ca="1">_xlfn.IFNA(TODAY()-(INDEX(OFFSET(Priorities!$F$3:$F$2283,Table1[[#This Row],[ID]],0),MATCH(1,(B461=OFFSET(Priorities!$B$3:$B$2283,Table1[[#This Row],[ID]],0))*("12W"=OFFSET(Priorities!$E$3:$E$2283,Table1[[#This Row],[ID]],0)),0))),"")</f>
        <v/>
      </c>
      <c r="K461" s="292" t="str" cm="1">
        <f t="array" aca="1" ref="K461" ca="1">_xlfn.IFNA(TODAY()-(INDEX(OFFSET(Priorities!$F$3:$F$2283,Table1[[#This Row],[ID]],0),MATCH(1,(B461=OFFSET(Priorities!$B$3:$B$2283,Table1[[#This Row],[ID]],0))*("18W"=OFFSET(Priorities!$E$3:$E$2283,Table1[[#This Row],[ID]],0)),0))),"")</f>
        <v/>
      </c>
      <c r="L461" s="292" t="str" cm="1">
        <f t="array" aca="1" ref="L461" ca="1">_xlfn.IFNA(TODAY()-(INDEX(OFFSET(Priorities!$F$3:$F$2283,Table1[[#This Row],[ID]],0),MATCH(1,(B461=OFFSET(Priorities!$B$3:$B$2283,Table1[[#This Row],[ID]],0))*("26W"=OFFSET(Priorities!$E$3:$E$2283,Table1[[#This Row],[ID]],0)),0))),"")</f>
        <v/>
      </c>
      <c r="M461" s="292" t="str" cm="1">
        <f t="array" aca="1" ref="M461" ca="1">_xlfn.IFNA(TODAY()-(INDEX(OFFSET(Priorities!$F$3:$F$2283,Table1[[#This Row],[ID]],0),MATCH(1,(B461=OFFSET(Priorities!$B$3:$B$2283,Table1[[#This Row],[ID]],0))*("52W"=OFFSET(Priorities!$E$3:$E$2283,Table1[[#This Row],[ID]],0)),0))),"")</f>
        <v/>
      </c>
      <c r="N461" s="292" t="str" cm="1">
        <f t="array" aca="1" ref="N461" ca="1">_xlfn.IFNA(TODAY()-(INDEX(OFFSET(Priorities!$F$3:$F$2283,Table1[[#This Row],[ID]],0),MATCH(1,(B461=OFFSET(Priorities!$B$3:$B$2283,Table1[[#This Row],[ID]],0))*("104W"=OFFSET(Priorities!$E$3:$E$2283,Table1[[#This Row],[ID]],0)),0))),"")</f>
        <v/>
      </c>
      <c r="O461" s="292" t="str" cm="1">
        <f t="array" aca="1" ref="O461" ca="1">_xlfn.IFNA(TODAY()-(INDEX(OFFSET(Priorities!$F$3:$F$2283,Table1[[#This Row],[ID]],0),MATCH(1,(B461=OFFSET(Priorities!$B$3:$B$2283,Table1[[#This Row],[ID]],0))*("2L"=OFFSET(Priorities!$E$3:$E$2283,Table1[[#This Row],[ID]],0)),0))),"")</f>
        <v/>
      </c>
      <c r="P461" s="292" t="str" cm="1">
        <f t="array" aca="1" ref="P461" ca="1">_xlfn.IFNA(TODAY()-(INDEX(OFFSET(Priorities!$F$3:$F$2283,Table1[[#This Row],[ID]],0),MATCH(1,(B461=OFFSET(Priorities!$B$3:$B$2283,Table1[[#This Row],[ID]],0))*("156W"=OFFSET(Priorities!$E$3:$E$2283,Table1[[#This Row],[ID]],0)),0))),"")</f>
        <v/>
      </c>
      <c r="Q461" s="289" t="str" cm="1">
        <f t="array" aca="1" ref="Q461" ca="1">_xlfn.IFNA(TODAY()-(INDEX(OFFSET(Priorities!$F$3:$F$2283,Table1[[#This Row],[ID]],0),MATCH(1,(B461=OFFSET(Priorities!$B$3:$B$2283,Table1[[#This Row],[ID]],0))*("3L"=OFFSET(Priorities!$E$3:$E$2283,Table1[[#This Row],[ID]],0)),0))),"")</f>
        <v/>
      </c>
    </row>
    <row r="462" spans="1:17" hidden="1" x14ac:dyDescent="0.3">
      <c r="A462" s="288">
        <v>461</v>
      </c>
      <c r="B462" s="289" t="str">
        <f ca="1">IF(COUNTIF(Priorities!$B$4:OFFSET(Priorities!$B$3,Table1[[#This Row],[ID]],0),OFFSET(Priorities!$B$3,Table1[[#This Row],[ID]],0))=1,OFFSET(Priorities!$B$3,Table1[[#This Row],[ID]],0),"")</f>
        <v/>
      </c>
      <c r="C462" s="290" t="str">
        <f ca="1">IF(COUNTIF(Priorities!$B$4:OFFSET(Priorities!$B$3,Table1[[#This Row],[ID]],0),OFFSET(Priorities!$B$3,Table1[[#This Row],[ID]],0))=1,OFFSET(Priorities!$C$3,Table1[[#This Row],[ID]],0),"")</f>
        <v/>
      </c>
      <c r="D462" s="289" t="str">
        <f ca="1">IFERROR(IF(VLOOKUP(E462,'Leader-Assistant'!$B$1:$B$25,1,FALSE)&lt;&gt;"",'Leader-Assistant'!$B$1,""),"") &amp; IFERROR(IF(VLOOKUP(E462,'Leader-Assistant'!$C$1:$C$25,1,FALSE)&lt;&gt;"",'Leader-Assistant'!$C$1,""),"")  &amp; IFERROR(IF(VLOOKUP(E462,'Leader-Assistant'!$D$1:$D$25,1,FALSE)&lt;&gt;"",'Leader-Assistant'!$D$1,""),"") &amp; IFERROR(IF(VLOOKUP(E462,'Leader-Assistant'!$E$1:$E$25,1,FALSE)&lt;&gt;"",'Leader-Assistant'!$E$1,""),"") &amp; IFERROR(IF(VLOOKUP(E462,'Leader-Assistant'!$F$1:$F$25,1,FALSE)&lt;&gt;"",'Leader-Assistant'!$F$1,""),"") &amp; IFERROR(IF(VLOOKUP(E462,'Leader-Assistant'!$G$1:$G$25,1,FALSE)&lt;&gt;"",'Leader-Assistant'!$G$1,""),"") &amp; IFERROR(IF(VLOOKUP(E462,'Leader-Assistant'!$H$1:$H$25,1,FALSE)&lt;&gt;"",'Leader-Assistant'!$H$1,""),"") &amp; IFERROR(IF(VLOOKUP(E462,'Leader-Assistant'!$I$1:$I$25,1,FALSE)&lt;&gt;"",'Leader-Assistant'!$I$1,""),"")</f>
        <v/>
      </c>
      <c r="E462" s="289" t="str">
        <f ca="1">IF(COUNTIF(Priorities!$B$4:OFFSET(Priorities!$B$3,Table1[[#This Row],[ID]],0),OFFSET(Priorities!$B$3,Table1[[#This Row],[ID]],0))=1,OFFSET(Priorities!$D$3,Table1[[#This Row],[ID]],0),"")</f>
        <v/>
      </c>
      <c r="F462" s="291"/>
      <c r="G462" s="292" t="str" cm="1">
        <f t="array" aca="1" ref="G462" ca="1">_xlfn.IFNA(TODAY()-(INDEX(OFFSET(Priorities!$F$3:$F$2283,Table1[[#This Row],[ID]],0),MATCH(1,(B462=OFFSET(Priorities!$B$3:$B$2283,Table1[[#This Row],[ID]],0))*("1W"=OFFSET(Priorities!$E$3:$E$2283,Table1[[#This Row],[ID]],0)),0))),"")</f>
        <v/>
      </c>
      <c r="H462" s="292" t="str" cm="1">
        <f t="array" aca="1" ref="H462" ca="1">_xlfn.IFNA(TODAY()-(INDEX(OFFSET(Priorities!$F$3:$F$2283,Table1[[#This Row],[ID]],0),MATCH(1,(B462=OFFSET(Priorities!$B$3:$B$2283,Table1[[#This Row],[ID]],0))*("3W"=OFFSET(Priorities!$E$3:$E$2283,Table1[[#This Row],[ID]],0)),0))),"")</f>
        <v/>
      </c>
      <c r="I462" s="292" t="str" cm="1">
        <f t="array" aca="1" ref="I462" ca="1">_xlfn.IFNA(TODAY()-(INDEX(OFFSET(Priorities!$F$3:$F$2283,Table1[[#This Row],[ID]],0),MATCH(1,(B462=OFFSET(Priorities!$B$3:$B$2283,Table1[[#This Row],[ID]],0))*("6W"=OFFSET(Priorities!$E$3:$E$2283,Table1[[#This Row],[ID]],0)),0))),"")</f>
        <v/>
      </c>
      <c r="J462" s="292" t="str" cm="1">
        <f t="array" aca="1" ref="J462" ca="1">_xlfn.IFNA(TODAY()-(INDEX(OFFSET(Priorities!$F$3:$F$2283,Table1[[#This Row],[ID]],0),MATCH(1,(B462=OFFSET(Priorities!$B$3:$B$2283,Table1[[#This Row],[ID]],0))*("12W"=OFFSET(Priorities!$E$3:$E$2283,Table1[[#This Row],[ID]],0)),0))),"")</f>
        <v/>
      </c>
      <c r="K462" s="292" t="str" cm="1">
        <f t="array" aca="1" ref="K462" ca="1">_xlfn.IFNA(TODAY()-(INDEX(OFFSET(Priorities!$F$3:$F$2283,Table1[[#This Row],[ID]],0),MATCH(1,(B462=OFFSET(Priorities!$B$3:$B$2283,Table1[[#This Row],[ID]],0))*("18W"=OFFSET(Priorities!$E$3:$E$2283,Table1[[#This Row],[ID]],0)),0))),"")</f>
        <v/>
      </c>
      <c r="L462" s="292" t="str" cm="1">
        <f t="array" aca="1" ref="L462" ca="1">_xlfn.IFNA(TODAY()-(INDEX(OFFSET(Priorities!$F$3:$F$2283,Table1[[#This Row],[ID]],0),MATCH(1,(B462=OFFSET(Priorities!$B$3:$B$2283,Table1[[#This Row],[ID]],0))*("26W"=OFFSET(Priorities!$E$3:$E$2283,Table1[[#This Row],[ID]],0)),0))),"")</f>
        <v/>
      </c>
      <c r="M462" s="292" t="str" cm="1">
        <f t="array" aca="1" ref="M462" ca="1">_xlfn.IFNA(TODAY()-(INDEX(OFFSET(Priorities!$F$3:$F$2283,Table1[[#This Row],[ID]],0),MATCH(1,(B462=OFFSET(Priorities!$B$3:$B$2283,Table1[[#This Row],[ID]],0))*("52W"=OFFSET(Priorities!$E$3:$E$2283,Table1[[#This Row],[ID]],0)),0))),"")</f>
        <v/>
      </c>
      <c r="N462" s="292" t="str" cm="1">
        <f t="array" aca="1" ref="N462" ca="1">_xlfn.IFNA(TODAY()-(INDEX(OFFSET(Priorities!$F$3:$F$2283,Table1[[#This Row],[ID]],0),MATCH(1,(B462=OFFSET(Priorities!$B$3:$B$2283,Table1[[#This Row],[ID]],0))*("104W"=OFFSET(Priorities!$E$3:$E$2283,Table1[[#This Row],[ID]],0)),0))),"")</f>
        <v/>
      </c>
      <c r="O462" s="292" t="str" cm="1">
        <f t="array" aca="1" ref="O462" ca="1">_xlfn.IFNA(TODAY()-(INDEX(OFFSET(Priorities!$F$3:$F$2283,Table1[[#This Row],[ID]],0),MATCH(1,(B462=OFFSET(Priorities!$B$3:$B$2283,Table1[[#This Row],[ID]],0))*("2L"=OFFSET(Priorities!$E$3:$E$2283,Table1[[#This Row],[ID]],0)),0))),"")</f>
        <v/>
      </c>
      <c r="P462" s="292" t="str" cm="1">
        <f t="array" aca="1" ref="P462" ca="1">_xlfn.IFNA(TODAY()-(INDEX(OFFSET(Priorities!$F$3:$F$2283,Table1[[#This Row],[ID]],0),MATCH(1,(B462=OFFSET(Priorities!$B$3:$B$2283,Table1[[#This Row],[ID]],0))*("156W"=OFFSET(Priorities!$E$3:$E$2283,Table1[[#This Row],[ID]],0)),0))),"")</f>
        <v/>
      </c>
      <c r="Q462" s="289" t="str" cm="1">
        <f t="array" aca="1" ref="Q462" ca="1">_xlfn.IFNA(TODAY()-(INDEX(OFFSET(Priorities!$F$3:$F$2283,Table1[[#This Row],[ID]],0),MATCH(1,(B462=OFFSET(Priorities!$B$3:$B$2283,Table1[[#This Row],[ID]],0))*("3L"=OFFSET(Priorities!$E$3:$E$2283,Table1[[#This Row],[ID]],0)),0))),"")</f>
        <v/>
      </c>
    </row>
    <row r="463" spans="1:17" hidden="1" x14ac:dyDescent="0.3">
      <c r="A463" s="288">
        <v>462</v>
      </c>
      <c r="B463" s="289" t="str">
        <f ca="1">IF(COUNTIF(Priorities!$B$4:OFFSET(Priorities!$B$3,Table1[[#This Row],[ID]],0),OFFSET(Priorities!$B$3,Table1[[#This Row],[ID]],0))=1,OFFSET(Priorities!$B$3,Table1[[#This Row],[ID]],0),"")</f>
        <v/>
      </c>
      <c r="C463" s="290" t="str">
        <f ca="1">IF(COUNTIF(Priorities!$B$4:OFFSET(Priorities!$B$3,Table1[[#This Row],[ID]],0),OFFSET(Priorities!$B$3,Table1[[#This Row],[ID]],0))=1,OFFSET(Priorities!$C$3,Table1[[#This Row],[ID]],0),"")</f>
        <v/>
      </c>
      <c r="D463" s="289" t="str">
        <f ca="1">IFERROR(IF(VLOOKUP(E463,'Leader-Assistant'!$B$1:$B$25,1,FALSE)&lt;&gt;"",'Leader-Assistant'!$B$1,""),"") &amp; IFERROR(IF(VLOOKUP(E463,'Leader-Assistant'!$C$1:$C$25,1,FALSE)&lt;&gt;"",'Leader-Assistant'!$C$1,""),"")  &amp; IFERROR(IF(VLOOKUP(E463,'Leader-Assistant'!$D$1:$D$25,1,FALSE)&lt;&gt;"",'Leader-Assistant'!$D$1,""),"") &amp; IFERROR(IF(VLOOKUP(E463,'Leader-Assistant'!$E$1:$E$25,1,FALSE)&lt;&gt;"",'Leader-Assistant'!$E$1,""),"") &amp; IFERROR(IF(VLOOKUP(E463,'Leader-Assistant'!$F$1:$F$25,1,FALSE)&lt;&gt;"",'Leader-Assistant'!$F$1,""),"") &amp; IFERROR(IF(VLOOKUP(E463,'Leader-Assistant'!$G$1:$G$25,1,FALSE)&lt;&gt;"",'Leader-Assistant'!$G$1,""),"") &amp; IFERROR(IF(VLOOKUP(E463,'Leader-Assistant'!$H$1:$H$25,1,FALSE)&lt;&gt;"",'Leader-Assistant'!$H$1,""),"") &amp; IFERROR(IF(VLOOKUP(E463,'Leader-Assistant'!$I$1:$I$25,1,FALSE)&lt;&gt;"",'Leader-Assistant'!$I$1,""),"")</f>
        <v/>
      </c>
      <c r="E463" s="289" t="str">
        <f ca="1">IF(COUNTIF(Priorities!$B$4:OFFSET(Priorities!$B$3,Table1[[#This Row],[ID]],0),OFFSET(Priorities!$B$3,Table1[[#This Row],[ID]],0))=1,OFFSET(Priorities!$D$3,Table1[[#This Row],[ID]],0),"")</f>
        <v/>
      </c>
      <c r="F463" s="291"/>
      <c r="G463" s="292" t="str" cm="1">
        <f t="array" aca="1" ref="G463" ca="1">_xlfn.IFNA(TODAY()-(INDEX(OFFSET(Priorities!$F$3:$F$2283,Table1[[#This Row],[ID]],0),MATCH(1,(B463=OFFSET(Priorities!$B$3:$B$2283,Table1[[#This Row],[ID]],0))*("1W"=OFFSET(Priorities!$E$3:$E$2283,Table1[[#This Row],[ID]],0)),0))),"")</f>
        <v/>
      </c>
      <c r="H463" s="292" t="str" cm="1">
        <f t="array" aca="1" ref="H463" ca="1">_xlfn.IFNA(TODAY()-(INDEX(OFFSET(Priorities!$F$3:$F$2283,Table1[[#This Row],[ID]],0),MATCH(1,(B463=OFFSET(Priorities!$B$3:$B$2283,Table1[[#This Row],[ID]],0))*("3W"=OFFSET(Priorities!$E$3:$E$2283,Table1[[#This Row],[ID]],0)),0))),"")</f>
        <v/>
      </c>
      <c r="I463" s="292" t="str" cm="1">
        <f t="array" aca="1" ref="I463" ca="1">_xlfn.IFNA(TODAY()-(INDEX(OFFSET(Priorities!$F$3:$F$2283,Table1[[#This Row],[ID]],0),MATCH(1,(B463=OFFSET(Priorities!$B$3:$B$2283,Table1[[#This Row],[ID]],0))*("6W"=OFFSET(Priorities!$E$3:$E$2283,Table1[[#This Row],[ID]],0)),0))),"")</f>
        <v/>
      </c>
      <c r="J463" s="292" t="str" cm="1">
        <f t="array" aca="1" ref="J463" ca="1">_xlfn.IFNA(TODAY()-(INDEX(OFFSET(Priorities!$F$3:$F$2283,Table1[[#This Row],[ID]],0),MATCH(1,(B463=OFFSET(Priorities!$B$3:$B$2283,Table1[[#This Row],[ID]],0))*("12W"=OFFSET(Priorities!$E$3:$E$2283,Table1[[#This Row],[ID]],0)),0))),"")</f>
        <v/>
      </c>
      <c r="K463" s="292" t="str" cm="1">
        <f t="array" aca="1" ref="K463" ca="1">_xlfn.IFNA(TODAY()-(INDEX(OFFSET(Priorities!$F$3:$F$2283,Table1[[#This Row],[ID]],0),MATCH(1,(B463=OFFSET(Priorities!$B$3:$B$2283,Table1[[#This Row],[ID]],0))*("18W"=OFFSET(Priorities!$E$3:$E$2283,Table1[[#This Row],[ID]],0)),0))),"")</f>
        <v/>
      </c>
      <c r="L463" s="292" t="str" cm="1">
        <f t="array" aca="1" ref="L463" ca="1">_xlfn.IFNA(TODAY()-(INDEX(OFFSET(Priorities!$F$3:$F$2283,Table1[[#This Row],[ID]],0),MATCH(1,(B463=OFFSET(Priorities!$B$3:$B$2283,Table1[[#This Row],[ID]],0))*("26W"=OFFSET(Priorities!$E$3:$E$2283,Table1[[#This Row],[ID]],0)),0))),"")</f>
        <v/>
      </c>
      <c r="M463" s="292" t="str" cm="1">
        <f t="array" aca="1" ref="M463" ca="1">_xlfn.IFNA(TODAY()-(INDEX(OFFSET(Priorities!$F$3:$F$2283,Table1[[#This Row],[ID]],0),MATCH(1,(B463=OFFSET(Priorities!$B$3:$B$2283,Table1[[#This Row],[ID]],0))*("52W"=OFFSET(Priorities!$E$3:$E$2283,Table1[[#This Row],[ID]],0)),0))),"")</f>
        <v/>
      </c>
      <c r="N463" s="292" t="str" cm="1">
        <f t="array" aca="1" ref="N463" ca="1">_xlfn.IFNA(TODAY()-(INDEX(OFFSET(Priorities!$F$3:$F$2283,Table1[[#This Row],[ID]],0),MATCH(1,(B463=OFFSET(Priorities!$B$3:$B$2283,Table1[[#This Row],[ID]],0))*("104W"=OFFSET(Priorities!$E$3:$E$2283,Table1[[#This Row],[ID]],0)),0))),"")</f>
        <v/>
      </c>
      <c r="O463" s="292" t="str" cm="1">
        <f t="array" aca="1" ref="O463" ca="1">_xlfn.IFNA(TODAY()-(INDEX(OFFSET(Priorities!$F$3:$F$2283,Table1[[#This Row],[ID]],0),MATCH(1,(B463=OFFSET(Priorities!$B$3:$B$2283,Table1[[#This Row],[ID]],0))*("2L"=OFFSET(Priorities!$E$3:$E$2283,Table1[[#This Row],[ID]],0)),0))),"")</f>
        <v/>
      </c>
      <c r="P463" s="292" t="str" cm="1">
        <f t="array" aca="1" ref="P463" ca="1">_xlfn.IFNA(TODAY()-(INDEX(OFFSET(Priorities!$F$3:$F$2283,Table1[[#This Row],[ID]],0),MATCH(1,(B463=OFFSET(Priorities!$B$3:$B$2283,Table1[[#This Row],[ID]],0))*("156W"=OFFSET(Priorities!$E$3:$E$2283,Table1[[#This Row],[ID]],0)),0))),"")</f>
        <v/>
      </c>
      <c r="Q463" s="289" t="str" cm="1">
        <f t="array" aca="1" ref="Q463" ca="1">_xlfn.IFNA(TODAY()-(INDEX(OFFSET(Priorities!$F$3:$F$2283,Table1[[#This Row],[ID]],0),MATCH(1,(B463=OFFSET(Priorities!$B$3:$B$2283,Table1[[#This Row],[ID]],0))*("3L"=OFFSET(Priorities!$E$3:$E$2283,Table1[[#This Row],[ID]],0)),0))),"")</f>
        <v/>
      </c>
    </row>
    <row r="464" spans="1:17" hidden="1" x14ac:dyDescent="0.3">
      <c r="A464" s="288">
        <v>463</v>
      </c>
      <c r="B464" s="289" t="str">
        <f ca="1">IF(COUNTIF(Priorities!$B$4:OFFSET(Priorities!$B$3,Table1[[#This Row],[ID]],0),OFFSET(Priorities!$B$3,Table1[[#This Row],[ID]],0))=1,OFFSET(Priorities!$B$3,Table1[[#This Row],[ID]],0),"")</f>
        <v/>
      </c>
      <c r="C464" s="290" t="str">
        <f ca="1">IF(COUNTIF(Priorities!$B$4:OFFSET(Priorities!$B$3,Table1[[#This Row],[ID]],0),OFFSET(Priorities!$B$3,Table1[[#This Row],[ID]],0))=1,OFFSET(Priorities!$C$3,Table1[[#This Row],[ID]],0),"")</f>
        <v/>
      </c>
      <c r="D464" s="289" t="str">
        <f ca="1">IFERROR(IF(VLOOKUP(E464,'Leader-Assistant'!$B$1:$B$25,1,FALSE)&lt;&gt;"",'Leader-Assistant'!$B$1,""),"") &amp; IFERROR(IF(VLOOKUP(E464,'Leader-Assistant'!$C$1:$C$25,1,FALSE)&lt;&gt;"",'Leader-Assistant'!$C$1,""),"")  &amp; IFERROR(IF(VLOOKUP(E464,'Leader-Assistant'!$D$1:$D$25,1,FALSE)&lt;&gt;"",'Leader-Assistant'!$D$1,""),"") &amp; IFERROR(IF(VLOOKUP(E464,'Leader-Assistant'!$E$1:$E$25,1,FALSE)&lt;&gt;"",'Leader-Assistant'!$E$1,""),"") &amp; IFERROR(IF(VLOOKUP(E464,'Leader-Assistant'!$F$1:$F$25,1,FALSE)&lt;&gt;"",'Leader-Assistant'!$F$1,""),"") &amp; IFERROR(IF(VLOOKUP(E464,'Leader-Assistant'!$G$1:$G$25,1,FALSE)&lt;&gt;"",'Leader-Assistant'!$G$1,""),"") &amp; IFERROR(IF(VLOOKUP(E464,'Leader-Assistant'!$H$1:$H$25,1,FALSE)&lt;&gt;"",'Leader-Assistant'!$H$1,""),"") &amp; IFERROR(IF(VLOOKUP(E464,'Leader-Assistant'!$I$1:$I$25,1,FALSE)&lt;&gt;"",'Leader-Assistant'!$I$1,""),"")</f>
        <v/>
      </c>
      <c r="E464" s="289" t="str">
        <f ca="1">IF(COUNTIF(Priorities!$B$4:OFFSET(Priorities!$B$3,Table1[[#This Row],[ID]],0),OFFSET(Priorities!$B$3,Table1[[#This Row],[ID]],0))=1,OFFSET(Priorities!$D$3,Table1[[#This Row],[ID]],0),"")</f>
        <v/>
      </c>
      <c r="F464" s="291"/>
      <c r="G464" s="292" t="str" cm="1">
        <f t="array" aca="1" ref="G464" ca="1">_xlfn.IFNA(TODAY()-(INDEX(OFFSET(Priorities!$F$3:$F$2283,Table1[[#This Row],[ID]],0),MATCH(1,(B464=OFFSET(Priorities!$B$3:$B$2283,Table1[[#This Row],[ID]],0))*("1W"=OFFSET(Priorities!$E$3:$E$2283,Table1[[#This Row],[ID]],0)),0))),"")</f>
        <v/>
      </c>
      <c r="H464" s="292" t="str" cm="1">
        <f t="array" aca="1" ref="H464" ca="1">_xlfn.IFNA(TODAY()-(INDEX(OFFSET(Priorities!$F$3:$F$2283,Table1[[#This Row],[ID]],0),MATCH(1,(B464=OFFSET(Priorities!$B$3:$B$2283,Table1[[#This Row],[ID]],0))*("3W"=OFFSET(Priorities!$E$3:$E$2283,Table1[[#This Row],[ID]],0)),0))),"")</f>
        <v/>
      </c>
      <c r="I464" s="292" t="str" cm="1">
        <f t="array" aca="1" ref="I464" ca="1">_xlfn.IFNA(TODAY()-(INDEX(OFFSET(Priorities!$F$3:$F$2283,Table1[[#This Row],[ID]],0),MATCH(1,(B464=OFFSET(Priorities!$B$3:$B$2283,Table1[[#This Row],[ID]],0))*("6W"=OFFSET(Priorities!$E$3:$E$2283,Table1[[#This Row],[ID]],0)),0))),"")</f>
        <v/>
      </c>
      <c r="J464" s="292" t="str" cm="1">
        <f t="array" aca="1" ref="J464" ca="1">_xlfn.IFNA(TODAY()-(INDEX(OFFSET(Priorities!$F$3:$F$2283,Table1[[#This Row],[ID]],0),MATCH(1,(B464=OFFSET(Priorities!$B$3:$B$2283,Table1[[#This Row],[ID]],0))*("12W"=OFFSET(Priorities!$E$3:$E$2283,Table1[[#This Row],[ID]],0)),0))),"")</f>
        <v/>
      </c>
      <c r="K464" s="292" t="str" cm="1">
        <f t="array" aca="1" ref="K464" ca="1">_xlfn.IFNA(TODAY()-(INDEX(OFFSET(Priorities!$F$3:$F$2283,Table1[[#This Row],[ID]],0),MATCH(1,(B464=OFFSET(Priorities!$B$3:$B$2283,Table1[[#This Row],[ID]],0))*("18W"=OFFSET(Priorities!$E$3:$E$2283,Table1[[#This Row],[ID]],0)),0))),"")</f>
        <v/>
      </c>
      <c r="L464" s="292" t="str" cm="1">
        <f t="array" aca="1" ref="L464" ca="1">_xlfn.IFNA(TODAY()-(INDEX(OFFSET(Priorities!$F$3:$F$2283,Table1[[#This Row],[ID]],0),MATCH(1,(B464=OFFSET(Priorities!$B$3:$B$2283,Table1[[#This Row],[ID]],0))*("26W"=OFFSET(Priorities!$E$3:$E$2283,Table1[[#This Row],[ID]],0)),0))),"")</f>
        <v/>
      </c>
      <c r="M464" s="292" t="str" cm="1">
        <f t="array" aca="1" ref="M464" ca="1">_xlfn.IFNA(TODAY()-(INDEX(OFFSET(Priorities!$F$3:$F$2283,Table1[[#This Row],[ID]],0),MATCH(1,(B464=OFFSET(Priorities!$B$3:$B$2283,Table1[[#This Row],[ID]],0))*("52W"=OFFSET(Priorities!$E$3:$E$2283,Table1[[#This Row],[ID]],0)),0))),"")</f>
        <v/>
      </c>
      <c r="N464" s="292" t="str" cm="1">
        <f t="array" aca="1" ref="N464" ca="1">_xlfn.IFNA(TODAY()-(INDEX(OFFSET(Priorities!$F$3:$F$2283,Table1[[#This Row],[ID]],0),MATCH(1,(B464=OFFSET(Priorities!$B$3:$B$2283,Table1[[#This Row],[ID]],0))*("104W"=OFFSET(Priorities!$E$3:$E$2283,Table1[[#This Row],[ID]],0)),0))),"")</f>
        <v/>
      </c>
      <c r="O464" s="292" t="str" cm="1">
        <f t="array" aca="1" ref="O464" ca="1">_xlfn.IFNA(TODAY()-(INDEX(OFFSET(Priorities!$F$3:$F$2283,Table1[[#This Row],[ID]],0),MATCH(1,(B464=OFFSET(Priorities!$B$3:$B$2283,Table1[[#This Row],[ID]],0))*("2L"=OFFSET(Priorities!$E$3:$E$2283,Table1[[#This Row],[ID]],0)),0))),"")</f>
        <v/>
      </c>
      <c r="P464" s="292" t="str" cm="1">
        <f t="array" aca="1" ref="P464" ca="1">_xlfn.IFNA(TODAY()-(INDEX(OFFSET(Priorities!$F$3:$F$2283,Table1[[#This Row],[ID]],0),MATCH(1,(B464=OFFSET(Priorities!$B$3:$B$2283,Table1[[#This Row],[ID]],0))*("156W"=OFFSET(Priorities!$E$3:$E$2283,Table1[[#This Row],[ID]],0)),0))),"")</f>
        <v/>
      </c>
      <c r="Q464" s="289" t="str" cm="1">
        <f t="array" aca="1" ref="Q464" ca="1">_xlfn.IFNA(TODAY()-(INDEX(OFFSET(Priorities!$F$3:$F$2283,Table1[[#This Row],[ID]],0),MATCH(1,(B464=OFFSET(Priorities!$B$3:$B$2283,Table1[[#This Row],[ID]],0))*("3L"=OFFSET(Priorities!$E$3:$E$2283,Table1[[#This Row],[ID]],0)),0))),"")</f>
        <v/>
      </c>
    </row>
    <row r="465" spans="1:17" hidden="1" x14ac:dyDescent="0.3">
      <c r="A465" s="288">
        <v>464</v>
      </c>
      <c r="B465" s="289" t="str">
        <f ca="1">IF(COUNTIF(Priorities!$B$4:OFFSET(Priorities!$B$3,Table1[[#This Row],[ID]],0),OFFSET(Priorities!$B$3,Table1[[#This Row],[ID]],0))=1,OFFSET(Priorities!$B$3,Table1[[#This Row],[ID]],0),"")</f>
        <v/>
      </c>
      <c r="C465" s="290" t="str">
        <f ca="1">IF(COUNTIF(Priorities!$B$4:OFFSET(Priorities!$B$3,Table1[[#This Row],[ID]],0),OFFSET(Priorities!$B$3,Table1[[#This Row],[ID]],0))=1,OFFSET(Priorities!$C$3,Table1[[#This Row],[ID]],0),"")</f>
        <v/>
      </c>
      <c r="D465" s="289" t="str">
        <f ca="1">IFERROR(IF(VLOOKUP(E465,'Leader-Assistant'!$B$1:$B$25,1,FALSE)&lt;&gt;"",'Leader-Assistant'!$B$1,""),"") &amp; IFERROR(IF(VLOOKUP(E465,'Leader-Assistant'!$C$1:$C$25,1,FALSE)&lt;&gt;"",'Leader-Assistant'!$C$1,""),"")  &amp; IFERROR(IF(VLOOKUP(E465,'Leader-Assistant'!$D$1:$D$25,1,FALSE)&lt;&gt;"",'Leader-Assistant'!$D$1,""),"") &amp; IFERROR(IF(VLOOKUP(E465,'Leader-Assistant'!$E$1:$E$25,1,FALSE)&lt;&gt;"",'Leader-Assistant'!$E$1,""),"") &amp; IFERROR(IF(VLOOKUP(E465,'Leader-Assistant'!$F$1:$F$25,1,FALSE)&lt;&gt;"",'Leader-Assistant'!$F$1,""),"") &amp; IFERROR(IF(VLOOKUP(E465,'Leader-Assistant'!$G$1:$G$25,1,FALSE)&lt;&gt;"",'Leader-Assistant'!$G$1,""),"") &amp; IFERROR(IF(VLOOKUP(E465,'Leader-Assistant'!$H$1:$H$25,1,FALSE)&lt;&gt;"",'Leader-Assistant'!$H$1,""),"") &amp; IFERROR(IF(VLOOKUP(E465,'Leader-Assistant'!$I$1:$I$25,1,FALSE)&lt;&gt;"",'Leader-Assistant'!$I$1,""),"")</f>
        <v/>
      </c>
      <c r="E465" s="289" t="str">
        <f ca="1">IF(COUNTIF(Priorities!$B$4:OFFSET(Priorities!$B$3,Table1[[#This Row],[ID]],0),OFFSET(Priorities!$B$3,Table1[[#This Row],[ID]],0))=1,OFFSET(Priorities!$D$3,Table1[[#This Row],[ID]],0),"")</f>
        <v/>
      </c>
      <c r="F465" s="291"/>
      <c r="G465" s="292" t="str" cm="1">
        <f t="array" aca="1" ref="G465" ca="1">_xlfn.IFNA(TODAY()-(INDEX(OFFSET(Priorities!$F$3:$F$2283,Table1[[#This Row],[ID]],0),MATCH(1,(B465=OFFSET(Priorities!$B$3:$B$2283,Table1[[#This Row],[ID]],0))*("1W"=OFFSET(Priorities!$E$3:$E$2283,Table1[[#This Row],[ID]],0)),0))),"")</f>
        <v/>
      </c>
      <c r="H465" s="292" t="str" cm="1">
        <f t="array" aca="1" ref="H465" ca="1">_xlfn.IFNA(TODAY()-(INDEX(OFFSET(Priorities!$F$3:$F$2283,Table1[[#This Row],[ID]],0),MATCH(1,(B465=OFFSET(Priorities!$B$3:$B$2283,Table1[[#This Row],[ID]],0))*("3W"=OFFSET(Priorities!$E$3:$E$2283,Table1[[#This Row],[ID]],0)),0))),"")</f>
        <v/>
      </c>
      <c r="I465" s="292" t="str" cm="1">
        <f t="array" aca="1" ref="I465" ca="1">_xlfn.IFNA(TODAY()-(INDEX(OFFSET(Priorities!$F$3:$F$2283,Table1[[#This Row],[ID]],0),MATCH(1,(B465=OFFSET(Priorities!$B$3:$B$2283,Table1[[#This Row],[ID]],0))*("6W"=OFFSET(Priorities!$E$3:$E$2283,Table1[[#This Row],[ID]],0)),0))),"")</f>
        <v/>
      </c>
      <c r="J465" s="292" t="str" cm="1">
        <f t="array" aca="1" ref="J465" ca="1">_xlfn.IFNA(TODAY()-(INDEX(OFFSET(Priorities!$F$3:$F$2283,Table1[[#This Row],[ID]],0),MATCH(1,(B465=OFFSET(Priorities!$B$3:$B$2283,Table1[[#This Row],[ID]],0))*("12W"=OFFSET(Priorities!$E$3:$E$2283,Table1[[#This Row],[ID]],0)),0))),"")</f>
        <v/>
      </c>
      <c r="K465" s="292" t="str" cm="1">
        <f t="array" aca="1" ref="K465" ca="1">_xlfn.IFNA(TODAY()-(INDEX(OFFSET(Priorities!$F$3:$F$2283,Table1[[#This Row],[ID]],0),MATCH(1,(B465=OFFSET(Priorities!$B$3:$B$2283,Table1[[#This Row],[ID]],0))*("18W"=OFFSET(Priorities!$E$3:$E$2283,Table1[[#This Row],[ID]],0)),0))),"")</f>
        <v/>
      </c>
      <c r="L465" s="292" t="str" cm="1">
        <f t="array" aca="1" ref="L465" ca="1">_xlfn.IFNA(TODAY()-(INDEX(OFFSET(Priorities!$F$3:$F$2283,Table1[[#This Row],[ID]],0),MATCH(1,(B465=OFFSET(Priorities!$B$3:$B$2283,Table1[[#This Row],[ID]],0))*("26W"=OFFSET(Priorities!$E$3:$E$2283,Table1[[#This Row],[ID]],0)),0))),"")</f>
        <v/>
      </c>
      <c r="M465" s="292" t="str" cm="1">
        <f t="array" aca="1" ref="M465" ca="1">_xlfn.IFNA(TODAY()-(INDEX(OFFSET(Priorities!$F$3:$F$2283,Table1[[#This Row],[ID]],0),MATCH(1,(B465=OFFSET(Priorities!$B$3:$B$2283,Table1[[#This Row],[ID]],0))*("52W"=OFFSET(Priorities!$E$3:$E$2283,Table1[[#This Row],[ID]],0)),0))),"")</f>
        <v/>
      </c>
      <c r="N465" s="292" t="str" cm="1">
        <f t="array" aca="1" ref="N465" ca="1">_xlfn.IFNA(TODAY()-(INDEX(OFFSET(Priorities!$F$3:$F$2283,Table1[[#This Row],[ID]],0),MATCH(1,(B465=OFFSET(Priorities!$B$3:$B$2283,Table1[[#This Row],[ID]],0))*("104W"=OFFSET(Priorities!$E$3:$E$2283,Table1[[#This Row],[ID]],0)),0))),"")</f>
        <v/>
      </c>
      <c r="O465" s="292" t="str" cm="1">
        <f t="array" aca="1" ref="O465" ca="1">_xlfn.IFNA(TODAY()-(INDEX(OFFSET(Priorities!$F$3:$F$2283,Table1[[#This Row],[ID]],0),MATCH(1,(B465=OFFSET(Priorities!$B$3:$B$2283,Table1[[#This Row],[ID]],0))*("2L"=OFFSET(Priorities!$E$3:$E$2283,Table1[[#This Row],[ID]],0)),0))),"")</f>
        <v/>
      </c>
      <c r="P465" s="292" t="str" cm="1">
        <f t="array" aca="1" ref="P465" ca="1">_xlfn.IFNA(TODAY()-(INDEX(OFFSET(Priorities!$F$3:$F$2283,Table1[[#This Row],[ID]],0),MATCH(1,(B465=OFFSET(Priorities!$B$3:$B$2283,Table1[[#This Row],[ID]],0))*("156W"=OFFSET(Priorities!$E$3:$E$2283,Table1[[#This Row],[ID]],0)),0))),"")</f>
        <v/>
      </c>
      <c r="Q465" s="289" t="str" cm="1">
        <f t="array" aca="1" ref="Q465" ca="1">_xlfn.IFNA(TODAY()-(INDEX(OFFSET(Priorities!$F$3:$F$2283,Table1[[#This Row],[ID]],0),MATCH(1,(B465=OFFSET(Priorities!$B$3:$B$2283,Table1[[#This Row],[ID]],0))*("3L"=OFFSET(Priorities!$E$3:$E$2283,Table1[[#This Row],[ID]],0)),0))),"")</f>
        <v/>
      </c>
    </row>
    <row r="466" spans="1:17" hidden="1" x14ac:dyDescent="0.3">
      <c r="A466" s="288">
        <v>465</v>
      </c>
      <c r="B466" s="289" t="str">
        <f ca="1">IF(COUNTIF(Priorities!$B$4:OFFSET(Priorities!$B$3,Table1[[#This Row],[ID]],0),OFFSET(Priorities!$B$3,Table1[[#This Row],[ID]],0))=1,OFFSET(Priorities!$B$3,Table1[[#This Row],[ID]],0),"")</f>
        <v/>
      </c>
      <c r="C466" s="290" t="str">
        <f ca="1">IF(COUNTIF(Priorities!$B$4:OFFSET(Priorities!$B$3,Table1[[#This Row],[ID]],0),OFFSET(Priorities!$B$3,Table1[[#This Row],[ID]],0))=1,OFFSET(Priorities!$C$3,Table1[[#This Row],[ID]],0),"")</f>
        <v/>
      </c>
      <c r="D466" s="289" t="str">
        <f ca="1">IFERROR(IF(VLOOKUP(E466,'Leader-Assistant'!$B$1:$B$25,1,FALSE)&lt;&gt;"",'Leader-Assistant'!$B$1,""),"") &amp; IFERROR(IF(VLOOKUP(E466,'Leader-Assistant'!$C$1:$C$25,1,FALSE)&lt;&gt;"",'Leader-Assistant'!$C$1,""),"")  &amp; IFERROR(IF(VLOOKUP(E466,'Leader-Assistant'!$D$1:$D$25,1,FALSE)&lt;&gt;"",'Leader-Assistant'!$D$1,""),"") &amp; IFERROR(IF(VLOOKUP(E466,'Leader-Assistant'!$E$1:$E$25,1,FALSE)&lt;&gt;"",'Leader-Assistant'!$E$1,""),"") &amp; IFERROR(IF(VLOOKUP(E466,'Leader-Assistant'!$F$1:$F$25,1,FALSE)&lt;&gt;"",'Leader-Assistant'!$F$1,""),"") &amp; IFERROR(IF(VLOOKUP(E466,'Leader-Assistant'!$G$1:$G$25,1,FALSE)&lt;&gt;"",'Leader-Assistant'!$G$1,""),"") &amp; IFERROR(IF(VLOOKUP(E466,'Leader-Assistant'!$H$1:$H$25,1,FALSE)&lt;&gt;"",'Leader-Assistant'!$H$1,""),"") &amp; IFERROR(IF(VLOOKUP(E466,'Leader-Assistant'!$I$1:$I$25,1,FALSE)&lt;&gt;"",'Leader-Assistant'!$I$1,""),"")</f>
        <v/>
      </c>
      <c r="E466" s="289" t="str">
        <f ca="1">IF(COUNTIF(Priorities!$B$4:OFFSET(Priorities!$B$3,Table1[[#This Row],[ID]],0),OFFSET(Priorities!$B$3,Table1[[#This Row],[ID]],0))=1,OFFSET(Priorities!$D$3,Table1[[#This Row],[ID]],0),"")</f>
        <v/>
      </c>
      <c r="F466" s="291"/>
      <c r="G466" s="292" t="str" cm="1">
        <f t="array" aca="1" ref="G466" ca="1">_xlfn.IFNA(TODAY()-(INDEX(OFFSET(Priorities!$F$3:$F$2283,Table1[[#This Row],[ID]],0),MATCH(1,(B466=OFFSET(Priorities!$B$3:$B$2283,Table1[[#This Row],[ID]],0))*("1W"=OFFSET(Priorities!$E$3:$E$2283,Table1[[#This Row],[ID]],0)),0))),"")</f>
        <v/>
      </c>
      <c r="H466" s="292" t="str" cm="1">
        <f t="array" aca="1" ref="H466" ca="1">_xlfn.IFNA(TODAY()-(INDEX(OFFSET(Priorities!$F$3:$F$2283,Table1[[#This Row],[ID]],0),MATCH(1,(B466=OFFSET(Priorities!$B$3:$B$2283,Table1[[#This Row],[ID]],0))*("3W"=OFFSET(Priorities!$E$3:$E$2283,Table1[[#This Row],[ID]],0)),0))),"")</f>
        <v/>
      </c>
      <c r="I466" s="292" t="str" cm="1">
        <f t="array" aca="1" ref="I466" ca="1">_xlfn.IFNA(TODAY()-(INDEX(OFFSET(Priorities!$F$3:$F$2283,Table1[[#This Row],[ID]],0),MATCH(1,(B466=OFFSET(Priorities!$B$3:$B$2283,Table1[[#This Row],[ID]],0))*("6W"=OFFSET(Priorities!$E$3:$E$2283,Table1[[#This Row],[ID]],0)),0))),"")</f>
        <v/>
      </c>
      <c r="J466" s="292" t="str" cm="1">
        <f t="array" aca="1" ref="J466" ca="1">_xlfn.IFNA(TODAY()-(INDEX(OFFSET(Priorities!$F$3:$F$2283,Table1[[#This Row],[ID]],0),MATCH(1,(B466=OFFSET(Priorities!$B$3:$B$2283,Table1[[#This Row],[ID]],0))*("12W"=OFFSET(Priorities!$E$3:$E$2283,Table1[[#This Row],[ID]],0)),0))),"")</f>
        <v/>
      </c>
      <c r="K466" s="292" t="str" cm="1">
        <f t="array" aca="1" ref="K466" ca="1">_xlfn.IFNA(TODAY()-(INDEX(OFFSET(Priorities!$F$3:$F$2283,Table1[[#This Row],[ID]],0),MATCH(1,(B466=OFFSET(Priorities!$B$3:$B$2283,Table1[[#This Row],[ID]],0))*("18W"=OFFSET(Priorities!$E$3:$E$2283,Table1[[#This Row],[ID]],0)),0))),"")</f>
        <v/>
      </c>
      <c r="L466" s="292" t="str" cm="1">
        <f t="array" aca="1" ref="L466" ca="1">_xlfn.IFNA(TODAY()-(INDEX(OFFSET(Priorities!$F$3:$F$2283,Table1[[#This Row],[ID]],0),MATCH(1,(B466=OFFSET(Priorities!$B$3:$B$2283,Table1[[#This Row],[ID]],0))*("26W"=OFFSET(Priorities!$E$3:$E$2283,Table1[[#This Row],[ID]],0)),0))),"")</f>
        <v/>
      </c>
      <c r="M466" s="292" t="str" cm="1">
        <f t="array" aca="1" ref="M466" ca="1">_xlfn.IFNA(TODAY()-(INDEX(OFFSET(Priorities!$F$3:$F$2283,Table1[[#This Row],[ID]],0),MATCH(1,(B466=OFFSET(Priorities!$B$3:$B$2283,Table1[[#This Row],[ID]],0))*("52W"=OFFSET(Priorities!$E$3:$E$2283,Table1[[#This Row],[ID]],0)),0))),"")</f>
        <v/>
      </c>
      <c r="N466" s="292" t="str" cm="1">
        <f t="array" aca="1" ref="N466" ca="1">_xlfn.IFNA(TODAY()-(INDEX(OFFSET(Priorities!$F$3:$F$2283,Table1[[#This Row],[ID]],0),MATCH(1,(B466=OFFSET(Priorities!$B$3:$B$2283,Table1[[#This Row],[ID]],0))*("104W"=OFFSET(Priorities!$E$3:$E$2283,Table1[[#This Row],[ID]],0)),0))),"")</f>
        <v/>
      </c>
      <c r="O466" s="292" t="str" cm="1">
        <f t="array" aca="1" ref="O466" ca="1">_xlfn.IFNA(TODAY()-(INDEX(OFFSET(Priorities!$F$3:$F$2283,Table1[[#This Row],[ID]],0),MATCH(1,(B466=OFFSET(Priorities!$B$3:$B$2283,Table1[[#This Row],[ID]],0))*("2L"=OFFSET(Priorities!$E$3:$E$2283,Table1[[#This Row],[ID]],0)),0))),"")</f>
        <v/>
      </c>
      <c r="P466" s="292" t="str" cm="1">
        <f t="array" aca="1" ref="P466" ca="1">_xlfn.IFNA(TODAY()-(INDEX(OFFSET(Priorities!$F$3:$F$2283,Table1[[#This Row],[ID]],0),MATCH(1,(B466=OFFSET(Priorities!$B$3:$B$2283,Table1[[#This Row],[ID]],0))*("156W"=OFFSET(Priorities!$E$3:$E$2283,Table1[[#This Row],[ID]],0)),0))),"")</f>
        <v/>
      </c>
      <c r="Q466" s="289" t="str" cm="1">
        <f t="array" aca="1" ref="Q466" ca="1">_xlfn.IFNA(TODAY()-(INDEX(OFFSET(Priorities!$F$3:$F$2283,Table1[[#This Row],[ID]],0),MATCH(1,(B466=OFFSET(Priorities!$B$3:$B$2283,Table1[[#This Row],[ID]],0))*("3L"=OFFSET(Priorities!$E$3:$E$2283,Table1[[#This Row],[ID]],0)),0))),"")</f>
        <v/>
      </c>
    </row>
    <row r="467" spans="1:17" hidden="1" x14ac:dyDescent="0.3">
      <c r="A467" s="288">
        <v>466</v>
      </c>
      <c r="B467" s="289" t="str">
        <f ca="1">IF(COUNTIF(Priorities!$B$4:OFFSET(Priorities!$B$3,Table1[[#This Row],[ID]],0),OFFSET(Priorities!$B$3,Table1[[#This Row],[ID]],0))=1,OFFSET(Priorities!$B$3,Table1[[#This Row],[ID]],0),"")</f>
        <v/>
      </c>
      <c r="C467" s="290" t="str">
        <f ca="1">IF(COUNTIF(Priorities!$B$4:OFFSET(Priorities!$B$3,Table1[[#This Row],[ID]],0),OFFSET(Priorities!$B$3,Table1[[#This Row],[ID]],0))=1,OFFSET(Priorities!$C$3,Table1[[#This Row],[ID]],0),"")</f>
        <v/>
      </c>
      <c r="D467" s="289" t="str">
        <f ca="1">IFERROR(IF(VLOOKUP(E467,'Leader-Assistant'!$B$1:$B$25,1,FALSE)&lt;&gt;"",'Leader-Assistant'!$B$1,""),"") &amp; IFERROR(IF(VLOOKUP(E467,'Leader-Assistant'!$C$1:$C$25,1,FALSE)&lt;&gt;"",'Leader-Assistant'!$C$1,""),"")  &amp; IFERROR(IF(VLOOKUP(E467,'Leader-Assistant'!$D$1:$D$25,1,FALSE)&lt;&gt;"",'Leader-Assistant'!$D$1,""),"") &amp; IFERROR(IF(VLOOKUP(E467,'Leader-Assistant'!$E$1:$E$25,1,FALSE)&lt;&gt;"",'Leader-Assistant'!$E$1,""),"") &amp; IFERROR(IF(VLOOKUP(E467,'Leader-Assistant'!$F$1:$F$25,1,FALSE)&lt;&gt;"",'Leader-Assistant'!$F$1,""),"") &amp; IFERROR(IF(VLOOKUP(E467,'Leader-Assistant'!$G$1:$G$25,1,FALSE)&lt;&gt;"",'Leader-Assistant'!$G$1,""),"") &amp; IFERROR(IF(VLOOKUP(E467,'Leader-Assistant'!$H$1:$H$25,1,FALSE)&lt;&gt;"",'Leader-Assistant'!$H$1,""),"") &amp; IFERROR(IF(VLOOKUP(E467,'Leader-Assistant'!$I$1:$I$25,1,FALSE)&lt;&gt;"",'Leader-Assistant'!$I$1,""),"")</f>
        <v/>
      </c>
      <c r="E467" s="289" t="str">
        <f ca="1">IF(COUNTIF(Priorities!$B$4:OFFSET(Priorities!$B$3,Table1[[#This Row],[ID]],0),OFFSET(Priorities!$B$3,Table1[[#This Row],[ID]],0))=1,OFFSET(Priorities!$D$3,Table1[[#This Row],[ID]],0),"")</f>
        <v/>
      </c>
      <c r="F467" s="291"/>
      <c r="G467" s="292" t="str" cm="1">
        <f t="array" aca="1" ref="G467" ca="1">_xlfn.IFNA(TODAY()-(INDEX(OFFSET(Priorities!$F$3:$F$2283,Table1[[#This Row],[ID]],0),MATCH(1,(B467=OFFSET(Priorities!$B$3:$B$2283,Table1[[#This Row],[ID]],0))*("1W"=OFFSET(Priorities!$E$3:$E$2283,Table1[[#This Row],[ID]],0)),0))),"")</f>
        <v/>
      </c>
      <c r="H467" s="292" t="str" cm="1">
        <f t="array" aca="1" ref="H467" ca="1">_xlfn.IFNA(TODAY()-(INDEX(OFFSET(Priorities!$F$3:$F$2283,Table1[[#This Row],[ID]],0),MATCH(1,(B467=OFFSET(Priorities!$B$3:$B$2283,Table1[[#This Row],[ID]],0))*("3W"=OFFSET(Priorities!$E$3:$E$2283,Table1[[#This Row],[ID]],0)),0))),"")</f>
        <v/>
      </c>
      <c r="I467" s="292" t="str" cm="1">
        <f t="array" aca="1" ref="I467" ca="1">_xlfn.IFNA(TODAY()-(INDEX(OFFSET(Priorities!$F$3:$F$2283,Table1[[#This Row],[ID]],0),MATCH(1,(B467=OFFSET(Priorities!$B$3:$B$2283,Table1[[#This Row],[ID]],0))*("6W"=OFFSET(Priorities!$E$3:$E$2283,Table1[[#This Row],[ID]],0)),0))),"")</f>
        <v/>
      </c>
      <c r="J467" s="292" t="str" cm="1">
        <f t="array" aca="1" ref="J467" ca="1">_xlfn.IFNA(TODAY()-(INDEX(OFFSET(Priorities!$F$3:$F$2283,Table1[[#This Row],[ID]],0),MATCH(1,(B467=OFFSET(Priorities!$B$3:$B$2283,Table1[[#This Row],[ID]],0))*("12W"=OFFSET(Priorities!$E$3:$E$2283,Table1[[#This Row],[ID]],0)),0))),"")</f>
        <v/>
      </c>
      <c r="K467" s="292" t="str" cm="1">
        <f t="array" aca="1" ref="K467" ca="1">_xlfn.IFNA(TODAY()-(INDEX(OFFSET(Priorities!$F$3:$F$2283,Table1[[#This Row],[ID]],0),MATCH(1,(B467=OFFSET(Priorities!$B$3:$B$2283,Table1[[#This Row],[ID]],0))*("18W"=OFFSET(Priorities!$E$3:$E$2283,Table1[[#This Row],[ID]],0)),0))),"")</f>
        <v/>
      </c>
      <c r="L467" s="292" t="str" cm="1">
        <f t="array" aca="1" ref="L467" ca="1">_xlfn.IFNA(TODAY()-(INDEX(OFFSET(Priorities!$F$3:$F$2283,Table1[[#This Row],[ID]],0),MATCH(1,(B467=OFFSET(Priorities!$B$3:$B$2283,Table1[[#This Row],[ID]],0))*("26W"=OFFSET(Priorities!$E$3:$E$2283,Table1[[#This Row],[ID]],0)),0))),"")</f>
        <v/>
      </c>
      <c r="M467" s="292" t="str" cm="1">
        <f t="array" aca="1" ref="M467" ca="1">_xlfn.IFNA(TODAY()-(INDEX(OFFSET(Priorities!$F$3:$F$2283,Table1[[#This Row],[ID]],0),MATCH(1,(B467=OFFSET(Priorities!$B$3:$B$2283,Table1[[#This Row],[ID]],0))*("52W"=OFFSET(Priorities!$E$3:$E$2283,Table1[[#This Row],[ID]],0)),0))),"")</f>
        <v/>
      </c>
      <c r="N467" s="292" t="str" cm="1">
        <f t="array" aca="1" ref="N467" ca="1">_xlfn.IFNA(TODAY()-(INDEX(OFFSET(Priorities!$F$3:$F$2283,Table1[[#This Row],[ID]],0),MATCH(1,(B467=OFFSET(Priorities!$B$3:$B$2283,Table1[[#This Row],[ID]],0))*("104W"=OFFSET(Priorities!$E$3:$E$2283,Table1[[#This Row],[ID]],0)),0))),"")</f>
        <v/>
      </c>
      <c r="O467" s="292" t="str" cm="1">
        <f t="array" aca="1" ref="O467" ca="1">_xlfn.IFNA(TODAY()-(INDEX(OFFSET(Priorities!$F$3:$F$2283,Table1[[#This Row],[ID]],0),MATCH(1,(B467=OFFSET(Priorities!$B$3:$B$2283,Table1[[#This Row],[ID]],0))*("2L"=OFFSET(Priorities!$E$3:$E$2283,Table1[[#This Row],[ID]],0)),0))),"")</f>
        <v/>
      </c>
      <c r="P467" s="292" t="str" cm="1">
        <f t="array" aca="1" ref="P467" ca="1">_xlfn.IFNA(TODAY()-(INDEX(OFFSET(Priorities!$F$3:$F$2283,Table1[[#This Row],[ID]],0),MATCH(1,(B467=OFFSET(Priorities!$B$3:$B$2283,Table1[[#This Row],[ID]],0))*("156W"=OFFSET(Priorities!$E$3:$E$2283,Table1[[#This Row],[ID]],0)),0))),"")</f>
        <v/>
      </c>
      <c r="Q467" s="289" t="str" cm="1">
        <f t="array" aca="1" ref="Q467" ca="1">_xlfn.IFNA(TODAY()-(INDEX(OFFSET(Priorities!$F$3:$F$2283,Table1[[#This Row],[ID]],0),MATCH(1,(B467=OFFSET(Priorities!$B$3:$B$2283,Table1[[#This Row],[ID]],0))*("3L"=OFFSET(Priorities!$E$3:$E$2283,Table1[[#This Row],[ID]],0)),0))),"")</f>
        <v/>
      </c>
    </row>
    <row r="468" spans="1:17" hidden="1" x14ac:dyDescent="0.3">
      <c r="A468" s="288">
        <v>467</v>
      </c>
      <c r="B468" s="289" t="str">
        <f ca="1">IF(COUNTIF(Priorities!$B$4:OFFSET(Priorities!$B$3,Table1[[#This Row],[ID]],0),OFFSET(Priorities!$B$3,Table1[[#This Row],[ID]],0))=1,OFFSET(Priorities!$B$3,Table1[[#This Row],[ID]],0),"")</f>
        <v/>
      </c>
      <c r="C468" s="290" t="str">
        <f ca="1">IF(COUNTIF(Priorities!$B$4:OFFSET(Priorities!$B$3,Table1[[#This Row],[ID]],0),OFFSET(Priorities!$B$3,Table1[[#This Row],[ID]],0))=1,OFFSET(Priorities!$C$3,Table1[[#This Row],[ID]],0),"")</f>
        <v/>
      </c>
      <c r="D468" s="289" t="str">
        <f ca="1">IFERROR(IF(VLOOKUP(E468,'Leader-Assistant'!$B$1:$B$25,1,FALSE)&lt;&gt;"",'Leader-Assistant'!$B$1,""),"") &amp; IFERROR(IF(VLOOKUP(E468,'Leader-Assistant'!$C$1:$C$25,1,FALSE)&lt;&gt;"",'Leader-Assistant'!$C$1,""),"")  &amp; IFERROR(IF(VLOOKUP(E468,'Leader-Assistant'!$D$1:$D$25,1,FALSE)&lt;&gt;"",'Leader-Assistant'!$D$1,""),"") &amp; IFERROR(IF(VLOOKUP(E468,'Leader-Assistant'!$E$1:$E$25,1,FALSE)&lt;&gt;"",'Leader-Assistant'!$E$1,""),"") &amp; IFERROR(IF(VLOOKUP(E468,'Leader-Assistant'!$F$1:$F$25,1,FALSE)&lt;&gt;"",'Leader-Assistant'!$F$1,""),"") &amp; IFERROR(IF(VLOOKUP(E468,'Leader-Assistant'!$G$1:$G$25,1,FALSE)&lt;&gt;"",'Leader-Assistant'!$G$1,""),"") &amp; IFERROR(IF(VLOOKUP(E468,'Leader-Assistant'!$H$1:$H$25,1,FALSE)&lt;&gt;"",'Leader-Assistant'!$H$1,""),"") &amp; IFERROR(IF(VLOOKUP(E468,'Leader-Assistant'!$I$1:$I$25,1,FALSE)&lt;&gt;"",'Leader-Assistant'!$I$1,""),"")</f>
        <v/>
      </c>
      <c r="E468" s="289" t="str">
        <f ca="1">IF(COUNTIF(Priorities!$B$4:OFFSET(Priorities!$B$3,Table1[[#This Row],[ID]],0),OFFSET(Priorities!$B$3,Table1[[#This Row],[ID]],0))=1,OFFSET(Priorities!$D$3,Table1[[#This Row],[ID]],0),"")</f>
        <v/>
      </c>
      <c r="F468" s="291"/>
      <c r="G468" s="292" t="str" cm="1">
        <f t="array" aca="1" ref="G468" ca="1">_xlfn.IFNA(TODAY()-(INDEX(OFFSET(Priorities!$F$3:$F$2283,Table1[[#This Row],[ID]],0),MATCH(1,(B468=OFFSET(Priorities!$B$3:$B$2283,Table1[[#This Row],[ID]],0))*("1W"=OFFSET(Priorities!$E$3:$E$2283,Table1[[#This Row],[ID]],0)),0))),"")</f>
        <v/>
      </c>
      <c r="H468" s="292" t="str" cm="1">
        <f t="array" aca="1" ref="H468" ca="1">_xlfn.IFNA(TODAY()-(INDEX(OFFSET(Priorities!$F$3:$F$2283,Table1[[#This Row],[ID]],0),MATCH(1,(B468=OFFSET(Priorities!$B$3:$B$2283,Table1[[#This Row],[ID]],0))*("3W"=OFFSET(Priorities!$E$3:$E$2283,Table1[[#This Row],[ID]],0)),0))),"")</f>
        <v/>
      </c>
      <c r="I468" s="292" t="str" cm="1">
        <f t="array" aca="1" ref="I468" ca="1">_xlfn.IFNA(TODAY()-(INDEX(OFFSET(Priorities!$F$3:$F$2283,Table1[[#This Row],[ID]],0),MATCH(1,(B468=OFFSET(Priorities!$B$3:$B$2283,Table1[[#This Row],[ID]],0))*("6W"=OFFSET(Priorities!$E$3:$E$2283,Table1[[#This Row],[ID]],0)),0))),"")</f>
        <v/>
      </c>
      <c r="J468" s="292" t="str" cm="1">
        <f t="array" aca="1" ref="J468" ca="1">_xlfn.IFNA(TODAY()-(INDEX(OFFSET(Priorities!$F$3:$F$2283,Table1[[#This Row],[ID]],0),MATCH(1,(B468=OFFSET(Priorities!$B$3:$B$2283,Table1[[#This Row],[ID]],0))*("12W"=OFFSET(Priorities!$E$3:$E$2283,Table1[[#This Row],[ID]],0)),0))),"")</f>
        <v/>
      </c>
      <c r="K468" s="292" t="str" cm="1">
        <f t="array" aca="1" ref="K468" ca="1">_xlfn.IFNA(TODAY()-(INDEX(OFFSET(Priorities!$F$3:$F$2283,Table1[[#This Row],[ID]],0),MATCH(1,(B468=OFFSET(Priorities!$B$3:$B$2283,Table1[[#This Row],[ID]],0))*("18W"=OFFSET(Priorities!$E$3:$E$2283,Table1[[#This Row],[ID]],0)),0))),"")</f>
        <v/>
      </c>
      <c r="L468" s="292" t="str" cm="1">
        <f t="array" aca="1" ref="L468" ca="1">_xlfn.IFNA(TODAY()-(INDEX(OFFSET(Priorities!$F$3:$F$2283,Table1[[#This Row],[ID]],0),MATCH(1,(B468=OFFSET(Priorities!$B$3:$B$2283,Table1[[#This Row],[ID]],0))*("26W"=OFFSET(Priorities!$E$3:$E$2283,Table1[[#This Row],[ID]],0)),0))),"")</f>
        <v/>
      </c>
      <c r="M468" s="292" t="str" cm="1">
        <f t="array" aca="1" ref="M468" ca="1">_xlfn.IFNA(TODAY()-(INDEX(OFFSET(Priorities!$F$3:$F$2283,Table1[[#This Row],[ID]],0),MATCH(1,(B468=OFFSET(Priorities!$B$3:$B$2283,Table1[[#This Row],[ID]],0))*("52W"=OFFSET(Priorities!$E$3:$E$2283,Table1[[#This Row],[ID]],0)),0))),"")</f>
        <v/>
      </c>
      <c r="N468" s="292" t="str" cm="1">
        <f t="array" aca="1" ref="N468" ca="1">_xlfn.IFNA(TODAY()-(INDEX(OFFSET(Priorities!$F$3:$F$2283,Table1[[#This Row],[ID]],0),MATCH(1,(B468=OFFSET(Priorities!$B$3:$B$2283,Table1[[#This Row],[ID]],0))*("104W"=OFFSET(Priorities!$E$3:$E$2283,Table1[[#This Row],[ID]],0)),0))),"")</f>
        <v/>
      </c>
      <c r="O468" s="292" t="str" cm="1">
        <f t="array" aca="1" ref="O468" ca="1">_xlfn.IFNA(TODAY()-(INDEX(OFFSET(Priorities!$F$3:$F$2283,Table1[[#This Row],[ID]],0),MATCH(1,(B468=OFFSET(Priorities!$B$3:$B$2283,Table1[[#This Row],[ID]],0))*("2L"=OFFSET(Priorities!$E$3:$E$2283,Table1[[#This Row],[ID]],0)),0))),"")</f>
        <v/>
      </c>
      <c r="P468" s="292" t="str" cm="1">
        <f t="array" aca="1" ref="P468" ca="1">_xlfn.IFNA(TODAY()-(INDEX(OFFSET(Priorities!$F$3:$F$2283,Table1[[#This Row],[ID]],0),MATCH(1,(B468=OFFSET(Priorities!$B$3:$B$2283,Table1[[#This Row],[ID]],0))*("156W"=OFFSET(Priorities!$E$3:$E$2283,Table1[[#This Row],[ID]],0)),0))),"")</f>
        <v/>
      </c>
      <c r="Q468" s="289" t="str" cm="1">
        <f t="array" aca="1" ref="Q468" ca="1">_xlfn.IFNA(TODAY()-(INDEX(OFFSET(Priorities!$F$3:$F$2283,Table1[[#This Row],[ID]],0),MATCH(1,(B468=OFFSET(Priorities!$B$3:$B$2283,Table1[[#This Row],[ID]],0))*("3L"=OFFSET(Priorities!$E$3:$E$2283,Table1[[#This Row],[ID]],0)),0))),"")</f>
        <v/>
      </c>
    </row>
    <row r="469" spans="1:17" hidden="1" x14ac:dyDescent="0.3">
      <c r="A469" s="288">
        <v>468</v>
      </c>
      <c r="B469" s="289" t="str">
        <f ca="1">IF(COUNTIF(Priorities!$B$4:OFFSET(Priorities!$B$3,Table1[[#This Row],[ID]],0),OFFSET(Priorities!$B$3,Table1[[#This Row],[ID]],0))=1,OFFSET(Priorities!$B$3,Table1[[#This Row],[ID]],0),"")</f>
        <v/>
      </c>
      <c r="C469" s="290" t="str">
        <f ca="1">IF(COUNTIF(Priorities!$B$4:OFFSET(Priorities!$B$3,Table1[[#This Row],[ID]],0),OFFSET(Priorities!$B$3,Table1[[#This Row],[ID]],0))=1,OFFSET(Priorities!$C$3,Table1[[#This Row],[ID]],0),"")</f>
        <v/>
      </c>
      <c r="D469" s="289" t="str">
        <f ca="1">IFERROR(IF(VLOOKUP(E469,'Leader-Assistant'!$B$1:$B$25,1,FALSE)&lt;&gt;"",'Leader-Assistant'!$B$1,""),"") &amp; IFERROR(IF(VLOOKUP(E469,'Leader-Assistant'!$C$1:$C$25,1,FALSE)&lt;&gt;"",'Leader-Assistant'!$C$1,""),"")  &amp; IFERROR(IF(VLOOKUP(E469,'Leader-Assistant'!$D$1:$D$25,1,FALSE)&lt;&gt;"",'Leader-Assistant'!$D$1,""),"") &amp; IFERROR(IF(VLOOKUP(E469,'Leader-Assistant'!$E$1:$E$25,1,FALSE)&lt;&gt;"",'Leader-Assistant'!$E$1,""),"") &amp; IFERROR(IF(VLOOKUP(E469,'Leader-Assistant'!$F$1:$F$25,1,FALSE)&lt;&gt;"",'Leader-Assistant'!$F$1,""),"") &amp; IFERROR(IF(VLOOKUP(E469,'Leader-Assistant'!$G$1:$G$25,1,FALSE)&lt;&gt;"",'Leader-Assistant'!$G$1,""),"") &amp; IFERROR(IF(VLOOKUP(E469,'Leader-Assistant'!$H$1:$H$25,1,FALSE)&lt;&gt;"",'Leader-Assistant'!$H$1,""),"") &amp; IFERROR(IF(VLOOKUP(E469,'Leader-Assistant'!$I$1:$I$25,1,FALSE)&lt;&gt;"",'Leader-Assistant'!$I$1,""),"")</f>
        <v/>
      </c>
      <c r="E469" s="289" t="str">
        <f ca="1">IF(COUNTIF(Priorities!$B$4:OFFSET(Priorities!$B$3,Table1[[#This Row],[ID]],0),OFFSET(Priorities!$B$3,Table1[[#This Row],[ID]],0))=1,OFFSET(Priorities!$D$3,Table1[[#This Row],[ID]],0),"")</f>
        <v/>
      </c>
      <c r="F469" s="291"/>
      <c r="G469" s="292" t="str" cm="1">
        <f t="array" aca="1" ref="G469" ca="1">_xlfn.IFNA(TODAY()-(INDEX(OFFSET(Priorities!$F$3:$F$2283,Table1[[#This Row],[ID]],0),MATCH(1,(B469=OFFSET(Priorities!$B$3:$B$2283,Table1[[#This Row],[ID]],0))*("1W"=OFFSET(Priorities!$E$3:$E$2283,Table1[[#This Row],[ID]],0)),0))),"")</f>
        <v/>
      </c>
      <c r="H469" s="292" t="str" cm="1">
        <f t="array" aca="1" ref="H469" ca="1">_xlfn.IFNA(TODAY()-(INDEX(OFFSET(Priorities!$F$3:$F$2283,Table1[[#This Row],[ID]],0),MATCH(1,(B469=OFFSET(Priorities!$B$3:$B$2283,Table1[[#This Row],[ID]],0))*("3W"=OFFSET(Priorities!$E$3:$E$2283,Table1[[#This Row],[ID]],0)),0))),"")</f>
        <v/>
      </c>
      <c r="I469" s="292" t="str" cm="1">
        <f t="array" aca="1" ref="I469" ca="1">_xlfn.IFNA(TODAY()-(INDEX(OFFSET(Priorities!$F$3:$F$2283,Table1[[#This Row],[ID]],0),MATCH(1,(B469=OFFSET(Priorities!$B$3:$B$2283,Table1[[#This Row],[ID]],0))*("6W"=OFFSET(Priorities!$E$3:$E$2283,Table1[[#This Row],[ID]],0)),0))),"")</f>
        <v/>
      </c>
      <c r="J469" s="292" t="str" cm="1">
        <f t="array" aca="1" ref="J469" ca="1">_xlfn.IFNA(TODAY()-(INDEX(OFFSET(Priorities!$F$3:$F$2283,Table1[[#This Row],[ID]],0),MATCH(1,(B469=OFFSET(Priorities!$B$3:$B$2283,Table1[[#This Row],[ID]],0))*("12W"=OFFSET(Priorities!$E$3:$E$2283,Table1[[#This Row],[ID]],0)),0))),"")</f>
        <v/>
      </c>
      <c r="K469" s="292" t="str" cm="1">
        <f t="array" aca="1" ref="K469" ca="1">_xlfn.IFNA(TODAY()-(INDEX(OFFSET(Priorities!$F$3:$F$2283,Table1[[#This Row],[ID]],0),MATCH(1,(B469=OFFSET(Priorities!$B$3:$B$2283,Table1[[#This Row],[ID]],0))*("18W"=OFFSET(Priorities!$E$3:$E$2283,Table1[[#This Row],[ID]],0)),0))),"")</f>
        <v/>
      </c>
      <c r="L469" s="292" t="str" cm="1">
        <f t="array" aca="1" ref="L469" ca="1">_xlfn.IFNA(TODAY()-(INDEX(OFFSET(Priorities!$F$3:$F$2283,Table1[[#This Row],[ID]],0),MATCH(1,(B469=OFFSET(Priorities!$B$3:$B$2283,Table1[[#This Row],[ID]],0))*("26W"=OFFSET(Priorities!$E$3:$E$2283,Table1[[#This Row],[ID]],0)),0))),"")</f>
        <v/>
      </c>
      <c r="M469" s="292" t="str" cm="1">
        <f t="array" aca="1" ref="M469" ca="1">_xlfn.IFNA(TODAY()-(INDEX(OFFSET(Priorities!$F$3:$F$2283,Table1[[#This Row],[ID]],0),MATCH(1,(B469=OFFSET(Priorities!$B$3:$B$2283,Table1[[#This Row],[ID]],0))*("52W"=OFFSET(Priorities!$E$3:$E$2283,Table1[[#This Row],[ID]],0)),0))),"")</f>
        <v/>
      </c>
      <c r="N469" s="292" t="str" cm="1">
        <f t="array" aca="1" ref="N469" ca="1">_xlfn.IFNA(TODAY()-(INDEX(OFFSET(Priorities!$F$3:$F$2283,Table1[[#This Row],[ID]],0),MATCH(1,(B469=OFFSET(Priorities!$B$3:$B$2283,Table1[[#This Row],[ID]],0))*("104W"=OFFSET(Priorities!$E$3:$E$2283,Table1[[#This Row],[ID]],0)),0))),"")</f>
        <v/>
      </c>
      <c r="O469" s="292" t="str" cm="1">
        <f t="array" aca="1" ref="O469" ca="1">_xlfn.IFNA(TODAY()-(INDEX(OFFSET(Priorities!$F$3:$F$2283,Table1[[#This Row],[ID]],0),MATCH(1,(B469=OFFSET(Priorities!$B$3:$B$2283,Table1[[#This Row],[ID]],0))*("2L"=OFFSET(Priorities!$E$3:$E$2283,Table1[[#This Row],[ID]],0)),0))),"")</f>
        <v/>
      </c>
      <c r="P469" s="292" t="str" cm="1">
        <f t="array" aca="1" ref="P469" ca="1">_xlfn.IFNA(TODAY()-(INDEX(OFFSET(Priorities!$F$3:$F$2283,Table1[[#This Row],[ID]],0),MATCH(1,(B469=OFFSET(Priorities!$B$3:$B$2283,Table1[[#This Row],[ID]],0))*("156W"=OFFSET(Priorities!$E$3:$E$2283,Table1[[#This Row],[ID]],0)),0))),"")</f>
        <v/>
      </c>
      <c r="Q469" s="289" t="str" cm="1">
        <f t="array" aca="1" ref="Q469" ca="1">_xlfn.IFNA(TODAY()-(INDEX(OFFSET(Priorities!$F$3:$F$2283,Table1[[#This Row],[ID]],0),MATCH(1,(B469=OFFSET(Priorities!$B$3:$B$2283,Table1[[#This Row],[ID]],0))*("3L"=OFFSET(Priorities!$E$3:$E$2283,Table1[[#This Row],[ID]],0)),0))),"")</f>
        <v/>
      </c>
    </row>
    <row r="470" spans="1:17" hidden="1" x14ac:dyDescent="0.3">
      <c r="A470" s="288">
        <v>469</v>
      </c>
      <c r="B470" s="289" t="str">
        <f ca="1">IF(COUNTIF(Priorities!$B$4:OFFSET(Priorities!$B$3,Table1[[#This Row],[ID]],0),OFFSET(Priorities!$B$3,Table1[[#This Row],[ID]],0))=1,OFFSET(Priorities!$B$3,Table1[[#This Row],[ID]],0),"")</f>
        <v/>
      </c>
      <c r="C470" s="290" t="str">
        <f ca="1">IF(COUNTIF(Priorities!$B$4:OFFSET(Priorities!$B$3,Table1[[#This Row],[ID]],0),OFFSET(Priorities!$B$3,Table1[[#This Row],[ID]],0))=1,OFFSET(Priorities!$C$3,Table1[[#This Row],[ID]],0),"")</f>
        <v/>
      </c>
      <c r="D470" s="289" t="str">
        <f ca="1">IFERROR(IF(VLOOKUP(E470,'Leader-Assistant'!$B$1:$B$25,1,FALSE)&lt;&gt;"",'Leader-Assistant'!$B$1,""),"") &amp; IFERROR(IF(VLOOKUP(E470,'Leader-Assistant'!$C$1:$C$25,1,FALSE)&lt;&gt;"",'Leader-Assistant'!$C$1,""),"")  &amp; IFERROR(IF(VLOOKUP(E470,'Leader-Assistant'!$D$1:$D$25,1,FALSE)&lt;&gt;"",'Leader-Assistant'!$D$1,""),"") &amp; IFERROR(IF(VLOOKUP(E470,'Leader-Assistant'!$E$1:$E$25,1,FALSE)&lt;&gt;"",'Leader-Assistant'!$E$1,""),"") &amp; IFERROR(IF(VLOOKUP(E470,'Leader-Assistant'!$F$1:$F$25,1,FALSE)&lt;&gt;"",'Leader-Assistant'!$F$1,""),"") &amp; IFERROR(IF(VLOOKUP(E470,'Leader-Assistant'!$G$1:$G$25,1,FALSE)&lt;&gt;"",'Leader-Assistant'!$G$1,""),"") &amp; IFERROR(IF(VLOOKUP(E470,'Leader-Assistant'!$H$1:$H$25,1,FALSE)&lt;&gt;"",'Leader-Assistant'!$H$1,""),"") &amp; IFERROR(IF(VLOOKUP(E470,'Leader-Assistant'!$I$1:$I$25,1,FALSE)&lt;&gt;"",'Leader-Assistant'!$I$1,""),"")</f>
        <v/>
      </c>
      <c r="E470" s="289" t="str">
        <f ca="1">IF(COUNTIF(Priorities!$B$4:OFFSET(Priorities!$B$3,Table1[[#This Row],[ID]],0),OFFSET(Priorities!$B$3,Table1[[#This Row],[ID]],0))=1,OFFSET(Priorities!$D$3,Table1[[#This Row],[ID]],0),"")</f>
        <v/>
      </c>
      <c r="F470" s="291"/>
      <c r="G470" s="292" t="str" cm="1">
        <f t="array" aca="1" ref="G470" ca="1">_xlfn.IFNA(TODAY()-(INDEX(OFFSET(Priorities!$F$3:$F$2283,Table1[[#This Row],[ID]],0),MATCH(1,(B470=OFFSET(Priorities!$B$3:$B$2283,Table1[[#This Row],[ID]],0))*("1W"=OFFSET(Priorities!$E$3:$E$2283,Table1[[#This Row],[ID]],0)),0))),"")</f>
        <v/>
      </c>
      <c r="H470" s="292" t="str" cm="1">
        <f t="array" aca="1" ref="H470" ca="1">_xlfn.IFNA(TODAY()-(INDEX(OFFSET(Priorities!$F$3:$F$2283,Table1[[#This Row],[ID]],0),MATCH(1,(B470=OFFSET(Priorities!$B$3:$B$2283,Table1[[#This Row],[ID]],0))*("3W"=OFFSET(Priorities!$E$3:$E$2283,Table1[[#This Row],[ID]],0)),0))),"")</f>
        <v/>
      </c>
      <c r="I470" s="292" t="str" cm="1">
        <f t="array" aca="1" ref="I470" ca="1">_xlfn.IFNA(TODAY()-(INDEX(OFFSET(Priorities!$F$3:$F$2283,Table1[[#This Row],[ID]],0),MATCH(1,(B470=OFFSET(Priorities!$B$3:$B$2283,Table1[[#This Row],[ID]],0))*("6W"=OFFSET(Priorities!$E$3:$E$2283,Table1[[#This Row],[ID]],0)),0))),"")</f>
        <v/>
      </c>
      <c r="J470" s="292" t="str" cm="1">
        <f t="array" aca="1" ref="J470" ca="1">_xlfn.IFNA(TODAY()-(INDEX(OFFSET(Priorities!$F$3:$F$2283,Table1[[#This Row],[ID]],0),MATCH(1,(B470=OFFSET(Priorities!$B$3:$B$2283,Table1[[#This Row],[ID]],0))*("12W"=OFFSET(Priorities!$E$3:$E$2283,Table1[[#This Row],[ID]],0)),0))),"")</f>
        <v/>
      </c>
      <c r="K470" s="292" t="str" cm="1">
        <f t="array" aca="1" ref="K470" ca="1">_xlfn.IFNA(TODAY()-(INDEX(OFFSET(Priorities!$F$3:$F$2283,Table1[[#This Row],[ID]],0),MATCH(1,(B470=OFFSET(Priorities!$B$3:$B$2283,Table1[[#This Row],[ID]],0))*("18W"=OFFSET(Priorities!$E$3:$E$2283,Table1[[#This Row],[ID]],0)),0))),"")</f>
        <v/>
      </c>
      <c r="L470" s="292" t="str" cm="1">
        <f t="array" aca="1" ref="L470" ca="1">_xlfn.IFNA(TODAY()-(INDEX(OFFSET(Priorities!$F$3:$F$2283,Table1[[#This Row],[ID]],0),MATCH(1,(B470=OFFSET(Priorities!$B$3:$B$2283,Table1[[#This Row],[ID]],0))*("26W"=OFFSET(Priorities!$E$3:$E$2283,Table1[[#This Row],[ID]],0)),0))),"")</f>
        <v/>
      </c>
      <c r="M470" s="292" t="str" cm="1">
        <f t="array" aca="1" ref="M470" ca="1">_xlfn.IFNA(TODAY()-(INDEX(OFFSET(Priorities!$F$3:$F$2283,Table1[[#This Row],[ID]],0),MATCH(1,(B470=OFFSET(Priorities!$B$3:$B$2283,Table1[[#This Row],[ID]],0))*("52W"=OFFSET(Priorities!$E$3:$E$2283,Table1[[#This Row],[ID]],0)),0))),"")</f>
        <v/>
      </c>
      <c r="N470" s="292" t="str" cm="1">
        <f t="array" aca="1" ref="N470" ca="1">_xlfn.IFNA(TODAY()-(INDEX(OFFSET(Priorities!$F$3:$F$2283,Table1[[#This Row],[ID]],0),MATCH(1,(B470=OFFSET(Priorities!$B$3:$B$2283,Table1[[#This Row],[ID]],0))*("104W"=OFFSET(Priorities!$E$3:$E$2283,Table1[[#This Row],[ID]],0)),0))),"")</f>
        <v/>
      </c>
      <c r="O470" s="292" t="str" cm="1">
        <f t="array" aca="1" ref="O470" ca="1">_xlfn.IFNA(TODAY()-(INDEX(OFFSET(Priorities!$F$3:$F$2283,Table1[[#This Row],[ID]],0),MATCH(1,(B470=OFFSET(Priorities!$B$3:$B$2283,Table1[[#This Row],[ID]],0))*("2L"=OFFSET(Priorities!$E$3:$E$2283,Table1[[#This Row],[ID]],0)),0))),"")</f>
        <v/>
      </c>
      <c r="P470" s="292" t="str" cm="1">
        <f t="array" aca="1" ref="P470" ca="1">_xlfn.IFNA(TODAY()-(INDEX(OFFSET(Priorities!$F$3:$F$2283,Table1[[#This Row],[ID]],0),MATCH(1,(B470=OFFSET(Priorities!$B$3:$B$2283,Table1[[#This Row],[ID]],0))*("156W"=OFFSET(Priorities!$E$3:$E$2283,Table1[[#This Row],[ID]],0)),0))),"")</f>
        <v/>
      </c>
      <c r="Q470" s="289" t="str" cm="1">
        <f t="array" aca="1" ref="Q470" ca="1">_xlfn.IFNA(TODAY()-(INDEX(OFFSET(Priorities!$F$3:$F$2283,Table1[[#This Row],[ID]],0),MATCH(1,(B470=OFFSET(Priorities!$B$3:$B$2283,Table1[[#This Row],[ID]],0))*("3L"=OFFSET(Priorities!$E$3:$E$2283,Table1[[#This Row],[ID]],0)),0))),"")</f>
        <v/>
      </c>
    </row>
    <row r="471" spans="1:17" hidden="1" x14ac:dyDescent="0.3">
      <c r="A471" s="288">
        <v>470</v>
      </c>
      <c r="B471" s="289" t="str">
        <f ca="1">IF(COUNTIF(Priorities!$B$4:OFFSET(Priorities!$B$3,Table1[[#This Row],[ID]],0),OFFSET(Priorities!$B$3,Table1[[#This Row],[ID]],0))=1,OFFSET(Priorities!$B$3,Table1[[#This Row],[ID]],0),"")</f>
        <v/>
      </c>
      <c r="C471" s="290" t="str">
        <f ca="1">IF(COUNTIF(Priorities!$B$4:OFFSET(Priorities!$B$3,Table1[[#This Row],[ID]],0),OFFSET(Priorities!$B$3,Table1[[#This Row],[ID]],0))=1,OFFSET(Priorities!$C$3,Table1[[#This Row],[ID]],0),"")</f>
        <v/>
      </c>
      <c r="D471" s="289" t="str">
        <f ca="1">IFERROR(IF(VLOOKUP(E471,'Leader-Assistant'!$B$1:$B$25,1,FALSE)&lt;&gt;"",'Leader-Assistant'!$B$1,""),"") &amp; IFERROR(IF(VLOOKUP(E471,'Leader-Assistant'!$C$1:$C$25,1,FALSE)&lt;&gt;"",'Leader-Assistant'!$C$1,""),"")  &amp; IFERROR(IF(VLOOKUP(E471,'Leader-Assistant'!$D$1:$D$25,1,FALSE)&lt;&gt;"",'Leader-Assistant'!$D$1,""),"") &amp; IFERROR(IF(VLOOKUP(E471,'Leader-Assistant'!$E$1:$E$25,1,FALSE)&lt;&gt;"",'Leader-Assistant'!$E$1,""),"") &amp; IFERROR(IF(VLOOKUP(E471,'Leader-Assistant'!$F$1:$F$25,1,FALSE)&lt;&gt;"",'Leader-Assistant'!$F$1,""),"") &amp; IFERROR(IF(VLOOKUP(E471,'Leader-Assistant'!$G$1:$G$25,1,FALSE)&lt;&gt;"",'Leader-Assistant'!$G$1,""),"") &amp; IFERROR(IF(VLOOKUP(E471,'Leader-Assistant'!$H$1:$H$25,1,FALSE)&lt;&gt;"",'Leader-Assistant'!$H$1,""),"") &amp; IFERROR(IF(VLOOKUP(E471,'Leader-Assistant'!$I$1:$I$25,1,FALSE)&lt;&gt;"",'Leader-Assistant'!$I$1,""),"")</f>
        <v/>
      </c>
      <c r="E471" s="289" t="str">
        <f ca="1">IF(COUNTIF(Priorities!$B$4:OFFSET(Priorities!$B$3,Table1[[#This Row],[ID]],0),OFFSET(Priorities!$B$3,Table1[[#This Row],[ID]],0))=1,OFFSET(Priorities!$D$3,Table1[[#This Row],[ID]],0),"")</f>
        <v/>
      </c>
      <c r="F471" s="291"/>
      <c r="G471" s="292" t="str" cm="1">
        <f t="array" aca="1" ref="G471" ca="1">_xlfn.IFNA(TODAY()-(INDEX(OFFSET(Priorities!$F$3:$F$2283,Table1[[#This Row],[ID]],0),MATCH(1,(B471=OFFSET(Priorities!$B$3:$B$2283,Table1[[#This Row],[ID]],0))*("1W"=OFFSET(Priorities!$E$3:$E$2283,Table1[[#This Row],[ID]],0)),0))),"")</f>
        <v/>
      </c>
      <c r="H471" s="292" t="str" cm="1">
        <f t="array" aca="1" ref="H471" ca="1">_xlfn.IFNA(TODAY()-(INDEX(OFFSET(Priorities!$F$3:$F$2283,Table1[[#This Row],[ID]],0),MATCH(1,(B471=OFFSET(Priorities!$B$3:$B$2283,Table1[[#This Row],[ID]],0))*("3W"=OFFSET(Priorities!$E$3:$E$2283,Table1[[#This Row],[ID]],0)),0))),"")</f>
        <v/>
      </c>
      <c r="I471" s="292" t="str" cm="1">
        <f t="array" aca="1" ref="I471" ca="1">_xlfn.IFNA(TODAY()-(INDEX(OFFSET(Priorities!$F$3:$F$2283,Table1[[#This Row],[ID]],0),MATCH(1,(B471=OFFSET(Priorities!$B$3:$B$2283,Table1[[#This Row],[ID]],0))*("6W"=OFFSET(Priorities!$E$3:$E$2283,Table1[[#This Row],[ID]],0)),0))),"")</f>
        <v/>
      </c>
      <c r="J471" s="292" t="str" cm="1">
        <f t="array" aca="1" ref="J471" ca="1">_xlfn.IFNA(TODAY()-(INDEX(OFFSET(Priorities!$F$3:$F$2283,Table1[[#This Row],[ID]],0),MATCH(1,(B471=OFFSET(Priorities!$B$3:$B$2283,Table1[[#This Row],[ID]],0))*("12W"=OFFSET(Priorities!$E$3:$E$2283,Table1[[#This Row],[ID]],0)),0))),"")</f>
        <v/>
      </c>
      <c r="K471" s="292" t="str" cm="1">
        <f t="array" aca="1" ref="K471" ca="1">_xlfn.IFNA(TODAY()-(INDEX(OFFSET(Priorities!$F$3:$F$2283,Table1[[#This Row],[ID]],0),MATCH(1,(B471=OFFSET(Priorities!$B$3:$B$2283,Table1[[#This Row],[ID]],0))*("18W"=OFFSET(Priorities!$E$3:$E$2283,Table1[[#This Row],[ID]],0)),0))),"")</f>
        <v/>
      </c>
      <c r="L471" s="292" t="str" cm="1">
        <f t="array" aca="1" ref="L471" ca="1">_xlfn.IFNA(TODAY()-(INDEX(OFFSET(Priorities!$F$3:$F$2283,Table1[[#This Row],[ID]],0),MATCH(1,(B471=OFFSET(Priorities!$B$3:$B$2283,Table1[[#This Row],[ID]],0))*("26W"=OFFSET(Priorities!$E$3:$E$2283,Table1[[#This Row],[ID]],0)),0))),"")</f>
        <v/>
      </c>
      <c r="M471" s="292" t="str" cm="1">
        <f t="array" aca="1" ref="M471" ca="1">_xlfn.IFNA(TODAY()-(INDEX(OFFSET(Priorities!$F$3:$F$2283,Table1[[#This Row],[ID]],0),MATCH(1,(B471=OFFSET(Priorities!$B$3:$B$2283,Table1[[#This Row],[ID]],0))*("52W"=OFFSET(Priorities!$E$3:$E$2283,Table1[[#This Row],[ID]],0)),0))),"")</f>
        <v/>
      </c>
      <c r="N471" s="292" t="str" cm="1">
        <f t="array" aca="1" ref="N471" ca="1">_xlfn.IFNA(TODAY()-(INDEX(OFFSET(Priorities!$F$3:$F$2283,Table1[[#This Row],[ID]],0),MATCH(1,(B471=OFFSET(Priorities!$B$3:$B$2283,Table1[[#This Row],[ID]],0))*("104W"=OFFSET(Priorities!$E$3:$E$2283,Table1[[#This Row],[ID]],0)),0))),"")</f>
        <v/>
      </c>
      <c r="O471" s="292" t="str" cm="1">
        <f t="array" aca="1" ref="O471" ca="1">_xlfn.IFNA(TODAY()-(INDEX(OFFSET(Priorities!$F$3:$F$2283,Table1[[#This Row],[ID]],0),MATCH(1,(B471=OFFSET(Priorities!$B$3:$B$2283,Table1[[#This Row],[ID]],0))*("2L"=OFFSET(Priorities!$E$3:$E$2283,Table1[[#This Row],[ID]],0)),0))),"")</f>
        <v/>
      </c>
      <c r="P471" s="292" t="str" cm="1">
        <f t="array" aca="1" ref="P471" ca="1">_xlfn.IFNA(TODAY()-(INDEX(OFFSET(Priorities!$F$3:$F$2283,Table1[[#This Row],[ID]],0),MATCH(1,(B471=OFFSET(Priorities!$B$3:$B$2283,Table1[[#This Row],[ID]],0))*("156W"=OFFSET(Priorities!$E$3:$E$2283,Table1[[#This Row],[ID]],0)),0))),"")</f>
        <v/>
      </c>
      <c r="Q471" s="289" t="str" cm="1">
        <f t="array" aca="1" ref="Q471" ca="1">_xlfn.IFNA(TODAY()-(INDEX(OFFSET(Priorities!$F$3:$F$2283,Table1[[#This Row],[ID]],0),MATCH(1,(B471=OFFSET(Priorities!$B$3:$B$2283,Table1[[#This Row],[ID]],0))*("3L"=OFFSET(Priorities!$E$3:$E$2283,Table1[[#This Row],[ID]],0)),0))),"")</f>
        <v/>
      </c>
    </row>
    <row r="472" spans="1:17" hidden="1" x14ac:dyDescent="0.3">
      <c r="A472" s="288">
        <v>471</v>
      </c>
      <c r="B472" s="289" t="str">
        <f ca="1">IF(COUNTIF(Priorities!$B$4:OFFSET(Priorities!$B$3,Table1[[#This Row],[ID]],0),OFFSET(Priorities!$B$3,Table1[[#This Row],[ID]],0))=1,OFFSET(Priorities!$B$3,Table1[[#This Row],[ID]],0),"")</f>
        <v/>
      </c>
      <c r="C472" s="290" t="str">
        <f ca="1">IF(COUNTIF(Priorities!$B$4:OFFSET(Priorities!$B$3,Table1[[#This Row],[ID]],0),OFFSET(Priorities!$B$3,Table1[[#This Row],[ID]],0))=1,OFFSET(Priorities!$C$3,Table1[[#This Row],[ID]],0),"")</f>
        <v/>
      </c>
      <c r="D472" s="289" t="str">
        <f ca="1">IFERROR(IF(VLOOKUP(E472,'Leader-Assistant'!$B$1:$B$25,1,FALSE)&lt;&gt;"",'Leader-Assistant'!$B$1,""),"") &amp; IFERROR(IF(VLOOKUP(E472,'Leader-Assistant'!$C$1:$C$25,1,FALSE)&lt;&gt;"",'Leader-Assistant'!$C$1,""),"")  &amp; IFERROR(IF(VLOOKUP(E472,'Leader-Assistant'!$D$1:$D$25,1,FALSE)&lt;&gt;"",'Leader-Assistant'!$D$1,""),"") &amp; IFERROR(IF(VLOOKUP(E472,'Leader-Assistant'!$E$1:$E$25,1,FALSE)&lt;&gt;"",'Leader-Assistant'!$E$1,""),"") &amp; IFERROR(IF(VLOOKUP(E472,'Leader-Assistant'!$F$1:$F$25,1,FALSE)&lt;&gt;"",'Leader-Assistant'!$F$1,""),"") &amp; IFERROR(IF(VLOOKUP(E472,'Leader-Assistant'!$G$1:$G$25,1,FALSE)&lt;&gt;"",'Leader-Assistant'!$G$1,""),"") &amp; IFERROR(IF(VLOOKUP(E472,'Leader-Assistant'!$H$1:$H$25,1,FALSE)&lt;&gt;"",'Leader-Assistant'!$H$1,""),"") &amp; IFERROR(IF(VLOOKUP(E472,'Leader-Assistant'!$I$1:$I$25,1,FALSE)&lt;&gt;"",'Leader-Assistant'!$I$1,""),"")</f>
        <v/>
      </c>
      <c r="E472" s="289" t="str">
        <f ca="1">IF(COUNTIF(Priorities!$B$4:OFFSET(Priorities!$B$3,Table1[[#This Row],[ID]],0),OFFSET(Priorities!$B$3,Table1[[#This Row],[ID]],0))=1,OFFSET(Priorities!$D$3,Table1[[#This Row],[ID]],0),"")</f>
        <v/>
      </c>
      <c r="F472" s="291"/>
      <c r="G472" s="292" t="str" cm="1">
        <f t="array" aca="1" ref="G472" ca="1">_xlfn.IFNA(TODAY()-(INDEX(OFFSET(Priorities!$F$3:$F$2283,Table1[[#This Row],[ID]],0),MATCH(1,(B472=OFFSET(Priorities!$B$3:$B$2283,Table1[[#This Row],[ID]],0))*("1W"=OFFSET(Priorities!$E$3:$E$2283,Table1[[#This Row],[ID]],0)),0))),"")</f>
        <v/>
      </c>
      <c r="H472" s="292" t="str" cm="1">
        <f t="array" aca="1" ref="H472" ca="1">_xlfn.IFNA(TODAY()-(INDEX(OFFSET(Priorities!$F$3:$F$2283,Table1[[#This Row],[ID]],0),MATCH(1,(B472=OFFSET(Priorities!$B$3:$B$2283,Table1[[#This Row],[ID]],0))*("3W"=OFFSET(Priorities!$E$3:$E$2283,Table1[[#This Row],[ID]],0)),0))),"")</f>
        <v/>
      </c>
      <c r="I472" s="292" t="str" cm="1">
        <f t="array" aca="1" ref="I472" ca="1">_xlfn.IFNA(TODAY()-(INDEX(OFFSET(Priorities!$F$3:$F$2283,Table1[[#This Row],[ID]],0),MATCH(1,(B472=OFFSET(Priorities!$B$3:$B$2283,Table1[[#This Row],[ID]],0))*("6W"=OFFSET(Priorities!$E$3:$E$2283,Table1[[#This Row],[ID]],0)),0))),"")</f>
        <v/>
      </c>
      <c r="J472" s="292" t="str" cm="1">
        <f t="array" aca="1" ref="J472" ca="1">_xlfn.IFNA(TODAY()-(INDEX(OFFSET(Priorities!$F$3:$F$2283,Table1[[#This Row],[ID]],0),MATCH(1,(B472=OFFSET(Priorities!$B$3:$B$2283,Table1[[#This Row],[ID]],0))*("12W"=OFFSET(Priorities!$E$3:$E$2283,Table1[[#This Row],[ID]],0)),0))),"")</f>
        <v/>
      </c>
      <c r="K472" s="292" t="str" cm="1">
        <f t="array" aca="1" ref="K472" ca="1">_xlfn.IFNA(TODAY()-(INDEX(OFFSET(Priorities!$F$3:$F$2283,Table1[[#This Row],[ID]],0),MATCH(1,(B472=OFFSET(Priorities!$B$3:$B$2283,Table1[[#This Row],[ID]],0))*("18W"=OFFSET(Priorities!$E$3:$E$2283,Table1[[#This Row],[ID]],0)),0))),"")</f>
        <v/>
      </c>
      <c r="L472" s="292" t="str" cm="1">
        <f t="array" aca="1" ref="L472" ca="1">_xlfn.IFNA(TODAY()-(INDEX(OFFSET(Priorities!$F$3:$F$2283,Table1[[#This Row],[ID]],0),MATCH(1,(B472=OFFSET(Priorities!$B$3:$B$2283,Table1[[#This Row],[ID]],0))*("26W"=OFFSET(Priorities!$E$3:$E$2283,Table1[[#This Row],[ID]],0)),0))),"")</f>
        <v/>
      </c>
      <c r="M472" s="292" t="str" cm="1">
        <f t="array" aca="1" ref="M472" ca="1">_xlfn.IFNA(TODAY()-(INDEX(OFFSET(Priorities!$F$3:$F$2283,Table1[[#This Row],[ID]],0),MATCH(1,(B472=OFFSET(Priorities!$B$3:$B$2283,Table1[[#This Row],[ID]],0))*("52W"=OFFSET(Priorities!$E$3:$E$2283,Table1[[#This Row],[ID]],0)),0))),"")</f>
        <v/>
      </c>
      <c r="N472" s="292" t="str" cm="1">
        <f t="array" aca="1" ref="N472" ca="1">_xlfn.IFNA(TODAY()-(INDEX(OFFSET(Priorities!$F$3:$F$2283,Table1[[#This Row],[ID]],0),MATCH(1,(B472=OFFSET(Priorities!$B$3:$B$2283,Table1[[#This Row],[ID]],0))*("104W"=OFFSET(Priorities!$E$3:$E$2283,Table1[[#This Row],[ID]],0)),0))),"")</f>
        <v/>
      </c>
      <c r="O472" s="292" t="str" cm="1">
        <f t="array" aca="1" ref="O472" ca="1">_xlfn.IFNA(TODAY()-(INDEX(OFFSET(Priorities!$F$3:$F$2283,Table1[[#This Row],[ID]],0),MATCH(1,(B472=OFFSET(Priorities!$B$3:$B$2283,Table1[[#This Row],[ID]],0))*("2L"=OFFSET(Priorities!$E$3:$E$2283,Table1[[#This Row],[ID]],0)),0))),"")</f>
        <v/>
      </c>
      <c r="P472" s="292" t="str" cm="1">
        <f t="array" aca="1" ref="P472" ca="1">_xlfn.IFNA(TODAY()-(INDEX(OFFSET(Priorities!$F$3:$F$2283,Table1[[#This Row],[ID]],0),MATCH(1,(B472=OFFSET(Priorities!$B$3:$B$2283,Table1[[#This Row],[ID]],0))*("156W"=OFFSET(Priorities!$E$3:$E$2283,Table1[[#This Row],[ID]],0)),0))),"")</f>
        <v/>
      </c>
      <c r="Q472" s="289" t="str" cm="1">
        <f t="array" aca="1" ref="Q472" ca="1">_xlfn.IFNA(TODAY()-(INDEX(OFFSET(Priorities!$F$3:$F$2283,Table1[[#This Row],[ID]],0),MATCH(1,(B472=OFFSET(Priorities!$B$3:$B$2283,Table1[[#This Row],[ID]],0))*("3L"=OFFSET(Priorities!$E$3:$E$2283,Table1[[#This Row],[ID]],0)),0))),"")</f>
        <v/>
      </c>
    </row>
    <row r="473" spans="1:17" hidden="1" x14ac:dyDescent="0.3">
      <c r="A473" s="288">
        <v>472</v>
      </c>
      <c r="B473" s="289" t="str">
        <f ca="1">IF(COUNTIF(Priorities!$B$4:OFFSET(Priorities!$B$3,Table1[[#This Row],[ID]],0),OFFSET(Priorities!$B$3,Table1[[#This Row],[ID]],0))=1,OFFSET(Priorities!$B$3,Table1[[#This Row],[ID]],0),"")</f>
        <v/>
      </c>
      <c r="C473" s="290" t="str">
        <f ca="1">IF(COUNTIF(Priorities!$B$4:OFFSET(Priorities!$B$3,Table1[[#This Row],[ID]],0),OFFSET(Priorities!$B$3,Table1[[#This Row],[ID]],0))=1,OFFSET(Priorities!$C$3,Table1[[#This Row],[ID]],0),"")</f>
        <v/>
      </c>
      <c r="D473" s="289" t="str">
        <f ca="1">IFERROR(IF(VLOOKUP(E473,'Leader-Assistant'!$B$1:$B$25,1,FALSE)&lt;&gt;"",'Leader-Assistant'!$B$1,""),"") &amp; IFERROR(IF(VLOOKUP(E473,'Leader-Assistant'!$C$1:$C$25,1,FALSE)&lt;&gt;"",'Leader-Assistant'!$C$1,""),"")  &amp; IFERROR(IF(VLOOKUP(E473,'Leader-Assistant'!$D$1:$D$25,1,FALSE)&lt;&gt;"",'Leader-Assistant'!$D$1,""),"") &amp; IFERROR(IF(VLOOKUP(E473,'Leader-Assistant'!$E$1:$E$25,1,FALSE)&lt;&gt;"",'Leader-Assistant'!$E$1,""),"") &amp; IFERROR(IF(VLOOKUP(E473,'Leader-Assistant'!$F$1:$F$25,1,FALSE)&lt;&gt;"",'Leader-Assistant'!$F$1,""),"") &amp; IFERROR(IF(VLOOKUP(E473,'Leader-Assistant'!$G$1:$G$25,1,FALSE)&lt;&gt;"",'Leader-Assistant'!$G$1,""),"") &amp; IFERROR(IF(VLOOKUP(E473,'Leader-Assistant'!$H$1:$H$25,1,FALSE)&lt;&gt;"",'Leader-Assistant'!$H$1,""),"") &amp; IFERROR(IF(VLOOKUP(E473,'Leader-Assistant'!$I$1:$I$25,1,FALSE)&lt;&gt;"",'Leader-Assistant'!$I$1,""),"")</f>
        <v/>
      </c>
      <c r="E473" s="289" t="str">
        <f ca="1">IF(COUNTIF(Priorities!$B$4:OFFSET(Priorities!$B$3,Table1[[#This Row],[ID]],0),OFFSET(Priorities!$B$3,Table1[[#This Row],[ID]],0))=1,OFFSET(Priorities!$D$3,Table1[[#This Row],[ID]],0),"")</f>
        <v/>
      </c>
      <c r="F473" s="291"/>
      <c r="G473" s="292" t="str" cm="1">
        <f t="array" aca="1" ref="G473" ca="1">_xlfn.IFNA(TODAY()-(INDEX(OFFSET(Priorities!$F$3:$F$2283,Table1[[#This Row],[ID]],0),MATCH(1,(B473=OFFSET(Priorities!$B$3:$B$2283,Table1[[#This Row],[ID]],0))*("1W"=OFFSET(Priorities!$E$3:$E$2283,Table1[[#This Row],[ID]],0)),0))),"")</f>
        <v/>
      </c>
      <c r="H473" s="292" t="str" cm="1">
        <f t="array" aca="1" ref="H473" ca="1">_xlfn.IFNA(TODAY()-(INDEX(OFFSET(Priorities!$F$3:$F$2283,Table1[[#This Row],[ID]],0),MATCH(1,(B473=OFFSET(Priorities!$B$3:$B$2283,Table1[[#This Row],[ID]],0))*("3W"=OFFSET(Priorities!$E$3:$E$2283,Table1[[#This Row],[ID]],0)),0))),"")</f>
        <v/>
      </c>
      <c r="I473" s="292" t="str" cm="1">
        <f t="array" aca="1" ref="I473" ca="1">_xlfn.IFNA(TODAY()-(INDEX(OFFSET(Priorities!$F$3:$F$2283,Table1[[#This Row],[ID]],0),MATCH(1,(B473=OFFSET(Priorities!$B$3:$B$2283,Table1[[#This Row],[ID]],0))*("6W"=OFFSET(Priorities!$E$3:$E$2283,Table1[[#This Row],[ID]],0)),0))),"")</f>
        <v/>
      </c>
      <c r="J473" s="292" t="str" cm="1">
        <f t="array" aca="1" ref="J473" ca="1">_xlfn.IFNA(TODAY()-(INDEX(OFFSET(Priorities!$F$3:$F$2283,Table1[[#This Row],[ID]],0),MATCH(1,(B473=OFFSET(Priorities!$B$3:$B$2283,Table1[[#This Row],[ID]],0))*("12W"=OFFSET(Priorities!$E$3:$E$2283,Table1[[#This Row],[ID]],0)),0))),"")</f>
        <v/>
      </c>
      <c r="K473" s="292" t="str" cm="1">
        <f t="array" aca="1" ref="K473" ca="1">_xlfn.IFNA(TODAY()-(INDEX(OFFSET(Priorities!$F$3:$F$2283,Table1[[#This Row],[ID]],0),MATCH(1,(B473=OFFSET(Priorities!$B$3:$B$2283,Table1[[#This Row],[ID]],0))*("18W"=OFFSET(Priorities!$E$3:$E$2283,Table1[[#This Row],[ID]],0)),0))),"")</f>
        <v/>
      </c>
      <c r="L473" s="292" t="str" cm="1">
        <f t="array" aca="1" ref="L473" ca="1">_xlfn.IFNA(TODAY()-(INDEX(OFFSET(Priorities!$F$3:$F$2283,Table1[[#This Row],[ID]],0),MATCH(1,(B473=OFFSET(Priorities!$B$3:$B$2283,Table1[[#This Row],[ID]],0))*("26W"=OFFSET(Priorities!$E$3:$E$2283,Table1[[#This Row],[ID]],0)),0))),"")</f>
        <v/>
      </c>
      <c r="M473" s="292" t="str" cm="1">
        <f t="array" aca="1" ref="M473" ca="1">_xlfn.IFNA(TODAY()-(INDEX(OFFSET(Priorities!$F$3:$F$2283,Table1[[#This Row],[ID]],0),MATCH(1,(B473=OFFSET(Priorities!$B$3:$B$2283,Table1[[#This Row],[ID]],0))*("52W"=OFFSET(Priorities!$E$3:$E$2283,Table1[[#This Row],[ID]],0)),0))),"")</f>
        <v/>
      </c>
      <c r="N473" s="292" t="str" cm="1">
        <f t="array" aca="1" ref="N473" ca="1">_xlfn.IFNA(TODAY()-(INDEX(OFFSET(Priorities!$F$3:$F$2283,Table1[[#This Row],[ID]],0),MATCH(1,(B473=OFFSET(Priorities!$B$3:$B$2283,Table1[[#This Row],[ID]],0))*("104W"=OFFSET(Priorities!$E$3:$E$2283,Table1[[#This Row],[ID]],0)),0))),"")</f>
        <v/>
      </c>
      <c r="O473" s="292" t="str" cm="1">
        <f t="array" aca="1" ref="O473" ca="1">_xlfn.IFNA(TODAY()-(INDEX(OFFSET(Priorities!$F$3:$F$2283,Table1[[#This Row],[ID]],0),MATCH(1,(B473=OFFSET(Priorities!$B$3:$B$2283,Table1[[#This Row],[ID]],0))*("2L"=OFFSET(Priorities!$E$3:$E$2283,Table1[[#This Row],[ID]],0)),0))),"")</f>
        <v/>
      </c>
      <c r="P473" s="292" t="str" cm="1">
        <f t="array" aca="1" ref="P473" ca="1">_xlfn.IFNA(TODAY()-(INDEX(OFFSET(Priorities!$F$3:$F$2283,Table1[[#This Row],[ID]],0),MATCH(1,(B473=OFFSET(Priorities!$B$3:$B$2283,Table1[[#This Row],[ID]],0))*("156W"=OFFSET(Priorities!$E$3:$E$2283,Table1[[#This Row],[ID]],0)),0))),"")</f>
        <v/>
      </c>
      <c r="Q473" s="289" t="str" cm="1">
        <f t="array" aca="1" ref="Q473" ca="1">_xlfn.IFNA(TODAY()-(INDEX(OFFSET(Priorities!$F$3:$F$2283,Table1[[#This Row],[ID]],0),MATCH(1,(B473=OFFSET(Priorities!$B$3:$B$2283,Table1[[#This Row],[ID]],0))*("3L"=OFFSET(Priorities!$E$3:$E$2283,Table1[[#This Row],[ID]],0)),0))),"")</f>
        <v/>
      </c>
    </row>
    <row r="474" spans="1:17" hidden="1" x14ac:dyDescent="0.3">
      <c r="A474" s="288">
        <v>473</v>
      </c>
      <c r="B474" s="289" t="str">
        <f ca="1">IF(COUNTIF(Priorities!$B$4:OFFSET(Priorities!$B$3,Table1[[#This Row],[ID]],0),OFFSET(Priorities!$B$3,Table1[[#This Row],[ID]],0))=1,OFFSET(Priorities!$B$3,Table1[[#This Row],[ID]],0),"")</f>
        <v/>
      </c>
      <c r="C474" s="290" t="str">
        <f ca="1">IF(COUNTIF(Priorities!$B$4:OFFSET(Priorities!$B$3,Table1[[#This Row],[ID]],0),OFFSET(Priorities!$B$3,Table1[[#This Row],[ID]],0))=1,OFFSET(Priorities!$C$3,Table1[[#This Row],[ID]],0),"")</f>
        <v/>
      </c>
      <c r="D474" s="289" t="str">
        <f ca="1">IFERROR(IF(VLOOKUP(E474,'Leader-Assistant'!$B$1:$B$25,1,FALSE)&lt;&gt;"",'Leader-Assistant'!$B$1,""),"") &amp; IFERROR(IF(VLOOKUP(E474,'Leader-Assistant'!$C$1:$C$25,1,FALSE)&lt;&gt;"",'Leader-Assistant'!$C$1,""),"")  &amp; IFERROR(IF(VLOOKUP(E474,'Leader-Assistant'!$D$1:$D$25,1,FALSE)&lt;&gt;"",'Leader-Assistant'!$D$1,""),"") &amp; IFERROR(IF(VLOOKUP(E474,'Leader-Assistant'!$E$1:$E$25,1,FALSE)&lt;&gt;"",'Leader-Assistant'!$E$1,""),"") &amp; IFERROR(IF(VLOOKUP(E474,'Leader-Assistant'!$F$1:$F$25,1,FALSE)&lt;&gt;"",'Leader-Assistant'!$F$1,""),"") &amp; IFERROR(IF(VLOOKUP(E474,'Leader-Assistant'!$G$1:$G$25,1,FALSE)&lt;&gt;"",'Leader-Assistant'!$G$1,""),"") &amp; IFERROR(IF(VLOOKUP(E474,'Leader-Assistant'!$H$1:$H$25,1,FALSE)&lt;&gt;"",'Leader-Assistant'!$H$1,""),"") &amp; IFERROR(IF(VLOOKUP(E474,'Leader-Assistant'!$I$1:$I$25,1,FALSE)&lt;&gt;"",'Leader-Assistant'!$I$1,""),"")</f>
        <v/>
      </c>
      <c r="E474" s="289" t="str">
        <f ca="1">IF(COUNTIF(Priorities!$B$4:OFFSET(Priorities!$B$3,Table1[[#This Row],[ID]],0),OFFSET(Priorities!$B$3,Table1[[#This Row],[ID]],0))=1,OFFSET(Priorities!$D$3,Table1[[#This Row],[ID]],0),"")</f>
        <v/>
      </c>
      <c r="F474" s="291"/>
      <c r="G474" s="292" t="str" cm="1">
        <f t="array" aca="1" ref="G474" ca="1">_xlfn.IFNA(TODAY()-(INDEX(OFFSET(Priorities!$F$3:$F$2283,Table1[[#This Row],[ID]],0),MATCH(1,(B474=OFFSET(Priorities!$B$3:$B$2283,Table1[[#This Row],[ID]],0))*("1W"=OFFSET(Priorities!$E$3:$E$2283,Table1[[#This Row],[ID]],0)),0))),"")</f>
        <v/>
      </c>
      <c r="H474" s="292" t="str" cm="1">
        <f t="array" aca="1" ref="H474" ca="1">_xlfn.IFNA(TODAY()-(INDEX(OFFSET(Priorities!$F$3:$F$2283,Table1[[#This Row],[ID]],0),MATCH(1,(B474=OFFSET(Priorities!$B$3:$B$2283,Table1[[#This Row],[ID]],0))*("3W"=OFFSET(Priorities!$E$3:$E$2283,Table1[[#This Row],[ID]],0)),0))),"")</f>
        <v/>
      </c>
      <c r="I474" s="292" t="str" cm="1">
        <f t="array" aca="1" ref="I474" ca="1">_xlfn.IFNA(TODAY()-(INDEX(OFFSET(Priorities!$F$3:$F$2283,Table1[[#This Row],[ID]],0),MATCH(1,(B474=OFFSET(Priorities!$B$3:$B$2283,Table1[[#This Row],[ID]],0))*("6W"=OFFSET(Priorities!$E$3:$E$2283,Table1[[#This Row],[ID]],0)),0))),"")</f>
        <v/>
      </c>
      <c r="J474" s="292" t="str" cm="1">
        <f t="array" aca="1" ref="J474" ca="1">_xlfn.IFNA(TODAY()-(INDEX(OFFSET(Priorities!$F$3:$F$2283,Table1[[#This Row],[ID]],0),MATCH(1,(B474=OFFSET(Priorities!$B$3:$B$2283,Table1[[#This Row],[ID]],0))*("12W"=OFFSET(Priorities!$E$3:$E$2283,Table1[[#This Row],[ID]],0)),0))),"")</f>
        <v/>
      </c>
      <c r="K474" s="292" t="str" cm="1">
        <f t="array" aca="1" ref="K474" ca="1">_xlfn.IFNA(TODAY()-(INDEX(OFFSET(Priorities!$F$3:$F$2283,Table1[[#This Row],[ID]],0),MATCH(1,(B474=OFFSET(Priorities!$B$3:$B$2283,Table1[[#This Row],[ID]],0))*("18W"=OFFSET(Priorities!$E$3:$E$2283,Table1[[#This Row],[ID]],0)),0))),"")</f>
        <v/>
      </c>
      <c r="L474" s="292" t="str" cm="1">
        <f t="array" aca="1" ref="L474" ca="1">_xlfn.IFNA(TODAY()-(INDEX(OFFSET(Priorities!$F$3:$F$2283,Table1[[#This Row],[ID]],0),MATCH(1,(B474=OFFSET(Priorities!$B$3:$B$2283,Table1[[#This Row],[ID]],0))*("26W"=OFFSET(Priorities!$E$3:$E$2283,Table1[[#This Row],[ID]],0)),0))),"")</f>
        <v/>
      </c>
      <c r="M474" s="292" t="str" cm="1">
        <f t="array" aca="1" ref="M474" ca="1">_xlfn.IFNA(TODAY()-(INDEX(OFFSET(Priorities!$F$3:$F$2283,Table1[[#This Row],[ID]],0),MATCH(1,(B474=OFFSET(Priorities!$B$3:$B$2283,Table1[[#This Row],[ID]],0))*("52W"=OFFSET(Priorities!$E$3:$E$2283,Table1[[#This Row],[ID]],0)),0))),"")</f>
        <v/>
      </c>
      <c r="N474" s="292" t="str" cm="1">
        <f t="array" aca="1" ref="N474" ca="1">_xlfn.IFNA(TODAY()-(INDEX(OFFSET(Priorities!$F$3:$F$2283,Table1[[#This Row],[ID]],0),MATCH(1,(B474=OFFSET(Priorities!$B$3:$B$2283,Table1[[#This Row],[ID]],0))*("104W"=OFFSET(Priorities!$E$3:$E$2283,Table1[[#This Row],[ID]],0)),0))),"")</f>
        <v/>
      </c>
      <c r="O474" s="292" t="str" cm="1">
        <f t="array" aca="1" ref="O474" ca="1">_xlfn.IFNA(TODAY()-(INDEX(OFFSET(Priorities!$F$3:$F$2283,Table1[[#This Row],[ID]],0),MATCH(1,(B474=OFFSET(Priorities!$B$3:$B$2283,Table1[[#This Row],[ID]],0))*("2L"=OFFSET(Priorities!$E$3:$E$2283,Table1[[#This Row],[ID]],0)),0))),"")</f>
        <v/>
      </c>
      <c r="P474" s="292" t="str" cm="1">
        <f t="array" aca="1" ref="P474" ca="1">_xlfn.IFNA(TODAY()-(INDEX(OFFSET(Priorities!$F$3:$F$2283,Table1[[#This Row],[ID]],0),MATCH(1,(B474=OFFSET(Priorities!$B$3:$B$2283,Table1[[#This Row],[ID]],0))*("156W"=OFFSET(Priorities!$E$3:$E$2283,Table1[[#This Row],[ID]],0)),0))),"")</f>
        <v/>
      </c>
      <c r="Q474" s="289" t="str" cm="1">
        <f t="array" aca="1" ref="Q474" ca="1">_xlfn.IFNA(TODAY()-(INDEX(OFFSET(Priorities!$F$3:$F$2283,Table1[[#This Row],[ID]],0),MATCH(1,(B474=OFFSET(Priorities!$B$3:$B$2283,Table1[[#This Row],[ID]],0))*("3L"=OFFSET(Priorities!$E$3:$E$2283,Table1[[#This Row],[ID]],0)),0))),"")</f>
        <v/>
      </c>
    </row>
    <row r="475" spans="1:17" hidden="1" x14ac:dyDescent="0.3">
      <c r="A475" s="288">
        <v>474</v>
      </c>
      <c r="B475" s="289" t="str">
        <f ca="1">IF(COUNTIF(Priorities!$B$4:OFFSET(Priorities!$B$3,Table1[[#This Row],[ID]],0),OFFSET(Priorities!$B$3,Table1[[#This Row],[ID]],0))=1,OFFSET(Priorities!$B$3,Table1[[#This Row],[ID]],0),"")</f>
        <v/>
      </c>
      <c r="C475" s="290" t="str">
        <f ca="1">IF(COUNTIF(Priorities!$B$4:OFFSET(Priorities!$B$3,Table1[[#This Row],[ID]],0),OFFSET(Priorities!$B$3,Table1[[#This Row],[ID]],0))=1,OFFSET(Priorities!$C$3,Table1[[#This Row],[ID]],0),"")</f>
        <v/>
      </c>
      <c r="D475" s="289" t="str">
        <f ca="1">IFERROR(IF(VLOOKUP(E475,'Leader-Assistant'!$B$1:$B$25,1,FALSE)&lt;&gt;"",'Leader-Assistant'!$B$1,""),"") &amp; IFERROR(IF(VLOOKUP(E475,'Leader-Assistant'!$C$1:$C$25,1,FALSE)&lt;&gt;"",'Leader-Assistant'!$C$1,""),"")  &amp; IFERROR(IF(VLOOKUP(E475,'Leader-Assistant'!$D$1:$D$25,1,FALSE)&lt;&gt;"",'Leader-Assistant'!$D$1,""),"") &amp; IFERROR(IF(VLOOKUP(E475,'Leader-Assistant'!$E$1:$E$25,1,FALSE)&lt;&gt;"",'Leader-Assistant'!$E$1,""),"") &amp; IFERROR(IF(VLOOKUP(E475,'Leader-Assistant'!$F$1:$F$25,1,FALSE)&lt;&gt;"",'Leader-Assistant'!$F$1,""),"") &amp; IFERROR(IF(VLOOKUP(E475,'Leader-Assistant'!$G$1:$G$25,1,FALSE)&lt;&gt;"",'Leader-Assistant'!$G$1,""),"") &amp; IFERROR(IF(VLOOKUP(E475,'Leader-Assistant'!$H$1:$H$25,1,FALSE)&lt;&gt;"",'Leader-Assistant'!$H$1,""),"") &amp; IFERROR(IF(VLOOKUP(E475,'Leader-Assistant'!$I$1:$I$25,1,FALSE)&lt;&gt;"",'Leader-Assistant'!$I$1,""),"")</f>
        <v/>
      </c>
      <c r="E475" s="289" t="str">
        <f ca="1">IF(COUNTIF(Priorities!$B$4:OFFSET(Priorities!$B$3,Table1[[#This Row],[ID]],0),OFFSET(Priorities!$B$3,Table1[[#This Row],[ID]],0))=1,OFFSET(Priorities!$D$3,Table1[[#This Row],[ID]],0),"")</f>
        <v/>
      </c>
      <c r="F475" s="291"/>
      <c r="G475" s="292" t="str" cm="1">
        <f t="array" aca="1" ref="G475" ca="1">_xlfn.IFNA(TODAY()-(INDEX(OFFSET(Priorities!$F$3:$F$2283,Table1[[#This Row],[ID]],0),MATCH(1,(B475=OFFSET(Priorities!$B$3:$B$2283,Table1[[#This Row],[ID]],0))*("1W"=OFFSET(Priorities!$E$3:$E$2283,Table1[[#This Row],[ID]],0)),0))),"")</f>
        <v/>
      </c>
      <c r="H475" s="292" t="str" cm="1">
        <f t="array" aca="1" ref="H475" ca="1">_xlfn.IFNA(TODAY()-(INDEX(OFFSET(Priorities!$F$3:$F$2283,Table1[[#This Row],[ID]],0),MATCH(1,(B475=OFFSET(Priorities!$B$3:$B$2283,Table1[[#This Row],[ID]],0))*("3W"=OFFSET(Priorities!$E$3:$E$2283,Table1[[#This Row],[ID]],0)),0))),"")</f>
        <v/>
      </c>
      <c r="I475" s="292" t="str" cm="1">
        <f t="array" aca="1" ref="I475" ca="1">_xlfn.IFNA(TODAY()-(INDEX(OFFSET(Priorities!$F$3:$F$2283,Table1[[#This Row],[ID]],0),MATCH(1,(B475=OFFSET(Priorities!$B$3:$B$2283,Table1[[#This Row],[ID]],0))*("6W"=OFFSET(Priorities!$E$3:$E$2283,Table1[[#This Row],[ID]],0)),0))),"")</f>
        <v/>
      </c>
      <c r="J475" s="292" t="str" cm="1">
        <f t="array" aca="1" ref="J475" ca="1">_xlfn.IFNA(TODAY()-(INDEX(OFFSET(Priorities!$F$3:$F$2283,Table1[[#This Row],[ID]],0),MATCH(1,(B475=OFFSET(Priorities!$B$3:$B$2283,Table1[[#This Row],[ID]],0))*("12W"=OFFSET(Priorities!$E$3:$E$2283,Table1[[#This Row],[ID]],0)),0))),"")</f>
        <v/>
      </c>
      <c r="K475" s="292" t="str" cm="1">
        <f t="array" aca="1" ref="K475" ca="1">_xlfn.IFNA(TODAY()-(INDEX(OFFSET(Priorities!$F$3:$F$2283,Table1[[#This Row],[ID]],0),MATCH(1,(B475=OFFSET(Priorities!$B$3:$B$2283,Table1[[#This Row],[ID]],0))*("18W"=OFFSET(Priorities!$E$3:$E$2283,Table1[[#This Row],[ID]],0)),0))),"")</f>
        <v/>
      </c>
      <c r="L475" s="292" t="str" cm="1">
        <f t="array" aca="1" ref="L475" ca="1">_xlfn.IFNA(TODAY()-(INDEX(OFFSET(Priorities!$F$3:$F$2283,Table1[[#This Row],[ID]],0),MATCH(1,(B475=OFFSET(Priorities!$B$3:$B$2283,Table1[[#This Row],[ID]],0))*("26W"=OFFSET(Priorities!$E$3:$E$2283,Table1[[#This Row],[ID]],0)),0))),"")</f>
        <v/>
      </c>
      <c r="M475" s="292" t="str" cm="1">
        <f t="array" aca="1" ref="M475" ca="1">_xlfn.IFNA(TODAY()-(INDEX(OFFSET(Priorities!$F$3:$F$2283,Table1[[#This Row],[ID]],0),MATCH(1,(B475=OFFSET(Priorities!$B$3:$B$2283,Table1[[#This Row],[ID]],0))*("52W"=OFFSET(Priorities!$E$3:$E$2283,Table1[[#This Row],[ID]],0)),0))),"")</f>
        <v/>
      </c>
      <c r="N475" s="292" t="str" cm="1">
        <f t="array" aca="1" ref="N475" ca="1">_xlfn.IFNA(TODAY()-(INDEX(OFFSET(Priorities!$F$3:$F$2283,Table1[[#This Row],[ID]],0),MATCH(1,(B475=OFFSET(Priorities!$B$3:$B$2283,Table1[[#This Row],[ID]],0))*("104W"=OFFSET(Priorities!$E$3:$E$2283,Table1[[#This Row],[ID]],0)),0))),"")</f>
        <v/>
      </c>
      <c r="O475" s="292" t="str" cm="1">
        <f t="array" aca="1" ref="O475" ca="1">_xlfn.IFNA(TODAY()-(INDEX(OFFSET(Priorities!$F$3:$F$2283,Table1[[#This Row],[ID]],0),MATCH(1,(B475=OFFSET(Priorities!$B$3:$B$2283,Table1[[#This Row],[ID]],0))*("2L"=OFFSET(Priorities!$E$3:$E$2283,Table1[[#This Row],[ID]],0)),0))),"")</f>
        <v/>
      </c>
      <c r="P475" s="292" t="str" cm="1">
        <f t="array" aca="1" ref="P475" ca="1">_xlfn.IFNA(TODAY()-(INDEX(OFFSET(Priorities!$F$3:$F$2283,Table1[[#This Row],[ID]],0),MATCH(1,(B475=OFFSET(Priorities!$B$3:$B$2283,Table1[[#This Row],[ID]],0))*("156W"=OFFSET(Priorities!$E$3:$E$2283,Table1[[#This Row],[ID]],0)),0))),"")</f>
        <v/>
      </c>
      <c r="Q475" s="289" t="str" cm="1">
        <f t="array" aca="1" ref="Q475" ca="1">_xlfn.IFNA(TODAY()-(INDEX(OFFSET(Priorities!$F$3:$F$2283,Table1[[#This Row],[ID]],0),MATCH(1,(B475=OFFSET(Priorities!$B$3:$B$2283,Table1[[#This Row],[ID]],0))*("3L"=OFFSET(Priorities!$E$3:$E$2283,Table1[[#This Row],[ID]],0)),0))),"")</f>
        <v/>
      </c>
    </row>
    <row r="476" spans="1:17" x14ac:dyDescent="0.3">
      <c r="A476" s="288">
        <v>475</v>
      </c>
      <c r="B476" s="289" t="str">
        <f ca="1">IF(COUNTIF(Priorities!$B$4:OFFSET(Priorities!$B$3,Table1[[#This Row],[ID]],0),OFFSET(Priorities!$B$3,Table1[[#This Row],[ID]],0))=1,OFFSET(Priorities!$B$3,Table1[[#This Row],[ID]],0),"")</f>
        <v>ST 155/2021</v>
      </c>
      <c r="C476" s="290" t="str">
        <f ca="1">IF(COUNTIF(Priorities!$B$4:OFFSET(Priorities!$B$3,Table1[[#This Row],[ID]],0),OFFSET(Priorities!$B$3,Table1[[#This Row],[ID]],0))=1,OFFSET(Priorities!$C$3,Table1[[#This Row],[ID]],0),"")</f>
        <v>TEST 58 New Dye</v>
      </c>
      <c r="D476" s="289" t="str">
        <f ca="1">IFERROR(IF(VLOOKUP(E476,'Leader-Assistant'!$B$1:$B$25,1,FALSE)&lt;&gt;"",'Leader-Assistant'!$B$1,""),"") &amp; IFERROR(IF(VLOOKUP(E476,'Leader-Assistant'!$C$1:$C$25,1,FALSE)&lt;&gt;"",'Leader-Assistant'!$C$1,""),"")  &amp; IFERROR(IF(VLOOKUP(E476,'Leader-Assistant'!$D$1:$D$25,1,FALSE)&lt;&gt;"",'Leader-Assistant'!$D$1,""),"") &amp; IFERROR(IF(VLOOKUP(E476,'Leader-Assistant'!$E$1:$E$25,1,FALSE)&lt;&gt;"",'Leader-Assistant'!$E$1,""),"") &amp; IFERROR(IF(VLOOKUP(E476,'Leader-Assistant'!$F$1:$F$25,1,FALSE)&lt;&gt;"",'Leader-Assistant'!$F$1,""),"") &amp; IFERROR(IF(VLOOKUP(E476,'Leader-Assistant'!$G$1:$G$25,1,FALSE)&lt;&gt;"",'Leader-Assistant'!$G$1,""),"") &amp; IFERROR(IF(VLOOKUP(E476,'Leader-Assistant'!$H$1:$H$25,1,FALSE)&lt;&gt;"",'Leader-Assistant'!$H$1,""),"") &amp; IFERROR(IF(VLOOKUP(E476,'Leader-Assistant'!$I$1:$I$25,1,FALSE)&lt;&gt;"",'Leader-Assistant'!$I$1,""),"")</f>
        <v>MU</v>
      </c>
      <c r="E476" s="289" t="str">
        <f ca="1">IF(COUNTIF(Priorities!$B$4:OFFSET(Priorities!$B$3,Table1[[#This Row],[ID]],0),OFFSET(Priorities!$B$3,Table1[[#This Row],[ID]],0))=1,OFFSET(Priorities!$D$3,Table1[[#This Row],[ID]],0),"")</f>
        <v>AWO</v>
      </c>
      <c r="F476" s="291"/>
      <c r="G476" s="292" cm="1">
        <f t="array" aca="1" ref="G476" ca="1">_xlfn.IFNA(TODAY()-(INDEX(OFFSET(Priorities!$F$3:$F$2283,Table1[[#This Row],[ID]],0),MATCH(1,(B476=OFFSET(Priorities!$B$3:$B$2283,Table1[[#This Row],[ID]],0))*("1W"=OFFSET(Priorities!$E$3:$E$2283,Table1[[#This Row],[ID]],0)),0))),"")</f>
        <v>553</v>
      </c>
      <c r="H476" s="292" cm="1">
        <f t="array" aca="1" ref="H476" ca="1">_xlfn.IFNA(TODAY()-(INDEX(OFFSET(Priorities!$F$3:$F$2283,Table1[[#This Row],[ID]],0),MATCH(1,(B476=OFFSET(Priorities!$B$3:$B$2283,Table1[[#This Row],[ID]],0))*("3W"=OFFSET(Priorities!$E$3:$E$2283,Table1[[#This Row],[ID]],0)),0))),"")</f>
        <v>539</v>
      </c>
      <c r="I476" s="292" cm="1">
        <f t="array" aca="1" ref="I476" ca="1">_xlfn.IFNA(TODAY()-(INDEX(OFFSET(Priorities!$F$3:$F$2283,Table1[[#This Row],[ID]],0),MATCH(1,(B476=OFFSET(Priorities!$B$3:$B$2283,Table1[[#This Row],[ID]],0))*("6W"=OFFSET(Priorities!$E$3:$E$2283,Table1[[#This Row],[ID]],0)),0))),"")</f>
        <v>518</v>
      </c>
      <c r="J476" s="292" cm="1">
        <f t="array" aca="1" ref="J476" ca="1">_xlfn.IFNA(TODAY()-(INDEX(OFFSET(Priorities!$F$3:$F$2283,Table1[[#This Row],[ID]],0),MATCH(1,(B476=OFFSET(Priorities!$B$3:$B$2283,Table1[[#This Row],[ID]],0))*("12W"=OFFSET(Priorities!$E$3:$E$2283,Table1[[#This Row],[ID]],0)),0))),"")</f>
        <v>476</v>
      </c>
      <c r="K476" s="292" t="str" cm="1">
        <f t="array" aca="1" ref="K476" ca="1">_xlfn.IFNA(TODAY()-(INDEX(OFFSET(Priorities!$F$3:$F$2283,Table1[[#This Row],[ID]],0),MATCH(1,(B476=OFFSET(Priorities!$B$3:$B$2283,Table1[[#This Row],[ID]],0))*("18W"=OFFSET(Priorities!$E$3:$E$2283,Table1[[#This Row],[ID]],0)),0))),"")</f>
        <v/>
      </c>
      <c r="L476" s="292" t="str" cm="1">
        <f t="array" aca="1" ref="L476" ca="1">_xlfn.IFNA(TODAY()-(INDEX(OFFSET(Priorities!$F$3:$F$2283,Table1[[#This Row],[ID]],0),MATCH(1,(B476=OFFSET(Priorities!$B$3:$B$2283,Table1[[#This Row],[ID]],0))*("26W"=OFFSET(Priorities!$E$3:$E$2283,Table1[[#This Row],[ID]],0)),0))),"")</f>
        <v/>
      </c>
      <c r="M476" s="292" t="str" cm="1">
        <f t="array" aca="1" ref="M476" ca="1">_xlfn.IFNA(TODAY()-(INDEX(OFFSET(Priorities!$F$3:$F$2283,Table1[[#This Row],[ID]],0),MATCH(1,(B476=OFFSET(Priorities!$B$3:$B$2283,Table1[[#This Row],[ID]],0))*("52W"=OFFSET(Priorities!$E$3:$E$2283,Table1[[#This Row],[ID]],0)),0))),"")</f>
        <v/>
      </c>
      <c r="N476" s="292" t="str" cm="1">
        <f t="array" aca="1" ref="N476" ca="1">_xlfn.IFNA(TODAY()-(INDEX(OFFSET(Priorities!$F$3:$F$2283,Table1[[#This Row],[ID]],0),MATCH(1,(B476=OFFSET(Priorities!$B$3:$B$2283,Table1[[#This Row],[ID]],0))*("104W"=OFFSET(Priorities!$E$3:$E$2283,Table1[[#This Row],[ID]],0)),0))),"")</f>
        <v/>
      </c>
      <c r="O476" s="292" t="str" cm="1">
        <f t="array" aca="1" ref="O476" ca="1">_xlfn.IFNA(TODAY()-(INDEX(OFFSET(Priorities!$F$3:$F$2283,Table1[[#This Row],[ID]],0),MATCH(1,(B476=OFFSET(Priorities!$B$3:$B$2283,Table1[[#This Row],[ID]],0))*("2L"=OFFSET(Priorities!$E$3:$E$2283,Table1[[#This Row],[ID]],0)),0))),"")</f>
        <v/>
      </c>
      <c r="P476" s="292" t="str" cm="1">
        <f t="array" aca="1" ref="P476" ca="1">_xlfn.IFNA(TODAY()-(INDEX(OFFSET(Priorities!$F$3:$F$2283,Table1[[#This Row],[ID]],0),MATCH(1,(B476=OFFSET(Priorities!$B$3:$B$2283,Table1[[#This Row],[ID]],0))*("156W"=OFFSET(Priorities!$E$3:$E$2283,Table1[[#This Row],[ID]],0)),0))),"")</f>
        <v/>
      </c>
      <c r="Q476" s="289" t="str" cm="1">
        <f t="array" aca="1" ref="Q476" ca="1">_xlfn.IFNA(TODAY()-(INDEX(OFFSET(Priorities!$F$3:$F$2283,Table1[[#This Row],[ID]],0),MATCH(1,(B476=OFFSET(Priorities!$B$3:$B$2283,Table1[[#This Row],[ID]],0))*("3L"=OFFSET(Priorities!$E$3:$E$2283,Table1[[#This Row],[ID]],0)),0))),"")</f>
        <v/>
      </c>
    </row>
    <row r="477" spans="1:17" hidden="1" x14ac:dyDescent="0.3">
      <c r="A477" s="288">
        <v>476</v>
      </c>
      <c r="B477" s="289" t="str">
        <f ca="1">IF(COUNTIF(Priorities!$B$4:OFFSET(Priorities!$B$3,Table1[[#This Row],[ID]],0),OFFSET(Priorities!$B$3,Table1[[#This Row],[ID]],0))=1,OFFSET(Priorities!$B$3,Table1[[#This Row],[ID]],0),"")</f>
        <v/>
      </c>
      <c r="C477" s="290" t="str">
        <f ca="1">IF(COUNTIF(Priorities!$B$4:OFFSET(Priorities!$B$3,Table1[[#This Row],[ID]],0),OFFSET(Priorities!$B$3,Table1[[#This Row],[ID]],0))=1,OFFSET(Priorities!$C$3,Table1[[#This Row],[ID]],0),"")</f>
        <v/>
      </c>
      <c r="D477" s="289" t="str">
        <f ca="1">IFERROR(IF(VLOOKUP(E477,'Leader-Assistant'!$B$1:$B$25,1,FALSE)&lt;&gt;"",'Leader-Assistant'!$B$1,""),"") &amp; IFERROR(IF(VLOOKUP(E477,'Leader-Assistant'!$C$1:$C$25,1,FALSE)&lt;&gt;"",'Leader-Assistant'!$C$1,""),"")  &amp; IFERROR(IF(VLOOKUP(E477,'Leader-Assistant'!$D$1:$D$25,1,FALSE)&lt;&gt;"",'Leader-Assistant'!$D$1,""),"") &amp; IFERROR(IF(VLOOKUP(E477,'Leader-Assistant'!$E$1:$E$25,1,FALSE)&lt;&gt;"",'Leader-Assistant'!$E$1,""),"") &amp; IFERROR(IF(VLOOKUP(E477,'Leader-Assistant'!$F$1:$F$25,1,FALSE)&lt;&gt;"",'Leader-Assistant'!$F$1,""),"") &amp; IFERROR(IF(VLOOKUP(E477,'Leader-Assistant'!$G$1:$G$25,1,FALSE)&lt;&gt;"",'Leader-Assistant'!$G$1,""),"") &amp; IFERROR(IF(VLOOKUP(E477,'Leader-Assistant'!$H$1:$H$25,1,FALSE)&lt;&gt;"",'Leader-Assistant'!$H$1,""),"") &amp; IFERROR(IF(VLOOKUP(E477,'Leader-Assistant'!$I$1:$I$25,1,FALSE)&lt;&gt;"",'Leader-Assistant'!$I$1,""),"")</f>
        <v/>
      </c>
      <c r="E477" s="289" t="str">
        <f ca="1">IF(COUNTIF(Priorities!$B$4:OFFSET(Priorities!$B$3,Table1[[#This Row],[ID]],0),OFFSET(Priorities!$B$3,Table1[[#This Row],[ID]],0))=1,OFFSET(Priorities!$D$3,Table1[[#This Row],[ID]],0),"")</f>
        <v/>
      </c>
      <c r="F477" s="291"/>
      <c r="G477" s="292" t="str" cm="1">
        <f t="array" aca="1" ref="G477" ca="1">_xlfn.IFNA(TODAY()-(INDEX(OFFSET(Priorities!$F$3:$F$2283,Table1[[#This Row],[ID]],0),MATCH(1,(B477=OFFSET(Priorities!$B$3:$B$2283,Table1[[#This Row],[ID]],0))*("1W"=OFFSET(Priorities!$E$3:$E$2283,Table1[[#This Row],[ID]],0)),0))),"")</f>
        <v/>
      </c>
      <c r="H477" s="292" t="str" cm="1">
        <f t="array" aca="1" ref="H477" ca="1">_xlfn.IFNA(TODAY()-(INDEX(OFFSET(Priorities!$F$3:$F$2283,Table1[[#This Row],[ID]],0),MATCH(1,(B477=OFFSET(Priorities!$B$3:$B$2283,Table1[[#This Row],[ID]],0))*("3W"=OFFSET(Priorities!$E$3:$E$2283,Table1[[#This Row],[ID]],0)),0))),"")</f>
        <v/>
      </c>
      <c r="I477" s="292" t="str" cm="1">
        <f t="array" aca="1" ref="I477" ca="1">_xlfn.IFNA(TODAY()-(INDEX(OFFSET(Priorities!$F$3:$F$2283,Table1[[#This Row],[ID]],0),MATCH(1,(B477=OFFSET(Priorities!$B$3:$B$2283,Table1[[#This Row],[ID]],0))*("6W"=OFFSET(Priorities!$E$3:$E$2283,Table1[[#This Row],[ID]],0)),0))),"")</f>
        <v/>
      </c>
      <c r="J477" s="292" t="str" cm="1">
        <f t="array" aca="1" ref="J477" ca="1">_xlfn.IFNA(TODAY()-(INDEX(OFFSET(Priorities!$F$3:$F$2283,Table1[[#This Row],[ID]],0),MATCH(1,(B477=OFFSET(Priorities!$B$3:$B$2283,Table1[[#This Row],[ID]],0))*("12W"=OFFSET(Priorities!$E$3:$E$2283,Table1[[#This Row],[ID]],0)),0))),"")</f>
        <v/>
      </c>
      <c r="K477" s="292" t="str" cm="1">
        <f t="array" aca="1" ref="K477" ca="1">_xlfn.IFNA(TODAY()-(INDEX(OFFSET(Priorities!$F$3:$F$2283,Table1[[#This Row],[ID]],0),MATCH(1,(B477=OFFSET(Priorities!$B$3:$B$2283,Table1[[#This Row],[ID]],0))*("18W"=OFFSET(Priorities!$E$3:$E$2283,Table1[[#This Row],[ID]],0)),0))),"")</f>
        <v/>
      </c>
      <c r="L477" s="292" t="str" cm="1">
        <f t="array" aca="1" ref="L477" ca="1">_xlfn.IFNA(TODAY()-(INDEX(OFFSET(Priorities!$F$3:$F$2283,Table1[[#This Row],[ID]],0),MATCH(1,(B477=OFFSET(Priorities!$B$3:$B$2283,Table1[[#This Row],[ID]],0))*("26W"=OFFSET(Priorities!$E$3:$E$2283,Table1[[#This Row],[ID]],0)),0))),"")</f>
        <v/>
      </c>
      <c r="M477" s="292" t="str" cm="1">
        <f t="array" aca="1" ref="M477" ca="1">_xlfn.IFNA(TODAY()-(INDEX(OFFSET(Priorities!$F$3:$F$2283,Table1[[#This Row],[ID]],0),MATCH(1,(B477=OFFSET(Priorities!$B$3:$B$2283,Table1[[#This Row],[ID]],0))*("52W"=OFFSET(Priorities!$E$3:$E$2283,Table1[[#This Row],[ID]],0)),0))),"")</f>
        <v/>
      </c>
      <c r="N477" s="292" t="str" cm="1">
        <f t="array" aca="1" ref="N477" ca="1">_xlfn.IFNA(TODAY()-(INDEX(OFFSET(Priorities!$F$3:$F$2283,Table1[[#This Row],[ID]],0),MATCH(1,(B477=OFFSET(Priorities!$B$3:$B$2283,Table1[[#This Row],[ID]],0))*("104W"=OFFSET(Priorities!$E$3:$E$2283,Table1[[#This Row],[ID]],0)),0))),"")</f>
        <v/>
      </c>
      <c r="O477" s="292" t="str" cm="1">
        <f t="array" aca="1" ref="O477" ca="1">_xlfn.IFNA(TODAY()-(INDEX(OFFSET(Priorities!$F$3:$F$2283,Table1[[#This Row],[ID]],0),MATCH(1,(B477=OFFSET(Priorities!$B$3:$B$2283,Table1[[#This Row],[ID]],0))*("2L"=OFFSET(Priorities!$E$3:$E$2283,Table1[[#This Row],[ID]],0)),0))),"")</f>
        <v/>
      </c>
      <c r="P477" s="292" t="str" cm="1">
        <f t="array" aca="1" ref="P477" ca="1">_xlfn.IFNA(TODAY()-(INDEX(OFFSET(Priorities!$F$3:$F$2283,Table1[[#This Row],[ID]],0),MATCH(1,(B477=OFFSET(Priorities!$B$3:$B$2283,Table1[[#This Row],[ID]],0))*("156W"=OFFSET(Priorities!$E$3:$E$2283,Table1[[#This Row],[ID]],0)),0))),"")</f>
        <v/>
      </c>
      <c r="Q477" s="289" t="str" cm="1">
        <f t="array" aca="1" ref="Q477" ca="1">_xlfn.IFNA(TODAY()-(INDEX(OFFSET(Priorities!$F$3:$F$2283,Table1[[#This Row],[ID]],0),MATCH(1,(B477=OFFSET(Priorities!$B$3:$B$2283,Table1[[#This Row],[ID]],0))*("3L"=OFFSET(Priorities!$E$3:$E$2283,Table1[[#This Row],[ID]],0)),0))),"")</f>
        <v/>
      </c>
    </row>
    <row r="478" spans="1:17" hidden="1" x14ac:dyDescent="0.3">
      <c r="A478" s="288">
        <v>477</v>
      </c>
      <c r="B478" s="289" t="str">
        <f ca="1">IF(COUNTIF(Priorities!$B$4:OFFSET(Priorities!$B$3,Table1[[#This Row],[ID]],0),OFFSET(Priorities!$B$3,Table1[[#This Row],[ID]],0))=1,OFFSET(Priorities!$B$3,Table1[[#This Row],[ID]],0),"")</f>
        <v/>
      </c>
      <c r="C478" s="290" t="str">
        <f ca="1">IF(COUNTIF(Priorities!$B$4:OFFSET(Priorities!$B$3,Table1[[#This Row],[ID]],0),OFFSET(Priorities!$B$3,Table1[[#This Row],[ID]],0))=1,OFFSET(Priorities!$C$3,Table1[[#This Row],[ID]],0),"")</f>
        <v/>
      </c>
      <c r="D478" s="289" t="str">
        <f ca="1">IFERROR(IF(VLOOKUP(E478,'Leader-Assistant'!$B$1:$B$25,1,FALSE)&lt;&gt;"",'Leader-Assistant'!$B$1,""),"") &amp; IFERROR(IF(VLOOKUP(E478,'Leader-Assistant'!$C$1:$C$25,1,FALSE)&lt;&gt;"",'Leader-Assistant'!$C$1,""),"")  &amp; IFERROR(IF(VLOOKUP(E478,'Leader-Assistant'!$D$1:$D$25,1,FALSE)&lt;&gt;"",'Leader-Assistant'!$D$1,""),"") &amp; IFERROR(IF(VLOOKUP(E478,'Leader-Assistant'!$E$1:$E$25,1,FALSE)&lt;&gt;"",'Leader-Assistant'!$E$1,""),"") &amp; IFERROR(IF(VLOOKUP(E478,'Leader-Assistant'!$F$1:$F$25,1,FALSE)&lt;&gt;"",'Leader-Assistant'!$F$1,""),"") &amp; IFERROR(IF(VLOOKUP(E478,'Leader-Assistant'!$G$1:$G$25,1,FALSE)&lt;&gt;"",'Leader-Assistant'!$G$1,""),"") &amp; IFERROR(IF(VLOOKUP(E478,'Leader-Assistant'!$H$1:$H$25,1,FALSE)&lt;&gt;"",'Leader-Assistant'!$H$1,""),"") &amp; IFERROR(IF(VLOOKUP(E478,'Leader-Assistant'!$I$1:$I$25,1,FALSE)&lt;&gt;"",'Leader-Assistant'!$I$1,""),"")</f>
        <v/>
      </c>
      <c r="E478" s="289" t="str">
        <f ca="1">IF(COUNTIF(Priorities!$B$4:OFFSET(Priorities!$B$3,Table1[[#This Row],[ID]],0),OFFSET(Priorities!$B$3,Table1[[#This Row],[ID]],0))=1,OFFSET(Priorities!$D$3,Table1[[#This Row],[ID]],0),"")</f>
        <v/>
      </c>
      <c r="F478" s="291"/>
      <c r="G478" s="292" t="str" cm="1">
        <f t="array" aca="1" ref="G478" ca="1">_xlfn.IFNA(TODAY()-(INDEX(OFFSET(Priorities!$F$3:$F$2283,Table1[[#This Row],[ID]],0),MATCH(1,(B478=OFFSET(Priorities!$B$3:$B$2283,Table1[[#This Row],[ID]],0))*("1W"=OFFSET(Priorities!$E$3:$E$2283,Table1[[#This Row],[ID]],0)),0))),"")</f>
        <v/>
      </c>
      <c r="H478" s="292" t="str" cm="1">
        <f t="array" aca="1" ref="H478" ca="1">_xlfn.IFNA(TODAY()-(INDEX(OFFSET(Priorities!$F$3:$F$2283,Table1[[#This Row],[ID]],0),MATCH(1,(B478=OFFSET(Priorities!$B$3:$B$2283,Table1[[#This Row],[ID]],0))*("3W"=OFFSET(Priorities!$E$3:$E$2283,Table1[[#This Row],[ID]],0)),0))),"")</f>
        <v/>
      </c>
      <c r="I478" s="292" t="str" cm="1">
        <f t="array" aca="1" ref="I478" ca="1">_xlfn.IFNA(TODAY()-(INDEX(OFFSET(Priorities!$F$3:$F$2283,Table1[[#This Row],[ID]],0),MATCH(1,(B478=OFFSET(Priorities!$B$3:$B$2283,Table1[[#This Row],[ID]],0))*("6W"=OFFSET(Priorities!$E$3:$E$2283,Table1[[#This Row],[ID]],0)),0))),"")</f>
        <v/>
      </c>
      <c r="J478" s="292" t="str" cm="1">
        <f t="array" aca="1" ref="J478" ca="1">_xlfn.IFNA(TODAY()-(INDEX(OFFSET(Priorities!$F$3:$F$2283,Table1[[#This Row],[ID]],0),MATCH(1,(B478=OFFSET(Priorities!$B$3:$B$2283,Table1[[#This Row],[ID]],0))*("12W"=OFFSET(Priorities!$E$3:$E$2283,Table1[[#This Row],[ID]],0)),0))),"")</f>
        <v/>
      </c>
      <c r="K478" s="292" t="str" cm="1">
        <f t="array" aca="1" ref="K478" ca="1">_xlfn.IFNA(TODAY()-(INDEX(OFFSET(Priorities!$F$3:$F$2283,Table1[[#This Row],[ID]],0),MATCH(1,(B478=OFFSET(Priorities!$B$3:$B$2283,Table1[[#This Row],[ID]],0))*("18W"=OFFSET(Priorities!$E$3:$E$2283,Table1[[#This Row],[ID]],0)),0))),"")</f>
        <v/>
      </c>
      <c r="L478" s="292" t="str" cm="1">
        <f t="array" aca="1" ref="L478" ca="1">_xlfn.IFNA(TODAY()-(INDEX(OFFSET(Priorities!$F$3:$F$2283,Table1[[#This Row],[ID]],0),MATCH(1,(B478=OFFSET(Priorities!$B$3:$B$2283,Table1[[#This Row],[ID]],0))*("26W"=OFFSET(Priorities!$E$3:$E$2283,Table1[[#This Row],[ID]],0)),0))),"")</f>
        <v/>
      </c>
      <c r="M478" s="292" t="str" cm="1">
        <f t="array" aca="1" ref="M478" ca="1">_xlfn.IFNA(TODAY()-(INDEX(OFFSET(Priorities!$F$3:$F$2283,Table1[[#This Row],[ID]],0),MATCH(1,(B478=OFFSET(Priorities!$B$3:$B$2283,Table1[[#This Row],[ID]],0))*("52W"=OFFSET(Priorities!$E$3:$E$2283,Table1[[#This Row],[ID]],0)),0))),"")</f>
        <v/>
      </c>
      <c r="N478" s="292" t="str" cm="1">
        <f t="array" aca="1" ref="N478" ca="1">_xlfn.IFNA(TODAY()-(INDEX(OFFSET(Priorities!$F$3:$F$2283,Table1[[#This Row],[ID]],0),MATCH(1,(B478=OFFSET(Priorities!$B$3:$B$2283,Table1[[#This Row],[ID]],0))*("104W"=OFFSET(Priorities!$E$3:$E$2283,Table1[[#This Row],[ID]],0)),0))),"")</f>
        <v/>
      </c>
      <c r="O478" s="292" t="str" cm="1">
        <f t="array" aca="1" ref="O478" ca="1">_xlfn.IFNA(TODAY()-(INDEX(OFFSET(Priorities!$F$3:$F$2283,Table1[[#This Row],[ID]],0),MATCH(1,(B478=OFFSET(Priorities!$B$3:$B$2283,Table1[[#This Row],[ID]],0))*("2L"=OFFSET(Priorities!$E$3:$E$2283,Table1[[#This Row],[ID]],0)),0))),"")</f>
        <v/>
      </c>
      <c r="P478" s="292" t="str" cm="1">
        <f t="array" aca="1" ref="P478" ca="1">_xlfn.IFNA(TODAY()-(INDEX(OFFSET(Priorities!$F$3:$F$2283,Table1[[#This Row],[ID]],0),MATCH(1,(B478=OFFSET(Priorities!$B$3:$B$2283,Table1[[#This Row],[ID]],0))*("156W"=OFFSET(Priorities!$E$3:$E$2283,Table1[[#This Row],[ID]],0)),0))),"")</f>
        <v/>
      </c>
      <c r="Q478" s="289" t="str" cm="1">
        <f t="array" aca="1" ref="Q478" ca="1">_xlfn.IFNA(TODAY()-(INDEX(OFFSET(Priorities!$F$3:$F$2283,Table1[[#This Row],[ID]],0),MATCH(1,(B478=OFFSET(Priorities!$B$3:$B$2283,Table1[[#This Row],[ID]],0))*("3L"=OFFSET(Priorities!$E$3:$E$2283,Table1[[#This Row],[ID]],0)),0))),"")</f>
        <v/>
      </c>
    </row>
    <row r="479" spans="1:17" x14ac:dyDescent="0.3">
      <c r="A479" s="288">
        <v>478</v>
      </c>
      <c r="B479" s="289" t="str">
        <f ca="1">IF(COUNTIF(Priorities!$B$4:OFFSET(Priorities!$B$3,Table1[[#This Row],[ID]],0),OFFSET(Priorities!$B$3,Table1[[#This Row],[ID]],0))=1,OFFSET(Priorities!$B$3,Table1[[#This Row],[ID]],0),"")</f>
        <v>ST 156/2021</v>
      </c>
      <c r="C479" s="290" t="str">
        <f ca="1">IF(COUNTIF(Priorities!$B$4:OFFSET(Priorities!$B$3,Table1[[#This Row],[ID]],0),OFFSET(Priorities!$B$3,Table1[[#This Row],[ID]],0))=1,OFFSET(Priorities!$C$3,Table1[[#This Row],[ID]],0),"")</f>
        <v>TEST54 BOPP 20 microns</v>
      </c>
      <c r="D479" s="289" t="str">
        <f ca="1">IFERROR(IF(VLOOKUP(E479,'Leader-Assistant'!$B$1:$B$25,1,FALSE)&lt;&gt;"",'Leader-Assistant'!$B$1,""),"") &amp; IFERROR(IF(VLOOKUP(E479,'Leader-Assistant'!$C$1:$C$25,1,FALSE)&lt;&gt;"",'Leader-Assistant'!$C$1,""),"")  &amp; IFERROR(IF(VLOOKUP(E479,'Leader-Assistant'!$D$1:$D$25,1,FALSE)&lt;&gt;"",'Leader-Assistant'!$D$1,""),"") &amp; IFERROR(IF(VLOOKUP(E479,'Leader-Assistant'!$E$1:$E$25,1,FALSE)&lt;&gt;"",'Leader-Assistant'!$E$1,""),"") &amp; IFERROR(IF(VLOOKUP(E479,'Leader-Assistant'!$F$1:$F$25,1,FALSE)&lt;&gt;"",'Leader-Assistant'!$F$1,""),"") &amp; IFERROR(IF(VLOOKUP(E479,'Leader-Assistant'!$G$1:$G$25,1,FALSE)&lt;&gt;"",'Leader-Assistant'!$G$1,""),"") &amp; IFERROR(IF(VLOOKUP(E479,'Leader-Assistant'!$H$1:$H$25,1,FALSE)&lt;&gt;"",'Leader-Assistant'!$H$1,""),"") &amp; IFERROR(IF(VLOOKUP(E479,'Leader-Assistant'!$I$1:$I$25,1,FALSE)&lt;&gt;"",'Leader-Assistant'!$I$1,""),"")</f>
        <v>PKL</v>
      </c>
      <c r="E479" s="289" t="str">
        <f ca="1">IF(COUNTIF(Priorities!$B$4:OFFSET(Priorities!$B$3,Table1[[#This Row],[ID]],0),OFFSET(Priorities!$B$3,Table1[[#This Row],[ID]],0))=1,OFFSET(Priorities!$D$3,Table1[[#This Row],[ID]],0),"")</f>
        <v>PAT</v>
      </c>
      <c r="F479" s="291"/>
      <c r="G479" s="292" cm="1">
        <f t="array" aca="1" ref="G479" ca="1">_xlfn.IFNA(TODAY()-(INDEX(OFFSET(Priorities!$F$3:$F$2283,Table1[[#This Row],[ID]],0),MATCH(1,(B479=OFFSET(Priorities!$B$3:$B$2283,Table1[[#This Row],[ID]],0))*("1W"=OFFSET(Priorities!$E$3:$E$2283,Table1[[#This Row],[ID]],0)),0))),"")</f>
        <v>554</v>
      </c>
      <c r="H479" s="292" cm="1">
        <f t="array" aca="1" ref="H479" ca="1">_xlfn.IFNA(TODAY()-(INDEX(OFFSET(Priorities!$F$3:$F$2283,Table1[[#This Row],[ID]],0),MATCH(1,(B479=OFFSET(Priorities!$B$3:$B$2283,Table1[[#This Row],[ID]],0))*("3W"=OFFSET(Priorities!$E$3:$E$2283,Table1[[#This Row],[ID]],0)),0))),"")</f>
        <v>540</v>
      </c>
      <c r="I479" s="292" cm="1">
        <f t="array" aca="1" ref="I479" ca="1">_xlfn.IFNA(TODAY()-(INDEX(OFFSET(Priorities!$F$3:$F$2283,Table1[[#This Row],[ID]],0),MATCH(1,(B479=OFFSET(Priorities!$B$3:$B$2283,Table1[[#This Row],[ID]],0))*("6W"=OFFSET(Priorities!$E$3:$E$2283,Table1[[#This Row],[ID]],0)),0))),"")</f>
        <v>519</v>
      </c>
      <c r="J479" s="292" cm="1">
        <f t="array" aca="1" ref="J479" ca="1">_xlfn.IFNA(TODAY()-(INDEX(OFFSET(Priorities!$F$3:$F$2283,Table1[[#This Row],[ID]],0),MATCH(1,(B479=OFFSET(Priorities!$B$3:$B$2283,Table1[[#This Row],[ID]],0))*("12W"=OFFSET(Priorities!$E$3:$E$2283,Table1[[#This Row],[ID]],0)),0))),"")</f>
        <v>477</v>
      </c>
      <c r="K479" s="292" t="str" cm="1">
        <f t="array" aca="1" ref="K479" ca="1">_xlfn.IFNA(TODAY()-(INDEX(OFFSET(Priorities!$F$3:$F$2283,Table1[[#This Row],[ID]],0),MATCH(1,(B479=OFFSET(Priorities!$B$3:$B$2283,Table1[[#This Row],[ID]],0))*("18W"=OFFSET(Priorities!$E$3:$E$2283,Table1[[#This Row],[ID]],0)),0))),"")</f>
        <v/>
      </c>
      <c r="L479" s="292" t="str" cm="1">
        <f t="array" aca="1" ref="L479" ca="1">_xlfn.IFNA(TODAY()-(INDEX(OFFSET(Priorities!$F$3:$F$2283,Table1[[#This Row],[ID]],0),MATCH(1,(B479=OFFSET(Priorities!$B$3:$B$2283,Table1[[#This Row],[ID]],0))*("26W"=OFFSET(Priorities!$E$3:$E$2283,Table1[[#This Row],[ID]],0)),0))),"")</f>
        <v/>
      </c>
      <c r="M479" s="292" t="str" cm="1">
        <f t="array" aca="1" ref="M479" ca="1">_xlfn.IFNA(TODAY()-(INDEX(OFFSET(Priorities!$F$3:$F$2283,Table1[[#This Row],[ID]],0),MATCH(1,(B479=OFFSET(Priorities!$B$3:$B$2283,Table1[[#This Row],[ID]],0))*("52W"=OFFSET(Priorities!$E$3:$E$2283,Table1[[#This Row],[ID]],0)),0))),"")</f>
        <v/>
      </c>
      <c r="N479" s="292" t="str" cm="1">
        <f t="array" aca="1" ref="N479" ca="1">_xlfn.IFNA(TODAY()-(INDEX(OFFSET(Priorities!$F$3:$F$2283,Table1[[#This Row],[ID]],0),MATCH(1,(B479=OFFSET(Priorities!$B$3:$B$2283,Table1[[#This Row],[ID]],0))*("104W"=OFFSET(Priorities!$E$3:$E$2283,Table1[[#This Row],[ID]],0)),0))),"")</f>
        <v/>
      </c>
      <c r="O479" s="292" t="str" cm="1">
        <f t="array" aca="1" ref="O479" ca="1">_xlfn.IFNA(TODAY()-(INDEX(OFFSET(Priorities!$F$3:$F$2283,Table1[[#This Row],[ID]],0),MATCH(1,(B479=OFFSET(Priorities!$B$3:$B$2283,Table1[[#This Row],[ID]],0))*("2L"=OFFSET(Priorities!$E$3:$E$2283,Table1[[#This Row],[ID]],0)),0))),"")</f>
        <v/>
      </c>
      <c r="P479" s="292" t="str" cm="1">
        <f t="array" aca="1" ref="P479" ca="1">_xlfn.IFNA(TODAY()-(INDEX(OFFSET(Priorities!$F$3:$F$2283,Table1[[#This Row],[ID]],0),MATCH(1,(B479=OFFSET(Priorities!$B$3:$B$2283,Table1[[#This Row],[ID]],0))*("156W"=OFFSET(Priorities!$E$3:$E$2283,Table1[[#This Row],[ID]],0)),0))),"")</f>
        <v/>
      </c>
      <c r="Q479" s="289" t="str" cm="1">
        <f t="array" aca="1" ref="Q479" ca="1">_xlfn.IFNA(TODAY()-(INDEX(OFFSET(Priorities!$F$3:$F$2283,Table1[[#This Row],[ID]],0),MATCH(1,(B479=OFFSET(Priorities!$B$3:$B$2283,Table1[[#This Row],[ID]],0))*("3L"=OFFSET(Priorities!$E$3:$E$2283,Table1[[#This Row],[ID]],0)),0))),"")</f>
        <v/>
      </c>
    </row>
    <row r="480" spans="1:17" hidden="1" x14ac:dyDescent="0.3">
      <c r="A480" s="288">
        <v>479</v>
      </c>
      <c r="B480" s="289" t="str">
        <f ca="1">IF(COUNTIF(Priorities!$B$4:OFFSET(Priorities!$B$3,Table1[[#This Row],[ID]],0),OFFSET(Priorities!$B$3,Table1[[#This Row],[ID]],0))=1,OFFSET(Priorities!$B$3,Table1[[#This Row],[ID]],0),"")</f>
        <v/>
      </c>
      <c r="C480" s="290" t="str">
        <f ca="1">IF(COUNTIF(Priorities!$B$4:OFFSET(Priorities!$B$3,Table1[[#This Row],[ID]],0),OFFSET(Priorities!$B$3,Table1[[#This Row],[ID]],0))=1,OFFSET(Priorities!$C$3,Table1[[#This Row],[ID]],0),"")</f>
        <v/>
      </c>
      <c r="D480" s="289" t="str">
        <f ca="1">IFERROR(IF(VLOOKUP(E480,'Leader-Assistant'!$B$1:$B$25,1,FALSE)&lt;&gt;"",'Leader-Assistant'!$B$1,""),"") &amp; IFERROR(IF(VLOOKUP(E480,'Leader-Assistant'!$C$1:$C$25,1,FALSE)&lt;&gt;"",'Leader-Assistant'!$C$1,""),"")  &amp; IFERROR(IF(VLOOKUP(E480,'Leader-Assistant'!$D$1:$D$25,1,FALSE)&lt;&gt;"",'Leader-Assistant'!$D$1,""),"") &amp; IFERROR(IF(VLOOKUP(E480,'Leader-Assistant'!$E$1:$E$25,1,FALSE)&lt;&gt;"",'Leader-Assistant'!$E$1,""),"") &amp; IFERROR(IF(VLOOKUP(E480,'Leader-Assistant'!$F$1:$F$25,1,FALSE)&lt;&gt;"",'Leader-Assistant'!$F$1,""),"") &amp; IFERROR(IF(VLOOKUP(E480,'Leader-Assistant'!$G$1:$G$25,1,FALSE)&lt;&gt;"",'Leader-Assistant'!$G$1,""),"") &amp; IFERROR(IF(VLOOKUP(E480,'Leader-Assistant'!$H$1:$H$25,1,FALSE)&lt;&gt;"",'Leader-Assistant'!$H$1,""),"") &amp; IFERROR(IF(VLOOKUP(E480,'Leader-Assistant'!$I$1:$I$25,1,FALSE)&lt;&gt;"",'Leader-Assistant'!$I$1,""),"")</f>
        <v/>
      </c>
      <c r="E480" s="289" t="str">
        <f ca="1">IF(COUNTIF(Priorities!$B$4:OFFSET(Priorities!$B$3,Table1[[#This Row],[ID]],0),OFFSET(Priorities!$B$3,Table1[[#This Row],[ID]],0))=1,OFFSET(Priorities!$D$3,Table1[[#This Row],[ID]],0),"")</f>
        <v/>
      </c>
      <c r="F480" s="291"/>
      <c r="G480" s="292" t="str" cm="1">
        <f t="array" aca="1" ref="G480" ca="1">_xlfn.IFNA(TODAY()-(INDEX(OFFSET(Priorities!$F$3:$F$2283,Table1[[#This Row],[ID]],0),MATCH(1,(B480=OFFSET(Priorities!$B$3:$B$2283,Table1[[#This Row],[ID]],0))*("1W"=OFFSET(Priorities!$E$3:$E$2283,Table1[[#This Row],[ID]],0)),0))),"")</f>
        <v/>
      </c>
      <c r="H480" s="292" t="str" cm="1">
        <f t="array" aca="1" ref="H480" ca="1">_xlfn.IFNA(TODAY()-(INDEX(OFFSET(Priorities!$F$3:$F$2283,Table1[[#This Row],[ID]],0),MATCH(1,(B480=OFFSET(Priorities!$B$3:$B$2283,Table1[[#This Row],[ID]],0))*("3W"=OFFSET(Priorities!$E$3:$E$2283,Table1[[#This Row],[ID]],0)),0))),"")</f>
        <v/>
      </c>
      <c r="I480" s="292" t="str" cm="1">
        <f t="array" aca="1" ref="I480" ca="1">_xlfn.IFNA(TODAY()-(INDEX(OFFSET(Priorities!$F$3:$F$2283,Table1[[#This Row],[ID]],0),MATCH(1,(B480=OFFSET(Priorities!$B$3:$B$2283,Table1[[#This Row],[ID]],0))*("6W"=OFFSET(Priorities!$E$3:$E$2283,Table1[[#This Row],[ID]],0)),0))),"")</f>
        <v/>
      </c>
      <c r="J480" s="292" t="str" cm="1">
        <f t="array" aca="1" ref="J480" ca="1">_xlfn.IFNA(TODAY()-(INDEX(OFFSET(Priorities!$F$3:$F$2283,Table1[[#This Row],[ID]],0),MATCH(1,(B480=OFFSET(Priorities!$B$3:$B$2283,Table1[[#This Row],[ID]],0))*("12W"=OFFSET(Priorities!$E$3:$E$2283,Table1[[#This Row],[ID]],0)),0))),"")</f>
        <v/>
      </c>
      <c r="K480" s="292" t="str" cm="1">
        <f t="array" aca="1" ref="K480" ca="1">_xlfn.IFNA(TODAY()-(INDEX(OFFSET(Priorities!$F$3:$F$2283,Table1[[#This Row],[ID]],0),MATCH(1,(B480=OFFSET(Priorities!$B$3:$B$2283,Table1[[#This Row],[ID]],0))*("18W"=OFFSET(Priorities!$E$3:$E$2283,Table1[[#This Row],[ID]],0)),0))),"")</f>
        <v/>
      </c>
      <c r="L480" s="292" t="str" cm="1">
        <f t="array" aca="1" ref="L480" ca="1">_xlfn.IFNA(TODAY()-(INDEX(OFFSET(Priorities!$F$3:$F$2283,Table1[[#This Row],[ID]],0),MATCH(1,(B480=OFFSET(Priorities!$B$3:$B$2283,Table1[[#This Row],[ID]],0))*("26W"=OFFSET(Priorities!$E$3:$E$2283,Table1[[#This Row],[ID]],0)),0))),"")</f>
        <v/>
      </c>
      <c r="M480" s="292" t="str" cm="1">
        <f t="array" aca="1" ref="M480" ca="1">_xlfn.IFNA(TODAY()-(INDEX(OFFSET(Priorities!$F$3:$F$2283,Table1[[#This Row],[ID]],0),MATCH(1,(B480=OFFSET(Priorities!$B$3:$B$2283,Table1[[#This Row],[ID]],0))*("52W"=OFFSET(Priorities!$E$3:$E$2283,Table1[[#This Row],[ID]],0)),0))),"")</f>
        <v/>
      </c>
      <c r="N480" s="292" t="str" cm="1">
        <f t="array" aca="1" ref="N480" ca="1">_xlfn.IFNA(TODAY()-(INDEX(OFFSET(Priorities!$F$3:$F$2283,Table1[[#This Row],[ID]],0),MATCH(1,(B480=OFFSET(Priorities!$B$3:$B$2283,Table1[[#This Row],[ID]],0))*("104W"=OFFSET(Priorities!$E$3:$E$2283,Table1[[#This Row],[ID]],0)),0))),"")</f>
        <v/>
      </c>
      <c r="O480" s="292" t="str" cm="1">
        <f t="array" aca="1" ref="O480" ca="1">_xlfn.IFNA(TODAY()-(INDEX(OFFSET(Priorities!$F$3:$F$2283,Table1[[#This Row],[ID]],0),MATCH(1,(B480=OFFSET(Priorities!$B$3:$B$2283,Table1[[#This Row],[ID]],0))*("2L"=OFFSET(Priorities!$E$3:$E$2283,Table1[[#This Row],[ID]],0)),0))),"")</f>
        <v/>
      </c>
      <c r="P480" s="292" t="str" cm="1">
        <f t="array" aca="1" ref="P480" ca="1">_xlfn.IFNA(TODAY()-(INDEX(OFFSET(Priorities!$F$3:$F$2283,Table1[[#This Row],[ID]],0),MATCH(1,(B480=OFFSET(Priorities!$B$3:$B$2283,Table1[[#This Row],[ID]],0))*("156W"=OFFSET(Priorities!$E$3:$E$2283,Table1[[#This Row],[ID]],0)),0))),"")</f>
        <v/>
      </c>
      <c r="Q480" s="289" t="str" cm="1">
        <f t="array" aca="1" ref="Q480" ca="1">_xlfn.IFNA(TODAY()-(INDEX(OFFSET(Priorities!$F$3:$F$2283,Table1[[#This Row],[ID]],0),MATCH(1,(B480=OFFSET(Priorities!$B$3:$B$2283,Table1[[#This Row],[ID]],0))*("3L"=OFFSET(Priorities!$E$3:$E$2283,Table1[[#This Row],[ID]],0)),0))),"")</f>
        <v/>
      </c>
    </row>
    <row r="481" spans="1:17" hidden="1" x14ac:dyDescent="0.3">
      <c r="A481" s="288">
        <v>480</v>
      </c>
      <c r="B481" s="289" t="str">
        <f ca="1">IF(COUNTIF(Priorities!$B$4:OFFSET(Priorities!$B$3,Table1[[#This Row],[ID]],0),OFFSET(Priorities!$B$3,Table1[[#This Row],[ID]],0))=1,OFFSET(Priorities!$B$3,Table1[[#This Row],[ID]],0),"")</f>
        <v/>
      </c>
      <c r="C481" s="290" t="str">
        <f ca="1">IF(COUNTIF(Priorities!$B$4:OFFSET(Priorities!$B$3,Table1[[#This Row],[ID]],0),OFFSET(Priorities!$B$3,Table1[[#This Row],[ID]],0))=1,OFFSET(Priorities!$C$3,Table1[[#This Row],[ID]],0),"")</f>
        <v/>
      </c>
      <c r="D481" s="289" t="str">
        <f ca="1">IFERROR(IF(VLOOKUP(E481,'Leader-Assistant'!$B$1:$B$25,1,FALSE)&lt;&gt;"",'Leader-Assistant'!$B$1,""),"") &amp; IFERROR(IF(VLOOKUP(E481,'Leader-Assistant'!$C$1:$C$25,1,FALSE)&lt;&gt;"",'Leader-Assistant'!$C$1,""),"")  &amp; IFERROR(IF(VLOOKUP(E481,'Leader-Assistant'!$D$1:$D$25,1,FALSE)&lt;&gt;"",'Leader-Assistant'!$D$1,""),"") &amp; IFERROR(IF(VLOOKUP(E481,'Leader-Assistant'!$E$1:$E$25,1,FALSE)&lt;&gt;"",'Leader-Assistant'!$E$1,""),"") &amp; IFERROR(IF(VLOOKUP(E481,'Leader-Assistant'!$F$1:$F$25,1,FALSE)&lt;&gt;"",'Leader-Assistant'!$F$1,""),"") &amp; IFERROR(IF(VLOOKUP(E481,'Leader-Assistant'!$G$1:$G$25,1,FALSE)&lt;&gt;"",'Leader-Assistant'!$G$1,""),"") &amp; IFERROR(IF(VLOOKUP(E481,'Leader-Assistant'!$H$1:$H$25,1,FALSE)&lt;&gt;"",'Leader-Assistant'!$H$1,""),"") &amp; IFERROR(IF(VLOOKUP(E481,'Leader-Assistant'!$I$1:$I$25,1,FALSE)&lt;&gt;"",'Leader-Assistant'!$I$1,""),"")</f>
        <v/>
      </c>
      <c r="E481" s="289" t="str">
        <f ca="1">IF(COUNTIF(Priorities!$B$4:OFFSET(Priorities!$B$3,Table1[[#This Row],[ID]],0),OFFSET(Priorities!$B$3,Table1[[#This Row],[ID]],0))=1,OFFSET(Priorities!$D$3,Table1[[#This Row],[ID]],0),"")</f>
        <v/>
      </c>
      <c r="F481" s="291"/>
      <c r="G481" s="292" t="str" cm="1">
        <f t="array" aca="1" ref="G481" ca="1">_xlfn.IFNA(TODAY()-(INDEX(OFFSET(Priorities!$F$3:$F$2283,Table1[[#This Row],[ID]],0),MATCH(1,(B481=OFFSET(Priorities!$B$3:$B$2283,Table1[[#This Row],[ID]],0))*("1W"=OFFSET(Priorities!$E$3:$E$2283,Table1[[#This Row],[ID]],0)),0))),"")</f>
        <v/>
      </c>
      <c r="H481" s="292" t="str" cm="1">
        <f t="array" aca="1" ref="H481" ca="1">_xlfn.IFNA(TODAY()-(INDEX(OFFSET(Priorities!$F$3:$F$2283,Table1[[#This Row],[ID]],0),MATCH(1,(B481=OFFSET(Priorities!$B$3:$B$2283,Table1[[#This Row],[ID]],0))*("3W"=OFFSET(Priorities!$E$3:$E$2283,Table1[[#This Row],[ID]],0)),0))),"")</f>
        <v/>
      </c>
      <c r="I481" s="292" t="str" cm="1">
        <f t="array" aca="1" ref="I481" ca="1">_xlfn.IFNA(TODAY()-(INDEX(OFFSET(Priorities!$F$3:$F$2283,Table1[[#This Row],[ID]],0),MATCH(1,(B481=OFFSET(Priorities!$B$3:$B$2283,Table1[[#This Row],[ID]],0))*("6W"=OFFSET(Priorities!$E$3:$E$2283,Table1[[#This Row],[ID]],0)),0))),"")</f>
        <v/>
      </c>
      <c r="J481" s="292" t="str" cm="1">
        <f t="array" aca="1" ref="J481" ca="1">_xlfn.IFNA(TODAY()-(INDEX(OFFSET(Priorities!$F$3:$F$2283,Table1[[#This Row],[ID]],0),MATCH(1,(B481=OFFSET(Priorities!$B$3:$B$2283,Table1[[#This Row],[ID]],0))*("12W"=OFFSET(Priorities!$E$3:$E$2283,Table1[[#This Row],[ID]],0)),0))),"")</f>
        <v/>
      </c>
      <c r="K481" s="292" t="str" cm="1">
        <f t="array" aca="1" ref="K481" ca="1">_xlfn.IFNA(TODAY()-(INDEX(OFFSET(Priorities!$F$3:$F$2283,Table1[[#This Row],[ID]],0),MATCH(1,(B481=OFFSET(Priorities!$B$3:$B$2283,Table1[[#This Row],[ID]],0))*("18W"=OFFSET(Priorities!$E$3:$E$2283,Table1[[#This Row],[ID]],0)),0))),"")</f>
        <v/>
      </c>
      <c r="L481" s="292" t="str" cm="1">
        <f t="array" aca="1" ref="L481" ca="1">_xlfn.IFNA(TODAY()-(INDEX(OFFSET(Priorities!$F$3:$F$2283,Table1[[#This Row],[ID]],0),MATCH(1,(B481=OFFSET(Priorities!$B$3:$B$2283,Table1[[#This Row],[ID]],0))*("26W"=OFFSET(Priorities!$E$3:$E$2283,Table1[[#This Row],[ID]],0)),0))),"")</f>
        <v/>
      </c>
      <c r="M481" s="292" t="str" cm="1">
        <f t="array" aca="1" ref="M481" ca="1">_xlfn.IFNA(TODAY()-(INDEX(OFFSET(Priorities!$F$3:$F$2283,Table1[[#This Row],[ID]],0),MATCH(1,(B481=OFFSET(Priorities!$B$3:$B$2283,Table1[[#This Row],[ID]],0))*("52W"=OFFSET(Priorities!$E$3:$E$2283,Table1[[#This Row],[ID]],0)),0))),"")</f>
        <v/>
      </c>
      <c r="N481" s="292" t="str" cm="1">
        <f t="array" aca="1" ref="N481" ca="1">_xlfn.IFNA(TODAY()-(INDEX(OFFSET(Priorities!$F$3:$F$2283,Table1[[#This Row],[ID]],0),MATCH(1,(B481=OFFSET(Priorities!$B$3:$B$2283,Table1[[#This Row],[ID]],0))*("104W"=OFFSET(Priorities!$E$3:$E$2283,Table1[[#This Row],[ID]],0)),0))),"")</f>
        <v/>
      </c>
      <c r="O481" s="292" t="str" cm="1">
        <f t="array" aca="1" ref="O481" ca="1">_xlfn.IFNA(TODAY()-(INDEX(OFFSET(Priorities!$F$3:$F$2283,Table1[[#This Row],[ID]],0),MATCH(1,(B481=OFFSET(Priorities!$B$3:$B$2283,Table1[[#This Row],[ID]],0))*("2L"=OFFSET(Priorities!$E$3:$E$2283,Table1[[#This Row],[ID]],0)),0))),"")</f>
        <v/>
      </c>
      <c r="P481" s="292" t="str" cm="1">
        <f t="array" aca="1" ref="P481" ca="1">_xlfn.IFNA(TODAY()-(INDEX(OFFSET(Priorities!$F$3:$F$2283,Table1[[#This Row],[ID]],0),MATCH(1,(B481=OFFSET(Priorities!$B$3:$B$2283,Table1[[#This Row],[ID]],0))*("156W"=OFFSET(Priorities!$E$3:$E$2283,Table1[[#This Row],[ID]],0)),0))),"")</f>
        <v/>
      </c>
      <c r="Q481" s="289" t="str" cm="1">
        <f t="array" aca="1" ref="Q481" ca="1">_xlfn.IFNA(TODAY()-(INDEX(OFFSET(Priorities!$F$3:$F$2283,Table1[[#This Row],[ID]],0),MATCH(1,(B481=OFFSET(Priorities!$B$3:$B$2283,Table1[[#This Row],[ID]],0))*("3L"=OFFSET(Priorities!$E$3:$E$2283,Table1[[#This Row],[ID]],0)),0))),"")</f>
        <v/>
      </c>
    </row>
    <row r="482" spans="1:17" hidden="1" x14ac:dyDescent="0.3">
      <c r="A482" s="288">
        <v>481</v>
      </c>
      <c r="B482" s="289" t="str">
        <f ca="1">IF(COUNTIF(Priorities!$B$4:OFFSET(Priorities!$B$3,Table1[[#This Row],[ID]],0),OFFSET(Priorities!$B$3,Table1[[#This Row],[ID]],0))=1,OFFSET(Priorities!$B$3,Table1[[#This Row],[ID]],0),"")</f>
        <v/>
      </c>
      <c r="C482" s="290" t="str">
        <f ca="1">IF(COUNTIF(Priorities!$B$4:OFFSET(Priorities!$B$3,Table1[[#This Row],[ID]],0),OFFSET(Priorities!$B$3,Table1[[#This Row],[ID]],0))=1,OFFSET(Priorities!$C$3,Table1[[#This Row],[ID]],0),"")</f>
        <v/>
      </c>
      <c r="D482" s="289" t="str">
        <f ca="1">IFERROR(IF(VLOOKUP(E482,'Leader-Assistant'!$B$1:$B$25,1,FALSE)&lt;&gt;"",'Leader-Assistant'!$B$1,""),"") &amp; IFERROR(IF(VLOOKUP(E482,'Leader-Assistant'!$C$1:$C$25,1,FALSE)&lt;&gt;"",'Leader-Assistant'!$C$1,""),"")  &amp; IFERROR(IF(VLOOKUP(E482,'Leader-Assistant'!$D$1:$D$25,1,FALSE)&lt;&gt;"",'Leader-Assistant'!$D$1,""),"") &amp; IFERROR(IF(VLOOKUP(E482,'Leader-Assistant'!$E$1:$E$25,1,FALSE)&lt;&gt;"",'Leader-Assistant'!$E$1,""),"") &amp; IFERROR(IF(VLOOKUP(E482,'Leader-Assistant'!$F$1:$F$25,1,FALSE)&lt;&gt;"",'Leader-Assistant'!$F$1,""),"") &amp; IFERROR(IF(VLOOKUP(E482,'Leader-Assistant'!$G$1:$G$25,1,FALSE)&lt;&gt;"",'Leader-Assistant'!$G$1,""),"") &amp; IFERROR(IF(VLOOKUP(E482,'Leader-Assistant'!$H$1:$H$25,1,FALSE)&lt;&gt;"",'Leader-Assistant'!$H$1,""),"") &amp; IFERROR(IF(VLOOKUP(E482,'Leader-Assistant'!$I$1:$I$25,1,FALSE)&lt;&gt;"",'Leader-Assistant'!$I$1,""),"")</f>
        <v/>
      </c>
      <c r="E482" s="289" t="str">
        <f ca="1">IF(COUNTIF(Priorities!$B$4:OFFSET(Priorities!$B$3,Table1[[#This Row],[ID]],0),OFFSET(Priorities!$B$3,Table1[[#This Row],[ID]],0))=1,OFFSET(Priorities!$D$3,Table1[[#This Row],[ID]],0),"")</f>
        <v/>
      </c>
      <c r="F482" s="291"/>
      <c r="G482" s="292" t="str" cm="1">
        <f t="array" aca="1" ref="G482" ca="1">_xlfn.IFNA(TODAY()-(INDEX(OFFSET(Priorities!$F$3:$F$2283,Table1[[#This Row],[ID]],0),MATCH(1,(B482=OFFSET(Priorities!$B$3:$B$2283,Table1[[#This Row],[ID]],0))*("1W"=OFFSET(Priorities!$E$3:$E$2283,Table1[[#This Row],[ID]],0)),0))),"")</f>
        <v/>
      </c>
      <c r="H482" s="292" t="str" cm="1">
        <f t="array" aca="1" ref="H482" ca="1">_xlfn.IFNA(TODAY()-(INDEX(OFFSET(Priorities!$F$3:$F$2283,Table1[[#This Row],[ID]],0),MATCH(1,(B482=OFFSET(Priorities!$B$3:$B$2283,Table1[[#This Row],[ID]],0))*("3W"=OFFSET(Priorities!$E$3:$E$2283,Table1[[#This Row],[ID]],0)),0))),"")</f>
        <v/>
      </c>
      <c r="I482" s="292" t="str" cm="1">
        <f t="array" aca="1" ref="I482" ca="1">_xlfn.IFNA(TODAY()-(INDEX(OFFSET(Priorities!$F$3:$F$2283,Table1[[#This Row],[ID]],0),MATCH(1,(B482=OFFSET(Priorities!$B$3:$B$2283,Table1[[#This Row],[ID]],0))*("6W"=OFFSET(Priorities!$E$3:$E$2283,Table1[[#This Row],[ID]],0)),0))),"")</f>
        <v/>
      </c>
      <c r="J482" s="292" t="str" cm="1">
        <f t="array" aca="1" ref="J482" ca="1">_xlfn.IFNA(TODAY()-(INDEX(OFFSET(Priorities!$F$3:$F$2283,Table1[[#This Row],[ID]],0),MATCH(1,(B482=OFFSET(Priorities!$B$3:$B$2283,Table1[[#This Row],[ID]],0))*("12W"=OFFSET(Priorities!$E$3:$E$2283,Table1[[#This Row],[ID]],0)),0))),"")</f>
        <v/>
      </c>
      <c r="K482" s="292" t="str" cm="1">
        <f t="array" aca="1" ref="K482" ca="1">_xlfn.IFNA(TODAY()-(INDEX(OFFSET(Priorities!$F$3:$F$2283,Table1[[#This Row],[ID]],0),MATCH(1,(B482=OFFSET(Priorities!$B$3:$B$2283,Table1[[#This Row],[ID]],0))*("18W"=OFFSET(Priorities!$E$3:$E$2283,Table1[[#This Row],[ID]],0)),0))),"")</f>
        <v/>
      </c>
      <c r="L482" s="292" t="str" cm="1">
        <f t="array" aca="1" ref="L482" ca="1">_xlfn.IFNA(TODAY()-(INDEX(OFFSET(Priorities!$F$3:$F$2283,Table1[[#This Row],[ID]],0),MATCH(1,(B482=OFFSET(Priorities!$B$3:$B$2283,Table1[[#This Row],[ID]],0))*("26W"=OFFSET(Priorities!$E$3:$E$2283,Table1[[#This Row],[ID]],0)),0))),"")</f>
        <v/>
      </c>
      <c r="M482" s="292" t="str" cm="1">
        <f t="array" aca="1" ref="M482" ca="1">_xlfn.IFNA(TODAY()-(INDEX(OFFSET(Priorities!$F$3:$F$2283,Table1[[#This Row],[ID]],0),MATCH(1,(B482=OFFSET(Priorities!$B$3:$B$2283,Table1[[#This Row],[ID]],0))*("52W"=OFFSET(Priorities!$E$3:$E$2283,Table1[[#This Row],[ID]],0)),0))),"")</f>
        <v/>
      </c>
      <c r="N482" s="292" t="str" cm="1">
        <f t="array" aca="1" ref="N482" ca="1">_xlfn.IFNA(TODAY()-(INDEX(OFFSET(Priorities!$F$3:$F$2283,Table1[[#This Row],[ID]],0),MATCH(1,(B482=OFFSET(Priorities!$B$3:$B$2283,Table1[[#This Row],[ID]],0))*("104W"=OFFSET(Priorities!$E$3:$E$2283,Table1[[#This Row],[ID]],0)),0))),"")</f>
        <v/>
      </c>
      <c r="O482" s="292" t="str" cm="1">
        <f t="array" aca="1" ref="O482" ca="1">_xlfn.IFNA(TODAY()-(INDEX(OFFSET(Priorities!$F$3:$F$2283,Table1[[#This Row],[ID]],0),MATCH(1,(B482=OFFSET(Priorities!$B$3:$B$2283,Table1[[#This Row],[ID]],0))*("2L"=OFFSET(Priorities!$E$3:$E$2283,Table1[[#This Row],[ID]],0)),0))),"")</f>
        <v/>
      </c>
      <c r="P482" s="292" t="str" cm="1">
        <f t="array" aca="1" ref="P482" ca="1">_xlfn.IFNA(TODAY()-(INDEX(OFFSET(Priorities!$F$3:$F$2283,Table1[[#This Row],[ID]],0),MATCH(1,(B482=OFFSET(Priorities!$B$3:$B$2283,Table1[[#This Row],[ID]],0))*("156W"=OFFSET(Priorities!$E$3:$E$2283,Table1[[#This Row],[ID]],0)),0))),"")</f>
        <v/>
      </c>
      <c r="Q482" s="289" t="str" cm="1">
        <f t="array" aca="1" ref="Q482" ca="1">_xlfn.IFNA(TODAY()-(INDEX(OFFSET(Priorities!$F$3:$F$2283,Table1[[#This Row],[ID]],0),MATCH(1,(B482=OFFSET(Priorities!$B$3:$B$2283,Table1[[#This Row],[ID]],0))*("3L"=OFFSET(Priorities!$E$3:$E$2283,Table1[[#This Row],[ID]],0)),0))),"")</f>
        <v/>
      </c>
    </row>
    <row r="483" spans="1:17" hidden="1" x14ac:dyDescent="0.3">
      <c r="A483" s="288">
        <v>482</v>
      </c>
      <c r="B483" s="289" t="str">
        <f ca="1">IF(COUNTIF(Priorities!$B$4:OFFSET(Priorities!$B$3,Table1[[#This Row],[ID]],0),OFFSET(Priorities!$B$3,Table1[[#This Row],[ID]],0))=1,OFFSET(Priorities!$B$3,Table1[[#This Row],[ID]],0),"")</f>
        <v/>
      </c>
      <c r="C483" s="290" t="str">
        <f ca="1">IF(COUNTIF(Priorities!$B$4:OFFSET(Priorities!$B$3,Table1[[#This Row],[ID]],0),OFFSET(Priorities!$B$3,Table1[[#This Row],[ID]],0))=1,OFFSET(Priorities!$C$3,Table1[[#This Row],[ID]],0),"")</f>
        <v/>
      </c>
      <c r="D483" s="289" t="str">
        <f ca="1">IFERROR(IF(VLOOKUP(E483,'Leader-Assistant'!$B$1:$B$25,1,FALSE)&lt;&gt;"",'Leader-Assistant'!$B$1,""),"") &amp; IFERROR(IF(VLOOKUP(E483,'Leader-Assistant'!$C$1:$C$25,1,FALSE)&lt;&gt;"",'Leader-Assistant'!$C$1,""),"")  &amp; IFERROR(IF(VLOOKUP(E483,'Leader-Assistant'!$D$1:$D$25,1,FALSE)&lt;&gt;"",'Leader-Assistant'!$D$1,""),"") &amp; IFERROR(IF(VLOOKUP(E483,'Leader-Assistant'!$E$1:$E$25,1,FALSE)&lt;&gt;"",'Leader-Assistant'!$E$1,""),"") &amp; IFERROR(IF(VLOOKUP(E483,'Leader-Assistant'!$F$1:$F$25,1,FALSE)&lt;&gt;"",'Leader-Assistant'!$F$1,""),"") &amp; IFERROR(IF(VLOOKUP(E483,'Leader-Assistant'!$G$1:$G$25,1,FALSE)&lt;&gt;"",'Leader-Assistant'!$G$1,""),"") &amp; IFERROR(IF(VLOOKUP(E483,'Leader-Assistant'!$H$1:$H$25,1,FALSE)&lt;&gt;"",'Leader-Assistant'!$H$1,""),"") &amp; IFERROR(IF(VLOOKUP(E483,'Leader-Assistant'!$I$1:$I$25,1,FALSE)&lt;&gt;"",'Leader-Assistant'!$I$1,""),"")</f>
        <v/>
      </c>
      <c r="E483" s="289" t="str">
        <f ca="1">IF(COUNTIF(Priorities!$B$4:OFFSET(Priorities!$B$3,Table1[[#This Row],[ID]],0),OFFSET(Priorities!$B$3,Table1[[#This Row],[ID]],0))=1,OFFSET(Priorities!$D$3,Table1[[#This Row],[ID]],0),"")</f>
        <v/>
      </c>
      <c r="F483" s="291"/>
      <c r="G483" s="292" t="str" cm="1">
        <f t="array" aca="1" ref="G483" ca="1">_xlfn.IFNA(TODAY()-(INDEX(OFFSET(Priorities!$F$3:$F$2283,Table1[[#This Row],[ID]],0),MATCH(1,(B483=OFFSET(Priorities!$B$3:$B$2283,Table1[[#This Row],[ID]],0))*("1W"=OFFSET(Priorities!$E$3:$E$2283,Table1[[#This Row],[ID]],0)),0))),"")</f>
        <v/>
      </c>
      <c r="H483" s="292" t="str" cm="1">
        <f t="array" aca="1" ref="H483" ca="1">_xlfn.IFNA(TODAY()-(INDEX(OFFSET(Priorities!$F$3:$F$2283,Table1[[#This Row],[ID]],0),MATCH(1,(B483=OFFSET(Priorities!$B$3:$B$2283,Table1[[#This Row],[ID]],0))*("3W"=OFFSET(Priorities!$E$3:$E$2283,Table1[[#This Row],[ID]],0)),0))),"")</f>
        <v/>
      </c>
      <c r="I483" s="292" t="str" cm="1">
        <f t="array" aca="1" ref="I483" ca="1">_xlfn.IFNA(TODAY()-(INDEX(OFFSET(Priorities!$F$3:$F$2283,Table1[[#This Row],[ID]],0),MATCH(1,(B483=OFFSET(Priorities!$B$3:$B$2283,Table1[[#This Row],[ID]],0))*("6W"=OFFSET(Priorities!$E$3:$E$2283,Table1[[#This Row],[ID]],0)),0))),"")</f>
        <v/>
      </c>
      <c r="J483" s="292" t="str" cm="1">
        <f t="array" aca="1" ref="J483" ca="1">_xlfn.IFNA(TODAY()-(INDEX(OFFSET(Priorities!$F$3:$F$2283,Table1[[#This Row],[ID]],0),MATCH(1,(B483=OFFSET(Priorities!$B$3:$B$2283,Table1[[#This Row],[ID]],0))*("12W"=OFFSET(Priorities!$E$3:$E$2283,Table1[[#This Row],[ID]],0)),0))),"")</f>
        <v/>
      </c>
      <c r="K483" s="292" t="str" cm="1">
        <f t="array" aca="1" ref="K483" ca="1">_xlfn.IFNA(TODAY()-(INDEX(OFFSET(Priorities!$F$3:$F$2283,Table1[[#This Row],[ID]],0),MATCH(1,(B483=OFFSET(Priorities!$B$3:$B$2283,Table1[[#This Row],[ID]],0))*("18W"=OFFSET(Priorities!$E$3:$E$2283,Table1[[#This Row],[ID]],0)),0))),"")</f>
        <v/>
      </c>
      <c r="L483" s="292" t="str" cm="1">
        <f t="array" aca="1" ref="L483" ca="1">_xlfn.IFNA(TODAY()-(INDEX(OFFSET(Priorities!$F$3:$F$2283,Table1[[#This Row],[ID]],0),MATCH(1,(B483=OFFSET(Priorities!$B$3:$B$2283,Table1[[#This Row],[ID]],0))*("26W"=OFFSET(Priorities!$E$3:$E$2283,Table1[[#This Row],[ID]],0)),0))),"")</f>
        <v/>
      </c>
      <c r="M483" s="292" t="str" cm="1">
        <f t="array" aca="1" ref="M483" ca="1">_xlfn.IFNA(TODAY()-(INDEX(OFFSET(Priorities!$F$3:$F$2283,Table1[[#This Row],[ID]],0),MATCH(1,(B483=OFFSET(Priorities!$B$3:$B$2283,Table1[[#This Row],[ID]],0))*("52W"=OFFSET(Priorities!$E$3:$E$2283,Table1[[#This Row],[ID]],0)),0))),"")</f>
        <v/>
      </c>
      <c r="N483" s="292" t="str" cm="1">
        <f t="array" aca="1" ref="N483" ca="1">_xlfn.IFNA(TODAY()-(INDEX(OFFSET(Priorities!$F$3:$F$2283,Table1[[#This Row],[ID]],0),MATCH(1,(B483=OFFSET(Priorities!$B$3:$B$2283,Table1[[#This Row],[ID]],0))*("104W"=OFFSET(Priorities!$E$3:$E$2283,Table1[[#This Row],[ID]],0)),0))),"")</f>
        <v/>
      </c>
      <c r="O483" s="292" t="str" cm="1">
        <f t="array" aca="1" ref="O483" ca="1">_xlfn.IFNA(TODAY()-(INDEX(OFFSET(Priorities!$F$3:$F$2283,Table1[[#This Row],[ID]],0),MATCH(1,(B483=OFFSET(Priorities!$B$3:$B$2283,Table1[[#This Row],[ID]],0))*("2L"=OFFSET(Priorities!$E$3:$E$2283,Table1[[#This Row],[ID]],0)),0))),"")</f>
        <v/>
      </c>
      <c r="P483" s="292" t="str" cm="1">
        <f t="array" aca="1" ref="P483" ca="1">_xlfn.IFNA(TODAY()-(INDEX(OFFSET(Priorities!$F$3:$F$2283,Table1[[#This Row],[ID]],0),MATCH(1,(B483=OFFSET(Priorities!$B$3:$B$2283,Table1[[#This Row],[ID]],0))*("156W"=OFFSET(Priorities!$E$3:$E$2283,Table1[[#This Row],[ID]],0)),0))),"")</f>
        <v/>
      </c>
      <c r="Q483" s="289" t="str" cm="1">
        <f t="array" aca="1" ref="Q483" ca="1">_xlfn.IFNA(TODAY()-(INDEX(OFFSET(Priorities!$F$3:$F$2283,Table1[[#This Row],[ID]],0),MATCH(1,(B483=OFFSET(Priorities!$B$3:$B$2283,Table1[[#This Row],[ID]],0))*("3L"=OFFSET(Priorities!$E$3:$E$2283,Table1[[#This Row],[ID]],0)),0))),"")</f>
        <v/>
      </c>
    </row>
    <row r="484" spans="1:17" hidden="1" x14ac:dyDescent="0.3">
      <c r="A484" s="288">
        <v>483</v>
      </c>
      <c r="B484" s="289" t="str">
        <f ca="1">IF(COUNTIF(Priorities!$B$4:OFFSET(Priorities!$B$3,Table1[[#This Row],[ID]],0),OFFSET(Priorities!$B$3,Table1[[#This Row],[ID]],0))=1,OFFSET(Priorities!$B$3,Table1[[#This Row],[ID]],0),"")</f>
        <v/>
      </c>
      <c r="C484" s="290" t="str">
        <f ca="1">IF(COUNTIF(Priorities!$B$4:OFFSET(Priorities!$B$3,Table1[[#This Row],[ID]],0),OFFSET(Priorities!$B$3,Table1[[#This Row],[ID]],0))=1,OFFSET(Priorities!$C$3,Table1[[#This Row],[ID]],0),"")</f>
        <v/>
      </c>
      <c r="D484" s="289" t="str">
        <f ca="1">IFERROR(IF(VLOOKUP(E484,'Leader-Assistant'!$B$1:$B$25,1,FALSE)&lt;&gt;"",'Leader-Assistant'!$B$1,""),"") &amp; IFERROR(IF(VLOOKUP(E484,'Leader-Assistant'!$C$1:$C$25,1,FALSE)&lt;&gt;"",'Leader-Assistant'!$C$1,""),"")  &amp; IFERROR(IF(VLOOKUP(E484,'Leader-Assistant'!$D$1:$D$25,1,FALSE)&lt;&gt;"",'Leader-Assistant'!$D$1,""),"") &amp; IFERROR(IF(VLOOKUP(E484,'Leader-Assistant'!$E$1:$E$25,1,FALSE)&lt;&gt;"",'Leader-Assistant'!$E$1,""),"") &amp; IFERROR(IF(VLOOKUP(E484,'Leader-Assistant'!$F$1:$F$25,1,FALSE)&lt;&gt;"",'Leader-Assistant'!$F$1,""),"") &amp; IFERROR(IF(VLOOKUP(E484,'Leader-Assistant'!$G$1:$G$25,1,FALSE)&lt;&gt;"",'Leader-Assistant'!$G$1,""),"") &amp; IFERROR(IF(VLOOKUP(E484,'Leader-Assistant'!$H$1:$H$25,1,FALSE)&lt;&gt;"",'Leader-Assistant'!$H$1,""),"") &amp; IFERROR(IF(VLOOKUP(E484,'Leader-Assistant'!$I$1:$I$25,1,FALSE)&lt;&gt;"",'Leader-Assistant'!$I$1,""),"")</f>
        <v/>
      </c>
      <c r="E484" s="289" t="str">
        <f ca="1">IF(COUNTIF(Priorities!$B$4:OFFSET(Priorities!$B$3,Table1[[#This Row],[ID]],0),OFFSET(Priorities!$B$3,Table1[[#This Row],[ID]],0))=1,OFFSET(Priorities!$D$3,Table1[[#This Row],[ID]],0),"")</f>
        <v/>
      </c>
      <c r="F484" s="291"/>
      <c r="G484" s="292" t="str" cm="1">
        <f t="array" aca="1" ref="G484" ca="1">_xlfn.IFNA(TODAY()-(INDEX(OFFSET(Priorities!$F$3:$F$2283,Table1[[#This Row],[ID]],0),MATCH(1,(B484=OFFSET(Priorities!$B$3:$B$2283,Table1[[#This Row],[ID]],0))*("1W"=OFFSET(Priorities!$E$3:$E$2283,Table1[[#This Row],[ID]],0)),0))),"")</f>
        <v/>
      </c>
      <c r="H484" s="292" t="str" cm="1">
        <f t="array" aca="1" ref="H484" ca="1">_xlfn.IFNA(TODAY()-(INDEX(OFFSET(Priorities!$F$3:$F$2283,Table1[[#This Row],[ID]],0),MATCH(1,(B484=OFFSET(Priorities!$B$3:$B$2283,Table1[[#This Row],[ID]],0))*("3W"=OFFSET(Priorities!$E$3:$E$2283,Table1[[#This Row],[ID]],0)),0))),"")</f>
        <v/>
      </c>
      <c r="I484" s="292" t="str" cm="1">
        <f t="array" aca="1" ref="I484" ca="1">_xlfn.IFNA(TODAY()-(INDEX(OFFSET(Priorities!$F$3:$F$2283,Table1[[#This Row],[ID]],0),MATCH(1,(B484=OFFSET(Priorities!$B$3:$B$2283,Table1[[#This Row],[ID]],0))*("6W"=OFFSET(Priorities!$E$3:$E$2283,Table1[[#This Row],[ID]],0)),0))),"")</f>
        <v/>
      </c>
      <c r="J484" s="292" t="str" cm="1">
        <f t="array" aca="1" ref="J484" ca="1">_xlfn.IFNA(TODAY()-(INDEX(OFFSET(Priorities!$F$3:$F$2283,Table1[[#This Row],[ID]],0),MATCH(1,(B484=OFFSET(Priorities!$B$3:$B$2283,Table1[[#This Row],[ID]],0))*("12W"=OFFSET(Priorities!$E$3:$E$2283,Table1[[#This Row],[ID]],0)),0))),"")</f>
        <v/>
      </c>
      <c r="K484" s="292" t="str" cm="1">
        <f t="array" aca="1" ref="K484" ca="1">_xlfn.IFNA(TODAY()-(INDEX(OFFSET(Priorities!$F$3:$F$2283,Table1[[#This Row],[ID]],0),MATCH(1,(B484=OFFSET(Priorities!$B$3:$B$2283,Table1[[#This Row],[ID]],0))*("18W"=OFFSET(Priorities!$E$3:$E$2283,Table1[[#This Row],[ID]],0)),0))),"")</f>
        <v/>
      </c>
      <c r="L484" s="292" t="str" cm="1">
        <f t="array" aca="1" ref="L484" ca="1">_xlfn.IFNA(TODAY()-(INDEX(OFFSET(Priorities!$F$3:$F$2283,Table1[[#This Row],[ID]],0),MATCH(1,(B484=OFFSET(Priorities!$B$3:$B$2283,Table1[[#This Row],[ID]],0))*("26W"=OFFSET(Priorities!$E$3:$E$2283,Table1[[#This Row],[ID]],0)),0))),"")</f>
        <v/>
      </c>
      <c r="M484" s="292" t="str" cm="1">
        <f t="array" aca="1" ref="M484" ca="1">_xlfn.IFNA(TODAY()-(INDEX(OFFSET(Priorities!$F$3:$F$2283,Table1[[#This Row],[ID]],0),MATCH(1,(B484=OFFSET(Priorities!$B$3:$B$2283,Table1[[#This Row],[ID]],0))*("52W"=OFFSET(Priorities!$E$3:$E$2283,Table1[[#This Row],[ID]],0)),0))),"")</f>
        <v/>
      </c>
      <c r="N484" s="292" t="str" cm="1">
        <f t="array" aca="1" ref="N484" ca="1">_xlfn.IFNA(TODAY()-(INDEX(OFFSET(Priorities!$F$3:$F$2283,Table1[[#This Row],[ID]],0),MATCH(1,(B484=OFFSET(Priorities!$B$3:$B$2283,Table1[[#This Row],[ID]],0))*("104W"=OFFSET(Priorities!$E$3:$E$2283,Table1[[#This Row],[ID]],0)),0))),"")</f>
        <v/>
      </c>
      <c r="O484" s="292" t="str" cm="1">
        <f t="array" aca="1" ref="O484" ca="1">_xlfn.IFNA(TODAY()-(INDEX(OFFSET(Priorities!$F$3:$F$2283,Table1[[#This Row],[ID]],0),MATCH(1,(B484=OFFSET(Priorities!$B$3:$B$2283,Table1[[#This Row],[ID]],0))*("2L"=OFFSET(Priorities!$E$3:$E$2283,Table1[[#This Row],[ID]],0)),0))),"")</f>
        <v/>
      </c>
      <c r="P484" s="292" t="str" cm="1">
        <f t="array" aca="1" ref="P484" ca="1">_xlfn.IFNA(TODAY()-(INDEX(OFFSET(Priorities!$F$3:$F$2283,Table1[[#This Row],[ID]],0),MATCH(1,(B484=OFFSET(Priorities!$B$3:$B$2283,Table1[[#This Row],[ID]],0))*("156W"=OFFSET(Priorities!$E$3:$E$2283,Table1[[#This Row],[ID]],0)),0))),"")</f>
        <v/>
      </c>
      <c r="Q484" s="289" t="str" cm="1">
        <f t="array" aca="1" ref="Q484" ca="1">_xlfn.IFNA(TODAY()-(INDEX(OFFSET(Priorities!$F$3:$F$2283,Table1[[#This Row],[ID]],0),MATCH(1,(B484=OFFSET(Priorities!$B$3:$B$2283,Table1[[#This Row],[ID]],0))*("3L"=OFFSET(Priorities!$E$3:$E$2283,Table1[[#This Row],[ID]],0)),0))),"")</f>
        <v/>
      </c>
    </row>
    <row r="485" spans="1:17" hidden="1" x14ac:dyDescent="0.3">
      <c r="A485" s="288">
        <v>484</v>
      </c>
      <c r="B485" s="289" t="str">
        <f ca="1">IF(COUNTIF(Priorities!$B$4:OFFSET(Priorities!$B$3,Table1[[#This Row],[ID]],0),OFFSET(Priorities!$B$3,Table1[[#This Row],[ID]],0))=1,OFFSET(Priorities!$B$3,Table1[[#This Row],[ID]],0),"")</f>
        <v/>
      </c>
      <c r="C485" s="290" t="str">
        <f ca="1">IF(COUNTIF(Priorities!$B$4:OFFSET(Priorities!$B$3,Table1[[#This Row],[ID]],0),OFFSET(Priorities!$B$3,Table1[[#This Row],[ID]],0))=1,OFFSET(Priorities!$C$3,Table1[[#This Row],[ID]],0),"")</f>
        <v/>
      </c>
      <c r="D485" s="289" t="str">
        <f ca="1">IFERROR(IF(VLOOKUP(E485,'Leader-Assistant'!$B$1:$B$25,1,FALSE)&lt;&gt;"",'Leader-Assistant'!$B$1,""),"") &amp; IFERROR(IF(VLOOKUP(E485,'Leader-Assistant'!$C$1:$C$25,1,FALSE)&lt;&gt;"",'Leader-Assistant'!$C$1,""),"")  &amp; IFERROR(IF(VLOOKUP(E485,'Leader-Assistant'!$D$1:$D$25,1,FALSE)&lt;&gt;"",'Leader-Assistant'!$D$1,""),"") &amp; IFERROR(IF(VLOOKUP(E485,'Leader-Assistant'!$E$1:$E$25,1,FALSE)&lt;&gt;"",'Leader-Assistant'!$E$1,""),"") &amp; IFERROR(IF(VLOOKUP(E485,'Leader-Assistant'!$F$1:$F$25,1,FALSE)&lt;&gt;"",'Leader-Assistant'!$F$1,""),"") &amp; IFERROR(IF(VLOOKUP(E485,'Leader-Assistant'!$G$1:$G$25,1,FALSE)&lt;&gt;"",'Leader-Assistant'!$G$1,""),"") &amp; IFERROR(IF(VLOOKUP(E485,'Leader-Assistant'!$H$1:$H$25,1,FALSE)&lt;&gt;"",'Leader-Assistant'!$H$1,""),"") &amp; IFERROR(IF(VLOOKUP(E485,'Leader-Assistant'!$I$1:$I$25,1,FALSE)&lt;&gt;"",'Leader-Assistant'!$I$1,""),"")</f>
        <v/>
      </c>
      <c r="E485" s="289" t="str">
        <f ca="1">IF(COUNTIF(Priorities!$B$4:OFFSET(Priorities!$B$3,Table1[[#This Row],[ID]],0),OFFSET(Priorities!$B$3,Table1[[#This Row],[ID]],0))=1,OFFSET(Priorities!$D$3,Table1[[#This Row],[ID]],0),"")</f>
        <v/>
      </c>
      <c r="F485" s="291"/>
      <c r="G485" s="292" t="str" cm="1">
        <f t="array" aca="1" ref="G485" ca="1">_xlfn.IFNA(TODAY()-(INDEX(OFFSET(Priorities!$F$3:$F$2283,Table1[[#This Row],[ID]],0),MATCH(1,(B485=OFFSET(Priorities!$B$3:$B$2283,Table1[[#This Row],[ID]],0))*("1W"=OFFSET(Priorities!$E$3:$E$2283,Table1[[#This Row],[ID]],0)),0))),"")</f>
        <v/>
      </c>
      <c r="H485" s="292" t="str" cm="1">
        <f t="array" aca="1" ref="H485" ca="1">_xlfn.IFNA(TODAY()-(INDEX(OFFSET(Priorities!$F$3:$F$2283,Table1[[#This Row],[ID]],0),MATCH(1,(B485=OFFSET(Priorities!$B$3:$B$2283,Table1[[#This Row],[ID]],0))*("3W"=OFFSET(Priorities!$E$3:$E$2283,Table1[[#This Row],[ID]],0)),0))),"")</f>
        <v/>
      </c>
      <c r="I485" s="292" t="str" cm="1">
        <f t="array" aca="1" ref="I485" ca="1">_xlfn.IFNA(TODAY()-(INDEX(OFFSET(Priorities!$F$3:$F$2283,Table1[[#This Row],[ID]],0),MATCH(1,(B485=OFFSET(Priorities!$B$3:$B$2283,Table1[[#This Row],[ID]],0))*("6W"=OFFSET(Priorities!$E$3:$E$2283,Table1[[#This Row],[ID]],0)),0))),"")</f>
        <v/>
      </c>
      <c r="J485" s="292" t="str" cm="1">
        <f t="array" aca="1" ref="J485" ca="1">_xlfn.IFNA(TODAY()-(INDEX(OFFSET(Priorities!$F$3:$F$2283,Table1[[#This Row],[ID]],0),MATCH(1,(B485=OFFSET(Priorities!$B$3:$B$2283,Table1[[#This Row],[ID]],0))*("12W"=OFFSET(Priorities!$E$3:$E$2283,Table1[[#This Row],[ID]],0)),0))),"")</f>
        <v/>
      </c>
      <c r="K485" s="292" t="str" cm="1">
        <f t="array" aca="1" ref="K485" ca="1">_xlfn.IFNA(TODAY()-(INDEX(OFFSET(Priorities!$F$3:$F$2283,Table1[[#This Row],[ID]],0),MATCH(1,(B485=OFFSET(Priorities!$B$3:$B$2283,Table1[[#This Row],[ID]],0))*("18W"=OFFSET(Priorities!$E$3:$E$2283,Table1[[#This Row],[ID]],0)),0))),"")</f>
        <v/>
      </c>
      <c r="L485" s="292" t="str" cm="1">
        <f t="array" aca="1" ref="L485" ca="1">_xlfn.IFNA(TODAY()-(INDEX(OFFSET(Priorities!$F$3:$F$2283,Table1[[#This Row],[ID]],0),MATCH(1,(B485=OFFSET(Priorities!$B$3:$B$2283,Table1[[#This Row],[ID]],0))*("26W"=OFFSET(Priorities!$E$3:$E$2283,Table1[[#This Row],[ID]],0)),0))),"")</f>
        <v/>
      </c>
      <c r="M485" s="292" t="str" cm="1">
        <f t="array" aca="1" ref="M485" ca="1">_xlfn.IFNA(TODAY()-(INDEX(OFFSET(Priorities!$F$3:$F$2283,Table1[[#This Row],[ID]],0),MATCH(1,(B485=OFFSET(Priorities!$B$3:$B$2283,Table1[[#This Row],[ID]],0))*("52W"=OFFSET(Priorities!$E$3:$E$2283,Table1[[#This Row],[ID]],0)),0))),"")</f>
        <v/>
      </c>
      <c r="N485" s="292" t="str" cm="1">
        <f t="array" aca="1" ref="N485" ca="1">_xlfn.IFNA(TODAY()-(INDEX(OFFSET(Priorities!$F$3:$F$2283,Table1[[#This Row],[ID]],0),MATCH(1,(B485=OFFSET(Priorities!$B$3:$B$2283,Table1[[#This Row],[ID]],0))*("104W"=OFFSET(Priorities!$E$3:$E$2283,Table1[[#This Row],[ID]],0)),0))),"")</f>
        <v/>
      </c>
      <c r="O485" s="292" t="str" cm="1">
        <f t="array" aca="1" ref="O485" ca="1">_xlfn.IFNA(TODAY()-(INDEX(OFFSET(Priorities!$F$3:$F$2283,Table1[[#This Row],[ID]],0),MATCH(1,(B485=OFFSET(Priorities!$B$3:$B$2283,Table1[[#This Row],[ID]],0))*("2L"=OFFSET(Priorities!$E$3:$E$2283,Table1[[#This Row],[ID]],0)),0))),"")</f>
        <v/>
      </c>
      <c r="P485" s="292" t="str" cm="1">
        <f t="array" aca="1" ref="P485" ca="1">_xlfn.IFNA(TODAY()-(INDEX(OFFSET(Priorities!$F$3:$F$2283,Table1[[#This Row],[ID]],0),MATCH(1,(B485=OFFSET(Priorities!$B$3:$B$2283,Table1[[#This Row],[ID]],0))*("156W"=OFFSET(Priorities!$E$3:$E$2283,Table1[[#This Row],[ID]],0)),0))),"")</f>
        <v/>
      </c>
      <c r="Q485" s="289" t="str" cm="1">
        <f t="array" aca="1" ref="Q485" ca="1">_xlfn.IFNA(TODAY()-(INDEX(OFFSET(Priorities!$F$3:$F$2283,Table1[[#This Row],[ID]],0),MATCH(1,(B485=OFFSET(Priorities!$B$3:$B$2283,Table1[[#This Row],[ID]],0))*("3L"=OFFSET(Priorities!$E$3:$E$2283,Table1[[#This Row],[ID]],0)),0))),"")</f>
        <v/>
      </c>
    </row>
    <row r="486" spans="1:17" hidden="1" x14ac:dyDescent="0.3">
      <c r="A486" s="288">
        <v>485</v>
      </c>
      <c r="B486" s="289" t="str">
        <f ca="1">IF(COUNTIF(Priorities!$B$4:OFFSET(Priorities!$B$3,Table1[[#This Row],[ID]],0),OFFSET(Priorities!$B$3,Table1[[#This Row],[ID]],0))=1,OFFSET(Priorities!$B$3,Table1[[#This Row],[ID]],0),"")</f>
        <v/>
      </c>
      <c r="C486" s="290" t="str">
        <f ca="1">IF(COUNTIF(Priorities!$B$4:OFFSET(Priorities!$B$3,Table1[[#This Row],[ID]],0),OFFSET(Priorities!$B$3,Table1[[#This Row],[ID]],0))=1,OFFSET(Priorities!$C$3,Table1[[#This Row],[ID]],0),"")</f>
        <v/>
      </c>
      <c r="D486" s="289" t="str">
        <f ca="1">IFERROR(IF(VLOOKUP(E486,'Leader-Assistant'!$B$1:$B$25,1,FALSE)&lt;&gt;"",'Leader-Assistant'!$B$1,""),"") &amp; IFERROR(IF(VLOOKUP(E486,'Leader-Assistant'!$C$1:$C$25,1,FALSE)&lt;&gt;"",'Leader-Assistant'!$C$1,""),"")  &amp; IFERROR(IF(VLOOKUP(E486,'Leader-Assistant'!$D$1:$D$25,1,FALSE)&lt;&gt;"",'Leader-Assistant'!$D$1,""),"") &amp; IFERROR(IF(VLOOKUP(E486,'Leader-Assistant'!$E$1:$E$25,1,FALSE)&lt;&gt;"",'Leader-Assistant'!$E$1,""),"") &amp; IFERROR(IF(VLOOKUP(E486,'Leader-Assistant'!$F$1:$F$25,1,FALSE)&lt;&gt;"",'Leader-Assistant'!$F$1,""),"") &amp; IFERROR(IF(VLOOKUP(E486,'Leader-Assistant'!$G$1:$G$25,1,FALSE)&lt;&gt;"",'Leader-Assistant'!$G$1,""),"") &amp; IFERROR(IF(VLOOKUP(E486,'Leader-Assistant'!$H$1:$H$25,1,FALSE)&lt;&gt;"",'Leader-Assistant'!$H$1,""),"") &amp; IFERROR(IF(VLOOKUP(E486,'Leader-Assistant'!$I$1:$I$25,1,FALSE)&lt;&gt;"",'Leader-Assistant'!$I$1,""),"")</f>
        <v/>
      </c>
      <c r="E486" s="289" t="str">
        <f ca="1">IF(COUNTIF(Priorities!$B$4:OFFSET(Priorities!$B$3,Table1[[#This Row],[ID]],0),OFFSET(Priorities!$B$3,Table1[[#This Row],[ID]],0))=1,OFFSET(Priorities!$D$3,Table1[[#This Row],[ID]],0),"")</f>
        <v/>
      </c>
      <c r="F486" s="291"/>
      <c r="G486" s="292" t="str" cm="1">
        <f t="array" aca="1" ref="G486" ca="1">_xlfn.IFNA(TODAY()-(INDEX(OFFSET(Priorities!$F$3:$F$2283,Table1[[#This Row],[ID]],0),MATCH(1,(B486=OFFSET(Priorities!$B$3:$B$2283,Table1[[#This Row],[ID]],0))*("1W"=OFFSET(Priorities!$E$3:$E$2283,Table1[[#This Row],[ID]],0)),0))),"")</f>
        <v/>
      </c>
      <c r="H486" s="292" t="str" cm="1">
        <f t="array" aca="1" ref="H486" ca="1">_xlfn.IFNA(TODAY()-(INDEX(OFFSET(Priorities!$F$3:$F$2283,Table1[[#This Row],[ID]],0),MATCH(1,(B486=OFFSET(Priorities!$B$3:$B$2283,Table1[[#This Row],[ID]],0))*("3W"=OFFSET(Priorities!$E$3:$E$2283,Table1[[#This Row],[ID]],0)),0))),"")</f>
        <v/>
      </c>
      <c r="I486" s="292" t="str" cm="1">
        <f t="array" aca="1" ref="I486" ca="1">_xlfn.IFNA(TODAY()-(INDEX(OFFSET(Priorities!$F$3:$F$2283,Table1[[#This Row],[ID]],0),MATCH(1,(B486=OFFSET(Priorities!$B$3:$B$2283,Table1[[#This Row],[ID]],0))*("6W"=OFFSET(Priorities!$E$3:$E$2283,Table1[[#This Row],[ID]],0)),0))),"")</f>
        <v/>
      </c>
      <c r="J486" s="292" t="str" cm="1">
        <f t="array" aca="1" ref="J486" ca="1">_xlfn.IFNA(TODAY()-(INDEX(OFFSET(Priorities!$F$3:$F$2283,Table1[[#This Row],[ID]],0),MATCH(1,(B486=OFFSET(Priorities!$B$3:$B$2283,Table1[[#This Row],[ID]],0))*("12W"=OFFSET(Priorities!$E$3:$E$2283,Table1[[#This Row],[ID]],0)),0))),"")</f>
        <v/>
      </c>
      <c r="K486" s="292" t="str" cm="1">
        <f t="array" aca="1" ref="K486" ca="1">_xlfn.IFNA(TODAY()-(INDEX(OFFSET(Priorities!$F$3:$F$2283,Table1[[#This Row],[ID]],0),MATCH(1,(B486=OFFSET(Priorities!$B$3:$B$2283,Table1[[#This Row],[ID]],0))*("18W"=OFFSET(Priorities!$E$3:$E$2283,Table1[[#This Row],[ID]],0)),0))),"")</f>
        <v/>
      </c>
      <c r="L486" s="292" t="str" cm="1">
        <f t="array" aca="1" ref="L486" ca="1">_xlfn.IFNA(TODAY()-(INDEX(OFFSET(Priorities!$F$3:$F$2283,Table1[[#This Row],[ID]],0),MATCH(1,(B486=OFFSET(Priorities!$B$3:$B$2283,Table1[[#This Row],[ID]],0))*("26W"=OFFSET(Priorities!$E$3:$E$2283,Table1[[#This Row],[ID]],0)),0))),"")</f>
        <v/>
      </c>
      <c r="M486" s="292" t="str" cm="1">
        <f t="array" aca="1" ref="M486" ca="1">_xlfn.IFNA(TODAY()-(INDEX(OFFSET(Priorities!$F$3:$F$2283,Table1[[#This Row],[ID]],0),MATCH(1,(B486=OFFSET(Priorities!$B$3:$B$2283,Table1[[#This Row],[ID]],0))*("52W"=OFFSET(Priorities!$E$3:$E$2283,Table1[[#This Row],[ID]],0)),0))),"")</f>
        <v/>
      </c>
      <c r="N486" s="292" t="str" cm="1">
        <f t="array" aca="1" ref="N486" ca="1">_xlfn.IFNA(TODAY()-(INDEX(OFFSET(Priorities!$F$3:$F$2283,Table1[[#This Row],[ID]],0),MATCH(1,(B486=OFFSET(Priorities!$B$3:$B$2283,Table1[[#This Row],[ID]],0))*("104W"=OFFSET(Priorities!$E$3:$E$2283,Table1[[#This Row],[ID]],0)),0))),"")</f>
        <v/>
      </c>
      <c r="O486" s="292" t="str" cm="1">
        <f t="array" aca="1" ref="O486" ca="1">_xlfn.IFNA(TODAY()-(INDEX(OFFSET(Priorities!$F$3:$F$2283,Table1[[#This Row],[ID]],0),MATCH(1,(B486=OFFSET(Priorities!$B$3:$B$2283,Table1[[#This Row],[ID]],0))*("2L"=OFFSET(Priorities!$E$3:$E$2283,Table1[[#This Row],[ID]],0)),0))),"")</f>
        <v/>
      </c>
      <c r="P486" s="292" t="str" cm="1">
        <f t="array" aca="1" ref="P486" ca="1">_xlfn.IFNA(TODAY()-(INDEX(OFFSET(Priorities!$F$3:$F$2283,Table1[[#This Row],[ID]],0),MATCH(1,(B486=OFFSET(Priorities!$B$3:$B$2283,Table1[[#This Row],[ID]],0))*("156W"=OFFSET(Priorities!$E$3:$E$2283,Table1[[#This Row],[ID]],0)),0))),"")</f>
        <v/>
      </c>
      <c r="Q486" s="289" t="str" cm="1">
        <f t="array" aca="1" ref="Q486" ca="1">_xlfn.IFNA(TODAY()-(INDEX(OFFSET(Priorities!$F$3:$F$2283,Table1[[#This Row],[ID]],0),MATCH(1,(B486=OFFSET(Priorities!$B$3:$B$2283,Table1[[#This Row],[ID]],0))*("3L"=OFFSET(Priorities!$E$3:$E$2283,Table1[[#This Row],[ID]],0)),0))),"")</f>
        <v/>
      </c>
    </row>
    <row r="487" spans="1:17" hidden="1" x14ac:dyDescent="0.3">
      <c r="A487" s="288">
        <v>486</v>
      </c>
      <c r="B487" s="289" t="str">
        <f ca="1">IF(COUNTIF(Priorities!$B$4:OFFSET(Priorities!$B$3,Table1[[#This Row],[ID]],0),OFFSET(Priorities!$B$3,Table1[[#This Row],[ID]],0))=1,OFFSET(Priorities!$B$3,Table1[[#This Row],[ID]],0),"")</f>
        <v/>
      </c>
      <c r="C487" s="290" t="str">
        <f ca="1">IF(COUNTIF(Priorities!$B$4:OFFSET(Priorities!$B$3,Table1[[#This Row],[ID]],0),OFFSET(Priorities!$B$3,Table1[[#This Row],[ID]],0))=1,OFFSET(Priorities!$C$3,Table1[[#This Row],[ID]],0),"")</f>
        <v/>
      </c>
      <c r="D487" s="289" t="str">
        <f ca="1">IFERROR(IF(VLOOKUP(E487,'Leader-Assistant'!$B$1:$B$25,1,FALSE)&lt;&gt;"",'Leader-Assistant'!$B$1,""),"") &amp; IFERROR(IF(VLOOKUP(E487,'Leader-Assistant'!$C$1:$C$25,1,FALSE)&lt;&gt;"",'Leader-Assistant'!$C$1,""),"")  &amp; IFERROR(IF(VLOOKUP(E487,'Leader-Assistant'!$D$1:$D$25,1,FALSE)&lt;&gt;"",'Leader-Assistant'!$D$1,""),"") &amp; IFERROR(IF(VLOOKUP(E487,'Leader-Assistant'!$E$1:$E$25,1,FALSE)&lt;&gt;"",'Leader-Assistant'!$E$1,""),"") &amp; IFERROR(IF(VLOOKUP(E487,'Leader-Assistant'!$F$1:$F$25,1,FALSE)&lt;&gt;"",'Leader-Assistant'!$F$1,""),"") &amp; IFERROR(IF(VLOOKUP(E487,'Leader-Assistant'!$G$1:$G$25,1,FALSE)&lt;&gt;"",'Leader-Assistant'!$G$1,""),"") &amp; IFERROR(IF(VLOOKUP(E487,'Leader-Assistant'!$H$1:$H$25,1,FALSE)&lt;&gt;"",'Leader-Assistant'!$H$1,""),"") &amp; IFERROR(IF(VLOOKUP(E487,'Leader-Assistant'!$I$1:$I$25,1,FALSE)&lt;&gt;"",'Leader-Assistant'!$I$1,""),"")</f>
        <v/>
      </c>
      <c r="E487" s="289" t="str">
        <f ca="1">IF(COUNTIF(Priorities!$B$4:OFFSET(Priorities!$B$3,Table1[[#This Row],[ID]],0),OFFSET(Priorities!$B$3,Table1[[#This Row],[ID]],0))=1,OFFSET(Priorities!$D$3,Table1[[#This Row],[ID]],0),"")</f>
        <v/>
      </c>
      <c r="F487" s="291"/>
      <c r="G487" s="292" t="str" cm="1">
        <f t="array" aca="1" ref="G487" ca="1">_xlfn.IFNA(TODAY()-(INDEX(OFFSET(Priorities!$F$3:$F$2283,Table1[[#This Row],[ID]],0),MATCH(1,(B487=OFFSET(Priorities!$B$3:$B$2283,Table1[[#This Row],[ID]],0))*("1W"=OFFSET(Priorities!$E$3:$E$2283,Table1[[#This Row],[ID]],0)),0))),"")</f>
        <v/>
      </c>
      <c r="H487" s="292" t="str" cm="1">
        <f t="array" aca="1" ref="H487" ca="1">_xlfn.IFNA(TODAY()-(INDEX(OFFSET(Priorities!$F$3:$F$2283,Table1[[#This Row],[ID]],0),MATCH(1,(B487=OFFSET(Priorities!$B$3:$B$2283,Table1[[#This Row],[ID]],0))*("3W"=OFFSET(Priorities!$E$3:$E$2283,Table1[[#This Row],[ID]],0)),0))),"")</f>
        <v/>
      </c>
      <c r="I487" s="292" t="str" cm="1">
        <f t="array" aca="1" ref="I487" ca="1">_xlfn.IFNA(TODAY()-(INDEX(OFFSET(Priorities!$F$3:$F$2283,Table1[[#This Row],[ID]],0),MATCH(1,(B487=OFFSET(Priorities!$B$3:$B$2283,Table1[[#This Row],[ID]],0))*("6W"=OFFSET(Priorities!$E$3:$E$2283,Table1[[#This Row],[ID]],0)),0))),"")</f>
        <v/>
      </c>
      <c r="J487" s="292" t="str" cm="1">
        <f t="array" aca="1" ref="J487" ca="1">_xlfn.IFNA(TODAY()-(INDEX(OFFSET(Priorities!$F$3:$F$2283,Table1[[#This Row],[ID]],0),MATCH(1,(B487=OFFSET(Priorities!$B$3:$B$2283,Table1[[#This Row],[ID]],0))*("12W"=OFFSET(Priorities!$E$3:$E$2283,Table1[[#This Row],[ID]],0)),0))),"")</f>
        <v/>
      </c>
      <c r="K487" s="292" t="str" cm="1">
        <f t="array" aca="1" ref="K487" ca="1">_xlfn.IFNA(TODAY()-(INDEX(OFFSET(Priorities!$F$3:$F$2283,Table1[[#This Row],[ID]],0),MATCH(1,(B487=OFFSET(Priorities!$B$3:$B$2283,Table1[[#This Row],[ID]],0))*("18W"=OFFSET(Priorities!$E$3:$E$2283,Table1[[#This Row],[ID]],0)),0))),"")</f>
        <v/>
      </c>
      <c r="L487" s="292" t="str" cm="1">
        <f t="array" aca="1" ref="L487" ca="1">_xlfn.IFNA(TODAY()-(INDEX(OFFSET(Priorities!$F$3:$F$2283,Table1[[#This Row],[ID]],0),MATCH(1,(B487=OFFSET(Priorities!$B$3:$B$2283,Table1[[#This Row],[ID]],0))*("26W"=OFFSET(Priorities!$E$3:$E$2283,Table1[[#This Row],[ID]],0)),0))),"")</f>
        <v/>
      </c>
      <c r="M487" s="292" t="str" cm="1">
        <f t="array" aca="1" ref="M487" ca="1">_xlfn.IFNA(TODAY()-(INDEX(OFFSET(Priorities!$F$3:$F$2283,Table1[[#This Row],[ID]],0),MATCH(1,(B487=OFFSET(Priorities!$B$3:$B$2283,Table1[[#This Row],[ID]],0))*("52W"=OFFSET(Priorities!$E$3:$E$2283,Table1[[#This Row],[ID]],0)),0))),"")</f>
        <v/>
      </c>
      <c r="N487" s="292" t="str" cm="1">
        <f t="array" aca="1" ref="N487" ca="1">_xlfn.IFNA(TODAY()-(INDEX(OFFSET(Priorities!$F$3:$F$2283,Table1[[#This Row],[ID]],0),MATCH(1,(B487=OFFSET(Priorities!$B$3:$B$2283,Table1[[#This Row],[ID]],0))*("104W"=OFFSET(Priorities!$E$3:$E$2283,Table1[[#This Row],[ID]],0)),0))),"")</f>
        <v/>
      </c>
      <c r="O487" s="292" t="str" cm="1">
        <f t="array" aca="1" ref="O487" ca="1">_xlfn.IFNA(TODAY()-(INDEX(OFFSET(Priorities!$F$3:$F$2283,Table1[[#This Row],[ID]],0),MATCH(1,(B487=OFFSET(Priorities!$B$3:$B$2283,Table1[[#This Row],[ID]],0))*("2L"=OFFSET(Priorities!$E$3:$E$2283,Table1[[#This Row],[ID]],0)),0))),"")</f>
        <v/>
      </c>
      <c r="P487" s="292" t="str" cm="1">
        <f t="array" aca="1" ref="P487" ca="1">_xlfn.IFNA(TODAY()-(INDEX(OFFSET(Priorities!$F$3:$F$2283,Table1[[#This Row],[ID]],0),MATCH(1,(B487=OFFSET(Priorities!$B$3:$B$2283,Table1[[#This Row],[ID]],0))*("156W"=OFFSET(Priorities!$E$3:$E$2283,Table1[[#This Row],[ID]],0)),0))),"")</f>
        <v/>
      </c>
      <c r="Q487" s="289" t="str" cm="1">
        <f t="array" aca="1" ref="Q487" ca="1">_xlfn.IFNA(TODAY()-(INDEX(OFFSET(Priorities!$F$3:$F$2283,Table1[[#This Row],[ID]],0),MATCH(1,(B487=OFFSET(Priorities!$B$3:$B$2283,Table1[[#This Row],[ID]],0))*("3L"=OFFSET(Priorities!$E$3:$E$2283,Table1[[#This Row],[ID]],0)),0))),"")</f>
        <v/>
      </c>
    </row>
    <row r="488" spans="1:17" hidden="1" x14ac:dyDescent="0.3">
      <c r="A488" s="288">
        <v>487</v>
      </c>
      <c r="B488" s="289" t="str">
        <f ca="1">IF(COUNTIF(Priorities!$B$4:OFFSET(Priorities!$B$3,Table1[[#This Row],[ID]],0),OFFSET(Priorities!$B$3,Table1[[#This Row],[ID]],0))=1,OFFSET(Priorities!$B$3,Table1[[#This Row],[ID]],0),"")</f>
        <v/>
      </c>
      <c r="C488" s="290" t="str">
        <f ca="1">IF(COUNTIF(Priorities!$B$4:OFFSET(Priorities!$B$3,Table1[[#This Row],[ID]],0),OFFSET(Priorities!$B$3,Table1[[#This Row],[ID]],0))=1,OFFSET(Priorities!$C$3,Table1[[#This Row],[ID]],0),"")</f>
        <v/>
      </c>
      <c r="D488" s="289" t="str">
        <f ca="1">IFERROR(IF(VLOOKUP(E488,'Leader-Assistant'!$B$1:$B$25,1,FALSE)&lt;&gt;"",'Leader-Assistant'!$B$1,""),"") &amp; IFERROR(IF(VLOOKUP(E488,'Leader-Assistant'!$C$1:$C$25,1,FALSE)&lt;&gt;"",'Leader-Assistant'!$C$1,""),"")  &amp; IFERROR(IF(VLOOKUP(E488,'Leader-Assistant'!$D$1:$D$25,1,FALSE)&lt;&gt;"",'Leader-Assistant'!$D$1,""),"") &amp; IFERROR(IF(VLOOKUP(E488,'Leader-Assistant'!$E$1:$E$25,1,FALSE)&lt;&gt;"",'Leader-Assistant'!$E$1,""),"") &amp; IFERROR(IF(VLOOKUP(E488,'Leader-Assistant'!$F$1:$F$25,1,FALSE)&lt;&gt;"",'Leader-Assistant'!$F$1,""),"") &amp; IFERROR(IF(VLOOKUP(E488,'Leader-Assistant'!$G$1:$G$25,1,FALSE)&lt;&gt;"",'Leader-Assistant'!$G$1,""),"") &amp; IFERROR(IF(VLOOKUP(E488,'Leader-Assistant'!$H$1:$H$25,1,FALSE)&lt;&gt;"",'Leader-Assistant'!$H$1,""),"") &amp; IFERROR(IF(VLOOKUP(E488,'Leader-Assistant'!$I$1:$I$25,1,FALSE)&lt;&gt;"",'Leader-Assistant'!$I$1,""),"")</f>
        <v/>
      </c>
      <c r="E488" s="289" t="str">
        <f ca="1">IF(COUNTIF(Priorities!$B$4:OFFSET(Priorities!$B$3,Table1[[#This Row],[ID]],0),OFFSET(Priorities!$B$3,Table1[[#This Row],[ID]],0))=1,OFFSET(Priorities!$D$3,Table1[[#This Row],[ID]],0),"")</f>
        <v/>
      </c>
      <c r="F488" s="291"/>
      <c r="G488" s="292" t="str" cm="1">
        <f t="array" aca="1" ref="G488" ca="1">_xlfn.IFNA(TODAY()-(INDEX(OFFSET(Priorities!$F$3:$F$2283,Table1[[#This Row],[ID]],0),MATCH(1,(B488=OFFSET(Priorities!$B$3:$B$2283,Table1[[#This Row],[ID]],0))*("1W"=OFFSET(Priorities!$E$3:$E$2283,Table1[[#This Row],[ID]],0)),0))),"")</f>
        <v/>
      </c>
      <c r="H488" s="292" t="str" cm="1">
        <f t="array" aca="1" ref="H488" ca="1">_xlfn.IFNA(TODAY()-(INDEX(OFFSET(Priorities!$F$3:$F$2283,Table1[[#This Row],[ID]],0),MATCH(1,(B488=OFFSET(Priorities!$B$3:$B$2283,Table1[[#This Row],[ID]],0))*("3W"=OFFSET(Priorities!$E$3:$E$2283,Table1[[#This Row],[ID]],0)),0))),"")</f>
        <v/>
      </c>
      <c r="I488" s="292" t="str" cm="1">
        <f t="array" aca="1" ref="I488" ca="1">_xlfn.IFNA(TODAY()-(INDEX(OFFSET(Priorities!$F$3:$F$2283,Table1[[#This Row],[ID]],0),MATCH(1,(B488=OFFSET(Priorities!$B$3:$B$2283,Table1[[#This Row],[ID]],0))*("6W"=OFFSET(Priorities!$E$3:$E$2283,Table1[[#This Row],[ID]],0)),0))),"")</f>
        <v/>
      </c>
      <c r="J488" s="292" t="str" cm="1">
        <f t="array" aca="1" ref="J488" ca="1">_xlfn.IFNA(TODAY()-(INDEX(OFFSET(Priorities!$F$3:$F$2283,Table1[[#This Row],[ID]],0),MATCH(1,(B488=OFFSET(Priorities!$B$3:$B$2283,Table1[[#This Row],[ID]],0))*("12W"=OFFSET(Priorities!$E$3:$E$2283,Table1[[#This Row],[ID]],0)),0))),"")</f>
        <v/>
      </c>
      <c r="K488" s="292" t="str" cm="1">
        <f t="array" aca="1" ref="K488" ca="1">_xlfn.IFNA(TODAY()-(INDEX(OFFSET(Priorities!$F$3:$F$2283,Table1[[#This Row],[ID]],0),MATCH(1,(B488=OFFSET(Priorities!$B$3:$B$2283,Table1[[#This Row],[ID]],0))*("18W"=OFFSET(Priorities!$E$3:$E$2283,Table1[[#This Row],[ID]],0)),0))),"")</f>
        <v/>
      </c>
      <c r="L488" s="292" t="str" cm="1">
        <f t="array" aca="1" ref="L488" ca="1">_xlfn.IFNA(TODAY()-(INDEX(OFFSET(Priorities!$F$3:$F$2283,Table1[[#This Row],[ID]],0),MATCH(1,(B488=OFFSET(Priorities!$B$3:$B$2283,Table1[[#This Row],[ID]],0))*("26W"=OFFSET(Priorities!$E$3:$E$2283,Table1[[#This Row],[ID]],0)),0))),"")</f>
        <v/>
      </c>
      <c r="M488" s="292" t="str" cm="1">
        <f t="array" aca="1" ref="M488" ca="1">_xlfn.IFNA(TODAY()-(INDEX(OFFSET(Priorities!$F$3:$F$2283,Table1[[#This Row],[ID]],0),MATCH(1,(B488=OFFSET(Priorities!$B$3:$B$2283,Table1[[#This Row],[ID]],0))*("52W"=OFFSET(Priorities!$E$3:$E$2283,Table1[[#This Row],[ID]],0)),0))),"")</f>
        <v/>
      </c>
      <c r="N488" s="292" t="str" cm="1">
        <f t="array" aca="1" ref="N488" ca="1">_xlfn.IFNA(TODAY()-(INDEX(OFFSET(Priorities!$F$3:$F$2283,Table1[[#This Row],[ID]],0),MATCH(1,(B488=OFFSET(Priorities!$B$3:$B$2283,Table1[[#This Row],[ID]],0))*("104W"=OFFSET(Priorities!$E$3:$E$2283,Table1[[#This Row],[ID]],0)),0))),"")</f>
        <v/>
      </c>
      <c r="O488" s="292" t="str" cm="1">
        <f t="array" aca="1" ref="O488" ca="1">_xlfn.IFNA(TODAY()-(INDEX(OFFSET(Priorities!$F$3:$F$2283,Table1[[#This Row],[ID]],0),MATCH(1,(B488=OFFSET(Priorities!$B$3:$B$2283,Table1[[#This Row],[ID]],0))*("2L"=OFFSET(Priorities!$E$3:$E$2283,Table1[[#This Row],[ID]],0)),0))),"")</f>
        <v/>
      </c>
      <c r="P488" s="292" t="str" cm="1">
        <f t="array" aca="1" ref="P488" ca="1">_xlfn.IFNA(TODAY()-(INDEX(OFFSET(Priorities!$F$3:$F$2283,Table1[[#This Row],[ID]],0),MATCH(1,(B488=OFFSET(Priorities!$B$3:$B$2283,Table1[[#This Row],[ID]],0))*("156W"=OFFSET(Priorities!$E$3:$E$2283,Table1[[#This Row],[ID]],0)),0))),"")</f>
        <v/>
      </c>
      <c r="Q488" s="289" t="str" cm="1">
        <f t="array" aca="1" ref="Q488" ca="1">_xlfn.IFNA(TODAY()-(INDEX(OFFSET(Priorities!$F$3:$F$2283,Table1[[#This Row],[ID]],0),MATCH(1,(B488=OFFSET(Priorities!$B$3:$B$2283,Table1[[#This Row],[ID]],0))*("3L"=OFFSET(Priorities!$E$3:$E$2283,Table1[[#This Row],[ID]],0)),0))),"")</f>
        <v/>
      </c>
    </row>
    <row r="489" spans="1:17" hidden="1" x14ac:dyDescent="0.3">
      <c r="A489" s="288">
        <v>488</v>
      </c>
      <c r="B489" s="289" t="str">
        <f ca="1">IF(COUNTIF(Priorities!$B$4:OFFSET(Priorities!$B$3,Table1[[#This Row],[ID]],0),OFFSET(Priorities!$B$3,Table1[[#This Row],[ID]],0))=1,OFFSET(Priorities!$B$3,Table1[[#This Row],[ID]],0),"")</f>
        <v/>
      </c>
      <c r="C489" s="290" t="str">
        <f ca="1">IF(COUNTIF(Priorities!$B$4:OFFSET(Priorities!$B$3,Table1[[#This Row],[ID]],0),OFFSET(Priorities!$B$3,Table1[[#This Row],[ID]],0))=1,OFFSET(Priorities!$C$3,Table1[[#This Row],[ID]],0),"")</f>
        <v/>
      </c>
      <c r="D489" s="289" t="str">
        <f ca="1">IFERROR(IF(VLOOKUP(E489,'Leader-Assistant'!$B$1:$B$25,1,FALSE)&lt;&gt;"",'Leader-Assistant'!$B$1,""),"") &amp; IFERROR(IF(VLOOKUP(E489,'Leader-Assistant'!$C$1:$C$25,1,FALSE)&lt;&gt;"",'Leader-Assistant'!$C$1,""),"")  &amp; IFERROR(IF(VLOOKUP(E489,'Leader-Assistant'!$D$1:$D$25,1,FALSE)&lt;&gt;"",'Leader-Assistant'!$D$1,""),"") &amp; IFERROR(IF(VLOOKUP(E489,'Leader-Assistant'!$E$1:$E$25,1,FALSE)&lt;&gt;"",'Leader-Assistant'!$E$1,""),"") &amp; IFERROR(IF(VLOOKUP(E489,'Leader-Assistant'!$F$1:$F$25,1,FALSE)&lt;&gt;"",'Leader-Assistant'!$F$1,""),"") &amp; IFERROR(IF(VLOOKUP(E489,'Leader-Assistant'!$G$1:$G$25,1,FALSE)&lt;&gt;"",'Leader-Assistant'!$G$1,""),"") &amp; IFERROR(IF(VLOOKUP(E489,'Leader-Assistant'!$H$1:$H$25,1,FALSE)&lt;&gt;"",'Leader-Assistant'!$H$1,""),"") &amp; IFERROR(IF(VLOOKUP(E489,'Leader-Assistant'!$I$1:$I$25,1,FALSE)&lt;&gt;"",'Leader-Assistant'!$I$1,""),"")</f>
        <v/>
      </c>
      <c r="E489" s="289" t="str">
        <f ca="1">IF(COUNTIF(Priorities!$B$4:OFFSET(Priorities!$B$3,Table1[[#This Row],[ID]],0),OFFSET(Priorities!$B$3,Table1[[#This Row],[ID]],0))=1,OFFSET(Priorities!$D$3,Table1[[#This Row],[ID]],0),"")</f>
        <v/>
      </c>
      <c r="F489" s="291"/>
      <c r="G489" s="292" t="str" cm="1">
        <f t="array" aca="1" ref="G489" ca="1">_xlfn.IFNA(TODAY()-(INDEX(OFFSET(Priorities!$F$3:$F$2283,Table1[[#This Row],[ID]],0),MATCH(1,(B489=OFFSET(Priorities!$B$3:$B$2283,Table1[[#This Row],[ID]],0))*("1W"=OFFSET(Priorities!$E$3:$E$2283,Table1[[#This Row],[ID]],0)),0))),"")</f>
        <v/>
      </c>
      <c r="H489" s="292" t="str" cm="1">
        <f t="array" aca="1" ref="H489" ca="1">_xlfn.IFNA(TODAY()-(INDEX(OFFSET(Priorities!$F$3:$F$2283,Table1[[#This Row],[ID]],0),MATCH(1,(B489=OFFSET(Priorities!$B$3:$B$2283,Table1[[#This Row],[ID]],0))*("3W"=OFFSET(Priorities!$E$3:$E$2283,Table1[[#This Row],[ID]],0)),0))),"")</f>
        <v/>
      </c>
      <c r="I489" s="292" t="str" cm="1">
        <f t="array" aca="1" ref="I489" ca="1">_xlfn.IFNA(TODAY()-(INDEX(OFFSET(Priorities!$F$3:$F$2283,Table1[[#This Row],[ID]],0),MATCH(1,(B489=OFFSET(Priorities!$B$3:$B$2283,Table1[[#This Row],[ID]],0))*("6W"=OFFSET(Priorities!$E$3:$E$2283,Table1[[#This Row],[ID]],0)),0))),"")</f>
        <v/>
      </c>
      <c r="J489" s="292" t="str" cm="1">
        <f t="array" aca="1" ref="J489" ca="1">_xlfn.IFNA(TODAY()-(INDEX(OFFSET(Priorities!$F$3:$F$2283,Table1[[#This Row],[ID]],0),MATCH(1,(B489=OFFSET(Priorities!$B$3:$B$2283,Table1[[#This Row],[ID]],0))*("12W"=OFFSET(Priorities!$E$3:$E$2283,Table1[[#This Row],[ID]],0)),0))),"")</f>
        <v/>
      </c>
      <c r="K489" s="292" t="str" cm="1">
        <f t="array" aca="1" ref="K489" ca="1">_xlfn.IFNA(TODAY()-(INDEX(OFFSET(Priorities!$F$3:$F$2283,Table1[[#This Row],[ID]],0),MATCH(1,(B489=OFFSET(Priorities!$B$3:$B$2283,Table1[[#This Row],[ID]],0))*("18W"=OFFSET(Priorities!$E$3:$E$2283,Table1[[#This Row],[ID]],0)),0))),"")</f>
        <v/>
      </c>
      <c r="L489" s="292" t="str" cm="1">
        <f t="array" aca="1" ref="L489" ca="1">_xlfn.IFNA(TODAY()-(INDEX(OFFSET(Priorities!$F$3:$F$2283,Table1[[#This Row],[ID]],0),MATCH(1,(B489=OFFSET(Priorities!$B$3:$B$2283,Table1[[#This Row],[ID]],0))*("26W"=OFFSET(Priorities!$E$3:$E$2283,Table1[[#This Row],[ID]],0)),0))),"")</f>
        <v/>
      </c>
      <c r="M489" s="292" t="str" cm="1">
        <f t="array" aca="1" ref="M489" ca="1">_xlfn.IFNA(TODAY()-(INDEX(OFFSET(Priorities!$F$3:$F$2283,Table1[[#This Row],[ID]],0),MATCH(1,(B489=OFFSET(Priorities!$B$3:$B$2283,Table1[[#This Row],[ID]],0))*("52W"=OFFSET(Priorities!$E$3:$E$2283,Table1[[#This Row],[ID]],0)),0))),"")</f>
        <v/>
      </c>
      <c r="N489" s="292" t="str" cm="1">
        <f t="array" aca="1" ref="N489" ca="1">_xlfn.IFNA(TODAY()-(INDEX(OFFSET(Priorities!$F$3:$F$2283,Table1[[#This Row],[ID]],0),MATCH(1,(B489=OFFSET(Priorities!$B$3:$B$2283,Table1[[#This Row],[ID]],0))*("104W"=OFFSET(Priorities!$E$3:$E$2283,Table1[[#This Row],[ID]],0)),0))),"")</f>
        <v/>
      </c>
      <c r="O489" s="292" t="str" cm="1">
        <f t="array" aca="1" ref="O489" ca="1">_xlfn.IFNA(TODAY()-(INDEX(OFFSET(Priorities!$F$3:$F$2283,Table1[[#This Row],[ID]],0),MATCH(1,(B489=OFFSET(Priorities!$B$3:$B$2283,Table1[[#This Row],[ID]],0))*("2L"=OFFSET(Priorities!$E$3:$E$2283,Table1[[#This Row],[ID]],0)),0))),"")</f>
        <v/>
      </c>
      <c r="P489" s="292" t="str" cm="1">
        <f t="array" aca="1" ref="P489" ca="1">_xlfn.IFNA(TODAY()-(INDEX(OFFSET(Priorities!$F$3:$F$2283,Table1[[#This Row],[ID]],0),MATCH(1,(B489=OFFSET(Priorities!$B$3:$B$2283,Table1[[#This Row],[ID]],0))*("156W"=OFFSET(Priorities!$E$3:$E$2283,Table1[[#This Row],[ID]],0)),0))),"")</f>
        <v/>
      </c>
      <c r="Q489" s="289" t="str" cm="1">
        <f t="array" aca="1" ref="Q489" ca="1">_xlfn.IFNA(TODAY()-(INDEX(OFFSET(Priorities!$F$3:$F$2283,Table1[[#This Row],[ID]],0),MATCH(1,(B489=OFFSET(Priorities!$B$3:$B$2283,Table1[[#This Row],[ID]],0))*("3L"=OFFSET(Priorities!$E$3:$E$2283,Table1[[#This Row],[ID]],0)),0))),"")</f>
        <v/>
      </c>
    </row>
    <row r="490" spans="1:17" hidden="1" x14ac:dyDescent="0.3">
      <c r="A490" s="288">
        <v>489</v>
      </c>
      <c r="B490" s="289" t="str">
        <f ca="1">IF(COUNTIF(Priorities!$B$4:OFFSET(Priorities!$B$3,Table1[[#This Row],[ID]],0),OFFSET(Priorities!$B$3,Table1[[#This Row],[ID]],0))=1,OFFSET(Priorities!$B$3,Table1[[#This Row],[ID]],0),"")</f>
        <v/>
      </c>
      <c r="C490" s="290" t="str">
        <f ca="1">IF(COUNTIF(Priorities!$B$4:OFFSET(Priorities!$B$3,Table1[[#This Row],[ID]],0),OFFSET(Priorities!$B$3,Table1[[#This Row],[ID]],0))=1,OFFSET(Priorities!$C$3,Table1[[#This Row],[ID]],0),"")</f>
        <v/>
      </c>
      <c r="D490" s="289" t="str">
        <f ca="1">IFERROR(IF(VLOOKUP(E490,'Leader-Assistant'!$B$1:$B$25,1,FALSE)&lt;&gt;"",'Leader-Assistant'!$B$1,""),"") &amp; IFERROR(IF(VLOOKUP(E490,'Leader-Assistant'!$C$1:$C$25,1,FALSE)&lt;&gt;"",'Leader-Assistant'!$C$1,""),"")  &amp; IFERROR(IF(VLOOKUP(E490,'Leader-Assistant'!$D$1:$D$25,1,FALSE)&lt;&gt;"",'Leader-Assistant'!$D$1,""),"") &amp; IFERROR(IF(VLOOKUP(E490,'Leader-Assistant'!$E$1:$E$25,1,FALSE)&lt;&gt;"",'Leader-Assistant'!$E$1,""),"") &amp; IFERROR(IF(VLOOKUP(E490,'Leader-Assistant'!$F$1:$F$25,1,FALSE)&lt;&gt;"",'Leader-Assistant'!$F$1,""),"") &amp; IFERROR(IF(VLOOKUP(E490,'Leader-Assistant'!$G$1:$G$25,1,FALSE)&lt;&gt;"",'Leader-Assistant'!$G$1,""),"") &amp; IFERROR(IF(VLOOKUP(E490,'Leader-Assistant'!$H$1:$H$25,1,FALSE)&lt;&gt;"",'Leader-Assistant'!$H$1,""),"") &amp; IFERROR(IF(VLOOKUP(E490,'Leader-Assistant'!$I$1:$I$25,1,FALSE)&lt;&gt;"",'Leader-Assistant'!$I$1,""),"")</f>
        <v/>
      </c>
      <c r="E490" s="289" t="str">
        <f ca="1">IF(COUNTIF(Priorities!$B$4:OFFSET(Priorities!$B$3,Table1[[#This Row],[ID]],0),OFFSET(Priorities!$B$3,Table1[[#This Row],[ID]],0))=1,OFFSET(Priorities!$D$3,Table1[[#This Row],[ID]],0),"")</f>
        <v/>
      </c>
      <c r="F490" s="291"/>
      <c r="G490" s="292" t="str" cm="1">
        <f t="array" aca="1" ref="G490" ca="1">_xlfn.IFNA(TODAY()-(INDEX(OFFSET(Priorities!$F$3:$F$2283,Table1[[#This Row],[ID]],0),MATCH(1,(B490=OFFSET(Priorities!$B$3:$B$2283,Table1[[#This Row],[ID]],0))*("1W"=OFFSET(Priorities!$E$3:$E$2283,Table1[[#This Row],[ID]],0)),0))),"")</f>
        <v/>
      </c>
      <c r="H490" s="292" t="str" cm="1">
        <f t="array" aca="1" ref="H490" ca="1">_xlfn.IFNA(TODAY()-(INDEX(OFFSET(Priorities!$F$3:$F$2283,Table1[[#This Row],[ID]],0),MATCH(1,(B490=OFFSET(Priorities!$B$3:$B$2283,Table1[[#This Row],[ID]],0))*("3W"=OFFSET(Priorities!$E$3:$E$2283,Table1[[#This Row],[ID]],0)),0))),"")</f>
        <v/>
      </c>
      <c r="I490" s="292" t="str" cm="1">
        <f t="array" aca="1" ref="I490" ca="1">_xlfn.IFNA(TODAY()-(INDEX(OFFSET(Priorities!$F$3:$F$2283,Table1[[#This Row],[ID]],0),MATCH(1,(B490=OFFSET(Priorities!$B$3:$B$2283,Table1[[#This Row],[ID]],0))*("6W"=OFFSET(Priorities!$E$3:$E$2283,Table1[[#This Row],[ID]],0)),0))),"")</f>
        <v/>
      </c>
      <c r="J490" s="292" t="str" cm="1">
        <f t="array" aca="1" ref="J490" ca="1">_xlfn.IFNA(TODAY()-(INDEX(OFFSET(Priorities!$F$3:$F$2283,Table1[[#This Row],[ID]],0),MATCH(1,(B490=OFFSET(Priorities!$B$3:$B$2283,Table1[[#This Row],[ID]],0))*("12W"=OFFSET(Priorities!$E$3:$E$2283,Table1[[#This Row],[ID]],0)),0))),"")</f>
        <v/>
      </c>
      <c r="K490" s="292" t="str" cm="1">
        <f t="array" aca="1" ref="K490" ca="1">_xlfn.IFNA(TODAY()-(INDEX(OFFSET(Priorities!$F$3:$F$2283,Table1[[#This Row],[ID]],0),MATCH(1,(B490=OFFSET(Priorities!$B$3:$B$2283,Table1[[#This Row],[ID]],0))*("18W"=OFFSET(Priorities!$E$3:$E$2283,Table1[[#This Row],[ID]],0)),0))),"")</f>
        <v/>
      </c>
      <c r="L490" s="292" t="str" cm="1">
        <f t="array" aca="1" ref="L490" ca="1">_xlfn.IFNA(TODAY()-(INDEX(OFFSET(Priorities!$F$3:$F$2283,Table1[[#This Row],[ID]],0),MATCH(1,(B490=OFFSET(Priorities!$B$3:$B$2283,Table1[[#This Row],[ID]],0))*("26W"=OFFSET(Priorities!$E$3:$E$2283,Table1[[#This Row],[ID]],0)),0))),"")</f>
        <v/>
      </c>
      <c r="M490" s="292" t="str" cm="1">
        <f t="array" aca="1" ref="M490" ca="1">_xlfn.IFNA(TODAY()-(INDEX(OFFSET(Priorities!$F$3:$F$2283,Table1[[#This Row],[ID]],0),MATCH(1,(B490=OFFSET(Priorities!$B$3:$B$2283,Table1[[#This Row],[ID]],0))*("52W"=OFFSET(Priorities!$E$3:$E$2283,Table1[[#This Row],[ID]],0)),0))),"")</f>
        <v/>
      </c>
      <c r="N490" s="292" t="str" cm="1">
        <f t="array" aca="1" ref="N490" ca="1">_xlfn.IFNA(TODAY()-(INDEX(OFFSET(Priorities!$F$3:$F$2283,Table1[[#This Row],[ID]],0),MATCH(1,(B490=OFFSET(Priorities!$B$3:$B$2283,Table1[[#This Row],[ID]],0))*("104W"=OFFSET(Priorities!$E$3:$E$2283,Table1[[#This Row],[ID]],0)),0))),"")</f>
        <v/>
      </c>
      <c r="O490" s="292" t="str" cm="1">
        <f t="array" aca="1" ref="O490" ca="1">_xlfn.IFNA(TODAY()-(INDEX(OFFSET(Priorities!$F$3:$F$2283,Table1[[#This Row],[ID]],0),MATCH(1,(B490=OFFSET(Priorities!$B$3:$B$2283,Table1[[#This Row],[ID]],0))*("2L"=OFFSET(Priorities!$E$3:$E$2283,Table1[[#This Row],[ID]],0)),0))),"")</f>
        <v/>
      </c>
      <c r="P490" s="292" t="str" cm="1">
        <f t="array" aca="1" ref="P490" ca="1">_xlfn.IFNA(TODAY()-(INDEX(OFFSET(Priorities!$F$3:$F$2283,Table1[[#This Row],[ID]],0),MATCH(1,(B490=OFFSET(Priorities!$B$3:$B$2283,Table1[[#This Row],[ID]],0))*("156W"=OFFSET(Priorities!$E$3:$E$2283,Table1[[#This Row],[ID]],0)),0))),"")</f>
        <v/>
      </c>
      <c r="Q490" s="289" t="str" cm="1">
        <f t="array" aca="1" ref="Q490" ca="1">_xlfn.IFNA(TODAY()-(INDEX(OFFSET(Priorities!$F$3:$F$2283,Table1[[#This Row],[ID]],0),MATCH(1,(B490=OFFSET(Priorities!$B$3:$B$2283,Table1[[#This Row],[ID]],0))*("3L"=OFFSET(Priorities!$E$3:$E$2283,Table1[[#This Row],[ID]],0)),0))),"")</f>
        <v/>
      </c>
    </row>
    <row r="491" spans="1:17" hidden="1" x14ac:dyDescent="0.3">
      <c r="A491" s="288">
        <v>490</v>
      </c>
      <c r="B491" s="289" t="str">
        <f ca="1">IF(COUNTIF(Priorities!$B$4:OFFSET(Priorities!$B$3,Table1[[#This Row],[ID]],0),OFFSET(Priorities!$B$3,Table1[[#This Row],[ID]],0))=1,OFFSET(Priorities!$B$3,Table1[[#This Row],[ID]],0),"")</f>
        <v/>
      </c>
      <c r="C491" s="290" t="str">
        <f ca="1">IF(COUNTIF(Priorities!$B$4:OFFSET(Priorities!$B$3,Table1[[#This Row],[ID]],0),OFFSET(Priorities!$B$3,Table1[[#This Row],[ID]],0))=1,OFFSET(Priorities!$C$3,Table1[[#This Row],[ID]],0),"")</f>
        <v/>
      </c>
      <c r="D491" s="289" t="str">
        <f ca="1">IFERROR(IF(VLOOKUP(E491,'Leader-Assistant'!$B$1:$B$25,1,FALSE)&lt;&gt;"",'Leader-Assistant'!$B$1,""),"") &amp; IFERROR(IF(VLOOKUP(E491,'Leader-Assistant'!$C$1:$C$25,1,FALSE)&lt;&gt;"",'Leader-Assistant'!$C$1,""),"")  &amp; IFERROR(IF(VLOOKUP(E491,'Leader-Assistant'!$D$1:$D$25,1,FALSE)&lt;&gt;"",'Leader-Assistant'!$D$1,""),"") &amp; IFERROR(IF(VLOOKUP(E491,'Leader-Assistant'!$E$1:$E$25,1,FALSE)&lt;&gt;"",'Leader-Assistant'!$E$1,""),"") &amp; IFERROR(IF(VLOOKUP(E491,'Leader-Assistant'!$F$1:$F$25,1,FALSE)&lt;&gt;"",'Leader-Assistant'!$F$1,""),"") &amp; IFERROR(IF(VLOOKUP(E491,'Leader-Assistant'!$G$1:$G$25,1,FALSE)&lt;&gt;"",'Leader-Assistant'!$G$1,""),"") &amp; IFERROR(IF(VLOOKUP(E491,'Leader-Assistant'!$H$1:$H$25,1,FALSE)&lt;&gt;"",'Leader-Assistant'!$H$1,""),"") &amp; IFERROR(IF(VLOOKUP(E491,'Leader-Assistant'!$I$1:$I$25,1,FALSE)&lt;&gt;"",'Leader-Assistant'!$I$1,""),"")</f>
        <v/>
      </c>
      <c r="E491" s="289" t="str">
        <f ca="1">IF(COUNTIF(Priorities!$B$4:OFFSET(Priorities!$B$3,Table1[[#This Row],[ID]],0),OFFSET(Priorities!$B$3,Table1[[#This Row],[ID]],0))=1,OFFSET(Priorities!$D$3,Table1[[#This Row],[ID]],0),"")</f>
        <v/>
      </c>
      <c r="F491" s="291"/>
      <c r="G491" s="292" t="str" cm="1">
        <f t="array" aca="1" ref="G491" ca="1">_xlfn.IFNA(TODAY()-(INDEX(OFFSET(Priorities!$F$3:$F$2283,Table1[[#This Row],[ID]],0),MATCH(1,(B491=OFFSET(Priorities!$B$3:$B$2283,Table1[[#This Row],[ID]],0))*("1W"=OFFSET(Priorities!$E$3:$E$2283,Table1[[#This Row],[ID]],0)),0))),"")</f>
        <v/>
      </c>
      <c r="H491" s="292" t="str" cm="1">
        <f t="array" aca="1" ref="H491" ca="1">_xlfn.IFNA(TODAY()-(INDEX(OFFSET(Priorities!$F$3:$F$2283,Table1[[#This Row],[ID]],0),MATCH(1,(B491=OFFSET(Priorities!$B$3:$B$2283,Table1[[#This Row],[ID]],0))*("3W"=OFFSET(Priorities!$E$3:$E$2283,Table1[[#This Row],[ID]],0)),0))),"")</f>
        <v/>
      </c>
      <c r="I491" s="292" t="str" cm="1">
        <f t="array" aca="1" ref="I491" ca="1">_xlfn.IFNA(TODAY()-(INDEX(OFFSET(Priorities!$F$3:$F$2283,Table1[[#This Row],[ID]],0),MATCH(1,(B491=OFFSET(Priorities!$B$3:$B$2283,Table1[[#This Row],[ID]],0))*("6W"=OFFSET(Priorities!$E$3:$E$2283,Table1[[#This Row],[ID]],0)),0))),"")</f>
        <v/>
      </c>
      <c r="J491" s="292" t="str" cm="1">
        <f t="array" aca="1" ref="J491" ca="1">_xlfn.IFNA(TODAY()-(INDEX(OFFSET(Priorities!$F$3:$F$2283,Table1[[#This Row],[ID]],0),MATCH(1,(B491=OFFSET(Priorities!$B$3:$B$2283,Table1[[#This Row],[ID]],0))*("12W"=OFFSET(Priorities!$E$3:$E$2283,Table1[[#This Row],[ID]],0)),0))),"")</f>
        <v/>
      </c>
      <c r="K491" s="292" t="str" cm="1">
        <f t="array" aca="1" ref="K491" ca="1">_xlfn.IFNA(TODAY()-(INDEX(OFFSET(Priorities!$F$3:$F$2283,Table1[[#This Row],[ID]],0),MATCH(1,(B491=OFFSET(Priorities!$B$3:$B$2283,Table1[[#This Row],[ID]],0))*("18W"=OFFSET(Priorities!$E$3:$E$2283,Table1[[#This Row],[ID]],0)),0))),"")</f>
        <v/>
      </c>
      <c r="L491" s="292" t="str" cm="1">
        <f t="array" aca="1" ref="L491" ca="1">_xlfn.IFNA(TODAY()-(INDEX(OFFSET(Priorities!$F$3:$F$2283,Table1[[#This Row],[ID]],0),MATCH(1,(B491=OFFSET(Priorities!$B$3:$B$2283,Table1[[#This Row],[ID]],0))*("26W"=OFFSET(Priorities!$E$3:$E$2283,Table1[[#This Row],[ID]],0)),0))),"")</f>
        <v/>
      </c>
      <c r="M491" s="292" t="str" cm="1">
        <f t="array" aca="1" ref="M491" ca="1">_xlfn.IFNA(TODAY()-(INDEX(OFFSET(Priorities!$F$3:$F$2283,Table1[[#This Row],[ID]],0),MATCH(1,(B491=OFFSET(Priorities!$B$3:$B$2283,Table1[[#This Row],[ID]],0))*("52W"=OFFSET(Priorities!$E$3:$E$2283,Table1[[#This Row],[ID]],0)),0))),"")</f>
        <v/>
      </c>
      <c r="N491" s="292" t="str" cm="1">
        <f t="array" aca="1" ref="N491" ca="1">_xlfn.IFNA(TODAY()-(INDEX(OFFSET(Priorities!$F$3:$F$2283,Table1[[#This Row],[ID]],0),MATCH(1,(B491=OFFSET(Priorities!$B$3:$B$2283,Table1[[#This Row],[ID]],0))*("104W"=OFFSET(Priorities!$E$3:$E$2283,Table1[[#This Row],[ID]],0)),0))),"")</f>
        <v/>
      </c>
      <c r="O491" s="292" t="str" cm="1">
        <f t="array" aca="1" ref="O491" ca="1">_xlfn.IFNA(TODAY()-(INDEX(OFFSET(Priorities!$F$3:$F$2283,Table1[[#This Row],[ID]],0),MATCH(1,(B491=OFFSET(Priorities!$B$3:$B$2283,Table1[[#This Row],[ID]],0))*("2L"=OFFSET(Priorities!$E$3:$E$2283,Table1[[#This Row],[ID]],0)),0))),"")</f>
        <v/>
      </c>
      <c r="P491" s="292" t="str" cm="1">
        <f t="array" aca="1" ref="P491" ca="1">_xlfn.IFNA(TODAY()-(INDEX(OFFSET(Priorities!$F$3:$F$2283,Table1[[#This Row],[ID]],0),MATCH(1,(B491=OFFSET(Priorities!$B$3:$B$2283,Table1[[#This Row],[ID]],0))*("156W"=OFFSET(Priorities!$E$3:$E$2283,Table1[[#This Row],[ID]],0)),0))),"")</f>
        <v/>
      </c>
      <c r="Q491" s="289" t="str" cm="1">
        <f t="array" aca="1" ref="Q491" ca="1">_xlfn.IFNA(TODAY()-(INDEX(OFFSET(Priorities!$F$3:$F$2283,Table1[[#This Row],[ID]],0),MATCH(1,(B491=OFFSET(Priorities!$B$3:$B$2283,Table1[[#This Row],[ID]],0))*("3L"=OFFSET(Priorities!$E$3:$E$2283,Table1[[#This Row],[ID]],0)),0))),"")</f>
        <v/>
      </c>
    </row>
    <row r="492" spans="1:17" hidden="1" x14ac:dyDescent="0.3">
      <c r="A492" s="288">
        <v>491</v>
      </c>
      <c r="B492" s="289" t="str">
        <f ca="1">IF(COUNTIF(Priorities!$B$4:OFFSET(Priorities!$B$3,Table1[[#This Row],[ID]],0),OFFSET(Priorities!$B$3,Table1[[#This Row],[ID]],0))=1,OFFSET(Priorities!$B$3,Table1[[#This Row],[ID]],0),"")</f>
        <v/>
      </c>
      <c r="C492" s="290" t="str">
        <f ca="1">IF(COUNTIF(Priorities!$B$4:OFFSET(Priorities!$B$3,Table1[[#This Row],[ID]],0),OFFSET(Priorities!$B$3,Table1[[#This Row],[ID]],0))=1,OFFSET(Priorities!$C$3,Table1[[#This Row],[ID]],0),"")</f>
        <v/>
      </c>
      <c r="D492" s="289" t="str">
        <f ca="1">IFERROR(IF(VLOOKUP(E492,'Leader-Assistant'!$B$1:$B$25,1,FALSE)&lt;&gt;"",'Leader-Assistant'!$B$1,""),"") &amp; IFERROR(IF(VLOOKUP(E492,'Leader-Assistant'!$C$1:$C$25,1,FALSE)&lt;&gt;"",'Leader-Assistant'!$C$1,""),"")  &amp; IFERROR(IF(VLOOKUP(E492,'Leader-Assistant'!$D$1:$D$25,1,FALSE)&lt;&gt;"",'Leader-Assistant'!$D$1,""),"") &amp; IFERROR(IF(VLOOKUP(E492,'Leader-Assistant'!$E$1:$E$25,1,FALSE)&lt;&gt;"",'Leader-Assistant'!$E$1,""),"") &amp; IFERROR(IF(VLOOKUP(E492,'Leader-Assistant'!$F$1:$F$25,1,FALSE)&lt;&gt;"",'Leader-Assistant'!$F$1,""),"") &amp; IFERROR(IF(VLOOKUP(E492,'Leader-Assistant'!$G$1:$G$25,1,FALSE)&lt;&gt;"",'Leader-Assistant'!$G$1,""),"") &amp; IFERROR(IF(VLOOKUP(E492,'Leader-Assistant'!$H$1:$H$25,1,FALSE)&lt;&gt;"",'Leader-Assistant'!$H$1,""),"") &amp; IFERROR(IF(VLOOKUP(E492,'Leader-Assistant'!$I$1:$I$25,1,FALSE)&lt;&gt;"",'Leader-Assistant'!$I$1,""),"")</f>
        <v/>
      </c>
      <c r="E492" s="289" t="str">
        <f ca="1">IF(COUNTIF(Priorities!$B$4:OFFSET(Priorities!$B$3,Table1[[#This Row],[ID]],0),OFFSET(Priorities!$B$3,Table1[[#This Row],[ID]],0))=1,OFFSET(Priorities!$D$3,Table1[[#This Row],[ID]],0),"")</f>
        <v/>
      </c>
      <c r="F492" s="291"/>
      <c r="G492" s="292" t="str" cm="1">
        <f t="array" aca="1" ref="G492" ca="1">_xlfn.IFNA(TODAY()-(INDEX(OFFSET(Priorities!$F$3:$F$2283,Table1[[#This Row],[ID]],0),MATCH(1,(B492=OFFSET(Priorities!$B$3:$B$2283,Table1[[#This Row],[ID]],0))*("1W"=OFFSET(Priorities!$E$3:$E$2283,Table1[[#This Row],[ID]],0)),0))),"")</f>
        <v/>
      </c>
      <c r="H492" s="292" t="str" cm="1">
        <f t="array" aca="1" ref="H492" ca="1">_xlfn.IFNA(TODAY()-(INDEX(OFFSET(Priorities!$F$3:$F$2283,Table1[[#This Row],[ID]],0),MATCH(1,(B492=OFFSET(Priorities!$B$3:$B$2283,Table1[[#This Row],[ID]],0))*("3W"=OFFSET(Priorities!$E$3:$E$2283,Table1[[#This Row],[ID]],0)),0))),"")</f>
        <v/>
      </c>
      <c r="I492" s="292" t="str" cm="1">
        <f t="array" aca="1" ref="I492" ca="1">_xlfn.IFNA(TODAY()-(INDEX(OFFSET(Priorities!$F$3:$F$2283,Table1[[#This Row],[ID]],0),MATCH(1,(B492=OFFSET(Priorities!$B$3:$B$2283,Table1[[#This Row],[ID]],0))*("6W"=OFFSET(Priorities!$E$3:$E$2283,Table1[[#This Row],[ID]],0)),0))),"")</f>
        <v/>
      </c>
      <c r="J492" s="292" t="str" cm="1">
        <f t="array" aca="1" ref="J492" ca="1">_xlfn.IFNA(TODAY()-(INDEX(OFFSET(Priorities!$F$3:$F$2283,Table1[[#This Row],[ID]],0),MATCH(1,(B492=OFFSET(Priorities!$B$3:$B$2283,Table1[[#This Row],[ID]],0))*("12W"=OFFSET(Priorities!$E$3:$E$2283,Table1[[#This Row],[ID]],0)),0))),"")</f>
        <v/>
      </c>
      <c r="K492" s="292" t="str" cm="1">
        <f t="array" aca="1" ref="K492" ca="1">_xlfn.IFNA(TODAY()-(INDEX(OFFSET(Priorities!$F$3:$F$2283,Table1[[#This Row],[ID]],0),MATCH(1,(B492=OFFSET(Priorities!$B$3:$B$2283,Table1[[#This Row],[ID]],0))*("18W"=OFFSET(Priorities!$E$3:$E$2283,Table1[[#This Row],[ID]],0)),0))),"")</f>
        <v/>
      </c>
      <c r="L492" s="292" t="str" cm="1">
        <f t="array" aca="1" ref="L492" ca="1">_xlfn.IFNA(TODAY()-(INDEX(OFFSET(Priorities!$F$3:$F$2283,Table1[[#This Row],[ID]],0),MATCH(1,(B492=OFFSET(Priorities!$B$3:$B$2283,Table1[[#This Row],[ID]],0))*("26W"=OFFSET(Priorities!$E$3:$E$2283,Table1[[#This Row],[ID]],0)),0))),"")</f>
        <v/>
      </c>
      <c r="M492" s="292" t="str" cm="1">
        <f t="array" aca="1" ref="M492" ca="1">_xlfn.IFNA(TODAY()-(INDEX(OFFSET(Priorities!$F$3:$F$2283,Table1[[#This Row],[ID]],0),MATCH(1,(B492=OFFSET(Priorities!$B$3:$B$2283,Table1[[#This Row],[ID]],0))*("52W"=OFFSET(Priorities!$E$3:$E$2283,Table1[[#This Row],[ID]],0)),0))),"")</f>
        <v/>
      </c>
      <c r="N492" s="292" t="str" cm="1">
        <f t="array" aca="1" ref="N492" ca="1">_xlfn.IFNA(TODAY()-(INDEX(OFFSET(Priorities!$F$3:$F$2283,Table1[[#This Row],[ID]],0),MATCH(1,(B492=OFFSET(Priorities!$B$3:$B$2283,Table1[[#This Row],[ID]],0))*("104W"=OFFSET(Priorities!$E$3:$E$2283,Table1[[#This Row],[ID]],0)),0))),"")</f>
        <v/>
      </c>
      <c r="O492" s="292" t="str" cm="1">
        <f t="array" aca="1" ref="O492" ca="1">_xlfn.IFNA(TODAY()-(INDEX(OFFSET(Priorities!$F$3:$F$2283,Table1[[#This Row],[ID]],0),MATCH(1,(B492=OFFSET(Priorities!$B$3:$B$2283,Table1[[#This Row],[ID]],0))*("2L"=OFFSET(Priorities!$E$3:$E$2283,Table1[[#This Row],[ID]],0)),0))),"")</f>
        <v/>
      </c>
      <c r="P492" s="292" t="str" cm="1">
        <f t="array" aca="1" ref="P492" ca="1">_xlfn.IFNA(TODAY()-(INDEX(OFFSET(Priorities!$F$3:$F$2283,Table1[[#This Row],[ID]],0),MATCH(1,(B492=OFFSET(Priorities!$B$3:$B$2283,Table1[[#This Row],[ID]],0))*("156W"=OFFSET(Priorities!$E$3:$E$2283,Table1[[#This Row],[ID]],0)),0))),"")</f>
        <v/>
      </c>
      <c r="Q492" s="289" t="str" cm="1">
        <f t="array" aca="1" ref="Q492" ca="1">_xlfn.IFNA(TODAY()-(INDEX(OFFSET(Priorities!$F$3:$F$2283,Table1[[#This Row],[ID]],0),MATCH(1,(B492=OFFSET(Priorities!$B$3:$B$2283,Table1[[#This Row],[ID]],0))*("3L"=OFFSET(Priorities!$E$3:$E$2283,Table1[[#This Row],[ID]],0)),0))),"")</f>
        <v/>
      </c>
    </row>
    <row r="493" spans="1:17" hidden="1" x14ac:dyDescent="0.3">
      <c r="A493" s="288">
        <v>492</v>
      </c>
      <c r="B493" s="289" t="str">
        <f ca="1">IF(COUNTIF(Priorities!$B$4:OFFSET(Priorities!$B$3,Table1[[#This Row],[ID]],0),OFFSET(Priorities!$B$3,Table1[[#This Row],[ID]],0))=1,OFFSET(Priorities!$B$3,Table1[[#This Row],[ID]],0),"")</f>
        <v/>
      </c>
      <c r="C493" s="290" t="str">
        <f ca="1">IF(COUNTIF(Priorities!$B$4:OFFSET(Priorities!$B$3,Table1[[#This Row],[ID]],0),OFFSET(Priorities!$B$3,Table1[[#This Row],[ID]],0))=1,OFFSET(Priorities!$C$3,Table1[[#This Row],[ID]],0),"")</f>
        <v/>
      </c>
      <c r="D493" s="289" t="str">
        <f ca="1">IFERROR(IF(VLOOKUP(E493,'Leader-Assistant'!$B$1:$B$25,1,FALSE)&lt;&gt;"",'Leader-Assistant'!$B$1,""),"") &amp; IFERROR(IF(VLOOKUP(E493,'Leader-Assistant'!$C$1:$C$25,1,FALSE)&lt;&gt;"",'Leader-Assistant'!$C$1,""),"")  &amp; IFERROR(IF(VLOOKUP(E493,'Leader-Assistant'!$D$1:$D$25,1,FALSE)&lt;&gt;"",'Leader-Assistant'!$D$1,""),"") &amp; IFERROR(IF(VLOOKUP(E493,'Leader-Assistant'!$E$1:$E$25,1,FALSE)&lt;&gt;"",'Leader-Assistant'!$E$1,""),"") &amp; IFERROR(IF(VLOOKUP(E493,'Leader-Assistant'!$F$1:$F$25,1,FALSE)&lt;&gt;"",'Leader-Assistant'!$F$1,""),"") &amp; IFERROR(IF(VLOOKUP(E493,'Leader-Assistant'!$G$1:$G$25,1,FALSE)&lt;&gt;"",'Leader-Assistant'!$G$1,""),"") &amp; IFERROR(IF(VLOOKUP(E493,'Leader-Assistant'!$H$1:$H$25,1,FALSE)&lt;&gt;"",'Leader-Assistant'!$H$1,""),"") &amp; IFERROR(IF(VLOOKUP(E493,'Leader-Assistant'!$I$1:$I$25,1,FALSE)&lt;&gt;"",'Leader-Assistant'!$I$1,""),"")</f>
        <v/>
      </c>
      <c r="E493" s="289" t="str">
        <f ca="1">IF(COUNTIF(Priorities!$B$4:OFFSET(Priorities!$B$3,Table1[[#This Row],[ID]],0),OFFSET(Priorities!$B$3,Table1[[#This Row],[ID]],0))=1,OFFSET(Priorities!$D$3,Table1[[#This Row],[ID]],0),"")</f>
        <v/>
      </c>
      <c r="F493" s="291"/>
      <c r="G493" s="292" t="str" cm="1">
        <f t="array" aca="1" ref="G493" ca="1">_xlfn.IFNA(TODAY()-(INDEX(OFFSET(Priorities!$F$3:$F$2283,Table1[[#This Row],[ID]],0),MATCH(1,(B493=OFFSET(Priorities!$B$3:$B$2283,Table1[[#This Row],[ID]],0))*("1W"=OFFSET(Priorities!$E$3:$E$2283,Table1[[#This Row],[ID]],0)),0))),"")</f>
        <v/>
      </c>
      <c r="H493" s="292" t="str" cm="1">
        <f t="array" aca="1" ref="H493" ca="1">_xlfn.IFNA(TODAY()-(INDEX(OFFSET(Priorities!$F$3:$F$2283,Table1[[#This Row],[ID]],0),MATCH(1,(B493=OFFSET(Priorities!$B$3:$B$2283,Table1[[#This Row],[ID]],0))*("3W"=OFFSET(Priorities!$E$3:$E$2283,Table1[[#This Row],[ID]],0)),0))),"")</f>
        <v/>
      </c>
      <c r="I493" s="292" t="str" cm="1">
        <f t="array" aca="1" ref="I493" ca="1">_xlfn.IFNA(TODAY()-(INDEX(OFFSET(Priorities!$F$3:$F$2283,Table1[[#This Row],[ID]],0),MATCH(1,(B493=OFFSET(Priorities!$B$3:$B$2283,Table1[[#This Row],[ID]],0))*("6W"=OFFSET(Priorities!$E$3:$E$2283,Table1[[#This Row],[ID]],0)),0))),"")</f>
        <v/>
      </c>
      <c r="J493" s="292" t="str" cm="1">
        <f t="array" aca="1" ref="J493" ca="1">_xlfn.IFNA(TODAY()-(INDEX(OFFSET(Priorities!$F$3:$F$2283,Table1[[#This Row],[ID]],0),MATCH(1,(B493=OFFSET(Priorities!$B$3:$B$2283,Table1[[#This Row],[ID]],0))*("12W"=OFFSET(Priorities!$E$3:$E$2283,Table1[[#This Row],[ID]],0)),0))),"")</f>
        <v/>
      </c>
      <c r="K493" s="292" t="str" cm="1">
        <f t="array" aca="1" ref="K493" ca="1">_xlfn.IFNA(TODAY()-(INDEX(OFFSET(Priorities!$F$3:$F$2283,Table1[[#This Row],[ID]],0),MATCH(1,(B493=OFFSET(Priorities!$B$3:$B$2283,Table1[[#This Row],[ID]],0))*("18W"=OFFSET(Priorities!$E$3:$E$2283,Table1[[#This Row],[ID]],0)),0))),"")</f>
        <v/>
      </c>
      <c r="L493" s="292" t="str" cm="1">
        <f t="array" aca="1" ref="L493" ca="1">_xlfn.IFNA(TODAY()-(INDEX(OFFSET(Priorities!$F$3:$F$2283,Table1[[#This Row],[ID]],0),MATCH(1,(B493=OFFSET(Priorities!$B$3:$B$2283,Table1[[#This Row],[ID]],0))*("26W"=OFFSET(Priorities!$E$3:$E$2283,Table1[[#This Row],[ID]],0)),0))),"")</f>
        <v/>
      </c>
      <c r="M493" s="292" t="str" cm="1">
        <f t="array" aca="1" ref="M493" ca="1">_xlfn.IFNA(TODAY()-(INDEX(OFFSET(Priorities!$F$3:$F$2283,Table1[[#This Row],[ID]],0),MATCH(1,(B493=OFFSET(Priorities!$B$3:$B$2283,Table1[[#This Row],[ID]],0))*("52W"=OFFSET(Priorities!$E$3:$E$2283,Table1[[#This Row],[ID]],0)),0))),"")</f>
        <v/>
      </c>
      <c r="N493" s="292" t="str" cm="1">
        <f t="array" aca="1" ref="N493" ca="1">_xlfn.IFNA(TODAY()-(INDEX(OFFSET(Priorities!$F$3:$F$2283,Table1[[#This Row],[ID]],0),MATCH(1,(B493=OFFSET(Priorities!$B$3:$B$2283,Table1[[#This Row],[ID]],0))*("104W"=OFFSET(Priorities!$E$3:$E$2283,Table1[[#This Row],[ID]],0)),0))),"")</f>
        <v/>
      </c>
      <c r="O493" s="292" t="str" cm="1">
        <f t="array" aca="1" ref="O493" ca="1">_xlfn.IFNA(TODAY()-(INDEX(OFFSET(Priorities!$F$3:$F$2283,Table1[[#This Row],[ID]],0),MATCH(1,(B493=OFFSET(Priorities!$B$3:$B$2283,Table1[[#This Row],[ID]],0))*("2L"=OFFSET(Priorities!$E$3:$E$2283,Table1[[#This Row],[ID]],0)),0))),"")</f>
        <v/>
      </c>
      <c r="P493" s="292" t="str" cm="1">
        <f t="array" aca="1" ref="P493" ca="1">_xlfn.IFNA(TODAY()-(INDEX(OFFSET(Priorities!$F$3:$F$2283,Table1[[#This Row],[ID]],0),MATCH(1,(B493=OFFSET(Priorities!$B$3:$B$2283,Table1[[#This Row],[ID]],0))*("156W"=OFFSET(Priorities!$E$3:$E$2283,Table1[[#This Row],[ID]],0)),0))),"")</f>
        <v/>
      </c>
      <c r="Q493" s="289" t="str" cm="1">
        <f t="array" aca="1" ref="Q493" ca="1">_xlfn.IFNA(TODAY()-(INDEX(OFFSET(Priorities!$F$3:$F$2283,Table1[[#This Row],[ID]],0),MATCH(1,(B493=OFFSET(Priorities!$B$3:$B$2283,Table1[[#This Row],[ID]],0))*("3L"=OFFSET(Priorities!$E$3:$E$2283,Table1[[#This Row],[ID]],0)),0))),"")</f>
        <v/>
      </c>
    </row>
    <row r="494" spans="1:17" hidden="1" x14ac:dyDescent="0.3">
      <c r="A494" s="288">
        <v>493</v>
      </c>
      <c r="B494" s="289" t="str">
        <f ca="1">IF(COUNTIF(Priorities!$B$4:OFFSET(Priorities!$B$3,Table1[[#This Row],[ID]],0),OFFSET(Priorities!$B$3,Table1[[#This Row],[ID]],0))=1,OFFSET(Priorities!$B$3,Table1[[#This Row],[ID]],0),"")</f>
        <v/>
      </c>
      <c r="C494" s="290" t="str">
        <f ca="1">IF(COUNTIF(Priorities!$B$4:OFFSET(Priorities!$B$3,Table1[[#This Row],[ID]],0),OFFSET(Priorities!$B$3,Table1[[#This Row],[ID]],0))=1,OFFSET(Priorities!$C$3,Table1[[#This Row],[ID]],0),"")</f>
        <v/>
      </c>
      <c r="D494" s="289" t="str">
        <f ca="1">IFERROR(IF(VLOOKUP(E494,'Leader-Assistant'!$B$1:$B$25,1,FALSE)&lt;&gt;"",'Leader-Assistant'!$B$1,""),"") &amp; IFERROR(IF(VLOOKUP(E494,'Leader-Assistant'!$C$1:$C$25,1,FALSE)&lt;&gt;"",'Leader-Assistant'!$C$1,""),"")  &amp; IFERROR(IF(VLOOKUP(E494,'Leader-Assistant'!$D$1:$D$25,1,FALSE)&lt;&gt;"",'Leader-Assistant'!$D$1,""),"") &amp; IFERROR(IF(VLOOKUP(E494,'Leader-Assistant'!$E$1:$E$25,1,FALSE)&lt;&gt;"",'Leader-Assistant'!$E$1,""),"") &amp; IFERROR(IF(VLOOKUP(E494,'Leader-Assistant'!$F$1:$F$25,1,FALSE)&lt;&gt;"",'Leader-Assistant'!$F$1,""),"") &amp; IFERROR(IF(VLOOKUP(E494,'Leader-Assistant'!$G$1:$G$25,1,FALSE)&lt;&gt;"",'Leader-Assistant'!$G$1,""),"") &amp; IFERROR(IF(VLOOKUP(E494,'Leader-Assistant'!$H$1:$H$25,1,FALSE)&lt;&gt;"",'Leader-Assistant'!$H$1,""),"") &amp; IFERROR(IF(VLOOKUP(E494,'Leader-Assistant'!$I$1:$I$25,1,FALSE)&lt;&gt;"",'Leader-Assistant'!$I$1,""),"")</f>
        <v/>
      </c>
      <c r="E494" s="289" t="str">
        <f ca="1">IF(COUNTIF(Priorities!$B$4:OFFSET(Priorities!$B$3,Table1[[#This Row],[ID]],0),OFFSET(Priorities!$B$3,Table1[[#This Row],[ID]],0))=1,OFFSET(Priorities!$D$3,Table1[[#This Row],[ID]],0),"")</f>
        <v/>
      </c>
      <c r="F494" s="291"/>
      <c r="G494" s="292" t="str" cm="1">
        <f t="array" aca="1" ref="G494" ca="1">_xlfn.IFNA(TODAY()-(INDEX(OFFSET(Priorities!$F$3:$F$2283,Table1[[#This Row],[ID]],0),MATCH(1,(B494=OFFSET(Priorities!$B$3:$B$2283,Table1[[#This Row],[ID]],0))*("1W"=OFFSET(Priorities!$E$3:$E$2283,Table1[[#This Row],[ID]],0)),0))),"")</f>
        <v/>
      </c>
      <c r="H494" s="292" t="str" cm="1">
        <f t="array" aca="1" ref="H494" ca="1">_xlfn.IFNA(TODAY()-(INDEX(OFFSET(Priorities!$F$3:$F$2283,Table1[[#This Row],[ID]],0),MATCH(1,(B494=OFFSET(Priorities!$B$3:$B$2283,Table1[[#This Row],[ID]],0))*("3W"=OFFSET(Priorities!$E$3:$E$2283,Table1[[#This Row],[ID]],0)),0))),"")</f>
        <v/>
      </c>
      <c r="I494" s="292" t="str" cm="1">
        <f t="array" aca="1" ref="I494" ca="1">_xlfn.IFNA(TODAY()-(INDEX(OFFSET(Priorities!$F$3:$F$2283,Table1[[#This Row],[ID]],0),MATCH(1,(B494=OFFSET(Priorities!$B$3:$B$2283,Table1[[#This Row],[ID]],0))*("6W"=OFFSET(Priorities!$E$3:$E$2283,Table1[[#This Row],[ID]],0)),0))),"")</f>
        <v/>
      </c>
      <c r="J494" s="292" t="str" cm="1">
        <f t="array" aca="1" ref="J494" ca="1">_xlfn.IFNA(TODAY()-(INDEX(OFFSET(Priorities!$F$3:$F$2283,Table1[[#This Row],[ID]],0),MATCH(1,(B494=OFFSET(Priorities!$B$3:$B$2283,Table1[[#This Row],[ID]],0))*("12W"=OFFSET(Priorities!$E$3:$E$2283,Table1[[#This Row],[ID]],0)),0))),"")</f>
        <v/>
      </c>
      <c r="K494" s="292" t="str" cm="1">
        <f t="array" aca="1" ref="K494" ca="1">_xlfn.IFNA(TODAY()-(INDEX(OFFSET(Priorities!$F$3:$F$2283,Table1[[#This Row],[ID]],0),MATCH(1,(B494=OFFSET(Priorities!$B$3:$B$2283,Table1[[#This Row],[ID]],0))*("18W"=OFFSET(Priorities!$E$3:$E$2283,Table1[[#This Row],[ID]],0)),0))),"")</f>
        <v/>
      </c>
      <c r="L494" s="292" t="str" cm="1">
        <f t="array" aca="1" ref="L494" ca="1">_xlfn.IFNA(TODAY()-(INDEX(OFFSET(Priorities!$F$3:$F$2283,Table1[[#This Row],[ID]],0),MATCH(1,(B494=OFFSET(Priorities!$B$3:$B$2283,Table1[[#This Row],[ID]],0))*("26W"=OFFSET(Priorities!$E$3:$E$2283,Table1[[#This Row],[ID]],0)),0))),"")</f>
        <v/>
      </c>
      <c r="M494" s="292" t="str" cm="1">
        <f t="array" aca="1" ref="M494" ca="1">_xlfn.IFNA(TODAY()-(INDEX(OFFSET(Priorities!$F$3:$F$2283,Table1[[#This Row],[ID]],0),MATCH(1,(B494=OFFSET(Priorities!$B$3:$B$2283,Table1[[#This Row],[ID]],0))*("52W"=OFFSET(Priorities!$E$3:$E$2283,Table1[[#This Row],[ID]],0)),0))),"")</f>
        <v/>
      </c>
      <c r="N494" s="292" t="str" cm="1">
        <f t="array" aca="1" ref="N494" ca="1">_xlfn.IFNA(TODAY()-(INDEX(OFFSET(Priorities!$F$3:$F$2283,Table1[[#This Row],[ID]],0),MATCH(1,(B494=OFFSET(Priorities!$B$3:$B$2283,Table1[[#This Row],[ID]],0))*("104W"=OFFSET(Priorities!$E$3:$E$2283,Table1[[#This Row],[ID]],0)),0))),"")</f>
        <v/>
      </c>
      <c r="O494" s="292" t="str" cm="1">
        <f t="array" aca="1" ref="O494" ca="1">_xlfn.IFNA(TODAY()-(INDEX(OFFSET(Priorities!$F$3:$F$2283,Table1[[#This Row],[ID]],0),MATCH(1,(B494=OFFSET(Priorities!$B$3:$B$2283,Table1[[#This Row],[ID]],0))*("2L"=OFFSET(Priorities!$E$3:$E$2283,Table1[[#This Row],[ID]],0)),0))),"")</f>
        <v/>
      </c>
      <c r="P494" s="292" t="str" cm="1">
        <f t="array" aca="1" ref="P494" ca="1">_xlfn.IFNA(TODAY()-(INDEX(OFFSET(Priorities!$F$3:$F$2283,Table1[[#This Row],[ID]],0),MATCH(1,(B494=OFFSET(Priorities!$B$3:$B$2283,Table1[[#This Row],[ID]],0))*("156W"=OFFSET(Priorities!$E$3:$E$2283,Table1[[#This Row],[ID]],0)),0))),"")</f>
        <v/>
      </c>
      <c r="Q494" s="289" t="str" cm="1">
        <f t="array" aca="1" ref="Q494" ca="1">_xlfn.IFNA(TODAY()-(INDEX(OFFSET(Priorities!$F$3:$F$2283,Table1[[#This Row],[ID]],0),MATCH(1,(B494=OFFSET(Priorities!$B$3:$B$2283,Table1[[#This Row],[ID]],0))*("3L"=OFFSET(Priorities!$E$3:$E$2283,Table1[[#This Row],[ID]],0)),0))),"")</f>
        <v/>
      </c>
    </row>
    <row r="495" spans="1:17" hidden="1" x14ac:dyDescent="0.3">
      <c r="A495" s="288">
        <v>494</v>
      </c>
      <c r="B495" s="289" t="str">
        <f ca="1">IF(COUNTIF(Priorities!$B$4:OFFSET(Priorities!$B$3,Table1[[#This Row],[ID]],0),OFFSET(Priorities!$B$3,Table1[[#This Row],[ID]],0))=1,OFFSET(Priorities!$B$3,Table1[[#This Row],[ID]],0),"")</f>
        <v/>
      </c>
      <c r="C495" s="290" t="str">
        <f ca="1">IF(COUNTIF(Priorities!$B$4:OFFSET(Priorities!$B$3,Table1[[#This Row],[ID]],0),OFFSET(Priorities!$B$3,Table1[[#This Row],[ID]],0))=1,OFFSET(Priorities!$C$3,Table1[[#This Row],[ID]],0),"")</f>
        <v/>
      </c>
      <c r="D495" s="289" t="str">
        <f ca="1">IFERROR(IF(VLOOKUP(E495,'Leader-Assistant'!$B$1:$B$25,1,FALSE)&lt;&gt;"",'Leader-Assistant'!$B$1,""),"") &amp; IFERROR(IF(VLOOKUP(E495,'Leader-Assistant'!$C$1:$C$25,1,FALSE)&lt;&gt;"",'Leader-Assistant'!$C$1,""),"")  &amp; IFERROR(IF(VLOOKUP(E495,'Leader-Assistant'!$D$1:$D$25,1,FALSE)&lt;&gt;"",'Leader-Assistant'!$D$1,""),"") &amp; IFERROR(IF(VLOOKUP(E495,'Leader-Assistant'!$E$1:$E$25,1,FALSE)&lt;&gt;"",'Leader-Assistant'!$E$1,""),"") &amp; IFERROR(IF(VLOOKUP(E495,'Leader-Assistant'!$F$1:$F$25,1,FALSE)&lt;&gt;"",'Leader-Assistant'!$F$1,""),"") &amp; IFERROR(IF(VLOOKUP(E495,'Leader-Assistant'!$G$1:$G$25,1,FALSE)&lt;&gt;"",'Leader-Assistant'!$G$1,""),"") &amp; IFERROR(IF(VLOOKUP(E495,'Leader-Assistant'!$H$1:$H$25,1,FALSE)&lt;&gt;"",'Leader-Assistant'!$H$1,""),"") &amp; IFERROR(IF(VLOOKUP(E495,'Leader-Assistant'!$I$1:$I$25,1,FALSE)&lt;&gt;"",'Leader-Assistant'!$I$1,""),"")</f>
        <v/>
      </c>
      <c r="E495" s="289" t="str">
        <f ca="1">IF(COUNTIF(Priorities!$B$4:OFFSET(Priorities!$B$3,Table1[[#This Row],[ID]],0),OFFSET(Priorities!$B$3,Table1[[#This Row],[ID]],0))=1,OFFSET(Priorities!$D$3,Table1[[#This Row],[ID]],0),"")</f>
        <v/>
      </c>
      <c r="F495" s="291"/>
      <c r="G495" s="292" t="str" cm="1">
        <f t="array" aca="1" ref="G495" ca="1">_xlfn.IFNA(TODAY()-(INDEX(OFFSET(Priorities!$F$3:$F$2283,Table1[[#This Row],[ID]],0),MATCH(1,(B495=OFFSET(Priorities!$B$3:$B$2283,Table1[[#This Row],[ID]],0))*("1W"=OFFSET(Priorities!$E$3:$E$2283,Table1[[#This Row],[ID]],0)),0))),"")</f>
        <v/>
      </c>
      <c r="H495" s="292" t="str" cm="1">
        <f t="array" aca="1" ref="H495" ca="1">_xlfn.IFNA(TODAY()-(INDEX(OFFSET(Priorities!$F$3:$F$2283,Table1[[#This Row],[ID]],0),MATCH(1,(B495=OFFSET(Priorities!$B$3:$B$2283,Table1[[#This Row],[ID]],0))*("3W"=OFFSET(Priorities!$E$3:$E$2283,Table1[[#This Row],[ID]],0)),0))),"")</f>
        <v/>
      </c>
      <c r="I495" s="292" t="str" cm="1">
        <f t="array" aca="1" ref="I495" ca="1">_xlfn.IFNA(TODAY()-(INDEX(OFFSET(Priorities!$F$3:$F$2283,Table1[[#This Row],[ID]],0),MATCH(1,(B495=OFFSET(Priorities!$B$3:$B$2283,Table1[[#This Row],[ID]],0))*("6W"=OFFSET(Priorities!$E$3:$E$2283,Table1[[#This Row],[ID]],0)),0))),"")</f>
        <v/>
      </c>
      <c r="J495" s="292" t="str" cm="1">
        <f t="array" aca="1" ref="J495" ca="1">_xlfn.IFNA(TODAY()-(INDEX(OFFSET(Priorities!$F$3:$F$2283,Table1[[#This Row],[ID]],0),MATCH(1,(B495=OFFSET(Priorities!$B$3:$B$2283,Table1[[#This Row],[ID]],0))*("12W"=OFFSET(Priorities!$E$3:$E$2283,Table1[[#This Row],[ID]],0)),0))),"")</f>
        <v/>
      </c>
      <c r="K495" s="292" t="str" cm="1">
        <f t="array" aca="1" ref="K495" ca="1">_xlfn.IFNA(TODAY()-(INDEX(OFFSET(Priorities!$F$3:$F$2283,Table1[[#This Row],[ID]],0),MATCH(1,(B495=OFFSET(Priorities!$B$3:$B$2283,Table1[[#This Row],[ID]],0))*("18W"=OFFSET(Priorities!$E$3:$E$2283,Table1[[#This Row],[ID]],0)),0))),"")</f>
        <v/>
      </c>
      <c r="L495" s="292" t="str" cm="1">
        <f t="array" aca="1" ref="L495" ca="1">_xlfn.IFNA(TODAY()-(INDEX(OFFSET(Priorities!$F$3:$F$2283,Table1[[#This Row],[ID]],0),MATCH(1,(B495=OFFSET(Priorities!$B$3:$B$2283,Table1[[#This Row],[ID]],0))*("26W"=OFFSET(Priorities!$E$3:$E$2283,Table1[[#This Row],[ID]],0)),0))),"")</f>
        <v/>
      </c>
      <c r="M495" s="292" t="str" cm="1">
        <f t="array" aca="1" ref="M495" ca="1">_xlfn.IFNA(TODAY()-(INDEX(OFFSET(Priorities!$F$3:$F$2283,Table1[[#This Row],[ID]],0),MATCH(1,(B495=OFFSET(Priorities!$B$3:$B$2283,Table1[[#This Row],[ID]],0))*("52W"=OFFSET(Priorities!$E$3:$E$2283,Table1[[#This Row],[ID]],0)),0))),"")</f>
        <v/>
      </c>
      <c r="N495" s="292" t="str" cm="1">
        <f t="array" aca="1" ref="N495" ca="1">_xlfn.IFNA(TODAY()-(INDEX(OFFSET(Priorities!$F$3:$F$2283,Table1[[#This Row],[ID]],0),MATCH(1,(B495=OFFSET(Priorities!$B$3:$B$2283,Table1[[#This Row],[ID]],0))*("104W"=OFFSET(Priorities!$E$3:$E$2283,Table1[[#This Row],[ID]],0)),0))),"")</f>
        <v/>
      </c>
      <c r="O495" s="292" t="str" cm="1">
        <f t="array" aca="1" ref="O495" ca="1">_xlfn.IFNA(TODAY()-(INDEX(OFFSET(Priorities!$F$3:$F$2283,Table1[[#This Row],[ID]],0),MATCH(1,(B495=OFFSET(Priorities!$B$3:$B$2283,Table1[[#This Row],[ID]],0))*("2L"=OFFSET(Priorities!$E$3:$E$2283,Table1[[#This Row],[ID]],0)),0))),"")</f>
        <v/>
      </c>
      <c r="P495" s="292" t="str" cm="1">
        <f t="array" aca="1" ref="P495" ca="1">_xlfn.IFNA(TODAY()-(INDEX(OFFSET(Priorities!$F$3:$F$2283,Table1[[#This Row],[ID]],0),MATCH(1,(B495=OFFSET(Priorities!$B$3:$B$2283,Table1[[#This Row],[ID]],0))*("156W"=OFFSET(Priorities!$E$3:$E$2283,Table1[[#This Row],[ID]],0)),0))),"")</f>
        <v/>
      </c>
      <c r="Q495" s="289" t="str" cm="1">
        <f t="array" aca="1" ref="Q495" ca="1">_xlfn.IFNA(TODAY()-(INDEX(OFFSET(Priorities!$F$3:$F$2283,Table1[[#This Row],[ID]],0),MATCH(1,(B495=OFFSET(Priorities!$B$3:$B$2283,Table1[[#This Row],[ID]],0))*("3L"=OFFSET(Priorities!$E$3:$E$2283,Table1[[#This Row],[ID]],0)),0))),"")</f>
        <v/>
      </c>
    </row>
    <row r="496" spans="1:17" hidden="1" x14ac:dyDescent="0.3">
      <c r="A496" s="288">
        <v>495</v>
      </c>
      <c r="B496" s="289" t="str">
        <f ca="1">IF(COUNTIF(Priorities!$B$4:OFFSET(Priorities!$B$3,Table1[[#This Row],[ID]],0),OFFSET(Priorities!$B$3,Table1[[#This Row],[ID]],0))=1,OFFSET(Priorities!$B$3,Table1[[#This Row],[ID]],0),"")</f>
        <v/>
      </c>
      <c r="C496" s="290" t="str">
        <f ca="1">IF(COUNTIF(Priorities!$B$4:OFFSET(Priorities!$B$3,Table1[[#This Row],[ID]],0),OFFSET(Priorities!$B$3,Table1[[#This Row],[ID]],0))=1,OFFSET(Priorities!$C$3,Table1[[#This Row],[ID]],0),"")</f>
        <v/>
      </c>
      <c r="D496" s="289" t="str">
        <f ca="1">IFERROR(IF(VLOOKUP(E496,'Leader-Assistant'!$B$1:$B$25,1,FALSE)&lt;&gt;"",'Leader-Assistant'!$B$1,""),"") &amp; IFERROR(IF(VLOOKUP(E496,'Leader-Assistant'!$C$1:$C$25,1,FALSE)&lt;&gt;"",'Leader-Assistant'!$C$1,""),"")  &amp; IFERROR(IF(VLOOKUP(E496,'Leader-Assistant'!$D$1:$D$25,1,FALSE)&lt;&gt;"",'Leader-Assistant'!$D$1,""),"") &amp; IFERROR(IF(VLOOKUP(E496,'Leader-Assistant'!$E$1:$E$25,1,FALSE)&lt;&gt;"",'Leader-Assistant'!$E$1,""),"") &amp; IFERROR(IF(VLOOKUP(E496,'Leader-Assistant'!$F$1:$F$25,1,FALSE)&lt;&gt;"",'Leader-Assistant'!$F$1,""),"") &amp; IFERROR(IF(VLOOKUP(E496,'Leader-Assistant'!$G$1:$G$25,1,FALSE)&lt;&gt;"",'Leader-Assistant'!$G$1,""),"") &amp; IFERROR(IF(VLOOKUP(E496,'Leader-Assistant'!$H$1:$H$25,1,FALSE)&lt;&gt;"",'Leader-Assistant'!$H$1,""),"") &amp; IFERROR(IF(VLOOKUP(E496,'Leader-Assistant'!$I$1:$I$25,1,FALSE)&lt;&gt;"",'Leader-Assistant'!$I$1,""),"")</f>
        <v/>
      </c>
      <c r="E496" s="289" t="str">
        <f ca="1">IF(COUNTIF(Priorities!$B$4:OFFSET(Priorities!$B$3,Table1[[#This Row],[ID]],0),OFFSET(Priorities!$B$3,Table1[[#This Row],[ID]],0))=1,OFFSET(Priorities!$D$3,Table1[[#This Row],[ID]],0),"")</f>
        <v/>
      </c>
      <c r="F496" s="291"/>
      <c r="G496" s="292" t="str" cm="1">
        <f t="array" aca="1" ref="G496" ca="1">_xlfn.IFNA(TODAY()-(INDEX(OFFSET(Priorities!$F$3:$F$2283,Table1[[#This Row],[ID]],0),MATCH(1,(B496=OFFSET(Priorities!$B$3:$B$2283,Table1[[#This Row],[ID]],0))*("1W"=OFFSET(Priorities!$E$3:$E$2283,Table1[[#This Row],[ID]],0)),0))),"")</f>
        <v/>
      </c>
      <c r="H496" s="292" t="str" cm="1">
        <f t="array" aca="1" ref="H496" ca="1">_xlfn.IFNA(TODAY()-(INDEX(OFFSET(Priorities!$F$3:$F$2283,Table1[[#This Row],[ID]],0),MATCH(1,(B496=OFFSET(Priorities!$B$3:$B$2283,Table1[[#This Row],[ID]],0))*("3W"=OFFSET(Priorities!$E$3:$E$2283,Table1[[#This Row],[ID]],0)),0))),"")</f>
        <v/>
      </c>
      <c r="I496" s="292" t="str" cm="1">
        <f t="array" aca="1" ref="I496" ca="1">_xlfn.IFNA(TODAY()-(INDEX(OFFSET(Priorities!$F$3:$F$2283,Table1[[#This Row],[ID]],0),MATCH(1,(B496=OFFSET(Priorities!$B$3:$B$2283,Table1[[#This Row],[ID]],0))*("6W"=OFFSET(Priorities!$E$3:$E$2283,Table1[[#This Row],[ID]],0)),0))),"")</f>
        <v/>
      </c>
      <c r="J496" s="292" t="str" cm="1">
        <f t="array" aca="1" ref="J496" ca="1">_xlfn.IFNA(TODAY()-(INDEX(OFFSET(Priorities!$F$3:$F$2283,Table1[[#This Row],[ID]],0),MATCH(1,(B496=OFFSET(Priorities!$B$3:$B$2283,Table1[[#This Row],[ID]],0))*("12W"=OFFSET(Priorities!$E$3:$E$2283,Table1[[#This Row],[ID]],0)),0))),"")</f>
        <v/>
      </c>
      <c r="K496" s="292" t="str" cm="1">
        <f t="array" aca="1" ref="K496" ca="1">_xlfn.IFNA(TODAY()-(INDEX(OFFSET(Priorities!$F$3:$F$2283,Table1[[#This Row],[ID]],0),MATCH(1,(B496=OFFSET(Priorities!$B$3:$B$2283,Table1[[#This Row],[ID]],0))*("18W"=OFFSET(Priorities!$E$3:$E$2283,Table1[[#This Row],[ID]],0)),0))),"")</f>
        <v/>
      </c>
      <c r="L496" s="292" t="str" cm="1">
        <f t="array" aca="1" ref="L496" ca="1">_xlfn.IFNA(TODAY()-(INDEX(OFFSET(Priorities!$F$3:$F$2283,Table1[[#This Row],[ID]],0),MATCH(1,(B496=OFFSET(Priorities!$B$3:$B$2283,Table1[[#This Row],[ID]],0))*("26W"=OFFSET(Priorities!$E$3:$E$2283,Table1[[#This Row],[ID]],0)),0))),"")</f>
        <v/>
      </c>
      <c r="M496" s="292" t="str" cm="1">
        <f t="array" aca="1" ref="M496" ca="1">_xlfn.IFNA(TODAY()-(INDEX(OFFSET(Priorities!$F$3:$F$2283,Table1[[#This Row],[ID]],0),MATCH(1,(B496=OFFSET(Priorities!$B$3:$B$2283,Table1[[#This Row],[ID]],0))*("52W"=OFFSET(Priorities!$E$3:$E$2283,Table1[[#This Row],[ID]],0)),0))),"")</f>
        <v/>
      </c>
      <c r="N496" s="292" t="str" cm="1">
        <f t="array" aca="1" ref="N496" ca="1">_xlfn.IFNA(TODAY()-(INDEX(OFFSET(Priorities!$F$3:$F$2283,Table1[[#This Row],[ID]],0),MATCH(1,(B496=OFFSET(Priorities!$B$3:$B$2283,Table1[[#This Row],[ID]],0))*("104W"=OFFSET(Priorities!$E$3:$E$2283,Table1[[#This Row],[ID]],0)),0))),"")</f>
        <v/>
      </c>
      <c r="O496" s="292" t="str" cm="1">
        <f t="array" aca="1" ref="O496" ca="1">_xlfn.IFNA(TODAY()-(INDEX(OFFSET(Priorities!$F$3:$F$2283,Table1[[#This Row],[ID]],0),MATCH(1,(B496=OFFSET(Priorities!$B$3:$B$2283,Table1[[#This Row],[ID]],0))*("2L"=OFFSET(Priorities!$E$3:$E$2283,Table1[[#This Row],[ID]],0)),0))),"")</f>
        <v/>
      </c>
      <c r="P496" s="292" t="str" cm="1">
        <f t="array" aca="1" ref="P496" ca="1">_xlfn.IFNA(TODAY()-(INDEX(OFFSET(Priorities!$F$3:$F$2283,Table1[[#This Row],[ID]],0),MATCH(1,(B496=OFFSET(Priorities!$B$3:$B$2283,Table1[[#This Row],[ID]],0))*("156W"=OFFSET(Priorities!$E$3:$E$2283,Table1[[#This Row],[ID]],0)),0))),"")</f>
        <v/>
      </c>
      <c r="Q496" s="289" t="str" cm="1">
        <f t="array" aca="1" ref="Q496" ca="1">_xlfn.IFNA(TODAY()-(INDEX(OFFSET(Priorities!$F$3:$F$2283,Table1[[#This Row],[ID]],0),MATCH(1,(B496=OFFSET(Priorities!$B$3:$B$2283,Table1[[#This Row],[ID]],0))*("3L"=OFFSET(Priorities!$E$3:$E$2283,Table1[[#This Row],[ID]],0)),0))),"")</f>
        <v/>
      </c>
    </row>
    <row r="497" spans="1:17" hidden="1" x14ac:dyDescent="0.3">
      <c r="A497" s="288">
        <v>496</v>
      </c>
      <c r="B497" s="289" t="str">
        <f ca="1">IF(COUNTIF(Priorities!$B$4:OFFSET(Priorities!$B$3,Table1[[#This Row],[ID]],0),OFFSET(Priorities!$B$3,Table1[[#This Row],[ID]],0))=1,OFFSET(Priorities!$B$3,Table1[[#This Row],[ID]],0),"")</f>
        <v/>
      </c>
      <c r="C497" s="290" t="str">
        <f ca="1">IF(COUNTIF(Priorities!$B$4:OFFSET(Priorities!$B$3,Table1[[#This Row],[ID]],0),OFFSET(Priorities!$B$3,Table1[[#This Row],[ID]],0))=1,OFFSET(Priorities!$C$3,Table1[[#This Row],[ID]],0),"")</f>
        <v/>
      </c>
      <c r="D497" s="289" t="str">
        <f ca="1">IFERROR(IF(VLOOKUP(E497,'Leader-Assistant'!$B$1:$B$25,1,FALSE)&lt;&gt;"",'Leader-Assistant'!$B$1,""),"") &amp; IFERROR(IF(VLOOKUP(E497,'Leader-Assistant'!$C$1:$C$25,1,FALSE)&lt;&gt;"",'Leader-Assistant'!$C$1,""),"")  &amp; IFERROR(IF(VLOOKUP(E497,'Leader-Assistant'!$D$1:$D$25,1,FALSE)&lt;&gt;"",'Leader-Assistant'!$D$1,""),"") &amp; IFERROR(IF(VLOOKUP(E497,'Leader-Assistant'!$E$1:$E$25,1,FALSE)&lt;&gt;"",'Leader-Assistant'!$E$1,""),"") &amp; IFERROR(IF(VLOOKUP(E497,'Leader-Assistant'!$F$1:$F$25,1,FALSE)&lt;&gt;"",'Leader-Assistant'!$F$1,""),"") &amp; IFERROR(IF(VLOOKUP(E497,'Leader-Assistant'!$G$1:$G$25,1,FALSE)&lt;&gt;"",'Leader-Assistant'!$G$1,""),"") &amp; IFERROR(IF(VLOOKUP(E497,'Leader-Assistant'!$H$1:$H$25,1,FALSE)&lt;&gt;"",'Leader-Assistant'!$H$1,""),"") &amp; IFERROR(IF(VLOOKUP(E497,'Leader-Assistant'!$I$1:$I$25,1,FALSE)&lt;&gt;"",'Leader-Assistant'!$I$1,""),"")</f>
        <v/>
      </c>
      <c r="E497" s="289" t="str">
        <f ca="1">IF(COUNTIF(Priorities!$B$4:OFFSET(Priorities!$B$3,Table1[[#This Row],[ID]],0),OFFSET(Priorities!$B$3,Table1[[#This Row],[ID]],0))=1,OFFSET(Priorities!$D$3,Table1[[#This Row],[ID]],0),"")</f>
        <v/>
      </c>
      <c r="F497" s="291"/>
      <c r="G497" s="292" t="str" cm="1">
        <f t="array" aca="1" ref="G497" ca="1">_xlfn.IFNA(TODAY()-(INDEX(OFFSET(Priorities!$F$3:$F$2283,Table1[[#This Row],[ID]],0),MATCH(1,(B497=OFFSET(Priorities!$B$3:$B$2283,Table1[[#This Row],[ID]],0))*("1W"=OFFSET(Priorities!$E$3:$E$2283,Table1[[#This Row],[ID]],0)),0))),"")</f>
        <v/>
      </c>
      <c r="H497" s="292" t="str" cm="1">
        <f t="array" aca="1" ref="H497" ca="1">_xlfn.IFNA(TODAY()-(INDEX(OFFSET(Priorities!$F$3:$F$2283,Table1[[#This Row],[ID]],0),MATCH(1,(B497=OFFSET(Priorities!$B$3:$B$2283,Table1[[#This Row],[ID]],0))*("3W"=OFFSET(Priorities!$E$3:$E$2283,Table1[[#This Row],[ID]],0)),0))),"")</f>
        <v/>
      </c>
      <c r="I497" s="292" t="str" cm="1">
        <f t="array" aca="1" ref="I497" ca="1">_xlfn.IFNA(TODAY()-(INDEX(OFFSET(Priorities!$F$3:$F$2283,Table1[[#This Row],[ID]],0),MATCH(1,(B497=OFFSET(Priorities!$B$3:$B$2283,Table1[[#This Row],[ID]],0))*("6W"=OFFSET(Priorities!$E$3:$E$2283,Table1[[#This Row],[ID]],0)),0))),"")</f>
        <v/>
      </c>
      <c r="J497" s="292" t="str" cm="1">
        <f t="array" aca="1" ref="J497" ca="1">_xlfn.IFNA(TODAY()-(INDEX(OFFSET(Priorities!$F$3:$F$2283,Table1[[#This Row],[ID]],0),MATCH(1,(B497=OFFSET(Priorities!$B$3:$B$2283,Table1[[#This Row],[ID]],0))*("12W"=OFFSET(Priorities!$E$3:$E$2283,Table1[[#This Row],[ID]],0)),0))),"")</f>
        <v/>
      </c>
      <c r="K497" s="292" t="str" cm="1">
        <f t="array" aca="1" ref="K497" ca="1">_xlfn.IFNA(TODAY()-(INDEX(OFFSET(Priorities!$F$3:$F$2283,Table1[[#This Row],[ID]],0),MATCH(1,(B497=OFFSET(Priorities!$B$3:$B$2283,Table1[[#This Row],[ID]],0))*("18W"=OFFSET(Priorities!$E$3:$E$2283,Table1[[#This Row],[ID]],0)),0))),"")</f>
        <v/>
      </c>
      <c r="L497" s="292" t="str" cm="1">
        <f t="array" aca="1" ref="L497" ca="1">_xlfn.IFNA(TODAY()-(INDEX(OFFSET(Priorities!$F$3:$F$2283,Table1[[#This Row],[ID]],0),MATCH(1,(B497=OFFSET(Priorities!$B$3:$B$2283,Table1[[#This Row],[ID]],0))*("26W"=OFFSET(Priorities!$E$3:$E$2283,Table1[[#This Row],[ID]],0)),0))),"")</f>
        <v/>
      </c>
      <c r="M497" s="292" t="str" cm="1">
        <f t="array" aca="1" ref="M497" ca="1">_xlfn.IFNA(TODAY()-(INDEX(OFFSET(Priorities!$F$3:$F$2283,Table1[[#This Row],[ID]],0),MATCH(1,(B497=OFFSET(Priorities!$B$3:$B$2283,Table1[[#This Row],[ID]],0))*("52W"=OFFSET(Priorities!$E$3:$E$2283,Table1[[#This Row],[ID]],0)),0))),"")</f>
        <v/>
      </c>
      <c r="N497" s="292" t="str" cm="1">
        <f t="array" aca="1" ref="N497" ca="1">_xlfn.IFNA(TODAY()-(INDEX(OFFSET(Priorities!$F$3:$F$2283,Table1[[#This Row],[ID]],0),MATCH(1,(B497=OFFSET(Priorities!$B$3:$B$2283,Table1[[#This Row],[ID]],0))*("104W"=OFFSET(Priorities!$E$3:$E$2283,Table1[[#This Row],[ID]],0)),0))),"")</f>
        <v/>
      </c>
      <c r="O497" s="292" t="str" cm="1">
        <f t="array" aca="1" ref="O497" ca="1">_xlfn.IFNA(TODAY()-(INDEX(OFFSET(Priorities!$F$3:$F$2283,Table1[[#This Row],[ID]],0),MATCH(1,(B497=OFFSET(Priorities!$B$3:$B$2283,Table1[[#This Row],[ID]],0))*("2L"=OFFSET(Priorities!$E$3:$E$2283,Table1[[#This Row],[ID]],0)),0))),"")</f>
        <v/>
      </c>
      <c r="P497" s="292" t="str" cm="1">
        <f t="array" aca="1" ref="P497" ca="1">_xlfn.IFNA(TODAY()-(INDEX(OFFSET(Priorities!$F$3:$F$2283,Table1[[#This Row],[ID]],0),MATCH(1,(B497=OFFSET(Priorities!$B$3:$B$2283,Table1[[#This Row],[ID]],0))*("156W"=OFFSET(Priorities!$E$3:$E$2283,Table1[[#This Row],[ID]],0)),0))),"")</f>
        <v/>
      </c>
      <c r="Q497" s="289" t="str" cm="1">
        <f t="array" aca="1" ref="Q497" ca="1">_xlfn.IFNA(TODAY()-(INDEX(OFFSET(Priorities!$F$3:$F$2283,Table1[[#This Row],[ID]],0),MATCH(1,(B497=OFFSET(Priorities!$B$3:$B$2283,Table1[[#This Row],[ID]],0))*("3L"=OFFSET(Priorities!$E$3:$E$2283,Table1[[#This Row],[ID]],0)),0))),"")</f>
        <v/>
      </c>
    </row>
    <row r="498" spans="1:17" hidden="1" x14ac:dyDescent="0.3">
      <c r="A498" s="288">
        <v>497</v>
      </c>
      <c r="B498" s="289" t="str">
        <f ca="1">IF(COUNTIF(Priorities!$B$4:OFFSET(Priorities!$B$3,Table1[[#This Row],[ID]],0),OFFSET(Priorities!$B$3,Table1[[#This Row],[ID]],0))=1,OFFSET(Priorities!$B$3,Table1[[#This Row],[ID]],0),"")</f>
        <v/>
      </c>
      <c r="C498" s="290" t="str">
        <f ca="1">IF(COUNTIF(Priorities!$B$4:OFFSET(Priorities!$B$3,Table1[[#This Row],[ID]],0),OFFSET(Priorities!$B$3,Table1[[#This Row],[ID]],0))=1,OFFSET(Priorities!$C$3,Table1[[#This Row],[ID]],0),"")</f>
        <v/>
      </c>
      <c r="D498" s="289" t="str">
        <f ca="1">IFERROR(IF(VLOOKUP(E498,'Leader-Assistant'!$B$1:$B$25,1,FALSE)&lt;&gt;"",'Leader-Assistant'!$B$1,""),"") &amp; IFERROR(IF(VLOOKUP(E498,'Leader-Assistant'!$C$1:$C$25,1,FALSE)&lt;&gt;"",'Leader-Assistant'!$C$1,""),"")  &amp; IFERROR(IF(VLOOKUP(E498,'Leader-Assistant'!$D$1:$D$25,1,FALSE)&lt;&gt;"",'Leader-Assistant'!$D$1,""),"") &amp; IFERROR(IF(VLOOKUP(E498,'Leader-Assistant'!$E$1:$E$25,1,FALSE)&lt;&gt;"",'Leader-Assistant'!$E$1,""),"") &amp; IFERROR(IF(VLOOKUP(E498,'Leader-Assistant'!$F$1:$F$25,1,FALSE)&lt;&gt;"",'Leader-Assistant'!$F$1,""),"") &amp; IFERROR(IF(VLOOKUP(E498,'Leader-Assistant'!$G$1:$G$25,1,FALSE)&lt;&gt;"",'Leader-Assistant'!$G$1,""),"") &amp; IFERROR(IF(VLOOKUP(E498,'Leader-Assistant'!$H$1:$H$25,1,FALSE)&lt;&gt;"",'Leader-Assistant'!$H$1,""),"") &amp; IFERROR(IF(VLOOKUP(E498,'Leader-Assistant'!$I$1:$I$25,1,FALSE)&lt;&gt;"",'Leader-Assistant'!$I$1,""),"")</f>
        <v/>
      </c>
      <c r="E498" s="289" t="str">
        <f ca="1">IF(COUNTIF(Priorities!$B$4:OFFSET(Priorities!$B$3,Table1[[#This Row],[ID]],0),OFFSET(Priorities!$B$3,Table1[[#This Row],[ID]],0))=1,OFFSET(Priorities!$D$3,Table1[[#This Row],[ID]],0),"")</f>
        <v/>
      </c>
      <c r="F498" s="291"/>
      <c r="G498" s="292" t="str" cm="1">
        <f t="array" aca="1" ref="G498" ca="1">_xlfn.IFNA(TODAY()-(INDEX(OFFSET(Priorities!$F$3:$F$2283,Table1[[#This Row],[ID]],0),MATCH(1,(B498=OFFSET(Priorities!$B$3:$B$2283,Table1[[#This Row],[ID]],0))*("1W"=OFFSET(Priorities!$E$3:$E$2283,Table1[[#This Row],[ID]],0)),0))),"")</f>
        <v/>
      </c>
      <c r="H498" s="292" t="str" cm="1">
        <f t="array" aca="1" ref="H498" ca="1">_xlfn.IFNA(TODAY()-(INDEX(OFFSET(Priorities!$F$3:$F$2283,Table1[[#This Row],[ID]],0),MATCH(1,(B498=OFFSET(Priorities!$B$3:$B$2283,Table1[[#This Row],[ID]],0))*("3W"=OFFSET(Priorities!$E$3:$E$2283,Table1[[#This Row],[ID]],0)),0))),"")</f>
        <v/>
      </c>
      <c r="I498" s="292" t="str" cm="1">
        <f t="array" aca="1" ref="I498" ca="1">_xlfn.IFNA(TODAY()-(INDEX(OFFSET(Priorities!$F$3:$F$2283,Table1[[#This Row],[ID]],0),MATCH(1,(B498=OFFSET(Priorities!$B$3:$B$2283,Table1[[#This Row],[ID]],0))*("6W"=OFFSET(Priorities!$E$3:$E$2283,Table1[[#This Row],[ID]],0)),0))),"")</f>
        <v/>
      </c>
      <c r="J498" s="292" t="str" cm="1">
        <f t="array" aca="1" ref="J498" ca="1">_xlfn.IFNA(TODAY()-(INDEX(OFFSET(Priorities!$F$3:$F$2283,Table1[[#This Row],[ID]],0),MATCH(1,(B498=OFFSET(Priorities!$B$3:$B$2283,Table1[[#This Row],[ID]],0))*("12W"=OFFSET(Priorities!$E$3:$E$2283,Table1[[#This Row],[ID]],0)),0))),"")</f>
        <v/>
      </c>
      <c r="K498" s="292" t="str" cm="1">
        <f t="array" aca="1" ref="K498" ca="1">_xlfn.IFNA(TODAY()-(INDEX(OFFSET(Priorities!$F$3:$F$2283,Table1[[#This Row],[ID]],0),MATCH(1,(B498=OFFSET(Priorities!$B$3:$B$2283,Table1[[#This Row],[ID]],0))*("18W"=OFFSET(Priorities!$E$3:$E$2283,Table1[[#This Row],[ID]],0)),0))),"")</f>
        <v/>
      </c>
      <c r="L498" s="292" t="str" cm="1">
        <f t="array" aca="1" ref="L498" ca="1">_xlfn.IFNA(TODAY()-(INDEX(OFFSET(Priorities!$F$3:$F$2283,Table1[[#This Row],[ID]],0),MATCH(1,(B498=OFFSET(Priorities!$B$3:$B$2283,Table1[[#This Row],[ID]],0))*("26W"=OFFSET(Priorities!$E$3:$E$2283,Table1[[#This Row],[ID]],0)),0))),"")</f>
        <v/>
      </c>
      <c r="M498" s="292" t="str" cm="1">
        <f t="array" aca="1" ref="M498" ca="1">_xlfn.IFNA(TODAY()-(INDEX(OFFSET(Priorities!$F$3:$F$2283,Table1[[#This Row],[ID]],0),MATCH(1,(B498=OFFSET(Priorities!$B$3:$B$2283,Table1[[#This Row],[ID]],0))*("52W"=OFFSET(Priorities!$E$3:$E$2283,Table1[[#This Row],[ID]],0)),0))),"")</f>
        <v/>
      </c>
      <c r="N498" s="292" t="str" cm="1">
        <f t="array" aca="1" ref="N498" ca="1">_xlfn.IFNA(TODAY()-(INDEX(OFFSET(Priorities!$F$3:$F$2283,Table1[[#This Row],[ID]],0),MATCH(1,(B498=OFFSET(Priorities!$B$3:$B$2283,Table1[[#This Row],[ID]],0))*("104W"=OFFSET(Priorities!$E$3:$E$2283,Table1[[#This Row],[ID]],0)),0))),"")</f>
        <v/>
      </c>
      <c r="O498" s="292" t="str" cm="1">
        <f t="array" aca="1" ref="O498" ca="1">_xlfn.IFNA(TODAY()-(INDEX(OFFSET(Priorities!$F$3:$F$2283,Table1[[#This Row],[ID]],0),MATCH(1,(B498=OFFSET(Priorities!$B$3:$B$2283,Table1[[#This Row],[ID]],0))*("2L"=OFFSET(Priorities!$E$3:$E$2283,Table1[[#This Row],[ID]],0)),0))),"")</f>
        <v/>
      </c>
      <c r="P498" s="292" t="str" cm="1">
        <f t="array" aca="1" ref="P498" ca="1">_xlfn.IFNA(TODAY()-(INDEX(OFFSET(Priorities!$F$3:$F$2283,Table1[[#This Row],[ID]],0),MATCH(1,(B498=OFFSET(Priorities!$B$3:$B$2283,Table1[[#This Row],[ID]],0))*("156W"=OFFSET(Priorities!$E$3:$E$2283,Table1[[#This Row],[ID]],0)),0))),"")</f>
        <v/>
      </c>
      <c r="Q498" s="289" t="str" cm="1">
        <f t="array" aca="1" ref="Q498" ca="1">_xlfn.IFNA(TODAY()-(INDEX(OFFSET(Priorities!$F$3:$F$2283,Table1[[#This Row],[ID]],0),MATCH(1,(B498=OFFSET(Priorities!$B$3:$B$2283,Table1[[#This Row],[ID]],0))*("3L"=OFFSET(Priorities!$E$3:$E$2283,Table1[[#This Row],[ID]],0)),0))),"")</f>
        <v/>
      </c>
    </row>
    <row r="499" spans="1:17" ht="28.8" x14ac:dyDescent="0.3">
      <c r="A499" s="288">
        <v>498</v>
      </c>
      <c r="B499" s="289" t="str">
        <f ca="1">IF(COUNTIF(Priorities!$B$4:OFFSET(Priorities!$B$3,Table1[[#This Row],[ID]],0),OFFSET(Priorities!$B$3,Table1[[#This Row],[ID]],0))=1,OFFSET(Priorities!$B$3,Table1[[#This Row],[ID]],0),"")</f>
        <v>ST 123/2021</v>
      </c>
      <c r="C499" s="290" t="str">
        <f ca="1">IF(COUNTIF(Priorities!$B$4:OFFSET(Priorities!$B$3,Table1[[#This Row],[ID]],0),OFFSET(Priorities!$B$3,Table1[[#This Row],[ID]],0))=1,OFFSET(Priorities!$C$3,Table1[[#This Row],[ID]],0),"")</f>
        <v>New Magnesium Stearate certified grade from Italmatch</v>
      </c>
      <c r="D499" s="289" t="str">
        <f ca="1">IFERROR(IF(VLOOKUP(E499,'Leader-Assistant'!$B$1:$B$25,1,FALSE)&lt;&gt;"",'Leader-Assistant'!$B$1,""),"") &amp; IFERROR(IF(VLOOKUP(E499,'Leader-Assistant'!$C$1:$C$25,1,FALSE)&lt;&gt;"",'Leader-Assistant'!$C$1,""),"")  &amp; IFERROR(IF(VLOOKUP(E499,'Leader-Assistant'!$D$1:$D$25,1,FALSE)&lt;&gt;"",'Leader-Assistant'!$D$1,""),"") &amp; IFERROR(IF(VLOOKUP(E499,'Leader-Assistant'!$E$1:$E$25,1,FALSE)&lt;&gt;"",'Leader-Assistant'!$E$1,""),"") &amp; IFERROR(IF(VLOOKUP(E499,'Leader-Assistant'!$F$1:$F$25,1,FALSE)&lt;&gt;"",'Leader-Assistant'!$F$1,""),"") &amp; IFERROR(IF(VLOOKUP(E499,'Leader-Assistant'!$G$1:$G$25,1,FALSE)&lt;&gt;"",'Leader-Assistant'!$G$1,""),"") &amp; IFERROR(IF(VLOOKUP(E499,'Leader-Assistant'!$H$1:$H$25,1,FALSE)&lt;&gt;"",'Leader-Assistant'!$H$1,""),"") &amp; IFERROR(IF(VLOOKUP(E499,'Leader-Assistant'!$I$1:$I$25,1,FALSE)&lt;&gt;"",'Leader-Assistant'!$I$1,""),"")</f>
        <v>PKL</v>
      </c>
      <c r="E499" s="289" t="str">
        <f ca="1">IF(COUNTIF(Priorities!$B$4:OFFSET(Priorities!$B$3,Table1[[#This Row],[ID]],0),OFFSET(Priorities!$B$3,Table1[[#This Row],[ID]],0))=1,OFFSET(Priorities!$D$3,Table1[[#This Row],[ID]],0),"")</f>
        <v>MGA</v>
      </c>
      <c r="F499" s="291"/>
      <c r="G499" s="292" cm="1">
        <f t="array" aca="1" ref="G499" ca="1">_xlfn.IFNA(TODAY()-(INDEX(OFFSET(Priorities!$F$3:$F$2283,Table1[[#This Row],[ID]],0),MATCH(1,(B499=OFFSET(Priorities!$B$3:$B$2283,Table1[[#This Row],[ID]],0))*("1W"=OFFSET(Priorities!$E$3:$E$2283,Table1[[#This Row],[ID]],0)),0))),"")</f>
        <v>573</v>
      </c>
      <c r="H499" s="292" cm="1">
        <f t="array" aca="1" ref="H499" ca="1">_xlfn.IFNA(TODAY()-(INDEX(OFFSET(Priorities!$F$3:$F$2283,Table1[[#This Row],[ID]],0),MATCH(1,(B499=OFFSET(Priorities!$B$3:$B$2283,Table1[[#This Row],[ID]],0))*("3W"=OFFSET(Priorities!$E$3:$E$2283,Table1[[#This Row],[ID]],0)),0))),"")</f>
        <v>559</v>
      </c>
      <c r="I499" s="292" cm="1">
        <f t="array" aca="1" ref="I499" ca="1">_xlfn.IFNA(TODAY()-(INDEX(OFFSET(Priorities!$F$3:$F$2283,Table1[[#This Row],[ID]],0),MATCH(1,(B499=OFFSET(Priorities!$B$3:$B$2283,Table1[[#This Row],[ID]],0))*("6W"=OFFSET(Priorities!$E$3:$E$2283,Table1[[#This Row],[ID]],0)),0))),"")</f>
        <v>538</v>
      </c>
      <c r="J499" s="292" cm="1">
        <f t="array" aca="1" ref="J499" ca="1">_xlfn.IFNA(TODAY()-(INDEX(OFFSET(Priorities!$F$3:$F$2283,Table1[[#This Row],[ID]],0),MATCH(1,(B499=OFFSET(Priorities!$B$3:$B$2283,Table1[[#This Row],[ID]],0))*("12W"=OFFSET(Priorities!$E$3:$E$2283,Table1[[#This Row],[ID]],0)),0))),"")</f>
        <v>496</v>
      </c>
      <c r="K499" s="292" t="str" cm="1">
        <f t="array" aca="1" ref="K499" ca="1">_xlfn.IFNA(TODAY()-(INDEX(OFFSET(Priorities!$F$3:$F$2283,Table1[[#This Row],[ID]],0),MATCH(1,(B499=OFFSET(Priorities!$B$3:$B$2283,Table1[[#This Row],[ID]],0))*("18W"=OFFSET(Priorities!$E$3:$E$2283,Table1[[#This Row],[ID]],0)),0))),"")</f>
        <v/>
      </c>
      <c r="L499" s="292" t="str" cm="1">
        <f t="array" aca="1" ref="L499" ca="1">_xlfn.IFNA(TODAY()-(INDEX(OFFSET(Priorities!$F$3:$F$2283,Table1[[#This Row],[ID]],0),MATCH(1,(B499=OFFSET(Priorities!$B$3:$B$2283,Table1[[#This Row],[ID]],0))*("26W"=OFFSET(Priorities!$E$3:$E$2283,Table1[[#This Row],[ID]],0)),0))),"")</f>
        <v/>
      </c>
      <c r="M499" s="292" t="str" cm="1">
        <f t="array" aca="1" ref="M499" ca="1">_xlfn.IFNA(TODAY()-(INDEX(OFFSET(Priorities!$F$3:$F$2283,Table1[[#This Row],[ID]],0),MATCH(1,(B499=OFFSET(Priorities!$B$3:$B$2283,Table1[[#This Row],[ID]],0))*("52W"=OFFSET(Priorities!$E$3:$E$2283,Table1[[#This Row],[ID]],0)),0))),"")</f>
        <v/>
      </c>
      <c r="N499" s="292" t="str" cm="1">
        <f t="array" aca="1" ref="N499" ca="1">_xlfn.IFNA(TODAY()-(INDEX(OFFSET(Priorities!$F$3:$F$2283,Table1[[#This Row],[ID]],0),MATCH(1,(B499=OFFSET(Priorities!$B$3:$B$2283,Table1[[#This Row],[ID]],0))*("104W"=OFFSET(Priorities!$E$3:$E$2283,Table1[[#This Row],[ID]],0)),0))),"")</f>
        <v/>
      </c>
      <c r="O499" s="292" t="str" cm="1">
        <f t="array" aca="1" ref="O499" ca="1">_xlfn.IFNA(TODAY()-(INDEX(OFFSET(Priorities!$F$3:$F$2283,Table1[[#This Row],[ID]],0),MATCH(1,(B499=OFFSET(Priorities!$B$3:$B$2283,Table1[[#This Row],[ID]],0))*("2L"=OFFSET(Priorities!$E$3:$E$2283,Table1[[#This Row],[ID]],0)),0))),"")</f>
        <v/>
      </c>
      <c r="P499" s="292" t="str" cm="1">
        <f t="array" aca="1" ref="P499" ca="1">_xlfn.IFNA(TODAY()-(INDEX(OFFSET(Priorities!$F$3:$F$2283,Table1[[#This Row],[ID]],0),MATCH(1,(B499=OFFSET(Priorities!$B$3:$B$2283,Table1[[#This Row],[ID]],0))*("156W"=OFFSET(Priorities!$E$3:$E$2283,Table1[[#This Row],[ID]],0)),0))),"")</f>
        <v/>
      </c>
      <c r="Q499" s="289" t="str" cm="1">
        <f t="array" aca="1" ref="Q499" ca="1">_xlfn.IFNA(TODAY()-(INDEX(OFFSET(Priorities!$F$3:$F$2283,Table1[[#This Row],[ID]],0),MATCH(1,(B499=OFFSET(Priorities!$B$3:$B$2283,Table1[[#This Row],[ID]],0))*("3L"=OFFSET(Priorities!$E$3:$E$2283,Table1[[#This Row],[ID]],0)),0))),"")</f>
        <v/>
      </c>
    </row>
    <row r="500" spans="1:17" hidden="1" x14ac:dyDescent="0.3">
      <c r="A500" s="288">
        <v>499</v>
      </c>
      <c r="B500" s="289" t="str">
        <f ca="1">IF(COUNTIF(Priorities!$B$4:OFFSET(Priorities!$B$3,Table1[[#This Row],[ID]],0),OFFSET(Priorities!$B$3,Table1[[#This Row],[ID]],0))=1,OFFSET(Priorities!$B$3,Table1[[#This Row],[ID]],0),"")</f>
        <v/>
      </c>
      <c r="C500" s="290" t="str">
        <f ca="1">IF(COUNTIF(Priorities!$B$4:OFFSET(Priorities!$B$3,Table1[[#This Row],[ID]],0),OFFSET(Priorities!$B$3,Table1[[#This Row],[ID]],0))=1,OFFSET(Priorities!$C$3,Table1[[#This Row],[ID]],0),"")</f>
        <v/>
      </c>
      <c r="D500" s="289" t="str">
        <f ca="1">IFERROR(IF(VLOOKUP(E500,'Leader-Assistant'!$B$1:$B$25,1,FALSE)&lt;&gt;"",'Leader-Assistant'!$B$1,""),"") &amp; IFERROR(IF(VLOOKUP(E500,'Leader-Assistant'!$C$1:$C$25,1,FALSE)&lt;&gt;"",'Leader-Assistant'!$C$1,""),"")  &amp; IFERROR(IF(VLOOKUP(E500,'Leader-Assistant'!$D$1:$D$25,1,FALSE)&lt;&gt;"",'Leader-Assistant'!$D$1,""),"") &amp; IFERROR(IF(VLOOKUP(E500,'Leader-Assistant'!$E$1:$E$25,1,FALSE)&lt;&gt;"",'Leader-Assistant'!$E$1,""),"") &amp; IFERROR(IF(VLOOKUP(E500,'Leader-Assistant'!$F$1:$F$25,1,FALSE)&lt;&gt;"",'Leader-Assistant'!$F$1,""),"") &amp; IFERROR(IF(VLOOKUP(E500,'Leader-Assistant'!$G$1:$G$25,1,FALSE)&lt;&gt;"",'Leader-Assistant'!$G$1,""),"") &amp; IFERROR(IF(VLOOKUP(E500,'Leader-Assistant'!$H$1:$H$25,1,FALSE)&lt;&gt;"",'Leader-Assistant'!$H$1,""),"") &amp; IFERROR(IF(VLOOKUP(E500,'Leader-Assistant'!$I$1:$I$25,1,FALSE)&lt;&gt;"",'Leader-Assistant'!$I$1,""),"")</f>
        <v/>
      </c>
      <c r="E500" s="289" t="str">
        <f ca="1">IF(COUNTIF(Priorities!$B$4:OFFSET(Priorities!$B$3,Table1[[#This Row],[ID]],0),OFFSET(Priorities!$B$3,Table1[[#This Row],[ID]],0))=1,OFFSET(Priorities!$D$3,Table1[[#This Row],[ID]],0),"")</f>
        <v/>
      </c>
      <c r="F500" s="291"/>
      <c r="G500" s="292" t="str" cm="1">
        <f t="array" aca="1" ref="G500" ca="1">_xlfn.IFNA(TODAY()-(INDEX(OFFSET(Priorities!$F$3:$F$2283,Table1[[#This Row],[ID]],0),MATCH(1,(B500=OFFSET(Priorities!$B$3:$B$2283,Table1[[#This Row],[ID]],0))*("1W"=OFFSET(Priorities!$E$3:$E$2283,Table1[[#This Row],[ID]],0)),0))),"")</f>
        <v/>
      </c>
      <c r="H500" s="292" t="str" cm="1">
        <f t="array" aca="1" ref="H500" ca="1">_xlfn.IFNA(TODAY()-(INDEX(OFFSET(Priorities!$F$3:$F$2283,Table1[[#This Row],[ID]],0),MATCH(1,(B500=OFFSET(Priorities!$B$3:$B$2283,Table1[[#This Row],[ID]],0))*("3W"=OFFSET(Priorities!$E$3:$E$2283,Table1[[#This Row],[ID]],0)),0))),"")</f>
        <v/>
      </c>
      <c r="I500" s="292" t="str" cm="1">
        <f t="array" aca="1" ref="I500" ca="1">_xlfn.IFNA(TODAY()-(INDEX(OFFSET(Priorities!$F$3:$F$2283,Table1[[#This Row],[ID]],0),MATCH(1,(B500=OFFSET(Priorities!$B$3:$B$2283,Table1[[#This Row],[ID]],0))*("6W"=OFFSET(Priorities!$E$3:$E$2283,Table1[[#This Row],[ID]],0)),0))),"")</f>
        <v/>
      </c>
      <c r="J500" s="292" t="str" cm="1">
        <f t="array" aca="1" ref="J500" ca="1">_xlfn.IFNA(TODAY()-(INDEX(OFFSET(Priorities!$F$3:$F$2283,Table1[[#This Row],[ID]],0),MATCH(1,(B500=OFFSET(Priorities!$B$3:$B$2283,Table1[[#This Row],[ID]],0))*("12W"=OFFSET(Priorities!$E$3:$E$2283,Table1[[#This Row],[ID]],0)),0))),"")</f>
        <v/>
      </c>
      <c r="K500" s="292" t="str" cm="1">
        <f t="array" aca="1" ref="K500" ca="1">_xlfn.IFNA(TODAY()-(INDEX(OFFSET(Priorities!$F$3:$F$2283,Table1[[#This Row],[ID]],0),MATCH(1,(B500=OFFSET(Priorities!$B$3:$B$2283,Table1[[#This Row],[ID]],0))*("18W"=OFFSET(Priorities!$E$3:$E$2283,Table1[[#This Row],[ID]],0)),0))),"")</f>
        <v/>
      </c>
      <c r="L500" s="292" t="str" cm="1">
        <f t="array" aca="1" ref="L500" ca="1">_xlfn.IFNA(TODAY()-(INDEX(OFFSET(Priorities!$F$3:$F$2283,Table1[[#This Row],[ID]],0),MATCH(1,(B500=OFFSET(Priorities!$B$3:$B$2283,Table1[[#This Row],[ID]],0))*("26W"=OFFSET(Priorities!$E$3:$E$2283,Table1[[#This Row],[ID]],0)),0))),"")</f>
        <v/>
      </c>
      <c r="M500" s="292" t="str" cm="1">
        <f t="array" aca="1" ref="M500" ca="1">_xlfn.IFNA(TODAY()-(INDEX(OFFSET(Priorities!$F$3:$F$2283,Table1[[#This Row],[ID]],0),MATCH(1,(B500=OFFSET(Priorities!$B$3:$B$2283,Table1[[#This Row],[ID]],0))*("52W"=OFFSET(Priorities!$E$3:$E$2283,Table1[[#This Row],[ID]],0)),0))),"")</f>
        <v/>
      </c>
      <c r="N500" s="292" t="str" cm="1">
        <f t="array" aca="1" ref="N500" ca="1">_xlfn.IFNA(TODAY()-(INDEX(OFFSET(Priorities!$F$3:$F$2283,Table1[[#This Row],[ID]],0),MATCH(1,(B500=OFFSET(Priorities!$B$3:$B$2283,Table1[[#This Row],[ID]],0))*("104W"=OFFSET(Priorities!$E$3:$E$2283,Table1[[#This Row],[ID]],0)),0))),"")</f>
        <v/>
      </c>
      <c r="O500" s="292" t="str" cm="1">
        <f t="array" aca="1" ref="O500" ca="1">_xlfn.IFNA(TODAY()-(INDEX(OFFSET(Priorities!$F$3:$F$2283,Table1[[#This Row],[ID]],0),MATCH(1,(B500=OFFSET(Priorities!$B$3:$B$2283,Table1[[#This Row],[ID]],0))*("2L"=OFFSET(Priorities!$E$3:$E$2283,Table1[[#This Row],[ID]],0)),0))),"")</f>
        <v/>
      </c>
      <c r="P500" s="292" t="str" cm="1">
        <f t="array" aca="1" ref="P500" ca="1">_xlfn.IFNA(TODAY()-(INDEX(OFFSET(Priorities!$F$3:$F$2283,Table1[[#This Row],[ID]],0),MATCH(1,(B500=OFFSET(Priorities!$B$3:$B$2283,Table1[[#This Row],[ID]],0))*("156W"=OFFSET(Priorities!$E$3:$E$2283,Table1[[#This Row],[ID]],0)),0))),"")</f>
        <v/>
      </c>
      <c r="Q500" s="289" t="str" cm="1">
        <f t="array" aca="1" ref="Q500" ca="1">_xlfn.IFNA(TODAY()-(INDEX(OFFSET(Priorities!$F$3:$F$2283,Table1[[#This Row],[ID]],0),MATCH(1,(B500=OFFSET(Priorities!$B$3:$B$2283,Table1[[#This Row],[ID]],0))*("3L"=OFFSET(Priorities!$E$3:$E$2283,Table1[[#This Row],[ID]],0)),0))),"")</f>
        <v/>
      </c>
    </row>
    <row r="501" spans="1:17" hidden="1" x14ac:dyDescent="0.3">
      <c r="A501" s="288">
        <v>500</v>
      </c>
      <c r="B501" s="289" t="str">
        <f ca="1">IF(COUNTIF(Priorities!$B$4:OFFSET(Priorities!$B$3,Table1[[#This Row],[ID]],0),OFFSET(Priorities!$B$3,Table1[[#This Row],[ID]],0))=1,OFFSET(Priorities!$B$3,Table1[[#This Row],[ID]],0),"")</f>
        <v/>
      </c>
      <c r="C501" s="290" t="str">
        <f ca="1">IF(COUNTIF(Priorities!$B$4:OFFSET(Priorities!$B$3,Table1[[#This Row],[ID]],0),OFFSET(Priorities!$B$3,Table1[[#This Row],[ID]],0))=1,OFFSET(Priorities!$C$3,Table1[[#This Row],[ID]],0),"")</f>
        <v/>
      </c>
      <c r="D501" s="289" t="str">
        <f ca="1">IFERROR(IF(VLOOKUP(E501,'Leader-Assistant'!$B$1:$B$25,1,FALSE)&lt;&gt;"",'Leader-Assistant'!$B$1,""),"") &amp; IFERROR(IF(VLOOKUP(E501,'Leader-Assistant'!$C$1:$C$25,1,FALSE)&lt;&gt;"",'Leader-Assistant'!$C$1,""),"")  &amp; IFERROR(IF(VLOOKUP(E501,'Leader-Assistant'!$D$1:$D$25,1,FALSE)&lt;&gt;"",'Leader-Assistant'!$D$1,""),"") &amp; IFERROR(IF(VLOOKUP(E501,'Leader-Assistant'!$E$1:$E$25,1,FALSE)&lt;&gt;"",'Leader-Assistant'!$E$1,""),"") &amp; IFERROR(IF(VLOOKUP(E501,'Leader-Assistant'!$F$1:$F$25,1,FALSE)&lt;&gt;"",'Leader-Assistant'!$F$1,""),"") &amp; IFERROR(IF(VLOOKUP(E501,'Leader-Assistant'!$G$1:$G$25,1,FALSE)&lt;&gt;"",'Leader-Assistant'!$G$1,""),"") &amp; IFERROR(IF(VLOOKUP(E501,'Leader-Assistant'!$H$1:$H$25,1,FALSE)&lt;&gt;"",'Leader-Assistant'!$H$1,""),"") &amp; IFERROR(IF(VLOOKUP(E501,'Leader-Assistant'!$I$1:$I$25,1,FALSE)&lt;&gt;"",'Leader-Assistant'!$I$1,""),"")</f>
        <v/>
      </c>
      <c r="E501" s="289" t="str">
        <f ca="1">IF(COUNTIF(Priorities!$B$4:OFFSET(Priorities!$B$3,Table1[[#This Row],[ID]],0),OFFSET(Priorities!$B$3,Table1[[#This Row],[ID]],0))=1,OFFSET(Priorities!$D$3,Table1[[#This Row],[ID]],0),"")</f>
        <v/>
      </c>
      <c r="F501" s="291"/>
      <c r="G501" s="292" t="str" cm="1">
        <f t="array" aca="1" ref="G501" ca="1">_xlfn.IFNA(TODAY()-(INDEX(OFFSET(Priorities!$F$3:$F$2283,Table1[[#This Row],[ID]],0),MATCH(1,(B501=OFFSET(Priorities!$B$3:$B$2283,Table1[[#This Row],[ID]],0))*("1W"=OFFSET(Priorities!$E$3:$E$2283,Table1[[#This Row],[ID]],0)),0))),"")</f>
        <v/>
      </c>
      <c r="H501" s="292" t="str" cm="1">
        <f t="array" aca="1" ref="H501" ca="1">_xlfn.IFNA(TODAY()-(INDEX(OFFSET(Priorities!$F$3:$F$2283,Table1[[#This Row],[ID]],0),MATCH(1,(B501=OFFSET(Priorities!$B$3:$B$2283,Table1[[#This Row],[ID]],0))*("3W"=OFFSET(Priorities!$E$3:$E$2283,Table1[[#This Row],[ID]],0)),0))),"")</f>
        <v/>
      </c>
      <c r="I501" s="292" t="str" cm="1">
        <f t="array" aca="1" ref="I501" ca="1">_xlfn.IFNA(TODAY()-(INDEX(OFFSET(Priorities!$F$3:$F$2283,Table1[[#This Row],[ID]],0),MATCH(1,(B501=OFFSET(Priorities!$B$3:$B$2283,Table1[[#This Row],[ID]],0))*("6W"=OFFSET(Priorities!$E$3:$E$2283,Table1[[#This Row],[ID]],0)),0))),"")</f>
        <v/>
      </c>
      <c r="J501" s="292" t="str" cm="1">
        <f t="array" aca="1" ref="J501" ca="1">_xlfn.IFNA(TODAY()-(INDEX(OFFSET(Priorities!$F$3:$F$2283,Table1[[#This Row],[ID]],0),MATCH(1,(B501=OFFSET(Priorities!$B$3:$B$2283,Table1[[#This Row],[ID]],0))*("12W"=OFFSET(Priorities!$E$3:$E$2283,Table1[[#This Row],[ID]],0)),0))),"")</f>
        <v/>
      </c>
      <c r="K501" s="292" t="str" cm="1">
        <f t="array" aca="1" ref="K501" ca="1">_xlfn.IFNA(TODAY()-(INDEX(OFFSET(Priorities!$F$3:$F$2283,Table1[[#This Row],[ID]],0),MATCH(1,(B501=OFFSET(Priorities!$B$3:$B$2283,Table1[[#This Row],[ID]],0))*("18W"=OFFSET(Priorities!$E$3:$E$2283,Table1[[#This Row],[ID]],0)),0))),"")</f>
        <v/>
      </c>
      <c r="L501" s="292" t="str" cm="1">
        <f t="array" aca="1" ref="L501" ca="1">_xlfn.IFNA(TODAY()-(INDEX(OFFSET(Priorities!$F$3:$F$2283,Table1[[#This Row],[ID]],0),MATCH(1,(B501=OFFSET(Priorities!$B$3:$B$2283,Table1[[#This Row],[ID]],0))*("26W"=OFFSET(Priorities!$E$3:$E$2283,Table1[[#This Row],[ID]],0)),0))),"")</f>
        <v/>
      </c>
      <c r="M501" s="292" t="str" cm="1">
        <f t="array" aca="1" ref="M501" ca="1">_xlfn.IFNA(TODAY()-(INDEX(OFFSET(Priorities!$F$3:$F$2283,Table1[[#This Row],[ID]],0),MATCH(1,(B501=OFFSET(Priorities!$B$3:$B$2283,Table1[[#This Row],[ID]],0))*("52W"=OFFSET(Priorities!$E$3:$E$2283,Table1[[#This Row],[ID]],0)),0))),"")</f>
        <v/>
      </c>
      <c r="N501" s="292" t="str" cm="1">
        <f t="array" aca="1" ref="N501" ca="1">_xlfn.IFNA(TODAY()-(INDEX(OFFSET(Priorities!$F$3:$F$2283,Table1[[#This Row],[ID]],0),MATCH(1,(B501=OFFSET(Priorities!$B$3:$B$2283,Table1[[#This Row],[ID]],0))*("104W"=OFFSET(Priorities!$E$3:$E$2283,Table1[[#This Row],[ID]],0)),0))),"")</f>
        <v/>
      </c>
      <c r="O501" s="292" t="str" cm="1">
        <f t="array" aca="1" ref="O501" ca="1">_xlfn.IFNA(TODAY()-(INDEX(OFFSET(Priorities!$F$3:$F$2283,Table1[[#This Row],[ID]],0),MATCH(1,(B501=OFFSET(Priorities!$B$3:$B$2283,Table1[[#This Row],[ID]],0))*("2L"=OFFSET(Priorities!$E$3:$E$2283,Table1[[#This Row],[ID]],0)),0))),"")</f>
        <v/>
      </c>
      <c r="P501" s="292" t="str" cm="1">
        <f t="array" aca="1" ref="P501" ca="1">_xlfn.IFNA(TODAY()-(INDEX(OFFSET(Priorities!$F$3:$F$2283,Table1[[#This Row],[ID]],0),MATCH(1,(B501=OFFSET(Priorities!$B$3:$B$2283,Table1[[#This Row],[ID]],0))*("156W"=OFFSET(Priorities!$E$3:$E$2283,Table1[[#This Row],[ID]],0)),0))),"")</f>
        <v/>
      </c>
      <c r="Q501" s="289" t="str" cm="1">
        <f t="array" aca="1" ref="Q501" ca="1">_xlfn.IFNA(TODAY()-(INDEX(OFFSET(Priorities!$F$3:$F$2283,Table1[[#This Row],[ID]],0),MATCH(1,(B501=OFFSET(Priorities!$B$3:$B$2283,Table1[[#This Row],[ID]],0))*("3L"=OFFSET(Priorities!$E$3:$E$2283,Table1[[#This Row],[ID]],0)),0))),"")</f>
        <v/>
      </c>
    </row>
    <row r="502" spans="1:17" hidden="1" x14ac:dyDescent="0.3">
      <c r="A502" s="288">
        <v>501</v>
      </c>
      <c r="B502" s="289" t="str">
        <f ca="1">IF(COUNTIF(Priorities!$B$4:OFFSET(Priorities!$B$3,Table1[[#This Row],[ID]],0),OFFSET(Priorities!$B$3,Table1[[#This Row],[ID]],0))=1,OFFSET(Priorities!$B$3,Table1[[#This Row],[ID]],0),"")</f>
        <v/>
      </c>
      <c r="C502" s="290" t="str">
        <f ca="1">IF(COUNTIF(Priorities!$B$4:OFFSET(Priorities!$B$3,Table1[[#This Row],[ID]],0),OFFSET(Priorities!$B$3,Table1[[#This Row],[ID]],0))=1,OFFSET(Priorities!$C$3,Table1[[#This Row],[ID]],0),"")</f>
        <v/>
      </c>
      <c r="D502" s="289" t="str">
        <f ca="1">IFERROR(IF(VLOOKUP(E502,'Leader-Assistant'!$B$1:$B$25,1,FALSE)&lt;&gt;"",'Leader-Assistant'!$B$1,""),"") &amp; IFERROR(IF(VLOOKUP(E502,'Leader-Assistant'!$C$1:$C$25,1,FALSE)&lt;&gt;"",'Leader-Assistant'!$C$1,""),"")  &amp; IFERROR(IF(VLOOKUP(E502,'Leader-Assistant'!$D$1:$D$25,1,FALSE)&lt;&gt;"",'Leader-Assistant'!$D$1,""),"") &amp; IFERROR(IF(VLOOKUP(E502,'Leader-Assistant'!$E$1:$E$25,1,FALSE)&lt;&gt;"",'Leader-Assistant'!$E$1,""),"") &amp; IFERROR(IF(VLOOKUP(E502,'Leader-Assistant'!$F$1:$F$25,1,FALSE)&lt;&gt;"",'Leader-Assistant'!$F$1,""),"") &amp; IFERROR(IF(VLOOKUP(E502,'Leader-Assistant'!$G$1:$G$25,1,FALSE)&lt;&gt;"",'Leader-Assistant'!$G$1,""),"") &amp; IFERROR(IF(VLOOKUP(E502,'Leader-Assistant'!$H$1:$H$25,1,FALSE)&lt;&gt;"",'Leader-Assistant'!$H$1,""),"") &amp; IFERROR(IF(VLOOKUP(E502,'Leader-Assistant'!$I$1:$I$25,1,FALSE)&lt;&gt;"",'Leader-Assistant'!$I$1,""),"")</f>
        <v/>
      </c>
      <c r="E502" s="289" t="str">
        <f ca="1">IF(COUNTIF(Priorities!$B$4:OFFSET(Priorities!$B$3,Table1[[#This Row],[ID]],0),OFFSET(Priorities!$B$3,Table1[[#This Row],[ID]],0))=1,OFFSET(Priorities!$D$3,Table1[[#This Row],[ID]],0),"")</f>
        <v/>
      </c>
      <c r="F502" s="291"/>
      <c r="G502" s="292" t="str" cm="1">
        <f t="array" aca="1" ref="G502" ca="1">_xlfn.IFNA(TODAY()-(INDEX(OFFSET(Priorities!$F$3:$F$2283,Table1[[#This Row],[ID]],0),MATCH(1,(B502=OFFSET(Priorities!$B$3:$B$2283,Table1[[#This Row],[ID]],0))*("1W"=OFFSET(Priorities!$E$3:$E$2283,Table1[[#This Row],[ID]],0)),0))),"")</f>
        <v/>
      </c>
      <c r="H502" s="292" t="str" cm="1">
        <f t="array" aca="1" ref="H502" ca="1">_xlfn.IFNA(TODAY()-(INDEX(OFFSET(Priorities!$F$3:$F$2283,Table1[[#This Row],[ID]],0),MATCH(1,(B502=OFFSET(Priorities!$B$3:$B$2283,Table1[[#This Row],[ID]],0))*("3W"=OFFSET(Priorities!$E$3:$E$2283,Table1[[#This Row],[ID]],0)),0))),"")</f>
        <v/>
      </c>
      <c r="I502" s="292" t="str" cm="1">
        <f t="array" aca="1" ref="I502" ca="1">_xlfn.IFNA(TODAY()-(INDEX(OFFSET(Priorities!$F$3:$F$2283,Table1[[#This Row],[ID]],0),MATCH(1,(B502=OFFSET(Priorities!$B$3:$B$2283,Table1[[#This Row],[ID]],0))*("6W"=OFFSET(Priorities!$E$3:$E$2283,Table1[[#This Row],[ID]],0)),0))),"")</f>
        <v/>
      </c>
      <c r="J502" s="292" t="str" cm="1">
        <f t="array" aca="1" ref="J502" ca="1">_xlfn.IFNA(TODAY()-(INDEX(OFFSET(Priorities!$F$3:$F$2283,Table1[[#This Row],[ID]],0),MATCH(1,(B502=OFFSET(Priorities!$B$3:$B$2283,Table1[[#This Row],[ID]],0))*("12W"=OFFSET(Priorities!$E$3:$E$2283,Table1[[#This Row],[ID]],0)),0))),"")</f>
        <v/>
      </c>
      <c r="K502" s="292" t="str" cm="1">
        <f t="array" aca="1" ref="K502" ca="1">_xlfn.IFNA(TODAY()-(INDEX(OFFSET(Priorities!$F$3:$F$2283,Table1[[#This Row],[ID]],0),MATCH(1,(B502=OFFSET(Priorities!$B$3:$B$2283,Table1[[#This Row],[ID]],0))*("18W"=OFFSET(Priorities!$E$3:$E$2283,Table1[[#This Row],[ID]],0)),0))),"")</f>
        <v/>
      </c>
      <c r="L502" s="292" t="str" cm="1">
        <f t="array" aca="1" ref="L502" ca="1">_xlfn.IFNA(TODAY()-(INDEX(OFFSET(Priorities!$F$3:$F$2283,Table1[[#This Row],[ID]],0),MATCH(1,(B502=OFFSET(Priorities!$B$3:$B$2283,Table1[[#This Row],[ID]],0))*("26W"=OFFSET(Priorities!$E$3:$E$2283,Table1[[#This Row],[ID]],0)),0))),"")</f>
        <v/>
      </c>
      <c r="M502" s="292" t="str" cm="1">
        <f t="array" aca="1" ref="M502" ca="1">_xlfn.IFNA(TODAY()-(INDEX(OFFSET(Priorities!$F$3:$F$2283,Table1[[#This Row],[ID]],0),MATCH(1,(B502=OFFSET(Priorities!$B$3:$B$2283,Table1[[#This Row],[ID]],0))*("52W"=OFFSET(Priorities!$E$3:$E$2283,Table1[[#This Row],[ID]],0)),0))),"")</f>
        <v/>
      </c>
      <c r="N502" s="292" t="str" cm="1">
        <f t="array" aca="1" ref="N502" ca="1">_xlfn.IFNA(TODAY()-(INDEX(OFFSET(Priorities!$F$3:$F$2283,Table1[[#This Row],[ID]],0),MATCH(1,(B502=OFFSET(Priorities!$B$3:$B$2283,Table1[[#This Row],[ID]],0))*("104W"=OFFSET(Priorities!$E$3:$E$2283,Table1[[#This Row],[ID]],0)),0))),"")</f>
        <v/>
      </c>
      <c r="O502" s="292" t="str" cm="1">
        <f t="array" aca="1" ref="O502" ca="1">_xlfn.IFNA(TODAY()-(INDEX(OFFSET(Priorities!$F$3:$F$2283,Table1[[#This Row],[ID]],0),MATCH(1,(B502=OFFSET(Priorities!$B$3:$B$2283,Table1[[#This Row],[ID]],0))*("2L"=OFFSET(Priorities!$E$3:$E$2283,Table1[[#This Row],[ID]],0)),0))),"")</f>
        <v/>
      </c>
      <c r="P502" s="292" t="str" cm="1">
        <f t="array" aca="1" ref="P502" ca="1">_xlfn.IFNA(TODAY()-(INDEX(OFFSET(Priorities!$F$3:$F$2283,Table1[[#This Row],[ID]],0),MATCH(1,(B502=OFFSET(Priorities!$B$3:$B$2283,Table1[[#This Row],[ID]],0))*("156W"=OFFSET(Priorities!$E$3:$E$2283,Table1[[#This Row],[ID]],0)),0))),"")</f>
        <v/>
      </c>
      <c r="Q502" s="289" t="str" cm="1">
        <f t="array" aca="1" ref="Q502" ca="1">_xlfn.IFNA(TODAY()-(INDEX(OFFSET(Priorities!$F$3:$F$2283,Table1[[#This Row],[ID]],0),MATCH(1,(B502=OFFSET(Priorities!$B$3:$B$2283,Table1[[#This Row],[ID]],0))*("3L"=OFFSET(Priorities!$E$3:$E$2283,Table1[[#This Row],[ID]],0)),0))),"")</f>
        <v/>
      </c>
    </row>
    <row r="503" spans="1:17" hidden="1" x14ac:dyDescent="0.3">
      <c r="A503" s="288">
        <v>502</v>
      </c>
      <c r="B503" s="289" t="str">
        <f ca="1">IF(COUNTIF(Priorities!$B$4:OFFSET(Priorities!$B$3,Table1[[#This Row],[ID]],0),OFFSET(Priorities!$B$3,Table1[[#This Row],[ID]],0))=1,OFFSET(Priorities!$B$3,Table1[[#This Row],[ID]],0),"")</f>
        <v/>
      </c>
      <c r="C503" s="290" t="str">
        <f ca="1">IF(COUNTIF(Priorities!$B$4:OFFSET(Priorities!$B$3,Table1[[#This Row],[ID]],0),OFFSET(Priorities!$B$3,Table1[[#This Row],[ID]],0))=1,OFFSET(Priorities!$C$3,Table1[[#This Row],[ID]],0),"")</f>
        <v/>
      </c>
      <c r="D503" s="289" t="str">
        <f ca="1">IFERROR(IF(VLOOKUP(E503,'Leader-Assistant'!$B$1:$B$25,1,FALSE)&lt;&gt;"",'Leader-Assistant'!$B$1,""),"") &amp; IFERROR(IF(VLOOKUP(E503,'Leader-Assistant'!$C$1:$C$25,1,FALSE)&lt;&gt;"",'Leader-Assistant'!$C$1,""),"")  &amp; IFERROR(IF(VLOOKUP(E503,'Leader-Assistant'!$D$1:$D$25,1,FALSE)&lt;&gt;"",'Leader-Assistant'!$D$1,""),"") &amp; IFERROR(IF(VLOOKUP(E503,'Leader-Assistant'!$E$1:$E$25,1,FALSE)&lt;&gt;"",'Leader-Assistant'!$E$1,""),"") &amp; IFERROR(IF(VLOOKUP(E503,'Leader-Assistant'!$F$1:$F$25,1,FALSE)&lt;&gt;"",'Leader-Assistant'!$F$1,""),"") &amp; IFERROR(IF(VLOOKUP(E503,'Leader-Assistant'!$G$1:$G$25,1,FALSE)&lt;&gt;"",'Leader-Assistant'!$G$1,""),"") &amp; IFERROR(IF(VLOOKUP(E503,'Leader-Assistant'!$H$1:$H$25,1,FALSE)&lt;&gt;"",'Leader-Assistant'!$H$1,""),"") &amp; IFERROR(IF(VLOOKUP(E503,'Leader-Assistant'!$I$1:$I$25,1,FALSE)&lt;&gt;"",'Leader-Assistant'!$I$1,""),"")</f>
        <v/>
      </c>
      <c r="E503" s="289" t="str">
        <f ca="1">IF(COUNTIF(Priorities!$B$4:OFFSET(Priorities!$B$3,Table1[[#This Row],[ID]],0),OFFSET(Priorities!$B$3,Table1[[#This Row],[ID]],0))=1,OFFSET(Priorities!$D$3,Table1[[#This Row],[ID]],0),"")</f>
        <v/>
      </c>
      <c r="F503" s="291"/>
      <c r="G503" s="292" t="str" cm="1">
        <f t="array" aca="1" ref="G503" ca="1">_xlfn.IFNA(TODAY()-(INDEX(OFFSET(Priorities!$F$3:$F$2283,Table1[[#This Row],[ID]],0),MATCH(1,(B503=OFFSET(Priorities!$B$3:$B$2283,Table1[[#This Row],[ID]],0))*("1W"=OFFSET(Priorities!$E$3:$E$2283,Table1[[#This Row],[ID]],0)),0))),"")</f>
        <v/>
      </c>
      <c r="H503" s="292" t="str" cm="1">
        <f t="array" aca="1" ref="H503" ca="1">_xlfn.IFNA(TODAY()-(INDEX(OFFSET(Priorities!$F$3:$F$2283,Table1[[#This Row],[ID]],0),MATCH(1,(B503=OFFSET(Priorities!$B$3:$B$2283,Table1[[#This Row],[ID]],0))*("3W"=OFFSET(Priorities!$E$3:$E$2283,Table1[[#This Row],[ID]],0)),0))),"")</f>
        <v/>
      </c>
      <c r="I503" s="292" t="str" cm="1">
        <f t="array" aca="1" ref="I503" ca="1">_xlfn.IFNA(TODAY()-(INDEX(OFFSET(Priorities!$F$3:$F$2283,Table1[[#This Row],[ID]],0),MATCH(1,(B503=OFFSET(Priorities!$B$3:$B$2283,Table1[[#This Row],[ID]],0))*("6W"=OFFSET(Priorities!$E$3:$E$2283,Table1[[#This Row],[ID]],0)),0))),"")</f>
        <v/>
      </c>
      <c r="J503" s="292" t="str" cm="1">
        <f t="array" aca="1" ref="J503" ca="1">_xlfn.IFNA(TODAY()-(INDEX(OFFSET(Priorities!$F$3:$F$2283,Table1[[#This Row],[ID]],0),MATCH(1,(B503=OFFSET(Priorities!$B$3:$B$2283,Table1[[#This Row],[ID]],0))*("12W"=OFFSET(Priorities!$E$3:$E$2283,Table1[[#This Row],[ID]],0)),0))),"")</f>
        <v/>
      </c>
      <c r="K503" s="292" t="str" cm="1">
        <f t="array" aca="1" ref="K503" ca="1">_xlfn.IFNA(TODAY()-(INDEX(OFFSET(Priorities!$F$3:$F$2283,Table1[[#This Row],[ID]],0),MATCH(1,(B503=OFFSET(Priorities!$B$3:$B$2283,Table1[[#This Row],[ID]],0))*("18W"=OFFSET(Priorities!$E$3:$E$2283,Table1[[#This Row],[ID]],0)),0))),"")</f>
        <v/>
      </c>
      <c r="L503" s="292" t="str" cm="1">
        <f t="array" aca="1" ref="L503" ca="1">_xlfn.IFNA(TODAY()-(INDEX(OFFSET(Priorities!$F$3:$F$2283,Table1[[#This Row],[ID]],0),MATCH(1,(B503=OFFSET(Priorities!$B$3:$B$2283,Table1[[#This Row],[ID]],0))*("26W"=OFFSET(Priorities!$E$3:$E$2283,Table1[[#This Row],[ID]],0)),0))),"")</f>
        <v/>
      </c>
      <c r="M503" s="292" t="str" cm="1">
        <f t="array" aca="1" ref="M503" ca="1">_xlfn.IFNA(TODAY()-(INDEX(OFFSET(Priorities!$F$3:$F$2283,Table1[[#This Row],[ID]],0),MATCH(1,(B503=OFFSET(Priorities!$B$3:$B$2283,Table1[[#This Row],[ID]],0))*("52W"=OFFSET(Priorities!$E$3:$E$2283,Table1[[#This Row],[ID]],0)),0))),"")</f>
        <v/>
      </c>
      <c r="N503" s="292" t="str" cm="1">
        <f t="array" aca="1" ref="N503" ca="1">_xlfn.IFNA(TODAY()-(INDEX(OFFSET(Priorities!$F$3:$F$2283,Table1[[#This Row],[ID]],0),MATCH(1,(B503=OFFSET(Priorities!$B$3:$B$2283,Table1[[#This Row],[ID]],0))*("104W"=OFFSET(Priorities!$E$3:$E$2283,Table1[[#This Row],[ID]],0)),0))),"")</f>
        <v/>
      </c>
      <c r="O503" s="292" t="str" cm="1">
        <f t="array" aca="1" ref="O503" ca="1">_xlfn.IFNA(TODAY()-(INDEX(OFFSET(Priorities!$F$3:$F$2283,Table1[[#This Row],[ID]],0),MATCH(1,(B503=OFFSET(Priorities!$B$3:$B$2283,Table1[[#This Row],[ID]],0))*("2L"=OFFSET(Priorities!$E$3:$E$2283,Table1[[#This Row],[ID]],0)),0))),"")</f>
        <v/>
      </c>
      <c r="P503" s="292" t="str" cm="1">
        <f t="array" aca="1" ref="P503" ca="1">_xlfn.IFNA(TODAY()-(INDEX(OFFSET(Priorities!$F$3:$F$2283,Table1[[#This Row],[ID]],0),MATCH(1,(B503=OFFSET(Priorities!$B$3:$B$2283,Table1[[#This Row],[ID]],0))*("156W"=OFFSET(Priorities!$E$3:$E$2283,Table1[[#This Row],[ID]],0)),0))),"")</f>
        <v/>
      </c>
      <c r="Q503" s="289" t="str" cm="1">
        <f t="array" aca="1" ref="Q503" ca="1">_xlfn.IFNA(TODAY()-(INDEX(OFFSET(Priorities!$F$3:$F$2283,Table1[[#This Row],[ID]],0),MATCH(1,(B503=OFFSET(Priorities!$B$3:$B$2283,Table1[[#This Row],[ID]],0))*("3L"=OFFSET(Priorities!$E$3:$E$2283,Table1[[#This Row],[ID]],0)),0))),"")</f>
        <v/>
      </c>
    </row>
    <row r="504" spans="1:17" hidden="1" x14ac:dyDescent="0.3">
      <c r="A504" s="288">
        <v>503</v>
      </c>
      <c r="B504" s="289" t="str">
        <f ca="1">IF(COUNTIF(Priorities!$B$4:OFFSET(Priorities!$B$3,Table1[[#This Row],[ID]],0),OFFSET(Priorities!$B$3,Table1[[#This Row],[ID]],0))=1,OFFSET(Priorities!$B$3,Table1[[#This Row],[ID]],0),"")</f>
        <v/>
      </c>
      <c r="C504" s="290" t="str">
        <f ca="1">IF(COUNTIF(Priorities!$B$4:OFFSET(Priorities!$B$3,Table1[[#This Row],[ID]],0),OFFSET(Priorities!$B$3,Table1[[#This Row],[ID]],0))=1,OFFSET(Priorities!$C$3,Table1[[#This Row],[ID]],0),"")</f>
        <v/>
      </c>
      <c r="D504" s="289" t="str">
        <f ca="1">IFERROR(IF(VLOOKUP(E504,'Leader-Assistant'!$B$1:$B$25,1,FALSE)&lt;&gt;"",'Leader-Assistant'!$B$1,""),"") &amp; IFERROR(IF(VLOOKUP(E504,'Leader-Assistant'!$C$1:$C$25,1,FALSE)&lt;&gt;"",'Leader-Assistant'!$C$1,""),"")  &amp; IFERROR(IF(VLOOKUP(E504,'Leader-Assistant'!$D$1:$D$25,1,FALSE)&lt;&gt;"",'Leader-Assistant'!$D$1,""),"") &amp; IFERROR(IF(VLOOKUP(E504,'Leader-Assistant'!$E$1:$E$25,1,FALSE)&lt;&gt;"",'Leader-Assistant'!$E$1,""),"") &amp; IFERROR(IF(VLOOKUP(E504,'Leader-Assistant'!$F$1:$F$25,1,FALSE)&lt;&gt;"",'Leader-Assistant'!$F$1,""),"") &amp; IFERROR(IF(VLOOKUP(E504,'Leader-Assistant'!$G$1:$G$25,1,FALSE)&lt;&gt;"",'Leader-Assistant'!$G$1,""),"") &amp; IFERROR(IF(VLOOKUP(E504,'Leader-Assistant'!$H$1:$H$25,1,FALSE)&lt;&gt;"",'Leader-Assistant'!$H$1,""),"") &amp; IFERROR(IF(VLOOKUP(E504,'Leader-Assistant'!$I$1:$I$25,1,FALSE)&lt;&gt;"",'Leader-Assistant'!$I$1,""),"")</f>
        <v/>
      </c>
      <c r="E504" s="289" t="str">
        <f ca="1">IF(COUNTIF(Priorities!$B$4:OFFSET(Priorities!$B$3,Table1[[#This Row],[ID]],0),OFFSET(Priorities!$B$3,Table1[[#This Row],[ID]],0))=1,OFFSET(Priorities!$D$3,Table1[[#This Row],[ID]],0),"")</f>
        <v/>
      </c>
      <c r="F504" s="291"/>
      <c r="G504" s="292" t="str" cm="1">
        <f t="array" aca="1" ref="G504" ca="1">_xlfn.IFNA(TODAY()-(INDEX(OFFSET(Priorities!$F$3:$F$2283,Table1[[#This Row],[ID]],0),MATCH(1,(B504=OFFSET(Priorities!$B$3:$B$2283,Table1[[#This Row],[ID]],0))*("1W"=OFFSET(Priorities!$E$3:$E$2283,Table1[[#This Row],[ID]],0)),0))),"")</f>
        <v/>
      </c>
      <c r="H504" s="292" t="str" cm="1">
        <f t="array" aca="1" ref="H504" ca="1">_xlfn.IFNA(TODAY()-(INDEX(OFFSET(Priorities!$F$3:$F$2283,Table1[[#This Row],[ID]],0),MATCH(1,(B504=OFFSET(Priorities!$B$3:$B$2283,Table1[[#This Row],[ID]],0))*("3W"=OFFSET(Priorities!$E$3:$E$2283,Table1[[#This Row],[ID]],0)),0))),"")</f>
        <v/>
      </c>
      <c r="I504" s="292" t="str" cm="1">
        <f t="array" aca="1" ref="I504" ca="1">_xlfn.IFNA(TODAY()-(INDEX(OFFSET(Priorities!$F$3:$F$2283,Table1[[#This Row],[ID]],0),MATCH(1,(B504=OFFSET(Priorities!$B$3:$B$2283,Table1[[#This Row],[ID]],0))*("6W"=OFFSET(Priorities!$E$3:$E$2283,Table1[[#This Row],[ID]],0)),0))),"")</f>
        <v/>
      </c>
      <c r="J504" s="292" t="str" cm="1">
        <f t="array" aca="1" ref="J504" ca="1">_xlfn.IFNA(TODAY()-(INDEX(OFFSET(Priorities!$F$3:$F$2283,Table1[[#This Row],[ID]],0),MATCH(1,(B504=OFFSET(Priorities!$B$3:$B$2283,Table1[[#This Row],[ID]],0))*("12W"=OFFSET(Priorities!$E$3:$E$2283,Table1[[#This Row],[ID]],0)),0))),"")</f>
        <v/>
      </c>
      <c r="K504" s="292" t="str" cm="1">
        <f t="array" aca="1" ref="K504" ca="1">_xlfn.IFNA(TODAY()-(INDEX(OFFSET(Priorities!$F$3:$F$2283,Table1[[#This Row],[ID]],0),MATCH(1,(B504=OFFSET(Priorities!$B$3:$B$2283,Table1[[#This Row],[ID]],0))*("18W"=OFFSET(Priorities!$E$3:$E$2283,Table1[[#This Row],[ID]],0)),0))),"")</f>
        <v/>
      </c>
      <c r="L504" s="292" t="str" cm="1">
        <f t="array" aca="1" ref="L504" ca="1">_xlfn.IFNA(TODAY()-(INDEX(OFFSET(Priorities!$F$3:$F$2283,Table1[[#This Row],[ID]],0),MATCH(1,(B504=OFFSET(Priorities!$B$3:$B$2283,Table1[[#This Row],[ID]],0))*("26W"=OFFSET(Priorities!$E$3:$E$2283,Table1[[#This Row],[ID]],0)),0))),"")</f>
        <v/>
      </c>
      <c r="M504" s="292" t="str" cm="1">
        <f t="array" aca="1" ref="M504" ca="1">_xlfn.IFNA(TODAY()-(INDEX(OFFSET(Priorities!$F$3:$F$2283,Table1[[#This Row],[ID]],0),MATCH(1,(B504=OFFSET(Priorities!$B$3:$B$2283,Table1[[#This Row],[ID]],0))*("52W"=OFFSET(Priorities!$E$3:$E$2283,Table1[[#This Row],[ID]],0)),0))),"")</f>
        <v/>
      </c>
      <c r="N504" s="292" t="str" cm="1">
        <f t="array" aca="1" ref="N504" ca="1">_xlfn.IFNA(TODAY()-(INDEX(OFFSET(Priorities!$F$3:$F$2283,Table1[[#This Row],[ID]],0),MATCH(1,(B504=OFFSET(Priorities!$B$3:$B$2283,Table1[[#This Row],[ID]],0))*("104W"=OFFSET(Priorities!$E$3:$E$2283,Table1[[#This Row],[ID]],0)),0))),"")</f>
        <v/>
      </c>
      <c r="O504" s="292" t="str" cm="1">
        <f t="array" aca="1" ref="O504" ca="1">_xlfn.IFNA(TODAY()-(INDEX(OFFSET(Priorities!$F$3:$F$2283,Table1[[#This Row],[ID]],0),MATCH(1,(B504=OFFSET(Priorities!$B$3:$B$2283,Table1[[#This Row],[ID]],0))*("2L"=OFFSET(Priorities!$E$3:$E$2283,Table1[[#This Row],[ID]],0)),0))),"")</f>
        <v/>
      </c>
      <c r="P504" s="292" t="str" cm="1">
        <f t="array" aca="1" ref="P504" ca="1">_xlfn.IFNA(TODAY()-(INDEX(OFFSET(Priorities!$F$3:$F$2283,Table1[[#This Row],[ID]],0),MATCH(1,(B504=OFFSET(Priorities!$B$3:$B$2283,Table1[[#This Row],[ID]],0))*("156W"=OFFSET(Priorities!$E$3:$E$2283,Table1[[#This Row],[ID]],0)),0))),"")</f>
        <v/>
      </c>
      <c r="Q504" s="289" t="str" cm="1">
        <f t="array" aca="1" ref="Q504" ca="1">_xlfn.IFNA(TODAY()-(INDEX(OFFSET(Priorities!$F$3:$F$2283,Table1[[#This Row],[ID]],0),MATCH(1,(B504=OFFSET(Priorities!$B$3:$B$2283,Table1[[#This Row],[ID]],0))*("3L"=OFFSET(Priorities!$E$3:$E$2283,Table1[[#This Row],[ID]],0)),0))),"")</f>
        <v/>
      </c>
    </row>
    <row r="505" spans="1:17" hidden="1" x14ac:dyDescent="0.3">
      <c r="A505" s="288">
        <v>504</v>
      </c>
      <c r="B505" s="289" t="str">
        <f ca="1">IF(COUNTIF(Priorities!$B$4:OFFSET(Priorities!$B$3,Table1[[#This Row],[ID]],0),OFFSET(Priorities!$B$3,Table1[[#This Row],[ID]],0))=1,OFFSET(Priorities!$B$3,Table1[[#This Row],[ID]],0),"")</f>
        <v/>
      </c>
      <c r="C505" s="290" t="str">
        <f ca="1">IF(COUNTIF(Priorities!$B$4:OFFSET(Priorities!$B$3,Table1[[#This Row],[ID]],0),OFFSET(Priorities!$B$3,Table1[[#This Row],[ID]],0))=1,OFFSET(Priorities!$C$3,Table1[[#This Row],[ID]],0),"")</f>
        <v/>
      </c>
      <c r="D505" s="289" t="str">
        <f ca="1">IFERROR(IF(VLOOKUP(E505,'Leader-Assistant'!$B$1:$B$25,1,FALSE)&lt;&gt;"",'Leader-Assistant'!$B$1,""),"") &amp; IFERROR(IF(VLOOKUP(E505,'Leader-Assistant'!$C$1:$C$25,1,FALSE)&lt;&gt;"",'Leader-Assistant'!$C$1,""),"")  &amp; IFERROR(IF(VLOOKUP(E505,'Leader-Assistant'!$D$1:$D$25,1,FALSE)&lt;&gt;"",'Leader-Assistant'!$D$1,""),"") &amp; IFERROR(IF(VLOOKUP(E505,'Leader-Assistant'!$E$1:$E$25,1,FALSE)&lt;&gt;"",'Leader-Assistant'!$E$1,""),"") &amp; IFERROR(IF(VLOOKUP(E505,'Leader-Assistant'!$F$1:$F$25,1,FALSE)&lt;&gt;"",'Leader-Assistant'!$F$1,""),"") &amp; IFERROR(IF(VLOOKUP(E505,'Leader-Assistant'!$G$1:$G$25,1,FALSE)&lt;&gt;"",'Leader-Assistant'!$G$1,""),"") &amp; IFERROR(IF(VLOOKUP(E505,'Leader-Assistant'!$H$1:$H$25,1,FALSE)&lt;&gt;"",'Leader-Assistant'!$H$1,""),"") &amp; IFERROR(IF(VLOOKUP(E505,'Leader-Assistant'!$I$1:$I$25,1,FALSE)&lt;&gt;"",'Leader-Assistant'!$I$1,""),"")</f>
        <v/>
      </c>
      <c r="E505" s="289" t="str">
        <f ca="1">IF(COUNTIF(Priorities!$B$4:OFFSET(Priorities!$B$3,Table1[[#This Row],[ID]],0),OFFSET(Priorities!$B$3,Table1[[#This Row],[ID]],0))=1,OFFSET(Priorities!$D$3,Table1[[#This Row],[ID]],0),"")</f>
        <v/>
      </c>
      <c r="F505" s="291"/>
      <c r="G505" s="292" t="str" cm="1">
        <f t="array" aca="1" ref="G505" ca="1">_xlfn.IFNA(TODAY()-(INDEX(OFFSET(Priorities!$F$3:$F$2283,Table1[[#This Row],[ID]],0),MATCH(1,(B505=OFFSET(Priorities!$B$3:$B$2283,Table1[[#This Row],[ID]],0))*("1W"=OFFSET(Priorities!$E$3:$E$2283,Table1[[#This Row],[ID]],0)),0))),"")</f>
        <v/>
      </c>
      <c r="H505" s="292" t="str" cm="1">
        <f t="array" aca="1" ref="H505" ca="1">_xlfn.IFNA(TODAY()-(INDEX(OFFSET(Priorities!$F$3:$F$2283,Table1[[#This Row],[ID]],0),MATCH(1,(B505=OFFSET(Priorities!$B$3:$B$2283,Table1[[#This Row],[ID]],0))*("3W"=OFFSET(Priorities!$E$3:$E$2283,Table1[[#This Row],[ID]],0)),0))),"")</f>
        <v/>
      </c>
      <c r="I505" s="292" t="str" cm="1">
        <f t="array" aca="1" ref="I505" ca="1">_xlfn.IFNA(TODAY()-(INDEX(OFFSET(Priorities!$F$3:$F$2283,Table1[[#This Row],[ID]],0),MATCH(1,(B505=OFFSET(Priorities!$B$3:$B$2283,Table1[[#This Row],[ID]],0))*("6W"=OFFSET(Priorities!$E$3:$E$2283,Table1[[#This Row],[ID]],0)),0))),"")</f>
        <v/>
      </c>
      <c r="J505" s="292" t="str" cm="1">
        <f t="array" aca="1" ref="J505" ca="1">_xlfn.IFNA(TODAY()-(INDEX(OFFSET(Priorities!$F$3:$F$2283,Table1[[#This Row],[ID]],0),MATCH(1,(B505=OFFSET(Priorities!$B$3:$B$2283,Table1[[#This Row],[ID]],0))*("12W"=OFFSET(Priorities!$E$3:$E$2283,Table1[[#This Row],[ID]],0)),0))),"")</f>
        <v/>
      </c>
      <c r="K505" s="292" t="str" cm="1">
        <f t="array" aca="1" ref="K505" ca="1">_xlfn.IFNA(TODAY()-(INDEX(OFFSET(Priorities!$F$3:$F$2283,Table1[[#This Row],[ID]],0),MATCH(1,(B505=OFFSET(Priorities!$B$3:$B$2283,Table1[[#This Row],[ID]],0))*("18W"=OFFSET(Priorities!$E$3:$E$2283,Table1[[#This Row],[ID]],0)),0))),"")</f>
        <v/>
      </c>
      <c r="L505" s="292" t="str" cm="1">
        <f t="array" aca="1" ref="L505" ca="1">_xlfn.IFNA(TODAY()-(INDEX(OFFSET(Priorities!$F$3:$F$2283,Table1[[#This Row],[ID]],0),MATCH(1,(B505=OFFSET(Priorities!$B$3:$B$2283,Table1[[#This Row],[ID]],0))*("26W"=OFFSET(Priorities!$E$3:$E$2283,Table1[[#This Row],[ID]],0)),0))),"")</f>
        <v/>
      </c>
      <c r="M505" s="292" t="str" cm="1">
        <f t="array" aca="1" ref="M505" ca="1">_xlfn.IFNA(TODAY()-(INDEX(OFFSET(Priorities!$F$3:$F$2283,Table1[[#This Row],[ID]],0),MATCH(1,(B505=OFFSET(Priorities!$B$3:$B$2283,Table1[[#This Row],[ID]],0))*("52W"=OFFSET(Priorities!$E$3:$E$2283,Table1[[#This Row],[ID]],0)),0))),"")</f>
        <v/>
      </c>
      <c r="N505" s="292" t="str" cm="1">
        <f t="array" aca="1" ref="N505" ca="1">_xlfn.IFNA(TODAY()-(INDEX(OFFSET(Priorities!$F$3:$F$2283,Table1[[#This Row],[ID]],0),MATCH(1,(B505=OFFSET(Priorities!$B$3:$B$2283,Table1[[#This Row],[ID]],0))*("104W"=OFFSET(Priorities!$E$3:$E$2283,Table1[[#This Row],[ID]],0)),0))),"")</f>
        <v/>
      </c>
      <c r="O505" s="292" t="str" cm="1">
        <f t="array" aca="1" ref="O505" ca="1">_xlfn.IFNA(TODAY()-(INDEX(OFFSET(Priorities!$F$3:$F$2283,Table1[[#This Row],[ID]],0),MATCH(1,(B505=OFFSET(Priorities!$B$3:$B$2283,Table1[[#This Row],[ID]],0))*("2L"=OFFSET(Priorities!$E$3:$E$2283,Table1[[#This Row],[ID]],0)),0))),"")</f>
        <v/>
      </c>
      <c r="P505" s="292" t="str" cm="1">
        <f t="array" aca="1" ref="P505" ca="1">_xlfn.IFNA(TODAY()-(INDEX(OFFSET(Priorities!$F$3:$F$2283,Table1[[#This Row],[ID]],0),MATCH(1,(B505=OFFSET(Priorities!$B$3:$B$2283,Table1[[#This Row],[ID]],0))*("156W"=OFFSET(Priorities!$E$3:$E$2283,Table1[[#This Row],[ID]],0)),0))),"")</f>
        <v/>
      </c>
      <c r="Q505" s="289" t="str" cm="1">
        <f t="array" aca="1" ref="Q505" ca="1">_xlfn.IFNA(TODAY()-(INDEX(OFFSET(Priorities!$F$3:$F$2283,Table1[[#This Row],[ID]],0),MATCH(1,(B505=OFFSET(Priorities!$B$3:$B$2283,Table1[[#This Row],[ID]],0))*("3L"=OFFSET(Priorities!$E$3:$E$2283,Table1[[#This Row],[ID]],0)),0))),"")</f>
        <v/>
      </c>
    </row>
    <row r="506" spans="1:17" hidden="1" x14ac:dyDescent="0.3">
      <c r="A506" s="288">
        <v>505</v>
      </c>
      <c r="B506" s="289" t="str">
        <f ca="1">IF(COUNTIF(Priorities!$B$4:OFFSET(Priorities!$B$3,Table1[[#This Row],[ID]],0),OFFSET(Priorities!$B$3,Table1[[#This Row],[ID]],0))=1,OFFSET(Priorities!$B$3,Table1[[#This Row],[ID]],0),"")</f>
        <v/>
      </c>
      <c r="C506" s="290" t="str">
        <f ca="1">IF(COUNTIF(Priorities!$B$4:OFFSET(Priorities!$B$3,Table1[[#This Row],[ID]],0),OFFSET(Priorities!$B$3,Table1[[#This Row],[ID]],0))=1,OFFSET(Priorities!$C$3,Table1[[#This Row],[ID]],0),"")</f>
        <v/>
      </c>
      <c r="D506" s="289" t="str">
        <f ca="1">IFERROR(IF(VLOOKUP(E506,'Leader-Assistant'!$B$1:$B$25,1,FALSE)&lt;&gt;"",'Leader-Assistant'!$B$1,""),"") &amp; IFERROR(IF(VLOOKUP(E506,'Leader-Assistant'!$C$1:$C$25,1,FALSE)&lt;&gt;"",'Leader-Assistant'!$C$1,""),"")  &amp; IFERROR(IF(VLOOKUP(E506,'Leader-Assistant'!$D$1:$D$25,1,FALSE)&lt;&gt;"",'Leader-Assistant'!$D$1,""),"") &amp; IFERROR(IF(VLOOKUP(E506,'Leader-Assistant'!$E$1:$E$25,1,FALSE)&lt;&gt;"",'Leader-Assistant'!$E$1,""),"") &amp; IFERROR(IF(VLOOKUP(E506,'Leader-Assistant'!$F$1:$F$25,1,FALSE)&lt;&gt;"",'Leader-Assistant'!$F$1,""),"") &amp; IFERROR(IF(VLOOKUP(E506,'Leader-Assistant'!$G$1:$G$25,1,FALSE)&lt;&gt;"",'Leader-Assistant'!$G$1,""),"") &amp; IFERROR(IF(VLOOKUP(E506,'Leader-Assistant'!$H$1:$H$25,1,FALSE)&lt;&gt;"",'Leader-Assistant'!$H$1,""),"") &amp; IFERROR(IF(VLOOKUP(E506,'Leader-Assistant'!$I$1:$I$25,1,FALSE)&lt;&gt;"",'Leader-Assistant'!$I$1,""),"")</f>
        <v/>
      </c>
      <c r="E506" s="289" t="str">
        <f ca="1">IF(COUNTIF(Priorities!$B$4:OFFSET(Priorities!$B$3,Table1[[#This Row],[ID]],0),OFFSET(Priorities!$B$3,Table1[[#This Row],[ID]],0))=1,OFFSET(Priorities!$D$3,Table1[[#This Row],[ID]],0),"")</f>
        <v/>
      </c>
      <c r="F506" s="291"/>
      <c r="G506" s="292" t="str" cm="1">
        <f t="array" aca="1" ref="G506" ca="1">_xlfn.IFNA(TODAY()-(INDEX(OFFSET(Priorities!$F$3:$F$2283,Table1[[#This Row],[ID]],0),MATCH(1,(B506=OFFSET(Priorities!$B$3:$B$2283,Table1[[#This Row],[ID]],0))*("1W"=OFFSET(Priorities!$E$3:$E$2283,Table1[[#This Row],[ID]],0)),0))),"")</f>
        <v/>
      </c>
      <c r="H506" s="292" t="str" cm="1">
        <f t="array" aca="1" ref="H506" ca="1">_xlfn.IFNA(TODAY()-(INDEX(OFFSET(Priorities!$F$3:$F$2283,Table1[[#This Row],[ID]],0),MATCH(1,(B506=OFFSET(Priorities!$B$3:$B$2283,Table1[[#This Row],[ID]],0))*("3W"=OFFSET(Priorities!$E$3:$E$2283,Table1[[#This Row],[ID]],0)),0))),"")</f>
        <v/>
      </c>
      <c r="I506" s="292" t="str" cm="1">
        <f t="array" aca="1" ref="I506" ca="1">_xlfn.IFNA(TODAY()-(INDEX(OFFSET(Priorities!$F$3:$F$2283,Table1[[#This Row],[ID]],0),MATCH(1,(B506=OFFSET(Priorities!$B$3:$B$2283,Table1[[#This Row],[ID]],0))*("6W"=OFFSET(Priorities!$E$3:$E$2283,Table1[[#This Row],[ID]],0)),0))),"")</f>
        <v/>
      </c>
      <c r="J506" s="292" t="str" cm="1">
        <f t="array" aca="1" ref="J506" ca="1">_xlfn.IFNA(TODAY()-(INDEX(OFFSET(Priorities!$F$3:$F$2283,Table1[[#This Row],[ID]],0),MATCH(1,(B506=OFFSET(Priorities!$B$3:$B$2283,Table1[[#This Row],[ID]],0))*("12W"=OFFSET(Priorities!$E$3:$E$2283,Table1[[#This Row],[ID]],0)),0))),"")</f>
        <v/>
      </c>
      <c r="K506" s="292" t="str" cm="1">
        <f t="array" aca="1" ref="K506" ca="1">_xlfn.IFNA(TODAY()-(INDEX(OFFSET(Priorities!$F$3:$F$2283,Table1[[#This Row],[ID]],0),MATCH(1,(B506=OFFSET(Priorities!$B$3:$B$2283,Table1[[#This Row],[ID]],0))*("18W"=OFFSET(Priorities!$E$3:$E$2283,Table1[[#This Row],[ID]],0)),0))),"")</f>
        <v/>
      </c>
      <c r="L506" s="292" t="str" cm="1">
        <f t="array" aca="1" ref="L506" ca="1">_xlfn.IFNA(TODAY()-(INDEX(OFFSET(Priorities!$F$3:$F$2283,Table1[[#This Row],[ID]],0),MATCH(1,(B506=OFFSET(Priorities!$B$3:$B$2283,Table1[[#This Row],[ID]],0))*("26W"=OFFSET(Priorities!$E$3:$E$2283,Table1[[#This Row],[ID]],0)),0))),"")</f>
        <v/>
      </c>
      <c r="M506" s="292" t="str" cm="1">
        <f t="array" aca="1" ref="M506" ca="1">_xlfn.IFNA(TODAY()-(INDEX(OFFSET(Priorities!$F$3:$F$2283,Table1[[#This Row],[ID]],0),MATCH(1,(B506=OFFSET(Priorities!$B$3:$B$2283,Table1[[#This Row],[ID]],0))*("52W"=OFFSET(Priorities!$E$3:$E$2283,Table1[[#This Row],[ID]],0)),0))),"")</f>
        <v/>
      </c>
      <c r="N506" s="292" t="str" cm="1">
        <f t="array" aca="1" ref="N506" ca="1">_xlfn.IFNA(TODAY()-(INDEX(OFFSET(Priorities!$F$3:$F$2283,Table1[[#This Row],[ID]],0),MATCH(1,(B506=OFFSET(Priorities!$B$3:$B$2283,Table1[[#This Row],[ID]],0))*("104W"=OFFSET(Priorities!$E$3:$E$2283,Table1[[#This Row],[ID]],0)),0))),"")</f>
        <v/>
      </c>
      <c r="O506" s="292" t="str" cm="1">
        <f t="array" aca="1" ref="O506" ca="1">_xlfn.IFNA(TODAY()-(INDEX(OFFSET(Priorities!$F$3:$F$2283,Table1[[#This Row],[ID]],0),MATCH(1,(B506=OFFSET(Priorities!$B$3:$B$2283,Table1[[#This Row],[ID]],0))*("2L"=OFFSET(Priorities!$E$3:$E$2283,Table1[[#This Row],[ID]],0)),0))),"")</f>
        <v/>
      </c>
      <c r="P506" s="292" t="str" cm="1">
        <f t="array" aca="1" ref="P506" ca="1">_xlfn.IFNA(TODAY()-(INDEX(OFFSET(Priorities!$F$3:$F$2283,Table1[[#This Row],[ID]],0),MATCH(1,(B506=OFFSET(Priorities!$B$3:$B$2283,Table1[[#This Row],[ID]],0))*("156W"=OFFSET(Priorities!$E$3:$E$2283,Table1[[#This Row],[ID]],0)),0))),"")</f>
        <v/>
      </c>
      <c r="Q506" s="289" t="str" cm="1">
        <f t="array" aca="1" ref="Q506" ca="1">_xlfn.IFNA(TODAY()-(INDEX(OFFSET(Priorities!$F$3:$F$2283,Table1[[#This Row],[ID]],0),MATCH(1,(B506=OFFSET(Priorities!$B$3:$B$2283,Table1[[#This Row],[ID]],0))*("3L"=OFFSET(Priorities!$E$3:$E$2283,Table1[[#This Row],[ID]],0)),0))),"")</f>
        <v/>
      </c>
    </row>
    <row r="507" spans="1:17" hidden="1" x14ac:dyDescent="0.3">
      <c r="A507" s="288">
        <v>506</v>
      </c>
      <c r="B507" s="289" t="str">
        <f ca="1">IF(COUNTIF(Priorities!$B$4:OFFSET(Priorities!$B$3,Table1[[#This Row],[ID]],0),OFFSET(Priorities!$B$3,Table1[[#This Row],[ID]],0))=1,OFFSET(Priorities!$B$3,Table1[[#This Row],[ID]],0),"")</f>
        <v/>
      </c>
      <c r="C507" s="290" t="str">
        <f ca="1">IF(COUNTIF(Priorities!$B$4:OFFSET(Priorities!$B$3,Table1[[#This Row],[ID]],0),OFFSET(Priorities!$B$3,Table1[[#This Row],[ID]],0))=1,OFFSET(Priorities!$C$3,Table1[[#This Row],[ID]],0),"")</f>
        <v/>
      </c>
      <c r="D507" s="289" t="str">
        <f ca="1">IFERROR(IF(VLOOKUP(E507,'Leader-Assistant'!$B$1:$B$25,1,FALSE)&lt;&gt;"",'Leader-Assistant'!$B$1,""),"") &amp; IFERROR(IF(VLOOKUP(E507,'Leader-Assistant'!$C$1:$C$25,1,FALSE)&lt;&gt;"",'Leader-Assistant'!$C$1,""),"")  &amp; IFERROR(IF(VLOOKUP(E507,'Leader-Assistant'!$D$1:$D$25,1,FALSE)&lt;&gt;"",'Leader-Assistant'!$D$1,""),"") &amp; IFERROR(IF(VLOOKUP(E507,'Leader-Assistant'!$E$1:$E$25,1,FALSE)&lt;&gt;"",'Leader-Assistant'!$E$1,""),"") &amp; IFERROR(IF(VLOOKUP(E507,'Leader-Assistant'!$F$1:$F$25,1,FALSE)&lt;&gt;"",'Leader-Assistant'!$F$1,""),"") &amp; IFERROR(IF(VLOOKUP(E507,'Leader-Assistant'!$G$1:$G$25,1,FALSE)&lt;&gt;"",'Leader-Assistant'!$G$1,""),"") &amp; IFERROR(IF(VLOOKUP(E507,'Leader-Assistant'!$H$1:$H$25,1,FALSE)&lt;&gt;"",'Leader-Assistant'!$H$1,""),"") &amp; IFERROR(IF(VLOOKUP(E507,'Leader-Assistant'!$I$1:$I$25,1,FALSE)&lt;&gt;"",'Leader-Assistant'!$I$1,""),"")</f>
        <v/>
      </c>
      <c r="E507" s="289" t="str">
        <f ca="1">IF(COUNTIF(Priorities!$B$4:OFFSET(Priorities!$B$3,Table1[[#This Row],[ID]],0),OFFSET(Priorities!$B$3,Table1[[#This Row],[ID]],0))=1,OFFSET(Priorities!$D$3,Table1[[#This Row],[ID]],0),"")</f>
        <v/>
      </c>
      <c r="F507" s="291"/>
      <c r="G507" s="292" t="str" cm="1">
        <f t="array" aca="1" ref="G507" ca="1">_xlfn.IFNA(TODAY()-(INDEX(OFFSET(Priorities!$F$3:$F$2283,Table1[[#This Row],[ID]],0),MATCH(1,(B507=OFFSET(Priorities!$B$3:$B$2283,Table1[[#This Row],[ID]],0))*("1W"=OFFSET(Priorities!$E$3:$E$2283,Table1[[#This Row],[ID]],0)),0))),"")</f>
        <v/>
      </c>
      <c r="H507" s="292" t="str" cm="1">
        <f t="array" aca="1" ref="H507" ca="1">_xlfn.IFNA(TODAY()-(INDEX(OFFSET(Priorities!$F$3:$F$2283,Table1[[#This Row],[ID]],0),MATCH(1,(B507=OFFSET(Priorities!$B$3:$B$2283,Table1[[#This Row],[ID]],0))*("3W"=OFFSET(Priorities!$E$3:$E$2283,Table1[[#This Row],[ID]],0)),0))),"")</f>
        <v/>
      </c>
      <c r="I507" s="292" t="str" cm="1">
        <f t="array" aca="1" ref="I507" ca="1">_xlfn.IFNA(TODAY()-(INDEX(OFFSET(Priorities!$F$3:$F$2283,Table1[[#This Row],[ID]],0),MATCH(1,(B507=OFFSET(Priorities!$B$3:$B$2283,Table1[[#This Row],[ID]],0))*("6W"=OFFSET(Priorities!$E$3:$E$2283,Table1[[#This Row],[ID]],0)),0))),"")</f>
        <v/>
      </c>
      <c r="J507" s="292" t="str" cm="1">
        <f t="array" aca="1" ref="J507" ca="1">_xlfn.IFNA(TODAY()-(INDEX(OFFSET(Priorities!$F$3:$F$2283,Table1[[#This Row],[ID]],0),MATCH(1,(B507=OFFSET(Priorities!$B$3:$B$2283,Table1[[#This Row],[ID]],0))*("12W"=OFFSET(Priorities!$E$3:$E$2283,Table1[[#This Row],[ID]],0)),0))),"")</f>
        <v/>
      </c>
      <c r="K507" s="292" t="str" cm="1">
        <f t="array" aca="1" ref="K507" ca="1">_xlfn.IFNA(TODAY()-(INDEX(OFFSET(Priorities!$F$3:$F$2283,Table1[[#This Row],[ID]],0),MATCH(1,(B507=OFFSET(Priorities!$B$3:$B$2283,Table1[[#This Row],[ID]],0))*("18W"=OFFSET(Priorities!$E$3:$E$2283,Table1[[#This Row],[ID]],0)),0))),"")</f>
        <v/>
      </c>
      <c r="L507" s="292" t="str" cm="1">
        <f t="array" aca="1" ref="L507" ca="1">_xlfn.IFNA(TODAY()-(INDEX(OFFSET(Priorities!$F$3:$F$2283,Table1[[#This Row],[ID]],0),MATCH(1,(B507=OFFSET(Priorities!$B$3:$B$2283,Table1[[#This Row],[ID]],0))*("26W"=OFFSET(Priorities!$E$3:$E$2283,Table1[[#This Row],[ID]],0)),0))),"")</f>
        <v/>
      </c>
      <c r="M507" s="292" t="str" cm="1">
        <f t="array" aca="1" ref="M507" ca="1">_xlfn.IFNA(TODAY()-(INDEX(OFFSET(Priorities!$F$3:$F$2283,Table1[[#This Row],[ID]],0),MATCH(1,(B507=OFFSET(Priorities!$B$3:$B$2283,Table1[[#This Row],[ID]],0))*("52W"=OFFSET(Priorities!$E$3:$E$2283,Table1[[#This Row],[ID]],0)),0))),"")</f>
        <v/>
      </c>
      <c r="N507" s="292" t="str" cm="1">
        <f t="array" aca="1" ref="N507" ca="1">_xlfn.IFNA(TODAY()-(INDEX(OFFSET(Priorities!$F$3:$F$2283,Table1[[#This Row],[ID]],0),MATCH(1,(B507=OFFSET(Priorities!$B$3:$B$2283,Table1[[#This Row],[ID]],0))*("104W"=OFFSET(Priorities!$E$3:$E$2283,Table1[[#This Row],[ID]],0)),0))),"")</f>
        <v/>
      </c>
      <c r="O507" s="292" t="str" cm="1">
        <f t="array" aca="1" ref="O507" ca="1">_xlfn.IFNA(TODAY()-(INDEX(OFFSET(Priorities!$F$3:$F$2283,Table1[[#This Row],[ID]],0),MATCH(1,(B507=OFFSET(Priorities!$B$3:$B$2283,Table1[[#This Row],[ID]],0))*("2L"=OFFSET(Priorities!$E$3:$E$2283,Table1[[#This Row],[ID]],0)),0))),"")</f>
        <v/>
      </c>
      <c r="P507" s="292" t="str" cm="1">
        <f t="array" aca="1" ref="P507" ca="1">_xlfn.IFNA(TODAY()-(INDEX(OFFSET(Priorities!$F$3:$F$2283,Table1[[#This Row],[ID]],0),MATCH(1,(B507=OFFSET(Priorities!$B$3:$B$2283,Table1[[#This Row],[ID]],0))*("156W"=OFFSET(Priorities!$E$3:$E$2283,Table1[[#This Row],[ID]],0)),0))),"")</f>
        <v/>
      </c>
      <c r="Q507" s="289" t="str" cm="1">
        <f t="array" aca="1" ref="Q507" ca="1">_xlfn.IFNA(TODAY()-(INDEX(OFFSET(Priorities!$F$3:$F$2283,Table1[[#This Row],[ID]],0),MATCH(1,(B507=OFFSET(Priorities!$B$3:$B$2283,Table1[[#This Row],[ID]],0))*("3L"=OFFSET(Priorities!$E$3:$E$2283,Table1[[#This Row],[ID]],0)),0))),"")</f>
        <v/>
      </c>
    </row>
    <row r="508" spans="1:17" hidden="1" x14ac:dyDescent="0.3">
      <c r="A508" s="288">
        <v>507</v>
      </c>
      <c r="B508" s="289" t="str">
        <f ca="1">IF(COUNTIF(Priorities!$B$4:OFFSET(Priorities!$B$3,Table1[[#This Row],[ID]],0),OFFSET(Priorities!$B$3,Table1[[#This Row],[ID]],0))=1,OFFSET(Priorities!$B$3,Table1[[#This Row],[ID]],0),"")</f>
        <v/>
      </c>
      <c r="C508" s="290" t="str">
        <f ca="1">IF(COUNTIF(Priorities!$B$4:OFFSET(Priorities!$B$3,Table1[[#This Row],[ID]],0),OFFSET(Priorities!$B$3,Table1[[#This Row],[ID]],0))=1,OFFSET(Priorities!$C$3,Table1[[#This Row],[ID]],0),"")</f>
        <v/>
      </c>
      <c r="D508" s="289" t="str">
        <f ca="1">IFERROR(IF(VLOOKUP(E508,'Leader-Assistant'!$B$1:$B$25,1,FALSE)&lt;&gt;"",'Leader-Assistant'!$B$1,""),"") &amp; IFERROR(IF(VLOOKUP(E508,'Leader-Assistant'!$C$1:$C$25,1,FALSE)&lt;&gt;"",'Leader-Assistant'!$C$1,""),"")  &amp; IFERROR(IF(VLOOKUP(E508,'Leader-Assistant'!$D$1:$D$25,1,FALSE)&lt;&gt;"",'Leader-Assistant'!$D$1,""),"") &amp; IFERROR(IF(VLOOKUP(E508,'Leader-Assistant'!$E$1:$E$25,1,FALSE)&lt;&gt;"",'Leader-Assistant'!$E$1,""),"") &amp; IFERROR(IF(VLOOKUP(E508,'Leader-Assistant'!$F$1:$F$25,1,FALSE)&lt;&gt;"",'Leader-Assistant'!$F$1,""),"") &amp; IFERROR(IF(VLOOKUP(E508,'Leader-Assistant'!$G$1:$G$25,1,FALSE)&lt;&gt;"",'Leader-Assistant'!$G$1,""),"") &amp; IFERROR(IF(VLOOKUP(E508,'Leader-Assistant'!$H$1:$H$25,1,FALSE)&lt;&gt;"",'Leader-Assistant'!$H$1,""),"") &amp; IFERROR(IF(VLOOKUP(E508,'Leader-Assistant'!$I$1:$I$25,1,FALSE)&lt;&gt;"",'Leader-Assistant'!$I$1,""),"")</f>
        <v/>
      </c>
      <c r="E508" s="289" t="str">
        <f ca="1">IF(COUNTIF(Priorities!$B$4:OFFSET(Priorities!$B$3,Table1[[#This Row],[ID]],0),OFFSET(Priorities!$B$3,Table1[[#This Row],[ID]],0))=1,OFFSET(Priorities!$D$3,Table1[[#This Row],[ID]],0),"")</f>
        <v/>
      </c>
      <c r="F508" s="291"/>
      <c r="G508" s="292" t="str" cm="1">
        <f t="array" aca="1" ref="G508" ca="1">_xlfn.IFNA(TODAY()-(INDEX(OFFSET(Priorities!$F$3:$F$2283,Table1[[#This Row],[ID]],0),MATCH(1,(B508=OFFSET(Priorities!$B$3:$B$2283,Table1[[#This Row],[ID]],0))*("1W"=OFFSET(Priorities!$E$3:$E$2283,Table1[[#This Row],[ID]],0)),0))),"")</f>
        <v/>
      </c>
      <c r="H508" s="292" t="str" cm="1">
        <f t="array" aca="1" ref="H508" ca="1">_xlfn.IFNA(TODAY()-(INDEX(OFFSET(Priorities!$F$3:$F$2283,Table1[[#This Row],[ID]],0),MATCH(1,(B508=OFFSET(Priorities!$B$3:$B$2283,Table1[[#This Row],[ID]],0))*("3W"=OFFSET(Priorities!$E$3:$E$2283,Table1[[#This Row],[ID]],0)),0))),"")</f>
        <v/>
      </c>
      <c r="I508" s="292" t="str" cm="1">
        <f t="array" aca="1" ref="I508" ca="1">_xlfn.IFNA(TODAY()-(INDEX(OFFSET(Priorities!$F$3:$F$2283,Table1[[#This Row],[ID]],0),MATCH(1,(B508=OFFSET(Priorities!$B$3:$B$2283,Table1[[#This Row],[ID]],0))*("6W"=OFFSET(Priorities!$E$3:$E$2283,Table1[[#This Row],[ID]],0)),0))),"")</f>
        <v/>
      </c>
      <c r="J508" s="292" t="str" cm="1">
        <f t="array" aca="1" ref="J508" ca="1">_xlfn.IFNA(TODAY()-(INDEX(OFFSET(Priorities!$F$3:$F$2283,Table1[[#This Row],[ID]],0),MATCH(1,(B508=OFFSET(Priorities!$B$3:$B$2283,Table1[[#This Row],[ID]],0))*("12W"=OFFSET(Priorities!$E$3:$E$2283,Table1[[#This Row],[ID]],0)),0))),"")</f>
        <v/>
      </c>
      <c r="K508" s="292" t="str" cm="1">
        <f t="array" aca="1" ref="K508" ca="1">_xlfn.IFNA(TODAY()-(INDEX(OFFSET(Priorities!$F$3:$F$2283,Table1[[#This Row],[ID]],0),MATCH(1,(B508=OFFSET(Priorities!$B$3:$B$2283,Table1[[#This Row],[ID]],0))*("18W"=OFFSET(Priorities!$E$3:$E$2283,Table1[[#This Row],[ID]],0)),0))),"")</f>
        <v/>
      </c>
      <c r="L508" s="292" t="str" cm="1">
        <f t="array" aca="1" ref="L508" ca="1">_xlfn.IFNA(TODAY()-(INDEX(OFFSET(Priorities!$F$3:$F$2283,Table1[[#This Row],[ID]],0),MATCH(1,(B508=OFFSET(Priorities!$B$3:$B$2283,Table1[[#This Row],[ID]],0))*("26W"=OFFSET(Priorities!$E$3:$E$2283,Table1[[#This Row],[ID]],0)),0))),"")</f>
        <v/>
      </c>
      <c r="M508" s="292" t="str" cm="1">
        <f t="array" aca="1" ref="M508" ca="1">_xlfn.IFNA(TODAY()-(INDEX(OFFSET(Priorities!$F$3:$F$2283,Table1[[#This Row],[ID]],0),MATCH(1,(B508=OFFSET(Priorities!$B$3:$B$2283,Table1[[#This Row],[ID]],0))*("52W"=OFFSET(Priorities!$E$3:$E$2283,Table1[[#This Row],[ID]],0)),0))),"")</f>
        <v/>
      </c>
      <c r="N508" s="292" t="str" cm="1">
        <f t="array" aca="1" ref="N508" ca="1">_xlfn.IFNA(TODAY()-(INDEX(OFFSET(Priorities!$F$3:$F$2283,Table1[[#This Row],[ID]],0),MATCH(1,(B508=OFFSET(Priorities!$B$3:$B$2283,Table1[[#This Row],[ID]],0))*("104W"=OFFSET(Priorities!$E$3:$E$2283,Table1[[#This Row],[ID]],0)),0))),"")</f>
        <v/>
      </c>
      <c r="O508" s="292" t="str" cm="1">
        <f t="array" aca="1" ref="O508" ca="1">_xlfn.IFNA(TODAY()-(INDEX(OFFSET(Priorities!$F$3:$F$2283,Table1[[#This Row],[ID]],0),MATCH(1,(B508=OFFSET(Priorities!$B$3:$B$2283,Table1[[#This Row],[ID]],0))*("2L"=OFFSET(Priorities!$E$3:$E$2283,Table1[[#This Row],[ID]],0)),0))),"")</f>
        <v/>
      </c>
      <c r="P508" s="292" t="str" cm="1">
        <f t="array" aca="1" ref="P508" ca="1">_xlfn.IFNA(TODAY()-(INDEX(OFFSET(Priorities!$F$3:$F$2283,Table1[[#This Row],[ID]],0),MATCH(1,(B508=OFFSET(Priorities!$B$3:$B$2283,Table1[[#This Row],[ID]],0))*("156W"=OFFSET(Priorities!$E$3:$E$2283,Table1[[#This Row],[ID]],0)),0))),"")</f>
        <v/>
      </c>
      <c r="Q508" s="289" t="str" cm="1">
        <f t="array" aca="1" ref="Q508" ca="1">_xlfn.IFNA(TODAY()-(INDEX(OFFSET(Priorities!$F$3:$F$2283,Table1[[#This Row],[ID]],0),MATCH(1,(B508=OFFSET(Priorities!$B$3:$B$2283,Table1[[#This Row],[ID]],0))*("3L"=OFFSET(Priorities!$E$3:$E$2283,Table1[[#This Row],[ID]],0)),0))),"")</f>
        <v/>
      </c>
    </row>
    <row r="509" spans="1:17" x14ac:dyDescent="0.3">
      <c r="A509" s="288">
        <v>508</v>
      </c>
      <c r="B509" s="289" t="str">
        <f ca="1">IF(COUNTIF(Priorities!$B$4:OFFSET(Priorities!$B$3,Table1[[#This Row],[ID]],0),OFFSET(Priorities!$B$3,Table1[[#This Row],[ID]],0))=1,OFFSET(Priorities!$B$3,Table1[[#This Row],[ID]],0),"")</f>
        <v>ST 74/2021</v>
      </c>
      <c r="C509" s="290" t="str">
        <f ca="1">IF(COUNTIF(Priorities!$B$4:OFFSET(Priorities!$B$3,Table1[[#This Row],[ID]],0),OFFSET(Priorities!$B$3,Table1[[#This Row],[ID]],0))=1,OFFSET(Priorities!$C$3,Table1[[#This Row],[ID]],0),"")</f>
        <v xml:space="preserve"> with Antifoam from Novohem</v>
      </c>
      <c r="D509" s="289" t="str">
        <f ca="1">IFERROR(IF(VLOOKUP(E509,'Leader-Assistant'!$B$1:$B$25,1,FALSE)&lt;&gt;"",'Leader-Assistant'!$B$1,""),"") &amp; IFERROR(IF(VLOOKUP(E509,'Leader-Assistant'!$C$1:$C$25,1,FALSE)&lt;&gt;"",'Leader-Assistant'!$C$1,""),"")  &amp; IFERROR(IF(VLOOKUP(E509,'Leader-Assistant'!$D$1:$D$25,1,FALSE)&lt;&gt;"",'Leader-Assistant'!$D$1,""),"") &amp; IFERROR(IF(VLOOKUP(E509,'Leader-Assistant'!$E$1:$E$25,1,FALSE)&lt;&gt;"",'Leader-Assistant'!$E$1,""),"") &amp; IFERROR(IF(VLOOKUP(E509,'Leader-Assistant'!$F$1:$F$25,1,FALSE)&lt;&gt;"",'Leader-Assistant'!$F$1,""),"") &amp; IFERROR(IF(VLOOKUP(E509,'Leader-Assistant'!$G$1:$G$25,1,FALSE)&lt;&gt;"",'Leader-Assistant'!$G$1,""),"") &amp; IFERROR(IF(VLOOKUP(E509,'Leader-Assistant'!$H$1:$H$25,1,FALSE)&lt;&gt;"",'Leader-Assistant'!$H$1,""),"") &amp; IFERROR(IF(VLOOKUP(E509,'Leader-Assistant'!$I$1:$I$25,1,FALSE)&lt;&gt;"",'Leader-Assistant'!$I$1,""),"")</f>
        <v>PKL</v>
      </c>
      <c r="E509" s="289" t="str">
        <f ca="1">IF(COUNTIF(Priorities!$B$4:OFFSET(Priorities!$B$3,Table1[[#This Row],[ID]],0),OFFSET(Priorities!$B$3,Table1[[#This Row],[ID]],0))=1,OFFSET(Priorities!$D$3,Table1[[#This Row],[ID]],0),"")</f>
        <v>MGA</v>
      </c>
      <c r="F509" s="291"/>
      <c r="G509" s="292" cm="1">
        <f t="array" aca="1" ref="G509" ca="1">_xlfn.IFNA(TODAY()-(INDEX(OFFSET(Priorities!$F$3:$F$2283,Table1[[#This Row],[ID]],0),MATCH(1,(B509=OFFSET(Priorities!$B$3:$B$2283,Table1[[#This Row],[ID]],0))*("1W"=OFFSET(Priorities!$E$3:$E$2283,Table1[[#This Row],[ID]],0)),0))),"")</f>
        <v>592</v>
      </c>
      <c r="H509" s="292" t="str" cm="1">
        <f t="array" aca="1" ref="H509" ca="1">_xlfn.IFNA(TODAY()-(INDEX(OFFSET(Priorities!$F$3:$F$2283,Table1[[#This Row],[ID]],0),MATCH(1,(B509=OFFSET(Priorities!$B$3:$B$2283,Table1[[#This Row],[ID]],0))*("3W"=OFFSET(Priorities!$E$3:$E$2283,Table1[[#This Row],[ID]],0)),0))),"")</f>
        <v/>
      </c>
      <c r="I509" s="292" cm="1">
        <f t="array" aca="1" ref="I509" ca="1">_xlfn.IFNA(TODAY()-(INDEX(OFFSET(Priorities!$F$3:$F$2283,Table1[[#This Row],[ID]],0),MATCH(1,(B509=OFFSET(Priorities!$B$3:$B$2283,Table1[[#This Row],[ID]],0))*("6W"=OFFSET(Priorities!$E$3:$E$2283,Table1[[#This Row],[ID]],0)),0))),"")</f>
        <v>557</v>
      </c>
      <c r="J509" s="292" cm="1">
        <f t="array" aca="1" ref="J509" ca="1">_xlfn.IFNA(TODAY()-(INDEX(OFFSET(Priorities!$F$3:$F$2283,Table1[[#This Row],[ID]],0),MATCH(1,(B509=OFFSET(Priorities!$B$3:$B$2283,Table1[[#This Row],[ID]],0))*("12W"=OFFSET(Priorities!$E$3:$E$2283,Table1[[#This Row],[ID]],0)),0))),"")</f>
        <v>515</v>
      </c>
      <c r="K509" s="292" t="str" cm="1">
        <f t="array" aca="1" ref="K509" ca="1">_xlfn.IFNA(TODAY()-(INDEX(OFFSET(Priorities!$F$3:$F$2283,Table1[[#This Row],[ID]],0),MATCH(1,(B509=OFFSET(Priorities!$B$3:$B$2283,Table1[[#This Row],[ID]],0))*("18W"=OFFSET(Priorities!$E$3:$E$2283,Table1[[#This Row],[ID]],0)),0))),"")</f>
        <v/>
      </c>
      <c r="L509" s="292" t="str" cm="1">
        <f t="array" aca="1" ref="L509" ca="1">_xlfn.IFNA(TODAY()-(INDEX(OFFSET(Priorities!$F$3:$F$2283,Table1[[#This Row],[ID]],0),MATCH(1,(B509=OFFSET(Priorities!$B$3:$B$2283,Table1[[#This Row],[ID]],0))*("26W"=OFFSET(Priorities!$E$3:$E$2283,Table1[[#This Row],[ID]],0)),0))),"")</f>
        <v/>
      </c>
      <c r="M509" s="292" t="str" cm="1">
        <f t="array" aca="1" ref="M509" ca="1">_xlfn.IFNA(TODAY()-(INDEX(OFFSET(Priorities!$F$3:$F$2283,Table1[[#This Row],[ID]],0),MATCH(1,(B509=OFFSET(Priorities!$B$3:$B$2283,Table1[[#This Row],[ID]],0))*("52W"=OFFSET(Priorities!$E$3:$E$2283,Table1[[#This Row],[ID]],0)),0))),"")</f>
        <v/>
      </c>
      <c r="N509" s="292" t="str" cm="1">
        <f t="array" aca="1" ref="N509" ca="1">_xlfn.IFNA(TODAY()-(INDEX(OFFSET(Priorities!$F$3:$F$2283,Table1[[#This Row],[ID]],0),MATCH(1,(B509=OFFSET(Priorities!$B$3:$B$2283,Table1[[#This Row],[ID]],0))*("104W"=OFFSET(Priorities!$E$3:$E$2283,Table1[[#This Row],[ID]],0)),0))),"")</f>
        <v/>
      </c>
      <c r="O509" s="292" t="str" cm="1">
        <f t="array" aca="1" ref="O509" ca="1">_xlfn.IFNA(TODAY()-(INDEX(OFFSET(Priorities!$F$3:$F$2283,Table1[[#This Row],[ID]],0),MATCH(1,(B509=OFFSET(Priorities!$B$3:$B$2283,Table1[[#This Row],[ID]],0))*("2L"=OFFSET(Priorities!$E$3:$E$2283,Table1[[#This Row],[ID]],0)),0))),"")</f>
        <v/>
      </c>
      <c r="P509" s="292" t="str" cm="1">
        <f t="array" aca="1" ref="P509" ca="1">_xlfn.IFNA(TODAY()-(INDEX(OFFSET(Priorities!$F$3:$F$2283,Table1[[#This Row],[ID]],0),MATCH(1,(B509=OFFSET(Priorities!$B$3:$B$2283,Table1[[#This Row],[ID]],0))*("156W"=OFFSET(Priorities!$E$3:$E$2283,Table1[[#This Row],[ID]],0)),0))),"")</f>
        <v/>
      </c>
      <c r="Q509" s="289" t="str" cm="1">
        <f t="array" aca="1" ref="Q509" ca="1">_xlfn.IFNA(TODAY()-(INDEX(OFFSET(Priorities!$F$3:$F$2283,Table1[[#This Row],[ID]],0),MATCH(1,(B509=OFFSET(Priorities!$B$3:$B$2283,Table1[[#This Row],[ID]],0))*("3L"=OFFSET(Priorities!$E$3:$E$2283,Table1[[#This Row],[ID]],0)),0))),"")</f>
        <v/>
      </c>
    </row>
    <row r="510" spans="1:17" x14ac:dyDescent="0.3">
      <c r="A510" s="288">
        <v>509</v>
      </c>
      <c r="B510" s="289" t="str">
        <f ca="1">IF(COUNTIF(Priorities!$B$4:OFFSET(Priorities!$B$3,Table1[[#This Row],[ID]],0),OFFSET(Priorities!$B$3,Table1[[#This Row],[ID]],0))=1,OFFSET(Priorities!$B$3,Table1[[#This Row],[ID]],0),"")</f>
        <v>ST 75/2021</v>
      </c>
      <c r="C510" s="290" t="str">
        <f ca="1">IF(COUNTIF(Priorities!$B$4:OFFSET(Priorities!$B$3,Table1[[#This Row],[ID]],0),OFFSET(Priorities!$B$3,Table1[[#This Row],[ID]],0))=1,OFFSET(Priorities!$C$3,Table1[[#This Row],[ID]],0),"")</f>
        <v>TEST56 Builder System in TEST 66</v>
      </c>
      <c r="D510" s="289" t="str">
        <f ca="1">IFERROR(IF(VLOOKUP(E510,'Leader-Assistant'!$B$1:$B$25,1,FALSE)&lt;&gt;"",'Leader-Assistant'!$B$1,""),"") &amp; IFERROR(IF(VLOOKUP(E510,'Leader-Assistant'!$C$1:$C$25,1,FALSE)&lt;&gt;"",'Leader-Assistant'!$C$1,""),"")  &amp; IFERROR(IF(VLOOKUP(E510,'Leader-Assistant'!$D$1:$D$25,1,FALSE)&lt;&gt;"",'Leader-Assistant'!$D$1,""),"") &amp; IFERROR(IF(VLOOKUP(E510,'Leader-Assistant'!$E$1:$E$25,1,FALSE)&lt;&gt;"",'Leader-Assistant'!$E$1,""),"") &amp; IFERROR(IF(VLOOKUP(E510,'Leader-Assistant'!$F$1:$F$25,1,FALSE)&lt;&gt;"",'Leader-Assistant'!$F$1,""),"") &amp; IFERROR(IF(VLOOKUP(E510,'Leader-Assistant'!$G$1:$G$25,1,FALSE)&lt;&gt;"",'Leader-Assistant'!$G$1,""),"") &amp; IFERROR(IF(VLOOKUP(E510,'Leader-Assistant'!$H$1:$H$25,1,FALSE)&lt;&gt;"",'Leader-Assistant'!$H$1,""),"") &amp; IFERROR(IF(VLOOKUP(E510,'Leader-Assistant'!$I$1:$I$25,1,FALSE)&lt;&gt;"",'Leader-Assistant'!$I$1,""),"")</f>
        <v>PKL</v>
      </c>
      <c r="E510" s="289" t="str">
        <f ca="1">IF(COUNTIF(Priorities!$B$4:OFFSET(Priorities!$B$3,Table1[[#This Row],[ID]],0),OFFSET(Priorities!$B$3,Table1[[#This Row],[ID]],0))=1,OFFSET(Priorities!$D$3,Table1[[#This Row],[ID]],0),"")</f>
        <v>DBI</v>
      </c>
      <c r="F510" s="291"/>
      <c r="G510" s="292" t="str" cm="1">
        <f t="array" aca="1" ref="G510" ca="1">_xlfn.IFNA(TODAY()-(INDEX(OFFSET(Priorities!$F$3:$F$2283,Table1[[#This Row],[ID]],0),MATCH(1,(B510=OFFSET(Priorities!$B$3:$B$2283,Table1[[#This Row],[ID]],0))*("1W"=OFFSET(Priorities!$E$3:$E$2283,Table1[[#This Row],[ID]],0)),0))),"")</f>
        <v/>
      </c>
      <c r="H510" s="292" cm="1">
        <f t="array" aca="1" ref="H510" ca="1">_xlfn.IFNA(TODAY()-(INDEX(OFFSET(Priorities!$F$3:$F$2283,Table1[[#This Row],[ID]],0),MATCH(1,(B510=OFFSET(Priorities!$B$3:$B$2283,Table1[[#This Row],[ID]],0))*("3W"=OFFSET(Priorities!$E$3:$E$2283,Table1[[#This Row],[ID]],0)),0))),"")</f>
        <v>578</v>
      </c>
      <c r="I510" s="292" cm="1">
        <f t="array" aca="1" ref="I510" ca="1">_xlfn.IFNA(TODAY()-(INDEX(OFFSET(Priorities!$F$3:$F$2283,Table1[[#This Row],[ID]],0),MATCH(1,(B510=OFFSET(Priorities!$B$3:$B$2283,Table1[[#This Row],[ID]],0))*("6W"=OFFSET(Priorities!$E$3:$E$2283,Table1[[#This Row],[ID]],0)),0))),"")</f>
        <v>557</v>
      </c>
      <c r="J510" s="292" cm="1">
        <f t="array" aca="1" ref="J510" ca="1">_xlfn.IFNA(TODAY()-(INDEX(OFFSET(Priorities!$F$3:$F$2283,Table1[[#This Row],[ID]],0),MATCH(1,(B510=OFFSET(Priorities!$B$3:$B$2283,Table1[[#This Row],[ID]],0))*("12W"=OFFSET(Priorities!$E$3:$E$2283,Table1[[#This Row],[ID]],0)),0))),"")</f>
        <v>515</v>
      </c>
      <c r="K510" s="292" t="str" cm="1">
        <f t="array" aca="1" ref="K510" ca="1">_xlfn.IFNA(TODAY()-(INDEX(OFFSET(Priorities!$F$3:$F$2283,Table1[[#This Row],[ID]],0),MATCH(1,(B510=OFFSET(Priorities!$B$3:$B$2283,Table1[[#This Row],[ID]],0))*("18W"=OFFSET(Priorities!$E$3:$E$2283,Table1[[#This Row],[ID]],0)),0))),"")</f>
        <v/>
      </c>
      <c r="L510" s="292" t="str" cm="1">
        <f t="array" aca="1" ref="L510" ca="1">_xlfn.IFNA(TODAY()-(INDEX(OFFSET(Priorities!$F$3:$F$2283,Table1[[#This Row],[ID]],0),MATCH(1,(B510=OFFSET(Priorities!$B$3:$B$2283,Table1[[#This Row],[ID]],0))*("26W"=OFFSET(Priorities!$E$3:$E$2283,Table1[[#This Row],[ID]],0)),0))),"")</f>
        <v/>
      </c>
      <c r="M510" s="292" t="str" cm="1">
        <f t="array" aca="1" ref="M510" ca="1">_xlfn.IFNA(TODAY()-(INDEX(OFFSET(Priorities!$F$3:$F$2283,Table1[[#This Row],[ID]],0),MATCH(1,(B510=OFFSET(Priorities!$B$3:$B$2283,Table1[[#This Row],[ID]],0))*("52W"=OFFSET(Priorities!$E$3:$E$2283,Table1[[#This Row],[ID]],0)),0))),"")</f>
        <v/>
      </c>
      <c r="N510" s="292" t="str" cm="1">
        <f t="array" aca="1" ref="N510" ca="1">_xlfn.IFNA(TODAY()-(INDEX(OFFSET(Priorities!$F$3:$F$2283,Table1[[#This Row],[ID]],0),MATCH(1,(B510=OFFSET(Priorities!$B$3:$B$2283,Table1[[#This Row],[ID]],0))*("104W"=OFFSET(Priorities!$E$3:$E$2283,Table1[[#This Row],[ID]],0)),0))),"")</f>
        <v/>
      </c>
      <c r="O510" s="292" t="str" cm="1">
        <f t="array" aca="1" ref="O510" ca="1">_xlfn.IFNA(TODAY()-(INDEX(OFFSET(Priorities!$F$3:$F$2283,Table1[[#This Row],[ID]],0),MATCH(1,(B510=OFFSET(Priorities!$B$3:$B$2283,Table1[[#This Row],[ID]],0))*("2L"=OFFSET(Priorities!$E$3:$E$2283,Table1[[#This Row],[ID]],0)),0))),"")</f>
        <v/>
      </c>
      <c r="P510" s="292" t="str" cm="1">
        <f t="array" aca="1" ref="P510" ca="1">_xlfn.IFNA(TODAY()-(INDEX(OFFSET(Priorities!$F$3:$F$2283,Table1[[#This Row],[ID]],0),MATCH(1,(B510=OFFSET(Priorities!$B$3:$B$2283,Table1[[#This Row],[ID]],0))*("156W"=OFFSET(Priorities!$E$3:$E$2283,Table1[[#This Row],[ID]],0)),0))),"")</f>
        <v/>
      </c>
      <c r="Q510" s="289" t="str" cm="1">
        <f t="array" aca="1" ref="Q510" ca="1">_xlfn.IFNA(TODAY()-(INDEX(OFFSET(Priorities!$F$3:$F$2283,Table1[[#This Row],[ID]],0),MATCH(1,(B510=OFFSET(Priorities!$B$3:$B$2283,Table1[[#This Row],[ID]],0))*("3L"=OFFSET(Priorities!$E$3:$E$2283,Table1[[#This Row],[ID]],0)),0))),"")</f>
        <v/>
      </c>
    </row>
    <row r="511" spans="1:17" x14ac:dyDescent="0.3">
      <c r="A511" s="288">
        <v>510</v>
      </c>
      <c r="B511" s="289" t="str">
        <f ca="1">IF(COUNTIF(Priorities!$B$4:OFFSET(Priorities!$B$3,Table1[[#This Row],[ID]],0),OFFSET(Priorities!$B$3,Table1[[#This Row],[ID]],0))=1,OFFSET(Priorities!$B$3,Table1[[#This Row],[ID]],0),"")</f>
        <v>ST 65/2021</v>
      </c>
      <c r="C511" s="290" t="str">
        <f ca="1">IF(COUNTIF(Priorities!$B$4:OFFSET(Priorities!$B$3,Table1[[#This Row],[ID]],0),OFFSET(Priorities!$B$3,Table1[[#This Row],[ID]],0))=1,OFFSET(Priorities!$C$3,Table1[[#This Row],[ID]],0),"")</f>
        <v>TEST15</v>
      </c>
      <c r="D511" s="289" t="str">
        <f ca="1">IFERROR(IF(VLOOKUP(E511,'Leader-Assistant'!$B$1:$B$25,1,FALSE)&lt;&gt;"",'Leader-Assistant'!$B$1,""),"") &amp; IFERROR(IF(VLOOKUP(E511,'Leader-Assistant'!$C$1:$C$25,1,FALSE)&lt;&gt;"",'Leader-Assistant'!$C$1,""),"")  &amp; IFERROR(IF(VLOOKUP(E511,'Leader-Assistant'!$D$1:$D$25,1,FALSE)&lt;&gt;"",'Leader-Assistant'!$D$1,""),"") &amp; IFERROR(IF(VLOOKUP(E511,'Leader-Assistant'!$E$1:$E$25,1,FALSE)&lt;&gt;"",'Leader-Assistant'!$E$1,""),"") &amp; IFERROR(IF(VLOOKUP(E511,'Leader-Assistant'!$F$1:$F$25,1,FALSE)&lt;&gt;"",'Leader-Assistant'!$F$1,""),"") &amp; IFERROR(IF(VLOOKUP(E511,'Leader-Assistant'!$G$1:$G$25,1,FALSE)&lt;&gt;"",'Leader-Assistant'!$G$1,""),"") &amp; IFERROR(IF(VLOOKUP(E511,'Leader-Assistant'!$H$1:$H$25,1,FALSE)&lt;&gt;"",'Leader-Assistant'!$H$1,""),"") &amp; IFERROR(IF(VLOOKUP(E511,'Leader-Assistant'!$I$1:$I$25,1,FALSE)&lt;&gt;"",'Leader-Assistant'!$I$1,""),"")</f>
        <v>MU</v>
      </c>
      <c r="E511" s="289" t="str">
        <f ca="1">IF(COUNTIF(Priorities!$B$4:OFFSET(Priorities!$B$3,Table1[[#This Row],[ID]],0),OFFSET(Priorities!$B$3,Table1[[#This Row],[ID]],0))=1,OFFSET(Priorities!$D$3,Table1[[#This Row],[ID]],0),"")</f>
        <v>AWO</v>
      </c>
      <c r="F511" s="291"/>
      <c r="G511" s="292" t="str" cm="1">
        <f t="array" aca="1" ref="G511" ca="1">_xlfn.IFNA(TODAY()-(INDEX(OFFSET(Priorities!$F$3:$F$2283,Table1[[#This Row],[ID]],0),MATCH(1,(B511=OFFSET(Priorities!$B$3:$B$2283,Table1[[#This Row],[ID]],0))*("1W"=OFFSET(Priorities!$E$3:$E$2283,Table1[[#This Row],[ID]],0)),0))),"")</f>
        <v/>
      </c>
      <c r="H511" s="292" cm="1">
        <f t="array" aca="1" ref="H511" ca="1">_xlfn.IFNA(TODAY()-(INDEX(OFFSET(Priorities!$F$3:$F$2283,Table1[[#This Row],[ID]],0),MATCH(1,(B511=OFFSET(Priorities!$B$3:$B$2283,Table1[[#This Row],[ID]],0))*("3W"=OFFSET(Priorities!$E$3:$E$2283,Table1[[#This Row],[ID]],0)),0))),"")</f>
        <v>579</v>
      </c>
      <c r="I511" s="292" cm="1">
        <f t="array" aca="1" ref="I511" ca="1">_xlfn.IFNA(TODAY()-(INDEX(OFFSET(Priorities!$F$3:$F$2283,Table1[[#This Row],[ID]],0),MATCH(1,(B511=OFFSET(Priorities!$B$3:$B$2283,Table1[[#This Row],[ID]],0))*("6W"=OFFSET(Priorities!$E$3:$E$2283,Table1[[#This Row],[ID]],0)),0))),"")</f>
        <v>558</v>
      </c>
      <c r="J511" s="292" cm="1">
        <f t="array" aca="1" ref="J511" ca="1">_xlfn.IFNA(TODAY()-(INDEX(OFFSET(Priorities!$F$3:$F$2283,Table1[[#This Row],[ID]],0),MATCH(1,(B511=OFFSET(Priorities!$B$3:$B$2283,Table1[[#This Row],[ID]],0))*("12W"=OFFSET(Priorities!$E$3:$E$2283,Table1[[#This Row],[ID]],0)),0))),"")</f>
        <v>516</v>
      </c>
      <c r="K511" s="292" t="str" cm="1">
        <f t="array" aca="1" ref="K511" ca="1">_xlfn.IFNA(TODAY()-(INDEX(OFFSET(Priorities!$F$3:$F$2283,Table1[[#This Row],[ID]],0),MATCH(1,(B511=OFFSET(Priorities!$B$3:$B$2283,Table1[[#This Row],[ID]],0))*("18W"=OFFSET(Priorities!$E$3:$E$2283,Table1[[#This Row],[ID]],0)),0))),"")</f>
        <v/>
      </c>
      <c r="L511" s="292" t="str" cm="1">
        <f t="array" aca="1" ref="L511" ca="1">_xlfn.IFNA(TODAY()-(INDEX(OFFSET(Priorities!$F$3:$F$2283,Table1[[#This Row],[ID]],0),MATCH(1,(B511=OFFSET(Priorities!$B$3:$B$2283,Table1[[#This Row],[ID]],0))*("26W"=OFFSET(Priorities!$E$3:$E$2283,Table1[[#This Row],[ID]],0)),0))),"")</f>
        <v/>
      </c>
      <c r="M511" s="292" t="str" cm="1">
        <f t="array" aca="1" ref="M511" ca="1">_xlfn.IFNA(TODAY()-(INDEX(OFFSET(Priorities!$F$3:$F$2283,Table1[[#This Row],[ID]],0),MATCH(1,(B511=OFFSET(Priorities!$B$3:$B$2283,Table1[[#This Row],[ID]],0))*("52W"=OFFSET(Priorities!$E$3:$E$2283,Table1[[#This Row],[ID]],0)),0))),"")</f>
        <v/>
      </c>
      <c r="N511" s="292" t="str" cm="1">
        <f t="array" aca="1" ref="N511" ca="1">_xlfn.IFNA(TODAY()-(INDEX(OFFSET(Priorities!$F$3:$F$2283,Table1[[#This Row],[ID]],0),MATCH(1,(B511=OFFSET(Priorities!$B$3:$B$2283,Table1[[#This Row],[ID]],0))*("104W"=OFFSET(Priorities!$E$3:$E$2283,Table1[[#This Row],[ID]],0)),0))),"")</f>
        <v/>
      </c>
      <c r="O511" s="292" t="str" cm="1">
        <f t="array" aca="1" ref="O511" ca="1">_xlfn.IFNA(TODAY()-(INDEX(OFFSET(Priorities!$F$3:$F$2283,Table1[[#This Row],[ID]],0),MATCH(1,(B511=OFFSET(Priorities!$B$3:$B$2283,Table1[[#This Row],[ID]],0))*("2L"=OFFSET(Priorities!$E$3:$E$2283,Table1[[#This Row],[ID]],0)),0))),"")</f>
        <v/>
      </c>
      <c r="P511" s="292" t="str" cm="1">
        <f t="array" aca="1" ref="P511" ca="1">_xlfn.IFNA(TODAY()-(INDEX(OFFSET(Priorities!$F$3:$F$2283,Table1[[#This Row],[ID]],0),MATCH(1,(B511=OFFSET(Priorities!$B$3:$B$2283,Table1[[#This Row],[ID]],0))*("156W"=OFFSET(Priorities!$E$3:$E$2283,Table1[[#This Row],[ID]],0)),0))),"")</f>
        <v/>
      </c>
      <c r="Q511" s="289" t="str" cm="1">
        <f t="array" aca="1" ref="Q511" ca="1">_xlfn.IFNA(TODAY()-(INDEX(OFFSET(Priorities!$F$3:$F$2283,Table1[[#This Row],[ID]],0),MATCH(1,(B511=OFFSET(Priorities!$B$3:$B$2283,Table1[[#This Row],[ID]],0))*("3L"=OFFSET(Priorities!$E$3:$E$2283,Table1[[#This Row],[ID]],0)),0))),"")</f>
        <v/>
      </c>
    </row>
    <row r="512" spans="1:17" ht="28.8" x14ac:dyDescent="0.3">
      <c r="A512" s="288">
        <v>511</v>
      </c>
      <c r="B512" s="289" t="str">
        <f ca="1">IF(COUNTIF(Priorities!$B$4:OFFSET(Priorities!$B$3,Table1[[#This Row],[ID]],0),OFFSET(Priorities!$B$3,Table1[[#This Row],[ID]],0))=1,OFFSET(Priorities!$B$3,Table1[[#This Row],[ID]],0),"")</f>
        <v>ST 499/2020</v>
      </c>
      <c r="C512" s="290" t="str">
        <f ca="1">IF(COUNTIF(Priorities!$B$4:OFFSET(Priorities!$B$3,Table1[[#This Row],[ID]],0),OFFSET(Priorities!$B$3,Table1[[#This Row],[ID]],0))=1,OFFSET(Priorities!$C$3,Table1[[#This Row],[ID]],0),"")</f>
        <v>Ecopol LTF/LJ new line - feasibility trial</v>
      </c>
      <c r="D512" s="289" t="str">
        <f ca="1">IFERROR(IF(VLOOKUP(E512,'Leader-Assistant'!$B$1:$B$25,1,FALSE)&lt;&gt;"",'Leader-Assistant'!$B$1,""),"") &amp; IFERROR(IF(VLOOKUP(E512,'Leader-Assistant'!$C$1:$C$25,1,FALSE)&lt;&gt;"",'Leader-Assistant'!$C$1,""),"")  &amp; IFERROR(IF(VLOOKUP(E512,'Leader-Assistant'!$D$1:$D$25,1,FALSE)&lt;&gt;"",'Leader-Assistant'!$D$1,""),"") &amp; IFERROR(IF(VLOOKUP(E512,'Leader-Assistant'!$E$1:$E$25,1,FALSE)&lt;&gt;"",'Leader-Assistant'!$E$1,""),"") &amp; IFERROR(IF(VLOOKUP(E512,'Leader-Assistant'!$F$1:$F$25,1,FALSE)&lt;&gt;"",'Leader-Assistant'!$F$1,""),"") &amp; IFERROR(IF(VLOOKUP(E512,'Leader-Assistant'!$G$1:$G$25,1,FALSE)&lt;&gt;"",'Leader-Assistant'!$G$1,""),"") &amp; IFERROR(IF(VLOOKUP(E512,'Leader-Assistant'!$H$1:$H$25,1,FALSE)&lt;&gt;"",'Leader-Assistant'!$H$1,""),"") &amp; IFERROR(IF(VLOOKUP(E512,'Leader-Assistant'!$I$1:$I$25,1,FALSE)&lt;&gt;"",'Leader-Assistant'!$I$1,""),"")</f>
        <v>PKL</v>
      </c>
      <c r="E512" s="289" t="str">
        <f ca="1">IF(COUNTIF(Priorities!$B$4:OFFSET(Priorities!$B$3,Table1[[#This Row],[ID]],0),OFFSET(Priorities!$B$3,Table1[[#This Row],[ID]],0))=1,OFFSET(Priorities!$D$3,Table1[[#This Row],[ID]],0),"")</f>
        <v>DBI</v>
      </c>
      <c r="F512" s="291"/>
      <c r="G512" s="292" cm="1">
        <f t="array" aca="1" ref="G512" ca="1">_xlfn.IFNA(TODAY()-(INDEX(OFFSET(Priorities!$F$3:$F$2283,Table1[[#This Row],[ID]],0),MATCH(1,(B512=OFFSET(Priorities!$B$3:$B$2283,Table1[[#This Row],[ID]],0))*("1W"=OFFSET(Priorities!$E$3:$E$2283,Table1[[#This Row],[ID]],0)),0))),"")</f>
        <v>677</v>
      </c>
      <c r="H512" s="292" cm="1">
        <f t="array" aca="1" ref="H512" ca="1">_xlfn.IFNA(TODAY()-(INDEX(OFFSET(Priorities!$F$3:$F$2283,Table1[[#This Row],[ID]],0),MATCH(1,(B512=OFFSET(Priorities!$B$3:$B$2283,Table1[[#This Row],[ID]],0))*("3W"=OFFSET(Priorities!$E$3:$E$2283,Table1[[#This Row],[ID]],0)),0))),"")</f>
        <v>663</v>
      </c>
      <c r="I512" s="292" cm="1">
        <f t="array" aca="1" ref="I512" ca="1">_xlfn.IFNA(TODAY()-(INDEX(OFFSET(Priorities!$F$3:$F$2283,Table1[[#This Row],[ID]],0),MATCH(1,(B512=OFFSET(Priorities!$B$3:$B$2283,Table1[[#This Row],[ID]],0))*("6W"=OFFSET(Priorities!$E$3:$E$2283,Table1[[#This Row],[ID]],0)),0))),"")</f>
        <v>642</v>
      </c>
      <c r="J512" s="292" cm="1">
        <f t="array" aca="1" ref="J512" ca="1">_xlfn.IFNA(TODAY()-(INDEX(OFFSET(Priorities!$F$3:$F$2283,Table1[[#This Row],[ID]],0),MATCH(1,(B512=OFFSET(Priorities!$B$3:$B$2283,Table1[[#This Row],[ID]],0))*("12W"=OFFSET(Priorities!$E$3:$E$2283,Table1[[#This Row],[ID]],0)),0))),"")</f>
        <v>600</v>
      </c>
      <c r="K512" s="292" t="str" cm="1">
        <f t="array" aca="1" ref="K512" ca="1">_xlfn.IFNA(TODAY()-(INDEX(OFFSET(Priorities!$F$3:$F$2283,Table1[[#This Row],[ID]],0),MATCH(1,(B512=OFFSET(Priorities!$B$3:$B$2283,Table1[[#This Row],[ID]],0))*("18W"=OFFSET(Priorities!$E$3:$E$2283,Table1[[#This Row],[ID]],0)),0))),"")</f>
        <v/>
      </c>
      <c r="L512" s="292" t="str" cm="1">
        <f t="array" aca="1" ref="L512" ca="1">_xlfn.IFNA(TODAY()-(INDEX(OFFSET(Priorities!$F$3:$F$2283,Table1[[#This Row],[ID]],0),MATCH(1,(B512=OFFSET(Priorities!$B$3:$B$2283,Table1[[#This Row],[ID]],0))*("26W"=OFFSET(Priorities!$E$3:$E$2283,Table1[[#This Row],[ID]],0)),0))),"")</f>
        <v/>
      </c>
      <c r="M512" s="292" t="str" cm="1">
        <f t="array" aca="1" ref="M512" ca="1">_xlfn.IFNA(TODAY()-(INDEX(OFFSET(Priorities!$F$3:$F$2283,Table1[[#This Row],[ID]],0),MATCH(1,(B512=OFFSET(Priorities!$B$3:$B$2283,Table1[[#This Row],[ID]],0))*("52W"=OFFSET(Priorities!$E$3:$E$2283,Table1[[#This Row],[ID]],0)),0))),"")</f>
        <v/>
      </c>
      <c r="N512" s="292" t="str" cm="1">
        <f t="array" aca="1" ref="N512" ca="1">_xlfn.IFNA(TODAY()-(INDEX(OFFSET(Priorities!$F$3:$F$2283,Table1[[#This Row],[ID]],0),MATCH(1,(B512=OFFSET(Priorities!$B$3:$B$2283,Table1[[#This Row],[ID]],0))*("104W"=OFFSET(Priorities!$E$3:$E$2283,Table1[[#This Row],[ID]],0)),0))),"")</f>
        <v/>
      </c>
      <c r="O512" s="292" t="str" cm="1">
        <f t="array" aca="1" ref="O512" ca="1">_xlfn.IFNA(TODAY()-(INDEX(OFFSET(Priorities!$F$3:$F$2283,Table1[[#This Row],[ID]],0),MATCH(1,(B512=OFFSET(Priorities!$B$3:$B$2283,Table1[[#This Row],[ID]],0))*("2L"=OFFSET(Priorities!$E$3:$E$2283,Table1[[#This Row],[ID]],0)),0))),"")</f>
        <v/>
      </c>
      <c r="P512" s="292" t="str" cm="1">
        <f t="array" aca="1" ref="P512" ca="1">_xlfn.IFNA(TODAY()-(INDEX(OFFSET(Priorities!$F$3:$F$2283,Table1[[#This Row],[ID]],0),MATCH(1,(B512=OFFSET(Priorities!$B$3:$B$2283,Table1[[#This Row],[ID]],0))*("156W"=OFFSET(Priorities!$E$3:$E$2283,Table1[[#This Row],[ID]],0)),0))),"")</f>
        <v/>
      </c>
      <c r="Q512" s="289" t="str" cm="1">
        <f t="array" aca="1" ref="Q512" ca="1">_xlfn.IFNA(TODAY()-(INDEX(OFFSET(Priorities!$F$3:$F$2283,Table1[[#This Row],[ID]],0),MATCH(1,(B512=OFFSET(Priorities!$B$3:$B$2283,Table1[[#This Row],[ID]],0))*("3L"=OFFSET(Priorities!$E$3:$E$2283,Table1[[#This Row],[ID]],0)),0))),"")</f>
        <v/>
      </c>
    </row>
    <row r="513" spans="1:17" hidden="1" x14ac:dyDescent="0.3">
      <c r="A513" s="288">
        <v>512</v>
      </c>
      <c r="B513" s="289" t="str">
        <f ca="1">IF(COUNTIF(Priorities!$B$4:OFFSET(Priorities!$B$3,Table1[[#This Row],[ID]],0),OFFSET(Priorities!$B$3,Table1[[#This Row],[ID]],0))=1,OFFSET(Priorities!$B$3,Table1[[#This Row],[ID]],0),"")</f>
        <v/>
      </c>
      <c r="C513" s="290" t="str">
        <f ca="1">IF(COUNTIF(Priorities!$B$4:OFFSET(Priorities!$B$3,Table1[[#This Row],[ID]],0),OFFSET(Priorities!$B$3,Table1[[#This Row],[ID]],0))=1,OFFSET(Priorities!$C$3,Table1[[#This Row],[ID]],0),"")</f>
        <v/>
      </c>
      <c r="D513" s="289" t="str">
        <f ca="1">IFERROR(IF(VLOOKUP(E513,'Leader-Assistant'!$B$1:$B$25,1,FALSE)&lt;&gt;"",'Leader-Assistant'!$B$1,""),"") &amp; IFERROR(IF(VLOOKUP(E513,'Leader-Assistant'!$C$1:$C$25,1,FALSE)&lt;&gt;"",'Leader-Assistant'!$C$1,""),"")  &amp; IFERROR(IF(VLOOKUP(E513,'Leader-Assistant'!$D$1:$D$25,1,FALSE)&lt;&gt;"",'Leader-Assistant'!$D$1,""),"") &amp; IFERROR(IF(VLOOKUP(E513,'Leader-Assistant'!$E$1:$E$25,1,FALSE)&lt;&gt;"",'Leader-Assistant'!$E$1,""),"") &amp; IFERROR(IF(VLOOKUP(E513,'Leader-Assistant'!$F$1:$F$25,1,FALSE)&lt;&gt;"",'Leader-Assistant'!$F$1,""),"") &amp; IFERROR(IF(VLOOKUP(E513,'Leader-Assistant'!$G$1:$G$25,1,FALSE)&lt;&gt;"",'Leader-Assistant'!$G$1,""),"") &amp; IFERROR(IF(VLOOKUP(E513,'Leader-Assistant'!$H$1:$H$25,1,FALSE)&lt;&gt;"",'Leader-Assistant'!$H$1,""),"") &amp; IFERROR(IF(VLOOKUP(E513,'Leader-Assistant'!$I$1:$I$25,1,FALSE)&lt;&gt;"",'Leader-Assistant'!$I$1,""),"")</f>
        <v/>
      </c>
      <c r="E513" s="289" t="str">
        <f ca="1">IF(COUNTIF(Priorities!$B$4:OFFSET(Priorities!$B$3,Table1[[#This Row],[ID]],0),OFFSET(Priorities!$B$3,Table1[[#This Row],[ID]],0))=1,OFFSET(Priorities!$D$3,Table1[[#This Row],[ID]],0),"")</f>
        <v/>
      </c>
      <c r="F513" s="291"/>
      <c r="G513" s="292" t="str" cm="1">
        <f t="array" aca="1" ref="G513" ca="1">_xlfn.IFNA(TODAY()-(INDEX(OFFSET(Priorities!$F$3:$F$2283,Table1[[#This Row],[ID]],0),MATCH(1,(B513=OFFSET(Priorities!$B$3:$B$2283,Table1[[#This Row],[ID]],0))*("1W"=OFFSET(Priorities!$E$3:$E$2283,Table1[[#This Row],[ID]],0)),0))),"")</f>
        <v/>
      </c>
      <c r="H513" s="292" t="str" cm="1">
        <f t="array" aca="1" ref="H513" ca="1">_xlfn.IFNA(TODAY()-(INDEX(OFFSET(Priorities!$F$3:$F$2283,Table1[[#This Row],[ID]],0),MATCH(1,(B513=OFFSET(Priorities!$B$3:$B$2283,Table1[[#This Row],[ID]],0))*("3W"=OFFSET(Priorities!$E$3:$E$2283,Table1[[#This Row],[ID]],0)),0))),"")</f>
        <v/>
      </c>
      <c r="I513" s="292" t="str" cm="1">
        <f t="array" aca="1" ref="I513" ca="1">_xlfn.IFNA(TODAY()-(INDEX(OFFSET(Priorities!$F$3:$F$2283,Table1[[#This Row],[ID]],0),MATCH(1,(B513=OFFSET(Priorities!$B$3:$B$2283,Table1[[#This Row],[ID]],0))*("6W"=OFFSET(Priorities!$E$3:$E$2283,Table1[[#This Row],[ID]],0)),0))),"")</f>
        <v/>
      </c>
      <c r="J513" s="292" t="str" cm="1">
        <f t="array" aca="1" ref="J513" ca="1">_xlfn.IFNA(TODAY()-(INDEX(OFFSET(Priorities!$F$3:$F$2283,Table1[[#This Row],[ID]],0),MATCH(1,(B513=OFFSET(Priorities!$B$3:$B$2283,Table1[[#This Row],[ID]],0))*("12W"=OFFSET(Priorities!$E$3:$E$2283,Table1[[#This Row],[ID]],0)),0))),"")</f>
        <v/>
      </c>
      <c r="K513" s="292" t="str" cm="1">
        <f t="array" aca="1" ref="K513" ca="1">_xlfn.IFNA(TODAY()-(INDEX(OFFSET(Priorities!$F$3:$F$2283,Table1[[#This Row],[ID]],0),MATCH(1,(B513=OFFSET(Priorities!$B$3:$B$2283,Table1[[#This Row],[ID]],0))*("18W"=OFFSET(Priorities!$E$3:$E$2283,Table1[[#This Row],[ID]],0)),0))),"")</f>
        <v/>
      </c>
      <c r="L513" s="292" t="str" cm="1">
        <f t="array" aca="1" ref="L513" ca="1">_xlfn.IFNA(TODAY()-(INDEX(OFFSET(Priorities!$F$3:$F$2283,Table1[[#This Row],[ID]],0),MATCH(1,(B513=OFFSET(Priorities!$B$3:$B$2283,Table1[[#This Row],[ID]],0))*("26W"=OFFSET(Priorities!$E$3:$E$2283,Table1[[#This Row],[ID]],0)),0))),"")</f>
        <v/>
      </c>
      <c r="M513" s="292" t="str" cm="1">
        <f t="array" aca="1" ref="M513" ca="1">_xlfn.IFNA(TODAY()-(INDEX(OFFSET(Priorities!$F$3:$F$2283,Table1[[#This Row],[ID]],0),MATCH(1,(B513=OFFSET(Priorities!$B$3:$B$2283,Table1[[#This Row],[ID]],0))*("52W"=OFFSET(Priorities!$E$3:$E$2283,Table1[[#This Row],[ID]],0)),0))),"")</f>
        <v/>
      </c>
      <c r="N513" s="292" t="str" cm="1">
        <f t="array" aca="1" ref="N513" ca="1">_xlfn.IFNA(TODAY()-(INDEX(OFFSET(Priorities!$F$3:$F$2283,Table1[[#This Row],[ID]],0),MATCH(1,(B513=OFFSET(Priorities!$B$3:$B$2283,Table1[[#This Row],[ID]],0))*("104W"=OFFSET(Priorities!$E$3:$E$2283,Table1[[#This Row],[ID]],0)),0))),"")</f>
        <v/>
      </c>
      <c r="O513" s="292" t="str" cm="1">
        <f t="array" aca="1" ref="O513" ca="1">_xlfn.IFNA(TODAY()-(INDEX(OFFSET(Priorities!$F$3:$F$2283,Table1[[#This Row],[ID]],0),MATCH(1,(B513=OFFSET(Priorities!$B$3:$B$2283,Table1[[#This Row],[ID]],0))*("2L"=OFFSET(Priorities!$E$3:$E$2283,Table1[[#This Row],[ID]],0)),0))),"")</f>
        <v/>
      </c>
      <c r="P513" s="292" t="str" cm="1">
        <f t="array" aca="1" ref="P513" ca="1">_xlfn.IFNA(TODAY()-(INDEX(OFFSET(Priorities!$F$3:$F$2283,Table1[[#This Row],[ID]],0),MATCH(1,(B513=OFFSET(Priorities!$B$3:$B$2283,Table1[[#This Row],[ID]],0))*("156W"=OFFSET(Priorities!$E$3:$E$2283,Table1[[#This Row],[ID]],0)),0))),"")</f>
        <v/>
      </c>
      <c r="Q513" s="289" t="str" cm="1">
        <f t="array" aca="1" ref="Q513" ca="1">_xlfn.IFNA(TODAY()-(INDEX(OFFSET(Priorities!$F$3:$F$2283,Table1[[#This Row],[ID]],0),MATCH(1,(B513=OFFSET(Priorities!$B$3:$B$2283,Table1[[#This Row],[ID]],0))*("3L"=OFFSET(Priorities!$E$3:$E$2283,Table1[[#This Row],[ID]],0)),0))),"")</f>
        <v/>
      </c>
    </row>
    <row r="514" spans="1:17" hidden="1" x14ac:dyDescent="0.3">
      <c r="A514" s="288">
        <v>513</v>
      </c>
      <c r="B514" s="289" t="str">
        <f ca="1">IF(COUNTIF(Priorities!$B$4:OFFSET(Priorities!$B$3,Table1[[#This Row],[ID]],0),OFFSET(Priorities!$B$3,Table1[[#This Row],[ID]],0))=1,OFFSET(Priorities!$B$3,Table1[[#This Row],[ID]],0),"")</f>
        <v/>
      </c>
      <c r="C514" s="290" t="str">
        <f ca="1">IF(COUNTIF(Priorities!$B$4:OFFSET(Priorities!$B$3,Table1[[#This Row],[ID]],0),OFFSET(Priorities!$B$3,Table1[[#This Row],[ID]],0))=1,OFFSET(Priorities!$C$3,Table1[[#This Row],[ID]],0),"")</f>
        <v/>
      </c>
      <c r="D514" s="289" t="str">
        <f ca="1">IFERROR(IF(VLOOKUP(E514,'Leader-Assistant'!$B$1:$B$25,1,FALSE)&lt;&gt;"",'Leader-Assistant'!$B$1,""),"") &amp; IFERROR(IF(VLOOKUP(E514,'Leader-Assistant'!$C$1:$C$25,1,FALSE)&lt;&gt;"",'Leader-Assistant'!$C$1,""),"")  &amp; IFERROR(IF(VLOOKUP(E514,'Leader-Assistant'!$D$1:$D$25,1,FALSE)&lt;&gt;"",'Leader-Assistant'!$D$1,""),"") &amp; IFERROR(IF(VLOOKUP(E514,'Leader-Assistant'!$E$1:$E$25,1,FALSE)&lt;&gt;"",'Leader-Assistant'!$E$1,""),"") &amp; IFERROR(IF(VLOOKUP(E514,'Leader-Assistant'!$F$1:$F$25,1,FALSE)&lt;&gt;"",'Leader-Assistant'!$F$1,""),"") &amp; IFERROR(IF(VLOOKUP(E514,'Leader-Assistant'!$G$1:$G$25,1,FALSE)&lt;&gt;"",'Leader-Assistant'!$G$1,""),"") &amp; IFERROR(IF(VLOOKUP(E514,'Leader-Assistant'!$H$1:$H$25,1,FALSE)&lt;&gt;"",'Leader-Assistant'!$H$1,""),"") &amp; IFERROR(IF(VLOOKUP(E514,'Leader-Assistant'!$I$1:$I$25,1,FALSE)&lt;&gt;"",'Leader-Assistant'!$I$1,""),"")</f>
        <v/>
      </c>
      <c r="E514" s="289" t="str">
        <f ca="1">IF(COUNTIF(Priorities!$B$4:OFFSET(Priorities!$B$3,Table1[[#This Row],[ID]],0),OFFSET(Priorities!$B$3,Table1[[#This Row],[ID]],0))=1,OFFSET(Priorities!$D$3,Table1[[#This Row],[ID]],0),"")</f>
        <v/>
      </c>
      <c r="F514" s="291"/>
      <c r="G514" s="292" t="str" cm="1">
        <f t="array" aca="1" ref="G514" ca="1">_xlfn.IFNA(TODAY()-(INDEX(OFFSET(Priorities!$F$3:$F$2283,Table1[[#This Row],[ID]],0),MATCH(1,(B514=OFFSET(Priorities!$B$3:$B$2283,Table1[[#This Row],[ID]],0))*("1W"=OFFSET(Priorities!$E$3:$E$2283,Table1[[#This Row],[ID]],0)),0))),"")</f>
        <v/>
      </c>
      <c r="H514" s="292" t="str" cm="1">
        <f t="array" aca="1" ref="H514" ca="1">_xlfn.IFNA(TODAY()-(INDEX(OFFSET(Priorities!$F$3:$F$2283,Table1[[#This Row],[ID]],0),MATCH(1,(B514=OFFSET(Priorities!$B$3:$B$2283,Table1[[#This Row],[ID]],0))*("3W"=OFFSET(Priorities!$E$3:$E$2283,Table1[[#This Row],[ID]],0)),0))),"")</f>
        <v/>
      </c>
      <c r="I514" s="292" t="str" cm="1">
        <f t="array" aca="1" ref="I514" ca="1">_xlfn.IFNA(TODAY()-(INDEX(OFFSET(Priorities!$F$3:$F$2283,Table1[[#This Row],[ID]],0),MATCH(1,(B514=OFFSET(Priorities!$B$3:$B$2283,Table1[[#This Row],[ID]],0))*("6W"=OFFSET(Priorities!$E$3:$E$2283,Table1[[#This Row],[ID]],0)),0))),"")</f>
        <v/>
      </c>
      <c r="J514" s="292" t="str" cm="1">
        <f t="array" aca="1" ref="J514" ca="1">_xlfn.IFNA(TODAY()-(INDEX(OFFSET(Priorities!$F$3:$F$2283,Table1[[#This Row],[ID]],0),MATCH(1,(B514=OFFSET(Priorities!$B$3:$B$2283,Table1[[#This Row],[ID]],0))*("12W"=OFFSET(Priorities!$E$3:$E$2283,Table1[[#This Row],[ID]],0)),0))),"")</f>
        <v/>
      </c>
      <c r="K514" s="292" t="str" cm="1">
        <f t="array" aca="1" ref="K514" ca="1">_xlfn.IFNA(TODAY()-(INDEX(OFFSET(Priorities!$F$3:$F$2283,Table1[[#This Row],[ID]],0),MATCH(1,(B514=OFFSET(Priorities!$B$3:$B$2283,Table1[[#This Row],[ID]],0))*("18W"=OFFSET(Priorities!$E$3:$E$2283,Table1[[#This Row],[ID]],0)),0))),"")</f>
        <v/>
      </c>
      <c r="L514" s="292" t="str" cm="1">
        <f t="array" aca="1" ref="L514" ca="1">_xlfn.IFNA(TODAY()-(INDEX(OFFSET(Priorities!$F$3:$F$2283,Table1[[#This Row],[ID]],0),MATCH(1,(B514=OFFSET(Priorities!$B$3:$B$2283,Table1[[#This Row],[ID]],0))*("26W"=OFFSET(Priorities!$E$3:$E$2283,Table1[[#This Row],[ID]],0)),0))),"")</f>
        <v/>
      </c>
      <c r="M514" s="292" t="str" cm="1">
        <f t="array" aca="1" ref="M514" ca="1">_xlfn.IFNA(TODAY()-(INDEX(OFFSET(Priorities!$F$3:$F$2283,Table1[[#This Row],[ID]],0),MATCH(1,(B514=OFFSET(Priorities!$B$3:$B$2283,Table1[[#This Row],[ID]],0))*("52W"=OFFSET(Priorities!$E$3:$E$2283,Table1[[#This Row],[ID]],0)),0))),"")</f>
        <v/>
      </c>
      <c r="N514" s="292" t="str" cm="1">
        <f t="array" aca="1" ref="N514" ca="1">_xlfn.IFNA(TODAY()-(INDEX(OFFSET(Priorities!$F$3:$F$2283,Table1[[#This Row],[ID]],0),MATCH(1,(B514=OFFSET(Priorities!$B$3:$B$2283,Table1[[#This Row],[ID]],0))*("104W"=OFFSET(Priorities!$E$3:$E$2283,Table1[[#This Row],[ID]],0)),0))),"")</f>
        <v/>
      </c>
      <c r="O514" s="292" t="str" cm="1">
        <f t="array" aca="1" ref="O514" ca="1">_xlfn.IFNA(TODAY()-(INDEX(OFFSET(Priorities!$F$3:$F$2283,Table1[[#This Row],[ID]],0),MATCH(1,(B514=OFFSET(Priorities!$B$3:$B$2283,Table1[[#This Row],[ID]],0))*("2L"=OFFSET(Priorities!$E$3:$E$2283,Table1[[#This Row],[ID]],0)),0))),"")</f>
        <v/>
      </c>
      <c r="P514" s="292" t="str" cm="1">
        <f t="array" aca="1" ref="P514" ca="1">_xlfn.IFNA(TODAY()-(INDEX(OFFSET(Priorities!$F$3:$F$2283,Table1[[#This Row],[ID]],0),MATCH(1,(B514=OFFSET(Priorities!$B$3:$B$2283,Table1[[#This Row],[ID]],0))*("156W"=OFFSET(Priorities!$E$3:$E$2283,Table1[[#This Row],[ID]],0)),0))),"")</f>
        <v/>
      </c>
      <c r="Q514" s="289" t="str" cm="1">
        <f t="array" aca="1" ref="Q514" ca="1">_xlfn.IFNA(TODAY()-(INDEX(OFFSET(Priorities!$F$3:$F$2283,Table1[[#This Row],[ID]],0),MATCH(1,(B514=OFFSET(Priorities!$B$3:$B$2283,Table1[[#This Row],[ID]],0))*("3L"=OFFSET(Priorities!$E$3:$E$2283,Table1[[#This Row],[ID]],0)),0))),"")</f>
        <v/>
      </c>
    </row>
    <row r="515" spans="1:17" hidden="1" x14ac:dyDescent="0.3">
      <c r="A515" s="288">
        <v>514</v>
      </c>
      <c r="B515" s="289" t="str">
        <f ca="1">IF(COUNTIF(Priorities!$B$4:OFFSET(Priorities!$B$3,Table1[[#This Row],[ID]],0),OFFSET(Priorities!$B$3,Table1[[#This Row],[ID]],0))=1,OFFSET(Priorities!$B$3,Table1[[#This Row],[ID]],0),"")</f>
        <v/>
      </c>
      <c r="C515" s="290" t="str">
        <f ca="1">IF(COUNTIF(Priorities!$B$4:OFFSET(Priorities!$B$3,Table1[[#This Row],[ID]],0),OFFSET(Priorities!$B$3,Table1[[#This Row],[ID]],0))=1,OFFSET(Priorities!$C$3,Table1[[#This Row],[ID]],0),"")</f>
        <v/>
      </c>
      <c r="D515" s="289" t="str">
        <f ca="1">IFERROR(IF(VLOOKUP(E515,'Leader-Assistant'!$B$1:$B$25,1,FALSE)&lt;&gt;"",'Leader-Assistant'!$B$1,""),"") &amp; IFERROR(IF(VLOOKUP(E515,'Leader-Assistant'!$C$1:$C$25,1,FALSE)&lt;&gt;"",'Leader-Assistant'!$C$1,""),"")  &amp; IFERROR(IF(VLOOKUP(E515,'Leader-Assistant'!$D$1:$D$25,1,FALSE)&lt;&gt;"",'Leader-Assistant'!$D$1,""),"") &amp; IFERROR(IF(VLOOKUP(E515,'Leader-Assistant'!$E$1:$E$25,1,FALSE)&lt;&gt;"",'Leader-Assistant'!$E$1,""),"") &amp; IFERROR(IF(VLOOKUP(E515,'Leader-Assistant'!$F$1:$F$25,1,FALSE)&lt;&gt;"",'Leader-Assistant'!$F$1,""),"") &amp; IFERROR(IF(VLOOKUP(E515,'Leader-Assistant'!$G$1:$G$25,1,FALSE)&lt;&gt;"",'Leader-Assistant'!$G$1,""),"") &amp; IFERROR(IF(VLOOKUP(E515,'Leader-Assistant'!$H$1:$H$25,1,FALSE)&lt;&gt;"",'Leader-Assistant'!$H$1,""),"") &amp; IFERROR(IF(VLOOKUP(E515,'Leader-Assistant'!$I$1:$I$25,1,FALSE)&lt;&gt;"",'Leader-Assistant'!$I$1,""),"")</f>
        <v/>
      </c>
      <c r="E515" s="289" t="str">
        <f ca="1">IF(COUNTIF(Priorities!$B$4:OFFSET(Priorities!$B$3,Table1[[#This Row],[ID]],0),OFFSET(Priorities!$B$3,Table1[[#This Row],[ID]],0))=1,OFFSET(Priorities!$D$3,Table1[[#This Row],[ID]],0),"")</f>
        <v/>
      </c>
      <c r="F515" s="291"/>
      <c r="G515" s="292" t="str" cm="1">
        <f t="array" aca="1" ref="G515" ca="1">_xlfn.IFNA(TODAY()-(INDEX(OFFSET(Priorities!$F$3:$F$2283,Table1[[#This Row],[ID]],0),MATCH(1,(B515=OFFSET(Priorities!$B$3:$B$2283,Table1[[#This Row],[ID]],0))*("1W"=OFFSET(Priorities!$E$3:$E$2283,Table1[[#This Row],[ID]],0)),0))),"")</f>
        <v/>
      </c>
      <c r="H515" s="292" t="str" cm="1">
        <f t="array" aca="1" ref="H515" ca="1">_xlfn.IFNA(TODAY()-(INDEX(OFFSET(Priorities!$F$3:$F$2283,Table1[[#This Row],[ID]],0),MATCH(1,(B515=OFFSET(Priorities!$B$3:$B$2283,Table1[[#This Row],[ID]],0))*("3W"=OFFSET(Priorities!$E$3:$E$2283,Table1[[#This Row],[ID]],0)),0))),"")</f>
        <v/>
      </c>
      <c r="I515" s="292" t="str" cm="1">
        <f t="array" aca="1" ref="I515" ca="1">_xlfn.IFNA(TODAY()-(INDEX(OFFSET(Priorities!$F$3:$F$2283,Table1[[#This Row],[ID]],0),MATCH(1,(B515=OFFSET(Priorities!$B$3:$B$2283,Table1[[#This Row],[ID]],0))*("6W"=OFFSET(Priorities!$E$3:$E$2283,Table1[[#This Row],[ID]],0)),0))),"")</f>
        <v/>
      </c>
      <c r="J515" s="292" t="str" cm="1">
        <f t="array" aca="1" ref="J515" ca="1">_xlfn.IFNA(TODAY()-(INDEX(OFFSET(Priorities!$F$3:$F$2283,Table1[[#This Row],[ID]],0),MATCH(1,(B515=OFFSET(Priorities!$B$3:$B$2283,Table1[[#This Row],[ID]],0))*("12W"=OFFSET(Priorities!$E$3:$E$2283,Table1[[#This Row],[ID]],0)),0))),"")</f>
        <v/>
      </c>
      <c r="K515" s="292" t="str" cm="1">
        <f t="array" aca="1" ref="K515" ca="1">_xlfn.IFNA(TODAY()-(INDEX(OFFSET(Priorities!$F$3:$F$2283,Table1[[#This Row],[ID]],0),MATCH(1,(B515=OFFSET(Priorities!$B$3:$B$2283,Table1[[#This Row],[ID]],0))*("18W"=OFFSET(Priorities!$E$3:$E$2283,Table1[[#This Row],[ID]],0)),0))),"")</f>
        <v/>
      </c>
      <c r="L515" s="292" t="str" cm="1">
        <f t="array" aca="1" ref="L515" ca="1">_xlfn.IFNA(TODAY()-(INDEX(OFFSET(Priorities!$F$3:$F$2283,Table1[[#This Row],[ID]],0),MATCH(1,(B515=OFFSET(Priorities!$B$3:$B$2283,Table1[[#This Row],[ID]],0))*("26W"=OFFSET(Priorities!$E$3:$E$2283,Table1[[#This Row],[ID]],0)),0))),"")</f>
        <v/>
      </c>
      <c r="M515" s="292" t="str" cm="1">
        <f t="array" aca="1" ref="M515" ca="1">_xlfn.IFNA(TODAY()-(INDEX(OFFSET(Priorities!$F$3:$F$2283,Table1[[#This Row],[ID]],0),MATCH(1,(B515=OFFSET(Priorities!$B$3:$B$2283,Table1[[#This Row],[ID]],0))*("52W"=OFFSET(Priorities!$E$3:$E$2283,Table1[[#This Row],[ID]],0)),0))),"")</f>
        <v/>
      </c>
      <c r="N515" s="292" t="str" cm="1">
        <f t="array" aca="1" ref="N515" ca="1">_xlfn.IFNA(TODAY()-(INDEX(OFFSET(Priorities!$F$3:$F$2283,Table1[[#This Row],[ID]],0),MATCH(1,(B515=OFFSET(Priorities!$B$3:$B$2283,Table1[[#This Row],[ID]],0))*("104W"=OFFSET(Priorities!$E$3:$E$2283,Table1[[#This Row],[ID]],0)),0))),"")</f>
        <v/>
      </c>
      <c r="O515" s="292" t="str" cm="1">
        <f t="array" aca="1" ref="O515" ca="1">_xlfn.IFNA(TODAY()-(INDEX(OFFSET(Priorities!$F$3:$F$2283,Table1[[#This Row],[ID]],0),MATCH(1,(B515=OFFSET(Priorities!$B$3:$B$2283,Table1[[#This Row],[ID]],0))*("2L"=OFFSET(Priorities!$E$3:$E$2283,Table1[[#This Row],[ID]],0)),0))),"")</f>
        <v/>
      </c>
      <c r="P515" s="292" t="str" cm="1">
        <f t="array" aca="1" ref="P515" ca="1">_xlfn.IFNA(TODAY()-(INDEX(OFFSET(Priorities!$F$3:$F$2283,Table1[[#This Row],[ID]],0),MATCH(1,(B515=OFFSET(Priorities!$B$3:$B$2283,Table1[[#This Row],[ID]],0))*("156W"=OFFSET(Priorities!$E$3:$E$2283,Table1[[#This Row],[ID]],0)),0))),"")</f>
        <v/>
      </c>
      <c r="Q515" s="289" t="str" cm="1">
        <f t="array" aca="1" ref="Q515" ca="1">_xlfn.IFNA(TODAY()-(INDEX(OFFSET(Priorities!$F$3:$F$2283,Table1[[#This Row],[ID]],0),MATCH(1,(B515=OFFSET(Priorities!$B$3:$B$2283,Table1[[#This Row],[ID]],0))*("3L"=OFFSET(Priorities!$E$3:$E$2283,Table1[[#This Row],[ID]],0)),0))),"")</f>
        <v/>
      </c>
    </row>
    <row r="516" spans="1:17" ht="28.8" x14ac:dyDescent="0.3">
      <c r="A516" s="288">
        <v>515</v>
      </c>
      <c r="B516" s="289" t="str">
        <f ca="1">IF(COUNTIF(Priorities!$B$4:OFFSET(Priorities!$B$3,Table1[[#This Row],[ID]],0),OFFSET(Priorities!$B$3,Table1[[#This Row],[ID]],0))=1,OFFSET(Priorities!$B$3,Table1[[#This Row],[ID]],0),"")</f>
        <v>ST 129/2018</v>
      </c>
      <c r="C516" s="290" t="str">
        <f ca="1">IF(COUNTIF(Priorities!$B$4:OFFSET(Priorities!$B$3,Table1[[#This Row],[ID]],0),OFFSET(Priorities!$B$3,Table1[[#This Row],[ID]],0))=1,OFFSET(Priorities!$C$3,Table1[[#This Row],[ID]],0),"")</f>
        <v>MCC from FMC for e in TEST51 Powerball Tablets</v>
      </c>
      <c r="D516" s="289" t="str">
        <f ca="1">IFERROR(IF(VLOOKUP(E516,'Leader-Assistant'!$B$1:$B$25,1,FALSE)&lt;&gt;"",'Leader-Assistant'!$B$1,""),"") &amp; IFERROR(IF(VLOOKUP(E516,'Leader-Assistant'!$C$1:$C$25,1,FALSE)&lt;&gt;"",'Leader-Assistant'!$C$1,""),"")  &amp; IFERROR(IF(VLOOKUP(E516,'Leader-Assistant'!$D$1:$D$25,1,FALSE)&lt;&gt;"",'Leader-Assistant'!$D$1,""),"") &amp; IFERROR(IF(VLOOKUP(E516,'Leader-Assistant'!$E$1:$E$25,1,FALSE)&lt;&gt;"",'Leader-Assistant'!$E$1,""),"") &amp; IFERROR(IF(VLOOKUP(E516,'Leader-Assistant'!$F$1:$F$25,1,FALSE)&lt;&gt;"",'Leader-Assistant'!$F$1,""),"") &amp; IFERROR(IF(VLOOKUP(E516,'Leader-Assistant'!$G$1:$G$25,1,FALSE)&lt;&gt;"",'Leader-Assistant'!$G$1,""),"") &amp; IFERROR(IF(VLOOKUP(E516,'Leader-Assistant'!$H$1:$H$25,1,FALSE)&lt;&gt;"",'Leader-Assistant'!$H$1,""),"") &amp; IFERROR(IF(VLOOKUP(E516,'Leader-Assistant'!$I$1:$I$25,1,FALSE)&lt;&gt;"",'Leader-Assistant'!$I$1,""),"")</f>
        <v>PKL</v>
      </c>
      <c r="E516" s="289" t="str">
        <f ca="1">IF(COUNTIF(Priorities!$B$4:OFFSET(Priorities!$B$3,Table1[[#This Row],[ID]],0),OFFSET(Priorities!$B$3,Table1[[#This Row],[ID]],0))=1,OFFSET(Priorities!$D$3,Table1[[#This Row],[ID]],0),"")</f>
        <v>DBI</v>
      </c>
      <c r="F516" s="291"/>
      <c r="G516" s="292" t="str" cm="1">
        <f t="array" aca="1" ref="G516" ca="1">_xlfn.IFNA(TODAY()-(INDEX(OFFSET(Priorities!$F$3:$F$2283,Table1[[#This Row],[ID]],0),MATCH(1,(B516=OFFSET(Priorities!$B$3:$B$2283,Table1[[#This Row],[ID]],0))*("1W"=OFFSET(Priorities!$E$3:$E$2283,Table1[[#This Row],[ID]],0)),0))),"")</f>
        <v/>
      </c>
      <c r="H516" s="292" t="str" cm="1">
        <f t="array" aca="1" ref="H516" ca="1">_xlfn.IFNA(TODAY()-(INDEX(OFFSET(Priorities!$F$3:$F$2283,Table1[[#This Row],[ID]],0),MATCH(1,(B516=OFFSET(Priorities!$B$3:$B$2283,Table1[[#This Row],[ID]],0))*("3W"=OFFSET(Priorities!$E$3:$E$2283,Table1[[#This Row],[ID]],0)),0))),"")</f>
        <v/>
      </c>
      <c r="I516" s="292" t="str" cm="1">
        <f t="array" aca="1" ref="I516" ca="1">_xlfn.IFNA(TODAY()-(INDEX(OFFSET(Priorities!$F$3:$F$2283,Table1[[#This Row],[ID]],0),MATCH(1,(B516=OFFSET(Priorities!$B$3:$B$2283,Table1[[#This Row],[ID]],0))*("6W"=OFFSET(Priorities!$E$3:$E$2283,Table1[[#This Row],[ID]],0)),0))),"")</f>
        <v/>
      </c>
      <c r="J516" s="292" t="str" cm="1">
        <f t="array" aca="1" ref="J516" ca="1">_xlfn.IFNA(TODAY()-(INDEX(OFFSET(Priorities!$F$3:$F$2283,Table1[[#This Row],[ID]],0),MATCH(1,(B516=OFFSET(Priorities!$B$3:$B$2283,Table1[[#This Row],[ID]],0))*("12W"=OFFSET(Priorities!$E$3:$E$2283,Table1[[#This Row],[ID]],0)),0))),"")</f>
        <v/>
      </c>
      <c r="K516" s="292" t="str" cm="1">
        <f t="array" aca="1" ref="K516" ca="1">_xlfn.IFNA(TODAY()-(INDEX(OFFSET(Priorities!$F$3:$F$2283,Table1[[#This Row],[ID]],0),MATCH(1,(B516=OFFSET(Priorities!$B$3:$B$2283,Table1[[#This Row],[ID]],0))*("18W"=OFFSET(Priorities!$E$3:$E$2283,Table1[[#This Row],[ID]],0)),0))),"")</f>
        <v/>
      </c>
      <c r="L516" s="292" t="str" cm="1">
        <f t="array" aca="1" ref="L516" ca="1">_xlfn.IFNA(TODAY()-(INDEX(OFFSET(Priorities!$F$3:$F$2283,Table1[[#This Row],[ID]],0),MATCH(1,(B516=OFFSET(Priorities!$B$3:$B$2283,Table1[[#This Row],[ID]],0))*("26W"=OFFSET(Priorities!$E$3:$E$2283,Table1[[#This Row],[ID]],0)),0))),"")</f>
        <v/>
      </c>
      <c r="M516" s="292" t="str" cm="1">
        <f t="array" aca="1" ref="M516" ca="1">_xlfn.IFNA(TODAY()-(INDEX(OFFSET(Priorities!$F$3:$F$2283,Table1[[#This Row],[ID]],0),MATCH(1,(B516=OFFSET(Priorities!$B$3:$B$2283,Table1[[#This Row],[ID]],0))*("52W"=OFFSET(Priorities!$E$3:$E$2283,Table1[[#This Row],[ID]],0)),0))),"")</f>
        <v/>
      </c>
      <c r="N516" s="292" t="str" cm="1">
        <f t="array" aca="1" ref="N516" ca="1">_xlfn.IFNA(TODAY()-(INDEX(OFFSET(Priorities!$F$3:$F$2283,Table1[[#This Row],[ID]],0),MATCH(1,(B516=OFFSET(Priorities!$B$3:$B$2283,Table1[[#This Row],[ID]],0))*("104W"=OFFSET(Priorities!$E$3:$E$2283,Table1[[#This Row],[ID]],0)),0))),"")</f>
        <v/>
      </c>
      <c r="O516" s="292" t="str" cm="1">
        <f t="array" aca="1" ref="O516" ca="1">_xlfn.IFNA(TODAY()-(INDEX(OFFSET(Priorities!$F$3:$F$2283,Table1[[#This Row],[ID]],0),MATCH(1,(B516=OFFSET(Priorities!$B$3:$B$2283,Table1[[#This Row],[ID]],0))*("2L"=OFFSET(Priorities!$E$3:$E$2283,Table1[[#This Row],[ID]],0)),0))),"")</f>
        <v/>
      </c>
      <c r="P516" s="292" cm="1">
        <f t="array" aca="1" ref="P516" ca="1">_xlfn.IFNA(TODAY()-(INDEX(OFFSET(Priorities!$F$3:$F$2283,Table1[[#This Row],[ID]],0),MATCH(1,(B516=OFFSET(Priorities!$B$3:$B$2283,Table1[[#This Row],[ID]],0))*("156W"=OFFSET(Priorities!$E$3:$E$2283,Table1[[#This Row],[ID]],0)),0))),"")</f>
        <v>518</v>
      </c>
      <c r="Q516" s="289" t="str" cm="1">
        <f t="array" aca="1" ref="Q516" ca="1">_xlfn.IFNA(TODAY()-(INDEX(OFFSET(Priorities!$F$3:$F$2283,Table1[[#This Row],[ID]],0),MATCH(1,(B516=OFFSET(Priorities!$B$3:$B$2283,Table1[[#This Row],[ID]],0))*("3L"=OFFSET(Priorities!$E$3:$E$2283,Table1[[#This Row],[ID]],0)),0))),"")</f>
        <v/>
      </c>
    </row>
    <row r="517" spans="1:17" hidden="1" x14ac:dyDescent="0.3">
      <c r="A517" s="288">
        <v>516</v>
      </c>
      <c r="B517" s="289" t="str">
        <f ca="1">IF(COUNTIF(Priorities!$B$4:OFFSET(Priorities!$B$3,Table1[[#This Row],[ID]],0),OFFSET(Priorities!$B$3,Table1[[#This Row],[ID]],0))=1,OFFSET(Priorities!$B$3,Table1[[#This Row],[ID]],0),"")</f>
        <v/>
      </c>
      <c r="C517" s="290" t="str">
        <f ca="1">IF(COUNTIF(Priorities!$B$4:OFFSET(Priorities!$B$3,Table1[[#This Row],[ID]],0),OFFSET(Priorities!$B$3,Table1[[#This Row],[ID]],0))=1,OFFSET(Priorities!$C$3,Table1[[#This Row],[ID]],0),"")</f>
        <v/>
      </c>
      <c r="D517" s="289" t="str">
        <f ca="1">IFERROR(IF(VLOOKUP(E517,'Leader-Assistant'!$B$1:$B$25,1,FALSE)&lt;&gt;"",'Leader-Assistant'!$B$1,""),"") &amp; IFERROR(IF(VLOOKUP(E517,'Leader-Assistant'!$C$1:$C$25,1,FALSE)&lt;&gt;"",'Leader-Assistant'!$C$1,""),"")  &amp; IFERROR(IF(VLOOKUP(E517,'Leader-Assistant'!$D$1:$D$25,1,FALSE)&lt;&gt;"",'Leader-Assistant'!$D$1,""),"") &amp; IFERROR(IF(VLOOKUP(E517,'Leader-Assistant'!$E$1:$E$25,1,FALSE)&lt;&gt;"",'Leader-Assistant'!$E$1,""),"") &amp; IFERROR(IF(VLOOKUP(E517,'Leader-Assistant'!$F$1:$F$25,1,FALSE)&lt;&gt;"",'Leader-Assistant'!$F$1,""),"") &amp; IFERROR(IF(VLOOKUP(E517,'Leader-Assistant'!$G$1:$G$25,1,FALSE)&lt;&gt;"",'Leader-Assistant'!$G$1,""),"") &amp; IFERROR(IF(VLOOKUP(E517,'Leader-Assistant'!$H$1:$H$25,1,FALSE)&lt;&gt;"",'Leader-Assistant'!$H$1,""),"") &amp; IFERROR(IF(VLOOKUP(E517,'Leader-Assistant'!$I$1:$I$25,1,FALSE)&lt;&gt;"",'Leader-Assistant'!$I$1,""),"")</f>
        <v/>
      </c>
      <c r="E517" s="289" t="str">
        <f ca="1">IF(COUNTIF(Priorities!$B$4:OFFSET(Priorities!$B$3,Table1[[#This Row],[ID]],0),OFFSET(Priorities!$B$3,Table1[[#This Row],[ID]],0))=1,OFFSET(Priorities!$D$3,Table1[[#This Row],[ID]],0),"")</f>
        <v/>
      </c>
      <c r="F517" s="291"/>
      <c r="G517" s="292" t="str" cm="1">
        <f t="array" aca="1" ref="G517" ca="1">_xlfn.IFNA(TODAY()-(INDEX(OFFSET(Priorities!$F$3:$F$2283,Table1[[#This Row],[ID]],0),MATCH(1,(B517=OFFSET(Priorities!$B$3:$B$2283,Table1[[#This Row],[ID]],0))*("1W"=OFFSET(Priorities!$E$3:$E$2283,Table1[[#This Row],[ID]],0)),0))),"")</f>
        <v/>
      </c>
      <c r="H517" s="292" t="str" cm="1">
        <f t="array" aca="1" ref="H517" ca="1">_xlfn.IFNA(TODAY()-(INDEX(OFFSET(Priorities!$F$3:$F$2283,Table1[[#This Row],[ID]],0),MATCH(1,(B517=OFFSET(Priorities!$B$3:$B$2283,Table1[[#This Row],[ID]],0))*("3W"=OFFSET(Priorities!$E$3:$E$2283,Table1[[#This Row],[ID]],0)),0))),"")</f>
        <v/>
      </c>
      <c r="I517" s="292" t="str" cm="1">
        <f t="array" aca="1" ref="I517" ca="1">_xlfn.IFNA(TODAY()-(INDEX(OFFSET(Priorities!$F$3:$F$2283,Table1[[#This Row],[ID]],0),MATCH(1,(B517=OFFSET(Priorities!$B$3:$B$2283,Table1[[#This Row],[ID]],0))*("6W"=OFFSET(Priorities!$E$3:$E$2283,Table1[[#This Row],[ID]],0)),0))),"")</f>
        <v/>
      </c>
      <c r="J517" s="292" t="str" cm="1">
        <f t="array" aca="1" ref="J517" ca="1">_xlfn.IFNA(TODAY()-(INDEX(OFFSET(Priorities!$F$3:$F$2283,Table1[[#This Row],[ID]],0),MATCH(1,(B517=OFFSET(Priorities!$B$3:$B$2283,Table1[[#This Row],[ID]],0))*("12W"=OFFSET(Priorities!$E$3:$E$2283,Table1[[#This Row],[ID]],0)),0))),"")</f>
        <v/>
      </c>
      <c r="K517" s="292" t="str" cm="1">
        <f t="array" aca="1" ref="K517" ca="1">_xlfn.IFNA(TODAY()-(INDEX(OFFSET(Priorities!$F$3:$F$2283,Table1[[#This Row],[ID]],0),MATCH(1,(B517=OFFSET(Priorities!$B$3:$B$2283,Table1[[#This Row],[ID]],0))*("18W"=OFFSET(Priorities!$E$3:$E$2283,Table1[[#This Row],[ID]],0)),0))),"")</f>
        <v/>
      </c>
      <c r="L517" s="292" t="str" cm="1">
        <f t="array" aca="1" ref="L517" ca="1">_xlfn.IFNA(TODAY()-(INDEX(OFFSET(Priorities!$F$3:$F$2283,Table1[[#This Row],[ID]],0),MATCH(1,(B517=OFFSET(Priorities!$B$3:$B$2283,Table1[[#This Row],[ID]],0))*("26W"=OFFSET(Priorities!$E$3:$E$2283,Table1[[#This Row],[ID]],0)),0))),"")</f>
        <v/>
      </c>
      <c r="M517" s="292" t="str" cm="1">
        <f t="array" aca="1" ref="M517" ca="1">_xlfn.IFNA(TODAY()-(INDEX(OFFSET(Priorities!$F$3:$F$2283,Table1[[#This Row],[ID]],0),MATCH(1,(B517=OFFSET(Priorities!$B$3:$B$2283,Table1[[#This Row],[ID]],0))*("52W"=OFFSET(Priorities!$E$3:$E$2283,Table1[[#This Row],[ID]],0)),0))),"")</f>
        <v/>
      </c>
      <c r="N517" s="292" t="str" cm="1">
        <f t="array" aca="1" ref="N517" ca="1">_xlfn.IFNA(TODAY()-(INDEX(OFFSET(Priorities!$F$3:$F$2283,Table1[[#This Row],[ID]],0),MATCH(1,(B517=OFFSET(Priorities!$B$3:$B$2283,Table1[[#This Row],[ID]],0))*("104W"=OFFSET(Priorities!$E$3:$E$2283,Table1[[#This Row],[ID]],0)),0))),"")</f>
        <v/>
      </c>
      <c r="O517" s="292" t="str" cm="1">
        <f t="array" aca="1" ref="O517" ca="1">_xlfn.IFNA(TODAY()-(INDEX(OFFSET(Priorities!$F$3:$F$2283,Table1[[#This Row],[ID]],0),MATCH(1,(B517=OFFSET(Priorities!$B$3:$B$2283,Table1[[#This Row],[ID]],0))*("2L"=OFFSET(Priorities!$E$3:$E$2283,Table1[[#This Row],[ID]],0)),0))),"")</f>
        <v/>
      </c>
      <c r="P517" s="292" t="str" cm="1">
        <f t="array" aca="1" ref="P517" ca="1">_xlfn.IFNA(TODAY()-(INDEX(OFFSET(Priorities!$F$3:$F$2283,Table1[[#This Row],[ID]],0),MATCH(1,(B517=OFFSET(Priorities!$B$3:$B$2283,Table1[[#This Row],[ID]],0))*("156W"=OFFSET(Priorities!$E$3:$E$2283,Table1[[#This Row],[ID]],0)),0))),"")</f>
        <v/>
      </c>
      <c r="Q517" s="289" t="str" cm="1">
        <f t="array" aca="1" ref="Q517" ca="1">_xlfn.IFNA(TODAY()-(INDEX(OFFSET(Priorities!$F$3:$F$2283,Table1[[#This Row],[ID]],0),MATCH(1,(B517=OFFSET(Priorities!$B$3:$B$2283,Table1[[#This Row],[ID]],0))*("3L"=OFFSET(Priorities!$E$3:$E$2283,Table1[[#This Row],[ID]],0)),0))),"")</f>
        <v/>
      </c>
    </row>
    <row r="518" spans="1:17" hidden="1" x14ac:dyDescent="0.3">
      <c r="A518" s="288">
        <v>517</v>
      </c>
      <c r="B518" s="289" t="str">
        <f ca="1">IF(COUNTIF(Priorities!$B$4:OFFSET(Priorities!$B$3,Table1[[#This Row],[ID]],0),OFFSET(Priorities!$B$3,Table1[[#This Row],[ID]],0))=1,OFFSET(Priorities!$B$3,Table1[[#This Row],[ID]],0),"")</f>
        <v/>
      </c>
      <c r="C518" s="290" t="str">
        <f ca="1">IF(COUNTIF(Priorities!$B$4:OFFSET(Priorities!$B$3,Table1[[#This Row],[ID]],0),OFFSET(Priorities!$B$3,Table1[[#This Row],[ID]],0))=1,OFFSET(Priorities!$C$3,Table1[[#This Row],[ID]],0),"")</f>
        <v/>
      </c>
      <c r="D518" s="289" t="str">
        <f ca="1">IFERROR(IF(VLOOKUP(E518,'Leader-Assistant'!$B$1:$B$25,1,FALSE)&lt;&gt;"",'Leader-Assistant'!$B$1,""),"") &amp; IFERROR(IF(VLOOKUP(E518,'Leader-Assistant'!$C$1:$C$25,1,FALSE)&lt;&gt;"",'Leader-Assistant'!$C$1,""),"")  &amp; IFERROR(IF(VLOOKUP(E518,'Leader-Assistant'!$D$1:$D$25,1,FALSE)&lt;&gt;"",'Leader-Assistant'!$D$1,""),"") &amp; IFERROR(IF(VLOOKUP(E518,'Leader-Assistant'!$E$1:$E$25,1,FALSE)&lt;&gt;"",'Leader-Assistant'!$E$1,""),"") &amp; IFERROR(IF(VLOOKUP(E518,'Leader-Assistant'!$F$1:$F$25,1,FALSE)&lt;&gt;"",'Leader-Assistant'!$F$1,""),"") &amp; IFERROR(IF(VLOOKUP(E518,'Leader-Assistant'!$G$1:$G$25,1,FALSE)&lt;&gt;"",'Leader-Assistant'!$G$1,""),"") &amp; IFERROR(IF(VLOOKUP(E518,'Leader-Assistant'!$H$1:$H$25,1,FALSE)&lt;&gt;"",'Leader-Assistant'!$H$1,""),"") &amp; IFERROR(IF(VLOOKUP(E518,'Leader-Assistant'!$I$1:$I$25,1,FALSE)&lt;&gt;"",'Leader-Assistant'!$I$1,""),"")</f>
        <v/>
      </c>
      <c r="E518" s="289" t="str">
        <f ca="1">IF(COUNTIF(Priorities!$B$4:OFFSET(Priorities!$B$3,Table1[[#This Row],[ID]],0),OFFSET(Priorities!$B$3,Table1[[#This Row],[ID]],0))=1,OFFSET(Priorities!$D$3,Table1[[#This Row],[ID]],0),"")</f>
        <v/>
      </c>
      <c r="F518" s="291"/>
      <c r="G518" s="292" t="str" cm="1">
        <f t="array" aca="1" ref="G518" ca="1">_xlfn.IFNA(TODAY()-(INDEX(OFFSET(Priorities!$F$3:$F$2283,Table1[[#This Row],[ID]],0),MATCH(1,(B518=OFFSET(Priorities!$B$3:$B$2283,Table1[[#This Row],[ID]],0))*("1W"=OFFSET(Priorities!$E$3:$E$2283,Table1[[#This Row],[ID]],0)),0))),"")</f>
        <v/>
      </c>
      <c r="H518" s="292" t="str" cm="1">
        <f t="array" aca="1" ref="H518" ca="1">_xlfn.IFNA(TODAY()-(INDEX(OFFSET(Priorities!$F$3:$F$2283,Table1[[#This Row],[ID]],0),MATCH(1,(B518=OFFSET(Priorities!$B$3:$B$2283,Table1[[#This Row],[ID]],0))*("3W"=OFFSET(Priorities!$E$3:$E$2283,Table1[[#This Row],[ID]],0)),0))),"")</f>
        <v/>
      </c>
      <c r="I518" s="292" t="str" cm="1">
        <f t="array" aca="1" ref="I518" ca="1">_xlfn.IFNA(TODAY()-(INDEX(OFFSET(Priorities!$F$3:$F$2283,Table1[[#This Row],[ID]],0),MATCH(1,(B518=OFFSET(Priorities!$B$3:$B$2283,Table1[[#This Row],[ID]],0))*("6W"=OFFSET(Priorities!$E$3:$E$2283,Table1[[#This Row],[ID]],0)),0))),"")</f>
        <v/>
      </c>
      <c r="J518" s="292" t="str" cm="1">
        <f t="array" aca="1" ref="J518" ca="1">_xlfn.IFNA(TODAY()-(INDEX(OFFSET(Priorities!$F$3:$F$2283,Table1[[#This Row],[ID]],0),MATCH(1,(B518=OFFSET(Priorities!$B$3:$B$2283,Table1[[#This Row],[ID]],0))*("12W"=OFFSET(Priorities!$E$3:$E$2283,Table1[[#This Row],[ID]],0)),0))),"")</f>
        <v/>
      </c>
      <c r="K518" s="292" t="str" cm="1">
        <f t="array" aca="1" ref="K518" ca="1">_xlfn.IFNA(TODAY()-(INDEX(OFFSET(Priorities!$F$3:$F$2283,Table1[[#This Row],[ID]],0),MATCH(1,(B518=OFFSET(Priorities!$B$3:$B$2283,Table1[[#This Row],[ID]],0))*("18W"=OFFSET(Priorities!$E$3:$E$2283,Table1[[#This Row],[ID]],0)),0))),"")</f>
        <v/>
      </c>
      <c r="L518" s="292" t="str" cm="1">
        <f t="array" aca="1" ref="L518" ca="1">_xlfn.IFNA(TODAY()-(INDEX(OFFSET(Priorities!$F$3:$F$2283,Table1[[#This Row],[ID]],0),MATCH(1,(B518=OFFSET(Priorities!$B$3:$B$2283,Table1[[#This Row],[ID]],0))*("26W"=OFFSET(Priorities!$E$3:$E$2283,Table1[[#This Row],[ID]],0)),0))),"")</f>
        <v/>
      </c>
      <c r="M518" s="292" t="str" cm="1">
        <f t="array" aca="1" ref="M518" ca="1">_xlfn.IFNA(TODAY()-(INDEX(OFFSET(Priorities!$F$3:$F$2283,Table1[[#This Row],[ID]],0),MATCH(1,(B518=OFFSET(Priorities!$B$3:$B$2283,Table1[[#This Row],[ID]],0))*("52W"=OFFSET(Priorities!$E$3:$E$2283,Table1[[#This Row],[ID]],0)),0))),"")</f>
        <v/>
      </c>
      <c r="N518" s="292" t="str" cm="1">
        <f t="array" aca="1" ref="N518" ca="1">_xlfn.IFNA(TODAY()-(INDEX(OFFSET(Priorities!$F$3:$F$2283,Table1[[#This Row],[ID]],0),MATCH(1,(B518=OFFSET(Priorities!$B$3:$B$2283,Table1[[#This Row],[ID]],0))*("104W"=OFFSET(Priorities!$E$3:$E$2283,Table1[[#This Row],[ID]],0)),0))),"")</f>
        <v/>
      </c>
      <c r="O518" s="292" t="str" cm="1">
        <f t="array" aca="1" ref="O518" ca="1">_xlfn.IFNA(TODAY()-(INDEX(OFFSET(Priorities!$F$3:$F$2283,Table1[[#This Row],[ID]],0),MATCH(1,(B518=OFFSET(Priorities!$B$3:$B$2283,Table1[[#This Row],[ID]],0))*("2L"=OFFSET(Priorities!$E$3:$E$2283,Table1[[#This Row],[ID]],0)),0))),"")</f>
        <v/>
      </c>
      <c r="P518" s="292" t="str" cm="1">
        <f t="array" aca="1" ref="P518" ca="1">_xlfn.IFNA(TODAY()-(INDEX(OFFSET(Priorities!$F$3:$F$2283,Table1[[#This Row],[ID]],0),MATCH(1,(B518=OFFSET(Priorities!$B$3:$B$2283,Table1[[#This Row],[ID]],0))*("156W"=OFFSET(Priorities!$E$3:$E$2283,Table1[[#This Row],[ID]],0)),0))),"")</f>
        <v/>
      </c>
      <c r="Q518" s="289" t="str" cm="1">
        <f t="array" aca="1" ref="Q518" ca="1">_xlfn.IFNA(TODAY()-(INDEX(OFFSET(Priorities!$F$3:$F$2283,Table1[[#This Row],[ID]],0),MATCH(1,(B518=OFFSET(Priorities!$B$3:$B$2283,Table1[[#This Row],[ID]],0))*("3L"=OFFSET(Priorities!$E$3:$E$2283,Table1[[#This Row],[ID]],0)),0))),"")</f>
        <v/>
      </c>
    </row>
    <row r="519" spans="1:17" hidden="1" x14ac:dyDescent="0.3">
      <c r="A519" s="288">
        <v>518</v>
      </c>
      <c r="B519" s="289" t="str">
        <f ca="1">IF(COUNTIF(Priorities!$B$4:OFFSET(Priorities!$B$3,Table1[[#This Row],[ID]],0),OFFSET(Priorities!$B$3,Table1[[#This Row],[ID]],0))=1,OFFSET(Priorities!$B$3,Table1[[#This Row],[ID]],0),"")</f>
        <v/>
      </c>
      <c r="C519" s="290" t="str">
        <f ca="1">IF(COUNTIF(Priorities!$B$4:OFFSET(Priorities!$B$3,Table1[[#This Row],[ID]],0),OFFSET(Priorities!$B$3,Table1[[#This Row],[ID]],0))=1,OFFSET(Priorities!$C$3,Table1[[#This Row],[ID]],0),"")</f>
        <v/>
      </c>
      <c r="D519" s="289" t="str">
        <f ca="1">IFERROR(IF(VLOOKUP(E519,'Leader-Assistant'!$B$1:$B$25,1,FALSE)&lt;&gt;"",'Leader-Assistant'!$B$1,""),"") &amp; IFERROR(IF(VLOOKUP(E519,'Leader-Assistant'!$C$1:$C$25,1,FALSE)&lt;&gt;"",'Leader-Assistant'!$C$1,""),"")  &amp; IFERROR(IF(VLOOKUP(E519,'Leader-Assistant'!$D$1:$D$25,1,FALSE)&lt;&gt;"",'Leader-Assistant'!$D$1,""),"") &amp; IFERROR(IF(VLOOKUP(E519,'Leader-Assistant'!$E$1:$E$25,1,FALSE)&lt;&gt;"",'Leader-Assistant'!$E$1,""),"") &amp; IFERROR(IF(VLOOKUP(E519,'Leader-Assistant'!$F$1:$F$25,1,FALSE)&lt;&gt;"",'Leader-Assistant'!$F$1,""),"") &amp; IFERROR(IF(VLOOKUP(E519,'Leader-Assistant'!$G$1:$G$25,1,FALSE)&lt;&gt;"",'Leader-Assistant'!$G$1,""),"") &amp; IFERROR(IF(VLOOKUP(E519,'Leader-Assistant'!$H$1:$H$25,1,FALSE)&lt;&gt;"",'Leader-Assistant'!$H$1,""),"") &amp; IFERROR(IF(VLOOKUP(E519,'Leader-Assistant'!$I$1:$I$25,1,FALSE)&lt;&gt;"",'Leader-Assistant'!$I$1,""),"")</f>
        <v/>
      </c>
      <c r="E519" s="289" t="str">
        <f ca="1">IF(COUNTIF(Priorities!$B$4:OFFSET(Priorities!$B$3,Table1[[#This Row],[ID]],0),OFFSET(Priorities!$B$3,Table1[[#This Row],[ID]],0))=1,OFFSET(Priorities!$D$3,Table1[[#This Row],[ID]],0),"")</f>
        <v/>
      </c>
      <c r="F519" s="291"/>
      <c r="G519" s="292" t="str" cm="1">
        <f t="array" aca="1" ref="G519" ca="1">_xlfn.IFNA(TODAY()-(INDEX(OFFSET(Priorities!$F$3:$F$2283,Table1[[#This Row],[ID]],0),MATCH(1,(B519=OFFSET(Priorities!$B$3:$B$2283,Table1[[#This Row],[ID]],0))*("1W"=OFFSET(Priorities!$E$3:$E$2283,Table1[[#This Row],[ID]],0)),0))),"")</f>
        <v/>
      </c>
      <c r="H519" s="292" t="str" cm="1">
        <f t="array" aca="1" ref="H519" ca="1">_xlfn.IFNA(TODAY()-(INDEX(OFFSET(Priorities!$F$3:$F$2283,Table1[[#This Row],[ID]],0),MATCH(1,(B519=OFFSET(Priorities!$B$3:$B$2283,Table1[[#This Row],[ID]],0))*("3W"=OFFSET(Priorities!$E$3:$E$2283,Table1[[#This Row],[ID]],0)),0))),"")</f>
        <v/>
      </c>
      <c r="I519" s="292" t="str" cm="1">
        <f t="array" aca="1" ref="I519" ca="1">_xlfn.IFNA(TODAY()-(INDEX(OFFSET(Priorities!$F$3:$F$2283,Table1[[#This Row],[ID]],0),MATCH(1,(B519=OFFSET(Priorities!$B$3:$B$2283,Table1[[#This Row],[ID]],0))*("6W"=OFFSET(Priorities!$E$3:$E$2283,Table1[[#This Row],[ID]],0)),0))),"")</f>
        <v/>
      </c>
      <c r="J519" s="292" t="str" cm="1">
        <f t="array" aca="1" ref="J519" ca="1">_xlfn.IFNA(TODAY()-(INDEX(OFFSET(Priorities!$F$3:$F$2283,Table1[[#This Row],[ID]],0),MATCH(1,(B519=OFFSET(Priorities!$B$3:$B$2283,Table1[[#This Row],[ID]],0))*("12W"=OFFSET(Priorities!$E$3:$E$2283,Table1[[#This Row],[ID]],0)),0))),"")</f>
        <v/>
      </c>
      <c r="K519" s="292" t="str" cm="1">
        <f t="array" aca="1" ref="K519" ca="1">_xlfn.IFNA(TODAY()-(INDEX(OFFSET(Priorities!$F$3:$F$2283,Table1[[#This Row],[ID]],0),MATCH(1,(B519=OFFSET(Priorities!$B$3:$B$2283,Table1[[#This Row],[ID]],0))*("18W"=OFFSET(Priorities!$E$3:$E$2283,Table1[[#This Row],[ID]],0)),0))),"")</f>
        <v/>
      </c>
      <c r="L519" s="292" t="str" cm="1">
        <f t="array" aca="1" ref="L519" ca="1">_xlfn.IFNA(TODAY()-(INDEX(OFFSET(Priorities!$F$3:$F$2283,Table1[[#This Row],[ID]],0),MATCH(1,(B519=OFFSET(Priorities!$B$3:$B$2283,Table1[[#This Row],[ID]],0))*("26W"=OFFSET(Priorities!$E$3:$E$2283,Table1[[#This Row],[ID]],0)),0))),"")</f>
        <v/>
      </c>
      <c r="M519" s="292" t="str" cm="1">
        <f t="array" aca="1" ref="M519" ca="1">_xlfn.IFNA(TODAY()-(INDEX(OFFSET(Priorities!$F$3:$F$2283,Table1[[#This Row],[ID]],0),MATCH(1,(B519=OFFSET(Priorities!$B$3:$B$2283,Table1[[#This Row],[ID]],0))*("52W"=OFFSET(Priorities!$E$3:$E$2283,Table1[[#This Row],[ID]],0)),0))),"")</f>
        <v/>
      </c>
      <c r="N519" s="292" t="str" cm="1">
        <f t="array" aca="1" ref="N519" ca="1">_xlfn.IFNA(TODAY()-(INDEX(OFFSET(Priorities!$F$3:$F$2283,Table1[[#This Row],[ID]],0),MATCH(1,(B519=OFFSET(Priorities!$B$3:$B$2283,Table1[[#This Row],[ID]],0))*("104W"=OFFSET(Priorities!$E$3:$E$2283,Table1[[#This Row],[ID]],0)),0))),"")</f>
        <v/>
      </c>
      <c r="O519" s="292" t="str" cm="1">
        <f t="array" aca="1" ref="O519" ca="1">_xlfn.IFNA(TODAY()-(INDEX(OFFSET(Priorities!$F$3:$F$2283,Table1[[#This Row],[ID]],0),MATCH(1,(B519=OFFSET(Priorities!$B$3:$B$2283,Table1[[#This Row],[ID]],0))*("2L"=OFFSET(Priorities!$E$3:$E$2283,Table1[[#This Row],[ID]],0)),0))),"")</f>
        <v/>
      </c>
      <c r="P519" s="292" t="str" cm="1">
        <f t="array" aca="1" ref="P519" ca="1">_xlfn.IFNA(TODAY()-(INDEX(OFFSET(Priorities!$F$3:$F$2283,Table1[[#This Row],[ID]],0),MATCH(1,(B519=OFFSET(Priorities!$B$3:$B$2283,Table1[[#This Row],[ID]],0))*("156W"=OFFSET(Priorities!$E$3:$E$2283,Table1[[#This Row],[ID]],0)),0))),"")</f>
        <v/>
      </c>
      <c r="Q519" s="289" t="str" cm="1">
        <f t="array" aca="1" ref="Q519" ca="1">_xlfn.IFNA(TODAY()-(INDEX(OFFSET(Priorities!$F$3:$F$2283,Table1[[#This Row],[ID]],0),MATCH(1,(B519=OFFSET(Priorities!$B$3:$B$2283,Table1[[#This Row],[ID]],0))*("3L"=OFFSET(Priorities!$E$3:$E$2283,Table1[[#This Row],[ID]],0)),0))),"")</f>
        <v/>
      </c>
    </row>
    <row r="520" spans="1:17" hidden="1" x14ac:dyDescent="0.3">
      <c r="A520" s="288">
        <v>519</v>
      </c>
      <c r="B520" s="289" t="str">
        <f ca="1">IF(COUNTIF(Priorities!$B$4:OFFSET(Priorities!$B$3,Table1[[#This Row],[ID]],0),OFFSET(Priorities!$B$3,Table1[[#This Row],[ID]],0))=1,OFFSET(Priorities!$B$3,Table1[[#This Row],[ID]],0),"")</f>
        <v/>
      </c>
      <c r="C520" s="290" t="str">
        <f ca="1">IF(COUNTIF(Priorities!$B$4:OFFSET(Priorities!$B$3,Table1[[#This Row],[ID]],0),OFFSET(Priorities!$B$3,Table1[[#This Row],[ID]],0))=1,OFFSET(Priorities!$C$3,Table1[[#This Row],[ID]],0),"")</f>
        <v/>
      </c>
      <c r="D520" s="289" t="str">
        <f ca="1">IFERROR(IF(VLOOKUP(E520,'Leader-Assistant'!$B$1:$B$25,1,FALSE)&lt;&gt;"",'Leader-Assistant'!$B$1,""),"") &amp; IFERROR(IF(VLOOKUP(E520,'Leader-Assistant'!$C$1:$C$25,1,FALSE)&lt;&gt;"",'Leader-Assistant'!$C$1,""),"")  &amp; IFERROR(IF(VLOOKUP(E520,'Leader-Assistant'!$D$1:$D$25,1,FALSE)&lt;&gt;"",'Leader-Assistant'!$D$1,""),"") &amp; IFERROR(IF(VLOOKUP(E520,'Leader-Assistant'!$E$1:$E$25,1,FALSE)&lt;&gt;"",'Leader-Assistant'!$E$1,""),"") &amp; IFERROR(IF(VLOOKUP(E520,'Leader-Assistant'!$F$1:$F$25,1,FALSE)&lt;&gt;"",'Leader-Assistant'!$F$1,""),"") &amp; IFERROR(IF(VLOOKUP(E520,'Leader-Assistant'!$G$1:$G$25,1,FALSE)&lt;&gt;"",'Leader-Assistant'!$G$1,""),"") &amp; IFERROR(IF(VLOOKUP(E520,'Leader-Assistant'!$H$1:$H$25,1,FALSE)&lt;&gt;"",'Leader-Assistant'!$H$1,""),"") &amp; IFERROR(IF(VLOOKUP(E520,'Leader-Assistant'!$I$1:$I$25,1,FALSE)&lt;&gt;"",'Leader-Assistant'!$I$1,""),"")</f>
        <v/>
      </c>
      <c r="E520" s="289" t="str">
        <f ca="1">IF(COUNTIF(Priorities!$B$4:OFFSET(Priorities!$B$3,Table1[[#This Row],[ID]],0),OFFSET(Priorities!$B$3,Table1[[#This Row],[ID]],0))=1,OFFSET(Priorities!$D$3,Table1[[#This Row],[ID]],0),"")</f>
        <v/>
      </c>
      <c r="F520" s="291"/>
      <c r="G520" s="292" t="str" cm="1">
        <f t="array" aca="1" ref="G520" ca="1">_xlfn.IFNA(TODAY()-(INDEX(OFFSET(Priorities!$F$3:$F$2283,Table1[[#This Row],[ID]],0),MATCH(1,(B520=OFFSET(Priorities!$B$3:$B$2283,Table1[[#This Row],[ID]],0))*("1W"=OFFSET(Priorities!$E$3:$E$2283,Table1[[#This Row],[ID]],0)),0))),"")</f>
        <v/>
      </c>
      <c r="H520" s="292" t="str" cm="1">
        <f t="array" aca="1" ref="H520" ca="1">_xlfn.IFNA(TODAY()-(INDEX(OFFSET(Priorities!$F$3:$F$2283,Table1[[#This Row],[ID]],0),MATCH(1,(B520=OFFSET(Priorities!$B$3:$B$2283,Table1[[#This Row],[ID]],0))*("3W"=OFFSET(Priorities!$E$3:$E$2283,Table1[[#This Row],[ID]],0)),0))),"")</f>
        <v/>
      </c>
      <c r="I520" s="292" t="str" cm="1">
        <f t="array" aca="1" ref="I520" ca="1">_xlfn.IFNA(TODAY()-(INDEX(OFFSET(Priorities!$F$3:$F$2283,Table1[[#This Row],[ID]],0),MATCH(1,(B520=OFFSET(Priorities!$B$3:$B$2283,Table1[[#This Row],[ID]],0))*("6W"=OFFSET(Priorities!$E$3:$E$2283,Table1[[#This Row],[ID]],0)),0))),"")</f>
        <v/>
      </c>
      <c r="J520" s="292" t="str" cm="1">
        <f t="array" aca="1" ref="J520" ca="1">_xlfn.IFNA(TODAY()-(INDEX(OFFSET(Priorities!$F$3:$F$2283,Table1[[#This Row],[ID]],0),MATCH(1,(B520=OFFSET(Priorities!$B$3:$B$2283,Table1[[#This Row],[ID]],0))*("12W"=OFFSET(Priorities!$E$3:$E$2283,Table1[[#This Row],[ID]],0)),0))),"")</f>
        <v/>
      </c>
      <c r="K520" s="292" t="str" cm="1">
        <f t="array" aca="1" ref="K520" ca="1">_xlfn.IFNA(TODAY()-(INDEX(OFFSET(Priorities!$F$3:$F$2283,Table1[[#This Row],[ID]],0),MATCH(1,(B520=OFFSET(Priorities!$B$3:$B$2283,Table1[[#This Row],[ID]],0))*("18W"=OFFSET(Priorities!$E$3:$E$2283,Table1[[#This Row],[ID]],0)),0))),"")</f>
        <v/>
      </c>
      <c r="L520" s="292" t="str" cm="1">
        <f t="array" aca="1" ref="L520" ca="1">_xlfn.IFNA(TODAY()-(INDEX(OFFSET(Priorities!$F$3:$F$2283,Table1[[#This Row],[ID]],0),MATCH(1,(B520=OFFSET(Priorities!$B$3:$B$2283,Table1[[#This Row],[ID]],0))*("26W"=OFFSET(Priorities!$E$3:$E$2283,Table1[[#This Row],[ID]],0)),0))),"")</f>
        <v/>
      </c>
      <c r="M520" s="292" t="str" cm="1">
        <f t="array" aca="1" ref="M520" ca="1">_xlfn.IFNA(TODAY()-(INDEX(OFFSET(Priorities!$F$3:$F$2283,Table1[[#This Row],[ID]],0),MATCH(1,(B520=OFFSET(Priorities!$B$3:$B$2283,Table1[[#This Row],[ID]],0))*("52W"=OFFSET(Priorities!$E$3:$E$2283,Table1[[#This Row],[ID]],0)),0))),"")</f>
        <v/>
      </c>
      <c r="N520" s="292" t="str" cm="1">
        <f t="array" aca="1" ref="N520" ca="1">_xlfn.IFNA(TODAY()-(INDEX(OFFSET(Priorities!$F$3:$F$2283,Table1[[#This Row],[ID]],0),MATCH(1,(B520=OFFSET(Priorities!$B$3:$B$2283,Table1[[#This Row],[ID]],0))*("104W"=OFFSET(Priorities!$E$3:$E$2283,Table1[[#This Row],[ID]],0)),0))),"")</f>
        <v/>
      </c>
      <c r="O520" s="292" t="str" cm="1">
        <f t="array" aca="1" ref="O520" ca="1">_xlfn.IFNA(TODAY()-(INDEX(OFFSET(Priorities!$F$3:$F$2283,Table1[[#This Row],[ID]],0),MATCH(1,(B520=OFFSET(Priorities!$B$3:$B$2283,Table1[[#This Row],[ID]],0))*("2L"=OFFSET(Priorities!$E$3:$E$2283,Table1[[#This Row],[ID]],0)),0))),"")</f>
        <v/>
      </c>
      <c r="P520" s="292" t="str" cm="1">
        <f t="array" aca="1" ref="P520" ca="1">_xlfn.IFNA(TODAY()-(INDEX(OFFSET(Priorities!$F$3:$F$2283,Table1[[#This Row],[ID]],0),MATCH(1,(B520=OFFSET(Priorities!$B$3:$B$2283,Table1[[#This Row],[ID]],0))*("156W"=OFFSET(Priorities!$E$3:$E$2283,Table1[[#This Row],[ID]],0)),0))),"")</f>
        <v/>
      </c>
      <c r="Q520" s="289" t="str" cm="1">
        <f t="array" aca="1" ref="Q520" ca="1">_xlfn.IFNA(TODAY()-(INDEX(OFFSET(Priorities!$F$3:$F$2283,Table1[[#This Row],[ID]],0),MATCH(1,(B520=OFFSET(Priorities!$B$3:$B$2283,Table1[[#This Row],[ID]],0))*("3L"=OFFSET(Priorities!$E$3:$E$2283,Table1[[#This Row],[ID]],0)),0))),"")</f>
        <v/>
      </c>
    </row>
    <row r="521" spans="1:17" hidden="1" x14ac:dyDescent="0.3">
      <c r="A521" s="288">
        <v>520</v>
      </c>
      <c r="B521" s="289" t="str">
        <f ca="1">IF(COUNTIF(Priorities!$B$4:OFFSET(Priorities!$B$3,Table1[[#This Row],[ID]],0),OFFSET(Priorities!$B$3,Table1[[#This Row],[ID]],0))=1,OFFSET(Priorities!$B$3,Table1[[#This Row],[ID]],0),"")</f>
        <v/>
      </c>
      <c r="C521" s="290" t="str">
        <f ca="1">IF(COUNTIF(Priorities!$B$4:OFFSET(Priorities!$B$3,Table1[[#This Row],[ID]],0),OFFSET(Priorities!$B$3,Table1[[#This Row],[ID]],0))=1,OFFSET(Priorities!$C$3,Table1[[#This Row],[ID]],0),"")</f>
        <v/>
      </c>
      <c r="D521" s="289" t="str">
        <f ca="1">IFERROR(IF(VLOOKUP(E521,'Leader-Assistant'!$B$1:$B$25,1,FALSE)&lt;&gt;"",'Leader-Assistant'!$B$1,""),"") &amp; IFERROR(IF(VLOOKUP(E521,'Leader-Assistant'!$C$1:$C$25,1,FALSE)&lt;&gt;"",'Leader-Assistant'!$C$1,""),"")  &amp; IFERROR(IF(VLOOKUP(E521,'Leader-Assistant'!$D$1:$D$25,1,FALSE)&lt;&gt;"",'Leader-Assistant'!$D$1,""),"") &amp; IFERROR(IF(VLOOKUP(E521,'Leader-Assistant'!$E$1:$E$25,1,FALSE)&lt;&gt;"",'Leader-Assistant'!$E$1,""),"") &amp; IFERROR(IF(VLOOKUP(E521,'Leader-Assistant'!$F$1:$F$25,1,FALSE)&lt;&gt;"",'Leader-Assistant'!$F$1,""),"") &amp; IFERROR(IF(VLOOKUP(E521,'Leader-Assistant'!$G$1:$G$25,1,FALSE)&lt;&gt;"",'Leader-Assistant'!$G$1,""),"") &amp; IFERROR(IF(VLOOKUP(E521,'Leader-Assistant'!$H$1:$H$25,1,FALSE)&lt;&gt;"",'Leader-Assistant'!$H$1,""),"") &amp; IFERROR(IF(VLOOKUP(E521,'Leader-Assistant'!$I$1:$I$25,1,FALSE)&lt;&gt;"",'Leader-Assistant'!$I$1,""),"")</f>
        <v/>
      </c>
      <c r="E521" s="289" t="str">
        <f ca="1">IF(COUNTIF(Priorities!$B$4:OFFSET(Priorities!$B$3,Table1[[#This Row],[ID]],0),OFFSET(Priorities!$B$3,Table1[[#This Row],[ID]],0))=1,OFFSET(Priorities!$D$3,Table1[[#This Row],[ID]],0),"")</f>
        <v/>
      </c>
      <c r="F521" s="291"/>
      <c r="G521" s="292" t="str" cm="1">
        <f t="array" aca="1" ref="G521" ca="1">_xlfn.IFNA(TODAY()-(INDEX(OFFSET(Priorities!$F$3:$F$2283,Table1[[#This Row],[ID]],0),MATCH(1,(B521=OFFSET(Priorities!$B$3:$B$2283,Table1[[#This Row],[ID]],0))*("1W"=OFFSET(Priorities!$E$3:$E$2283,Table1[[#This Row],[ID]],0)),0))),"")</f>
        <v/>
      </c>
      <c r="H521" s="292" t="str" cm="1">
        <f t="array" aca="1" ref="H521" ca="1">_xlfn.IFNA(TODAY()-(INDEX(OFFSET(Priorities!$F$3:$F$2283,Table1[[#This Row],[ID]],0),MATCH(1,(B521=OFFSET(Priorities!$B$3:$B$2283,Table1[[#This Row],[ID]],0))*("3W"=OFFSET(Priorities!$E$3:$E$2283,Table1[[#This Row],[ID]],0)),0))),"")</f>
        <v/>
      </c>
      <c r="I521" s="292" t="str" cm="1">
        <f t="array" aca="1" ref="I521" ca="1">_xlfn.IFNA(TODAY()-(INDEX(OFFSET(Priorities!$F$3:$F$2283,Table1[[#This Row],[ID]],0),MATCH(1,(B521=OFFSET(Priorities!$B$3:$B$2283,Table1[[#This Row],[ID]],0))*("6W"=OFFSET(Priorities!$E$3:$E$2283,Table1[[#This Row],[ID]],0)),0))),"")</f>
        <v/>
      </c>
      <c r="J521" s="292" t="str" cm="1">
        <f t="array" aca="1" ref="J521" ca="1">_xlfn.IFNA(TODAY()-(INDEX(OFFSET(Priorities!$F$3:$F$2283,Table1[[#This Row],[ID]],0),MATCH(1,(B521=OFFSET(Priorities!$B$3:$B$2283,Table1[[#This Row],[ID]],0))*("12W"=OFFSET(Priorities!$E$3:$E$2283,Table1[[#This Row],[ID]],0)),0))),"")</f>
        <v/>
      </c>
      <c r="K521" s="292" t="str" cm="1">
        <f t="array" aca="1" ref="K521" ca="1">_xlfn.IFNA(TODAY()-(INDEX(OFFSET(Priorities!$F$3:$F$2283,Table1[[#This Row],[ID]],0),MATCH(1,(B521=OFFSET(Priorities!$B$3:$B$2283,Table1[[#This Row],[ID]],0))*("18W"=OFFSET(Priorities!$E$3:$E$2283,Table1[[#This Row],[ID]],0)),0))),"")</f>
        <v/>
      </c>
      <c r="L521" s="292" t="str" cm="1">
        <f t="array" aca="1" ref="L521" ca="1">_xlfn.IFNA(TODAY()-(INDEX(OFFSET(Priorities!$F$3:$F$2283,Table1[[#This Row],[ID]],0),MATCH(1,(B521=OFFSET(Priorities!$B$3:$B$2283,Table1[[#This Row],[ID]],0))*("26W"=OFFSET(Priorities!$E$3:$E$2283,Table1[[#This Row],[ID]],0)),0))),"")</f>
        <v/>
      </c>
      <c r="M521" s="292" t="str" cm="1">
        <f t="array" aca="1" ref="M521" ca="1">_xlfn.IFNA(TODAY()-(INDEX(OFFSET(Priorities!$F$3:$F$2283,Table1[[#This Row],[ID]],0),MATCH(1,(B521=OFFSET(Priorities!$B$3:$B$2283,Table1[[#This Row],[ID]],0))*("52W"=OFFSET(Priorities!$E$3:$E$2283,Table1[[#This Row],[ID]],0)),0))),"")</f>
        <v/>
      </c>
      <c r="N521" s="292" t="str" cm="1">
        <f t="array" aca="1" ref="N521" ca="1">_xlfn.IFNA(TODAY()-(INDEX(OFFSET(Priorities!$F$3:$F$2283,Table1[[#This Row],[ID]],0),MATCH(1,(B521=OFFSET(Priorities!$B$3:$B$2283,Table1[[#This Row],[ID]],0))*("104W"=OFFSET(Priorities!$E$3:$E$2283,Table1[[#This Row],[ID]],0)),0))),"")</f>
        <v/>
      </c>
      <c r="O521" s="292" t="str" cm="1">
        <f t="array" aca="1" ref="O521" ca="1">_xlfn.IFNA(TODAY()-(INDEX(OFFSET(Priorities!$F$3:$F$2283,Table1[[#This Row],[ID]],0),MATCH(1,(B521=OFFSET(Priorities!$B$3:$B$2283,Table1[[#This Row],[ID]],0))*("2L"=OFFSET(Priorities!$E$3:$E$2283,Table1[[#This Row],[ID]],0)),0))),"")</f>
        <v/>
      </c>
      <c r="P521" s="292" t="str" cm="1">
        <f t="array" aca="1" ref="P521" ca="1">_xlfn.IFNA(TODAY()-(INDEX(OFFSET(Priorities!$F$3:$F$2283,Table1[[#This Row],[ID]],0),MATCH(1,(B521=OFFSET(Priorities!$B$3:$B$2283,Table1[[#This Row],[ID]],0))*("156W"=OFFSET(Priorities!$E$3:$E$2283,Table1[[#This Row],[ID]],0)),0))),"")</f>
        <v/>
      </c>
      <c r="Q521" s="289" t="str" cm="1">
        <f t="array" aca="1" ref="Q521" ca="1">_xlfn.IFNA(TODAY()-(INDEX(OFFSET(Priorities!$F$3:$F$2283,Table1[[#This Row],[ID]],0),MATCH(1,(B521=OFFSET(Priorities!$B$3:$B$2283,Table1[[#This Row],[ID]],0))*("3L"=OFFSET(Priorities!$E$3:$E$2283,Table1[[#This Row],[ID]],0)),0))),"")</f>
        <v/>
      </c>
    </row>
    <row r="522" spans="1:17" hidden="1" x14ac:dyDescent="0.3">
      <c r="A522" s="288">
        <v>521</v>
      </c>
      <c r="B522" s="289" t="str">
        <f ca="1">IF(COUNTIF(Priorities!$B$4:OFFSET(Priorities!$B$3,Table1[[#This Row],[ID]],0),OFFSET(Priorities!$B$3,Table1[[#This Row],[ID]],0))=1,OFFSET(Priorities!$B$3,Table1[[#This Row],[ID]],0),"")</f>
        <v/>
      </c>
      <c r="C522" s="290" t="str">
        <f ca="1">IF(COUNTIF(Priorities!$B$4:OFFSET(Priorities!$B$3,Table1[[#This Row],[ID]],0),OFFSET(Priorities!$B$3,Table1[[#This Row],[ID]],0))=1,OFFSET(Priorities!$C$3,Table1[[#This Row],[ID]],0),"")</f>
        <v/>
      </c>
      <c r="D522" s="289" t="str">
        <f ca="1">IFERROR(IF(VLOOKUP(E522,'Leader-Assistant'!$B$1:$B$25,1,FALSE)&lt;&gt;"",'Leader-Assistant'!$B$1,""),"") &amp; IFERROR(IF(VLOOKUP(E522,'Leader-Assistant'!$C$1:$C$25,1,FALSE)&lt;&gt;"",'Leader-Assistant'!$C$1,""),"")  &amp; IFERROR(IF(VLOOKUP(E522,'Leader-Assistant'!$D$1:$D$25,1,FALSE)&lt;&gt;"",'Leader-Assistant'!$D$1,""),"") &amp; IFERROR(IF(VLOOKUP(E522,'Leader-Assistant'!$E$1:$E$25,1,FALSE)&lt;&gt;"",'Leader-Assistant'!$E$1,""),"") &amp; IFERROR(IF(VLOOKUP(E522,'Leader-Assistant'!$F$1:$F$25,1,FALSE)&lt;&gt;"",'Leader-Assistant'!$F$1,""),"") &amp; IFERROR(IF(VLOOKUP(E522,'Leader-Assistant'!$G$1:$G$25,1,FALSE)&lt;&gt;"",'Leader-Assistant'!$G$1,""),"") &amp; IFERROR(IF(VLOOKUP(E522,'Leader-Assistant'!$H$1:$H$25,1,FALSE)&lt;&gt;"",'Leader-Assistant'!$H$1,""),"") &amp; IFERROR(IF(VLOOKUP(E522,'Leader-Assistant'!$I$1:$I$25,1,FALSE)&lt;&gt;"",'Leader-Assistant'!$I$1,""),"")</f>
        <v/>
      </c>
      <c r="E522" s="289" t="str">
        <f ca="1">IF(COUNTIF(Priorities!$B$4:OFFSET(Priorities!$B$3,Table1[[#This Row],[ID]],0),OFFSET(Priorities!$B$3,Table1[[#This Row],[ID]],0))=1,OFFSET(Priorities!$D$3,Table1[[#This Row],[ID]],0),"")</f>
        <v/>
      </c>
      <c r="F522" s="291"/>
      <c r="G522" s="292" t="str" cm="1">
        <f t="array" aca="1" ref="G522" ca="1">_xlfn.IFNA(TODAY()-(INDEX(OFFSET(Priorities!$F$3:$F$2283,Table1[[#This Row],[ID]],0),MATCH(1,(B522=OFFSET(Priorities!$B$3:$B$2283,Table1[[#This Row],[ID]],0))*("1W"=OFFSET(Priorities!$E$3:$E$2283,Table1[[#This Row],[ID]],0)),0))),"")</f>
        <v/>
      </c>
      <c r="H522" s="292" t="str" cm="1">
        <f t="array" aca="1" ref="H522" ca="1">_xlfn.IFNA(TODAY()-(INDEX(OFFSET(Priorities!$F$3:$F$2283,Table1[[#This Row],[ID]],0),MATCH(1,(B522=OFFSET(Priorities!$B$3:$B$2283,Table1[[#This Row],[ID]],0))*("3W"=OFFSET(Priorities!$E$3:$E$2283,Table1[[#This Row],[ID]],0)),0))),"")</f>
        <v/>
      </c>
      <c r="I522" s="292" t="str" cm="1">
        <f t="array" aca="1" ref="I522" ca="1">_xlfn.IFNA(TODAY()-(INDEX(OFFSET(Priorities!$F$3:$F$2283,Table1[[#This Row],[ID]],0),MATCH(1,(B522=OFFSET(Priorities!$B$3:$B$2283,Table1[[#This Row],[ID]],0))*("6W"=OFFSET(Priorities!$E$3:$E$2283,Table1[[#This Row],[ID]],0)),0))),"")</f>
        <v/>
      </c>
      <c r="J522" s="292" t="str" cm="1">
        <f t="array" aca="1" ref="J522" ca="1">_xlfn.IFNA(TODAY()-(INDEX(OFFSET(Priorities!$F$3:$F$2283,Table1[[#This Row],[ID]],0),MATCH(1,(B522=OFFSET(Priorities!$B$3:$B$2283,Table1[[#This Row],[ID]],0))*("12W"=OFFSET(Priorities!$E$3:$E$2283,Table1[[#This Row],[ID]],0)),0))),"")</f>
        <v/>
      </c>
      <c r="K522" s="292" t="str" cm="1">
        <f t="array" aca="1" ref="K522" ca="1">_xlfn.IFNA(TODAY()-(INDEX(OFFSET(Priorities!$F$3:$F$2283,Table1[[#This Row],[ID]],0),MATCH(1,(B522=OFFSET(Priorities!$B$3:$B$2283,Table1[[#This Row],[ID]],0))*("18W"=OFFSET(Priorities!$E$3:$E$2283,Table1[[#This Row],[ID]],0)),0))),"")</f>
        <v/>
      </c>
      <c r="L522" s="292" t="str" cm="1">
        <f t="array" aca="1" ref="L522" ca="1">_xlfn.IFNA(TODAY()-(INDEX(OFFSET(Priorities!$F$3:$F$2283,Table1[[#This Row],[ID]],0),MATCH(1,(B522=OFFSET(Priorities!$B$3:$B$2283,Table1[[#This Row],[ID]],0))*("26W"=OFFSET(Priorities!$E$3:$E$2283,Table1[[#This Row],[ID]],0)),0))),"")</f>
        <v/>
      </c>
      <c r="M522" s="292" t="str" cm="1">
        <f t="array" aca="1" ref="M522" ca="1">_xlfn.IFNA(TODAY()-(INDEX(OFFSET(Priorities!$F$3:$F$2283,Table1[[#This Row],[ID]],0),MATCH(1,(B522=OFFSET(Priorities!$B$3:$B$2283,Table1[[#This Row],[ID]],0))*("52W"=OFFSET(Priorities!$E$3:$E$2283,Table1[[#This Row],[ID]],0)),0))),"")</f>
        <v/>
      </c>
      <c r="N522" s="292" t="str" cm="1">
        <f t="array" aca="1" ref="N522" ca="1">_xlfn.IFNA(TODAY()-(INDEX(OFFSET(Priorities!$F$3:$F$2283,Table1[[#This Row],[ID]],0),MATCH(1,(B522=OFFSET(Priorities!$B$3:$B$2283,Table1[[#This Row],[ID]],0))*("104W"=OFFSET(Priorities!$E$3:$E$2283,Table1[[#This Row],[ID]],0)),0))),"")</f>
        <v/>
      </c>
      <c r="O522" s="292" t="str" cm="1">
        <f t="array" aca="1" ref="O522" ca="1">_xlfn.IFNA(TODAY()-(INDEX(OFFSET(Priorities!$F$3:$F$2283,Table1[[#This Row],[ID]],0),MATCH(1,(B522=OFFSET(Priorities!$B$3:$B$2283,Table1[[#This Row],[ID]],0))*("2L"=OFFSET(Priorities!$E$3:$E$2283,Table1[[#This Row],[ID]],0)),0))),"")</f>
        <v/>
      </c>
      <c r="P522" s="292" t="str" cm="1">
        <f t="array" aca="1" ref="P522" ca="1">_xlfn.IFNA(TODAY()-(INDEX(OFFSET(Priorities!$F$3:$F$2283,Table1[[#This Row],[ID]],0),MATCH(1,(B522=OFFSET(Priorities!$B$3:$B$2283,Table1[[#This Row],[ID]],0))*("156W"=OFFSET(Priorities!$E$3:$E$2283,Table1[[#This Row],[ID]],0)),0))),"")</f>
        <v/>
      </c>
      <c r="Q522" s="289" t="str" cm="1">
        <f t="array" aca="1" ref="Q522" ca="1">_xlfn.IFNA(TODAY()-(INDEX(OFFSET(Priorities!$F$3:$F$2283,Table1[[#This Row],[ID]],0),MATCH(1,(B522=OFFSET(Priorities!$B$3:$B$2283,Table1[[#This Row],[ID]],0))*("3L"=OFFSET(Priorities!$E$3:$E$2283,Table1[[#This Row],[ID]],0)),0))),"")</f>
        <v/>
      </c>
    </row>
    <row r="523" spans="1:17" hidden="1" x14ac:dyDescent="0.3">
      <c r="A523" s="288">
        <v>522</v>
      </c>
      <c r="B523" s="289" t="str">
        <f ca="1">IF(COUNTIF(Priorities!$B$4:OFFSET(Priorities!$B$3,Table1[[#This Row],[ID]],0),OFFSET(Priorities!$B$3,Table1[[#This Row],[ID]],0))=1,OFFSET(Priorities!$B$3,Table1[[#This Row],[ID]],0),"")</f>
        <v/>
      </c>
      <c r="C523" s="290" t="str">
        <f ca="1">IF(COUNTIF(Priorities!$B$4:OFFSET(Priorities!$B$3,Table1[[#This Row],[ID]],0),OFFSET(Priorities!$B$3,Table1[[#This Row],[ID]],0))=1,OFFSET(Priorities!$C$3,Table1[[#This Row],[ID]],0),"")</f>
        <v/>
      </c>
      <c r="D523" s="289" t="str">
        <f ca="1">IFERROR(IF(VLOOKUP(E523,'Leader-Assistant'!$B$1:$B$25,1,FALSE)&lt;&gt;"",'Leader-Assistant'!$B$1,""),"") &amp; IFERROR(IF(VLOOKUP(E523,'Leader-Assistant'!$C$1:$C$25,1,FALSE)&lt;&gt;"",'Leader-Assistant'!$C$1,""),"")  &amp; IFERROR(IF(VLOOKUP(E523,'Leader-Assistant'!$D$1:$D$25,1,FALSE)&lt;&gt;"",'Leader-Assistant'!$D$1,""),"") &amp; IFERROR(IF(VLOOKUP(E523,'Leader-Assistant'!$E$1:$E$25,1,FALSE)&lt;&gt;"",'Leader-Assistant'!$E$1,""),"") &amp; IFERROR(IF(VLOOKUP(E523,'Leader-Assistant'!$F$1:$F$25,1,FALSE)&lt;&gt;"",'Leader-Assistant'!$F$1,""),"") &amp; IFERROR(IF(VLOOKUP(E523,'Leader-Assistant'!$G$1:$G$25,1,FALSE)&lt;&gt;"",'Leader-Assistant'!$G$1,""),"") &amp; IFERROR(IF(VLOOKUP(E523,'Leader-Assistant'!$H$1:$H$25,1,FALSE)&lt;&gt;"",'Leader-Assistant'!$H$1,""),"") &amp; IFERROR(IF(VLOOKUP(E523,'Leader-Assistant'!$I$1:$I$25,1,FALSE)&lt;&gt;"",'Leader-Assistant'!$I$1,""),"")</f>
        <v/>
      </c>
      <c r="E523" s="289" t="str">
        <f ca="1">IF(COUNTIF(Priorities!$B$4:OFFSET(Priorities!$B$3,Table1[[#This Row],[ID]],0),OFFSET(Priorities!$B$3,Table1[[#This Row],[ID]],0))=1,OFFSET(Priorities!$D$3,Table1[[#This Row],[ID]],0),"")</f>
        <v/>
      </c>
      <c r="F523" s="291"/>
      <c r="G523" s="292" t="str" cm="1">
        <f t="array" aca="1" ref="G523" ca="1">_xlfn.IFNA(TODAY()-(INDEX(OFFSET(Priorities!$F$3:$F$2283,Table1[[#This Row],[ID]],0),MATCH(1,(B523=OFFSET(Priorities!$B$3:$B$2283,Table1[[#This Row],[ID]],0))*("1W"=OFFSET(Priorities!$E$3:$E$2283,Table1[[#This Row],[ID]],0)),0))),"")</f>
        <v/>
      </c>
      <c r="H523" s="292" t="str" cm="1">
        <f t="array" aca="1" ref="H523" ca="1">_xlfn.IFNA(TODAY()-(INDEX(OFFSET(Priorities!$F$3:$F$2283,Table1[[#This Row],[ID]],0),MATCH(1,(B523=OFFSET(Priorities!$B$3:$B$2283,Table1[[#This Row],[ID]],0))*("3W"=OFFSET(Priorities!$E$3:$E$2283,Table1[[#This Row],[ID]],0)),0))),"")</f>
        <v/>
      </c>
      <c r="I523" s="292" t="str" cm="1">
        <f t="array" aca="1" ref="I523" ca="1">_xlfn.IFNA(TODAY()-(INDEX(OFFSET(Priorities!$F$3:$F$2283,Table1[[#This Row],[ID]],0),MATCH(1,(B523=OFFSET(Priorities!$B$3:$B$2283,Table1[[#This Row],[ID]],0))*("6W"=OFFSET(Priorities!$E$3:$E$2283,Table1[[#This Row],[ID]],0)),0))),"")</f>
        <v/>
      </c>
      <c r="J523" s="292" t="str" cm="1">
        <f t="array" aca="1" ref="J523" ca="1">_xlfn.IFNA(TODAY()-(INDEX(OFFSET(Priorities!$F$3:$F$2283,Table1[[#This Row],[ID]],0),MATCH(1,(B523=OFFSET(Priorities!$B$3:$B$2283,Table1[[#This Row],[ID]],0))*("12W"=OFFSET(Priorities!$E$3:$E$2283,Table1[[#This Row],[ID]],0)),0))),"")</f>
        <v/>
      </c>
      <c r="K523" s="292" t="str" cm="1">
        <f t="array" aca="1" ref="K523" ca="1">_xlfn.IFNA(TODAY()-(INDEX(OFFSET(Priorities!$F$3:$F$2283,Table1[[#This Row],[ID]],0),MATCH(1,(B523=OFFSET(Priorities!$B$3:$B$2283,Table1[[#This Row],[ID]],0))*("18W"=OFFSET(Priorities!$E$3:$E$2283,Table1[[#This Row],[ID]],0)),0))),"")</f>
        <v/>
      </c>
      <c r="L523" s="292" t="str" cm="1">
        <f t="array" aca="1" ref="L523" ca="1">_xlfn.IFNA(TODAY()-(INDEX(OFFSET(Priorities!$F$3:$F$2283,Table1[[#This Row],[ID]],0),MATCH(1,(B523=OFFSET(Priorities!$B$3:$B$2283,Table1[[#This Row],[ID]],0))*("26W"=OFFSET(Priorities!$E$3:$E$2283,Table1[[#This Row],[ID]],0)),0))),"")</f>
        <v/>
      </c>
      <c r="M523" s="292" t="str" cm="1">
        <f t="array" aca="1" ref="M523" ca="1">_xlfn.IFNA(TODAY()-(INDEX(OFFSET(Priorities!$F$3:$F$2283,Table1[[#This Row],[ID]],0),MATCH(1,(B523=OFFSET(Priorities!$B$3:$B$2283,Table1[[#This Row],[ID]],0))*("52W"=OFFSET(Priorities!$E$3:$E$2283,Table1[[#This Row],[ID]],0)),0))),"")</f>
        <v/>
      </c>
      <c r="N523" s="292" t="str" cm="1">
        <f t="array" aca="1" ref="N523" ca="1">_xlfn.IFNA(TODAY()-(INDEX(OFFSET(Priorities!$F$3:$F$2283,Table1[[#This Row],[ID]],0),MATCH(1,(B523=OFFSET(Priorities!$B$3:$B$2283,Table1[[#This Row],[ID]],0))*("104W"=OFFSET(Priorities!$E$3:$E$2283,Table1[[#This Row],[ID]],0)),0))),"")</f>
        <v/>
      </c>
      <c r="O523" s="292" t="str" cm="1">
        <f t="array" aca="1" ref="O523" ca="1">_xlfn.IFNA(TODAY()-(INDEX(OFFSET(Priorities!$F$3:$F$2283,Table1[[#This Row],[ID]],0),MATCH(1,(B523=OFFSET(Priorities!$B$3:$B$2283,Table1[[#This Row],[ID]],0))*("2L"=OFFSET(Priorities!$E$3:$E$2283,Table1[[#This Row],[ID]],0)),0))),"")</f>
        <v/>
      </c>
      <c r="P523" s="292" t="str" cm="1">
        <f t="array" aca="1" ref="P523" ca="1">_xlfn.IFNA(TODAY()-(INDEX(OFFSET(Priorities!$F$3:$F$2283,Table1[[#This Row],[ID]],0),MATCH(1,(B523=OFFSET(Priorities!$B$3:$B$2283,Table1[[#This Row],[ID]],0))*("156W"=OFFSET(Priorities!$E$3:$E$2283,Table1[[#This Row],[ID]],0)),0))),"")</f>
        <v/>
      </c>
      <c r="Q523" s="289" t="str" cm="1">
        <f t="array" aca="1" ref="Q523" ca="1">_xlfn.IFNA(TODAY()-(INDEX(OFFSET(Priorities!$F$3:$F$2283,Table1[[#This Row],[ID]],0),MATCH(1,(B523=OFFSET(Priorities!$B$3:$B$2283,Table1[[#This Row],[ID]],0))*("3L"=OFFSET(Priorities!$E$3:$E$2283,Table1[[#This Row],[ID]],0)),0))),"")</f>
        <v/>
      </c>
    </row>
    <row r="524" spans="1:17" x14ac:dyDescent="0.3">
      <c r="A524" s="288">
        <v>523</v>
      </c>
      <c r="B524" s="289" t="str">
        <f ca="1">IF(COUNTIF(Priorities!$B$4:OFFSET(Priorities!$B$3,Table1[[#This Row],[ID]],0),OFFSET(Priorities!$B$3,Table1[[#This Row],[ID]],0))=1,OFFSET(Priorities!$B$3,Table1[[#This Row],[ID]],0),"")</f>
        <v>ST 47/2021</v>
      </c>
      <c r="C524" s="290" t="str">
        <f ca="1">IF(COUNTIF(Priorities!$B$4:OFFSET(Priorities!$B$3,Table1[[#This Row],[ID]],0),OFFSET(Priorities!$B$3,Table1[[#This Row],[ID]],0))=1,OFFSET(Priorities!$C$3,Table1[[#This Row],[ID]],0),"")</f>
        <v xml:space="preserve">Coveris - Eco Glossy Laminates for </v>
      </c>
      <c r="D524" s="289" t="str">
        <f ca="1">IFERROR(IF(VLOOKUP(E524,'Leader-Assistant'!$B$1:$B$25,1,FALSE)&lt;&gt;"",'Leader-Assistant'!$B$1,""),"") &amp; IFERROR(IF(VLOOKUP(E524,'Leader-Assistant'!$C$1:$C$25,1,FALSE)&lt;&gt;"",'Leader-Assistant'!$C$1,""),"")  &amp; IFERROR(IF(VLOOKUP(E524,'Leader-Assistant'!$D$1:$D$25,1,FALSE)&lt;&gt;"",'Leader-Assistant'!$D$1,""),"") &amp; IFERROR(IF(VLOOKUP(E524,'Leader-Assistant'!$E$1:$E$25,1,FALSE)&lt;&gt;"",'Leader-Assistant'!$E$1,""),"") &amp; IFERROR(IF(VLOOKUP(E524,'Leader-Assistant'!$F$1:$F$25,1,FALSE)&lt;&gt;"",'Leader-Assistant'!$F$1,""),"") &amp; IFERROR(IF(VLOOKUP(E524,'Leader-Assistant'!$G$1:$G$25,1,FALSE)&lt;&gt;"",'Leader-Assistant'!$G$1,""),"") &amp; IFERROR(IF(VLOOKUP(E524,'Leader-Assistant'!$H$1:$H$25,1,FALSE)&lt;&gt;"",'Leader-Assistant'!$H$1,""),"") &amp; IFERROR(IF(VLOOKUP(E524,'Leader-Assistant'!$I$1:$I$25,1,FALSE)&lt;&gt;"",'Leader-Assistant'!$I$1,""),"")</f>
        <v>MU</v>
      </c>
      <c r="E524" s="289" t="str">
        <f ca="1">IF(COUNTIF(Priorities!$B$4:OFFSET(Priorities!$B$3,Table1[[#This Row],[ID]],0),OFFSET(Priorities!$B$3,Table1[[#This Row],[ID]],0))=1,OFFSET(Priorities!$D$3,Table1[[#This Row],[ID]],0),"")</f>
        <v>AWO</v>
      </c>
      <c r="F524" s="291"/>
      <c r="G524" s="292" cm="1">
        <f t="array" aca="1" ref="G524" ca="1">_xlfn.IFNA(TODAY()-(INDEX(OFFSET(Priorities!$F$3:$F$2283,Table1[[#This Row],[ID]],0),MATCH(1,(B524=OFFSET(Priorities!$B$3:$B$2283,Table1[[#This Row],[ID]],0))*("1W"=OFFSET(Priorities!$E$3:$E$2283,Table1[[#This Row],[ID]],0)),0))),"")</f>
        <v>613</v>
      </c>
      <c r="H524" s="292" cm="1">
        <f t="array" aca="1" ref="H524" ca="1">_xlfn.IFNA(TODAY()-(INDEX(OFFSET(Priorities!$F$3:$F$2283,Table1[[#This Row],[ID]],0),MATCH(1,(B524=OFFSET(Priorities!$B$3:$B$2283,Table1[[#This Row],[ID]],0))*("3W"=OFFSET(Priorities!$E$3:$E$2283,Table1[[#This Row],[ID]],0)),0))),"")</f>
        <v>599</v>
      </c>
      <c r="I524" s="292" cm="1">
        <f t="array" aca="1" ref="I524" ca="1">_xlfn.IFNA(TODAY()-(INDEX(OFFSET(Priorities!$F$3:$F$2283,Table1[[#This Row],[ID]],0),MATCH(1,(B524=OFFSET(Priorities!$B$3:$B$2283,Table1[[#This Row],[ID]],0))*("6W"=OFFSET(Priorities!$E$3:$E$2283,Table1[[#This Row],[ID]],0)),0))),"")</f>
        <v>578</v>
      </c>
      <c r="J524" s="292" cm="1">
        <f t="array" aca="1" ref="J524" ca="1">_xlfn.IFNA(TODAY()-(INDEX(OFFSET(Priorities!$F$3:$F$2283,Table1[[#This Row],[ID]],0),MATCH(1,(B524=OFFSET(Priorities!$B$3:$B$2283,Table1[[#This Row],[ID]],0))*("12W"=OFFSET(Priorities!$E$3:$E$2283,Table1[[#This Row],[ID]],0)),0))),"")</f>
        <v>536</v>
      </c>
      <c r="K524" s="292" t="str" cm="1">
        <f t="array" aca="1" ref="K524" ca="1">_xlfn.IFNA(TODAY()-(INDEX(OFFSET(Priorities!$F$3:$F$2283,Table1[[#This Row],[ID]],0),MATCH(1,(B524=OFFSET(Priorities!$B$3:$B$2283,Table1[[#This Row],[ID]],0))*("18W"=OFFSET(Priorities!$E$3:$E$2283,Table1[[#This Row],[ID]],0)),0))),"")</f>
        <v/>
      </c>
      <c r="L524" s="292" t="str" cm="1">
        <f t="array" aca="1" ref="L524" ca="1">_xlfn.IFNA(TODAY()-(INDEX(OFFSET(Priorities!$F$3:$F$2283,Table1[[#This Row],[ID]],0),MATCH(1,(B524=OFFSET(Priorities!$B$3:$B$2283,Table1[[#This Row],[ID]],0))*("26W"=OFFSET(Priorities!$E$3:$E$2283,Table1[[#This Row],[ID]],0)),0))),"")</f>
        <v/>
      </c>
      <c r="M524" s="292" t="str" cm="1">
        <f t="array" aca="1" ref="M524" ca="1">_xlfn.IFNA(TODAY()-(INDEX(OFFSET(Priorities!$F$3:$F$2283,Table1[[#This Row],[ID]],0),MATCH(1,(B524=OFFSET(Priorities!$B$3:$B$2283,Table1[[#This Row],[ID]],0))*("52W"=OFFSET(Priorities!$E$3:$E$2283,Table1[[#This Row],[ID]],0)),0))),"")</f>
        <v/>
      </c>
      <c r="N524" s="292" t="str" cm="1">
        <f t="array" aca="1" ref="N524" ca="1">_xlfn.IFNA(TODAY()-(INDEX(OFFSET(Priorities!$F$3:$F$2283,Table1[[#This Row],[ID]],0),MATCH(1,(B524=OFFSET(Priorities!$B$3:$B$2283,Table1[[#This Row],[ID]],0))*("104W"=OFFSET(Priorities!$E$3:$E$2283,Table1[[#This Row],[ID]],0)),0))),"")</f>
        <v/>
      </c>
      <c r="O524" s="292" t="str" cm="1">
        <f t="array" aca="1" ref="O524" ca="1">_xlfn.IFNA(TODAY()-(INDEX(OFFSET(Priorities!$F$3:$F$2283,Table1[[#This Row],[ID]],0),MATCH(1,(B524=OFFSET(Priorities!$B$3:$B$2283,Table1[[#This Row],[ID]],0))*("2L"=OFFSET(Priorities!$E$3:$E$2283,Table1[[#This Row],[ID]],0)),0))),"")</f>
        <v/>
      </c>
      <c r="P524" s="292" t="str" cm="1">
        <f t="array" aca="1" ref="P524" ca="1">_xlfn.IFNA(TODAY()-(INDEX(OFFSET(Priorities!$F$3:$F$2283,Table1[[#This Row],[ID]],0),MATCH(1,(B524=OFFSET(Priorities!$B$3:$B$2283,Table1[[#This Row],[ID]],0))*("156W"=OFFSET(Priorities!$E$3:$E$2283,Table1[[#This Row],[ID]],0)),0))),"")</f>
        <v/>
      </c>
      <c r="Q524" s="289" t="str" cm="1">
        <f t="array" aca="1" ref="Q524" ca="1">_xlfn.IFNA(TODAY()-(INDEX(OFFSET(Priorities!$F$3:$F$2283,Table1[[#This Row],[ID]],0),MATCH(1,(B524=OFFSET(Priorities!$B$3:$B$2283,Table1[[#This Row],[ID]],0))*("3L"=OFFSET(Priorities!$E$3:$E$2283,Table1[[#This Row],[ID]],0)),0))),"")</f>
        <v/>
      </c>
    </row>
    <row r="525" spans="1:17" hidden="1" x14ac:dyDescent="0.3">
      <c r="A525" s="288">
        <v>524</v>
      </c>
      <c r="B525" s="289" t="str">
        <f ca="1">IF(COUNTIF(Priorities!$B$4:OFFSET(Priorities!$B$3,Table1[[#This Row],[ID]],0),OFFSET(Priorities!$B$3,Table1[[#This Row],[ID]],0))=1,OFFSET(Priorities!$B$3,Table1[[#This Row],[ID]],0),"")</f>
        <v/>
      </c>
      <c r="C525" s="290" t="str">
        <f ca="1">IF(COUNTIF(Priorities!$B$4:OFFSET(Priorities!$B$3,Table1[[#This Row],[ID]],0),OFFSET(Priorities!$B$3,Table1[[#This Row],[ID]],0))=1,OFFSET(Priorities!$C$3,Table1[[#This Row],[ID]],0),"")</f>
        <v/>
      </c>
      <c r="D525" s="289" t="str">
        <f ca="1">IFERROR(IF(VLOOKUP(E525,'Leader-Assistant'!$B$1:$B$25,1,FALSE)&lt;&gt;"",'Leader-Assistant'!$B$1,""),"") &amp; IFERROR(IF(VLOOKUP(E525,'Leader-Assistant'!$C$1:$C$25,1,FALSE)&lt;&gt;"",'Leader-Assistant'!$C$1,""),"")  &amp; IFERROR(IF(VLOOKUP(E525,'Leader-Assistant'!$D$1:$D$25,1,FALSE)&lt;&gt;"",'Leader-Assistant'!$D$1,""),"") &amp; IFERROR(IF(VLOOKUP(E525,'Leader-Assistant'!$E$1:$E$25,1,FALSE)&lt;&gt;"",'Leader-Assistant'!$E$1,""),"") &amp; IFERROR(IF(VLOOKUP(E525,'Leader-Assistant'!$F$1:$F$25,1,FALSE)&lt;&gt;"",'Leader-Assistant'!$F$1,""),"") &amp; IFERROR(IF(VLOOKUP(E525,'Leader-Assistant'!$G$1:$G$25,1,FALSE)&lt;&gt;"",'Leader-Assistant'!$G$1,""),"") &amp; IFERROR(IF(VLOOKUP(E525,'Leader-Assistant'!$H$1:$H$25,1,FALSE)&lt;&gt;"",'Leader-Assistant'!$H$1,""),"") &amp; IFERROR(IF(VLOOKUP(E525,'Leader-Assistant'!$I$1:$I$25,1,FALSE)&lt;&gt;"",'Leader-Assistant'!$I$1,""),"")</f>
        <v/>
      </c>
      <c r="E525" s="289" t="str">
        <f ca="1">IF(COUNTIF(Priorities!$B$4:OFFSET(Priorities!$B$3,Table1[[#This Row],[ID]],0),OFFSET(Priorities!$B$3,Table1[[#This Row],[ID]],0))=1,OFFSET(Priorities!$D$3,Table1[[#This Row],[ID]],0),"")</f>
        <v/>
      </c>
      <c r="F525" s="291"/>
      <c r="G525" s="292" t="str" cm="1">
        <f t="array" aca="1" ref="G525" ca="1">_xlfn.IFNA(TODAY()-(INDEX(OFFSET(Priorities!$F$3:$F$2283,Table1[[#This Row],[ID]],0),MATCH(1,(B525=OFFSET(Priorities!$B$3:$B$2283,Table1[[#This Row],[ID]],0))*("1W"=OFFSET(Priorities!$E$3:$E$2283,Table1[[#This Row],[ID]],0)),0))),"")</f>
        <v/>
      </c>
      <c r="H525" s="292" t="str" cm="1">
        <f t="array" aca="1" ref="H525" ca="1">_xlfn.IFNA(TODAY()-(INDEX(OFFSET(Priorities!$F$3:$F$2283,Table1[[#This Row],[ID]],0),MATCH(1,(B525=OFFSET(Priorities!$B$3:$B$2283,Table1[[#This Row],[ID]],0))*("3W"=OFFSET(Priorities!$E$3:$E$2283,Table1[[#This Row],[ID]],0)),0))),"")</f>
        <v/>
      </c>
      <c r="I525" s="292" t="str" cm="1">
        <f t="array" aca="1" ref="I525" ca="1">_xlfn.IFNA(TODAY()-(INDEX(OFFSET(Priorities!$F$3:$F$2283,Table1[[#This Row],[ID]],0),MATCH(1,(B525=OFFSET(Priorities!$B$3:$B$2283,Table1[[#This Row],[ID]],0))*("6W"=OFFSET(Priorities!$E$3:$E$2283,Table1[[#This Row],[ID]],0)),0))),"")</f>
        <v/>
      </c>
      <c r="J525" s="292" t="str" cm="1">
        <f t="array" aca="1" ref="J525" ca="1">_xlfn.IFNA(TODAY()-(INDEX(OFFSET(Priorities!$F$3:$F$2283,Table1[[#This Row],[ID]],0),MATCH(1,(B525=OFFSET(Priorities!$B$3:$B$2283,Table1[[#This Row],[ID]],0))*("12W"=OFFSET(Priorities!$E$3:$E$2283,Table1[[#This Row],[ID]],0)),0))),"")</f>
        <v/>
      </c>
      <c r="K525" s="292" t="str" cm="1">
        <f t="array" aca="1" ref="K525" ca="1">_xlfn.IFNA(TODAY()-(INDEX(OFFSET(Priorities!$F$3:$F$2283,Table1[[#This Row],[ID]],0),MATCH(1,(B525=OFFSET(Priorities!$B$3:$B$2283,Table1[[#This Row],[ID]],0))*("18W"=OFFSET(Priorities!$E$3:$E$2283,Table1[[#This Row],[ID]],0)),0))),"")</f>
        <v/>
      </c>
      <c r="L525" s="292" t="str" cm="1">
        <f t="array" aca="1" ref="L525" ca="1">_xlfn.IFNA(TODAY()-(INDEX(OFFSET(Priorities!$F$3:$F$2283,Table1[[#This Row],[ID]],0),MATCH(1,(B525=OFFSET(Priorities!$B$3:$B$2283,Table1[[#This Row],[ID]],0))*("26W"=OFFSET(Priorities!$E$3:$E$2283,Table1[[#This Row],[ID]],0)),0))),"")</f>
        <v/>
      </c>
      <c r="M525" s="292" t="str" cm="1">
        <f t="array" aca="1" ref="M525" ca="1">_xlfn.IFNA(TODAY()-(INDEX(OFFSET(Priorities!$F$3:$F$2283,Table1[[#This Row],[ID]],0),MATCH(1,(B525=OFFSET(Priorities!$B$3:$B$2283,Table1[[#This Row],[ID]],0))*("52W"=OFFSET(Priorities!$E$3:$E$2283,Table1[[#This Row],[ID]],0)),0))),"")</f>
        <v/>
      </c>
      <c r="N525" s="292" t="str" cm="1">
        <f t="array" aca="1" ref="N525" ca="1">_xlfn.IFNA(TODAY()-(INDEX(OFFSET(Priorities!$F$3:$F$2283,Table1[[#This Row],[ID]],0),MATCH(1,(B525=OFFSET(Priorities!$B$3:$B$2283,Table1[[#This Row],[ID]],0))*("104W"=OFFSET(Priorities!$E$3:$E$2283,Table1[[#This Row],[ID]],0)),0))),"")</f>
        <v/>
      </c>
      <c r="O525" s="292" t="str" cm="1">
        <f t="array" aca="1" ref="O525" ca="1">_xlfn.IFNA(TODAY()-(INDEX(OFFSET(Priorities!$F$3:$F$2283,Table1[[#This Row],[ID]],0),MATCH(1,(B525=OFFSET(Priorities!$B$3:$B$2283,Table1[[#This Row],[ID]],0))*("2L"=OFFSET(Priorities!$E$3:$E$2283,Table1[[#This Row],[ID]],0)),0))),"")</f>
        <v/>
      </c>
      <c r="P525" s="292" t="str" cm="1">
        <f t="array" aca="1" ref="P525" ca="1">_xlfn.IFNA(TODAY()-(INDEX(OFFSET(Priorities!$F$3:$F$2283,Table1[[#This Row],[ID]],0),MATCH(1,(B525=OFFSET(Priorities!$B$3:$B$2283,Table1[[#This Row],[ID]],0))*("156W"=OFFSET(Priorities!$E$3:$E$2283,Table1[[#This Row],[ID]],0)),0))),"")</f>
        <v/>
      </c>
      <c r="Q525" s="289" t="str" cm="1">
        <f t="array" aca="1" ref="Q525" ca="1">_xlfn.IFNA(TODAY()-(INDEX(OFFSET(Priorities!$F$3:$F$2283,Table1[[#This Row],[ID]],0),MATCH(1,(B525=OFFSET(Priorities!$B$3:$B$2283,Table1[[#This Row],[ID]],0))*("3L"=OFFSET(Priorities!$E$3:$E$2283,Table1[[#This Row],[ID]],0)),0))),"")</f>
        <v/>
      </c>
    </row>
    <row r="526" spans="1:17" hidden="1" x14ac:dyDescent="0.3">
      <c r="A526" s="288">
        <v>525</v>
      </c>
      <c r="B526" s="289" t="str">
        <f ca="1">IF(COUNTIF(Priorities!$B$4:OFFSET(Priorities!$B$3,Table1[[#This Row],[ID]],0),OFFSET(Priorities!$B$3,Table1[[#This Row],[ID]],0))=1,OFFSET(Priorities!$B$3,Table1[[#This Row],[ID]],0),"")</f>
        <v/>
      </c>
      <c r="C526" s="290" t="str">
        <f ca="1">IF(COUNTIF(Priorities!$B$4:OFFSET(Priorities!$B$3,Table1[[#This Row],[ID]],0),OFFSET(Priorities!$B$3,Table1[[#This Row],[ID]],0))=1,OFFSET(Priorities!$C$3,Table1[[#This Row],[ID]],0),"")</f>
        <v/>
      </c>
      <c r="D526" s="289" t="str">
        <f ca="1">IFERROR(IF(VLOOKUP(E526,'Leader-Assistant'!$B$1:$B$25,1,FALSE)&lt;&gt;"",'Leader-Assistant'!$B$1,""),"") &amp; IFERROR(IF(VLOOKUP(E526,'Leader-Assistant'!$C$1:$C$25,1,FALSE)&lt;&gt;"",'Leader-Assistant'!$C$1,""),"")  &amp; IFERROR(IF(VLOOKUP(E526,'Leader-Assistant'!$D$1:$D$25,1,FALSE)&lt;&gt;"",'Leader-Assistant'!$D$1,""),"") &amp; IFERROR(IF(VLOOKUP(E526,'Leader-Assistant'!$E$1:$E$25,1,FALSE)&lt;&gt;"",'Leader-Assistant'!$E$1,""),"") &amp; IFERROR(IF(VLOOKUP(E526,'Leader-Assistant'!$F$1:$F$25,1,FALSE)&lt;&gt;"",'Leader-Assistant'!$F$1,""),"") &amp; IFERROR(IF(VLOOKUP(E526,'Leader-Assistant'!$G$1:$G$25,1,FALSE)&lt;&gt;"",'Leader-Assistant'!$G$1,""),"") &amp; IFERROR(IF(VLOOKUP(E526,'Leader-Assistant'!$H$1:$H$25,1,FALSE)&lt;&gt;"",'Leader-Assistant'!$H$1,""),"") &amp; IFERROR(IF(VLOOKUP(E526,'Leader-Assistant'!$I$1:$I$25,1,FALSE)&lt;&gt;"",'Leader-Assistant'!$I$1,""),"")</f>
        <v/>
      </c>
      <c r="E526" s="289" t="str">
        <f ca="1">IF(COUNTIF(Priorities!$B$4:OFFSET(Priorities!$B$3,Table1[[#This Row],[ID]],0),OFFSET(Priorities!$B$3,Table1[[#This Row],[ID]],0))=1,OFFSET(Priorities!$D$3,Table1[[#This Row],[ID]],0),"")</f>
        <v/>
      </c>
      <c r="F526" s="291"/>
      <c r="G526" s="292" t="str" cm="1">
        <f t="array" aca="1" ref="G526" ca="1">_xlfn.IFNA(TODAY()-(INDEX(OFFSET(Priorities!$F$3:$F$2283,Table1[[#This Row],[ID]],0),MATCH(1,(B526=OFFSET(Priorities!$B$3:$B$2283,Table1[[#This Row],[ID]],0))*("1W"=OFFSET(Priorities!$E$3:$E$2283,Table1[[#This Row],[ID]],0)),0))),"")</f>
        <v/>
      </c>
      <c r="H526" s="292" t="str" cm="1">
        <f t="array" aca="1" ref="H526" ca="1">_xlfn.IFNA(TODAY()-(INDEX(OFFSET(Priorities!$F$3:$F$2283,Table1[[#This Row],[ID]],0),MATCH(1,(B526=OFFSET(Priorities!$B$3:$B$2283,Table1[[#This Row],[ID]],0))*("3W"=OFFSET(Priorities!$E$3:$E$2283,Table1[[#This Row],[ID]],0)),0))),"")</f>
        <v/>
      </c>
      <c r="I526" s="292" t="str" cm="1">
        <f t="array" aca="1" ref="I526" ca="1">_xlfn.IFNA(TODAY()-(INDEX(OFFSET(Priorities!$F$3:$F$2283,Table1[[#This Row],[ID]],0),MATCH(1,(B526=OFFSET(Priorities!$B$3:$B$2283,Table1[[#This Row],[ID]],0))*("6W"=OFFSET(Priorities!$E$3:$E$2283,Table1[[#This Row],[ID]],0)),0))),"")</f>
        <v/>
      </c>
      <c r="J526" s="292" t="str" cm="1">
        <f t="array" aca="1" ref="J526" ca="1">_xlfn.IFNA(TODAY()-(INDEX(OFFSET(Priorities!$F$3:$F$2283,Table1[[#This Row],[ID]],0),MATCH(1,(B526=OFFSET(Priorities!$B$3:$B$2283,Table1[[#This Row],[ID]],0))*("12W"=OFFSET(Priorities!$E$3:$E$2283,Table1[[#This Row],[ID]],0)),0))),"")</f>
        <v/>
      </c>
      <c r="K526" s="292" t="str" cm="1">
        <f t="array" aca="1" ref="K526" ca="1">_xlfn.IFNA(TODAY()-(INDEX(OFFSET(Priorities!$F$3:$F$2283,Table1[[#This Row],[ID]],0),MATCH(1,(B526=OFFSET(Priorities!$B$3:$B$2283,Table1[[#This Row],[ID]],0))*("18W"=OFFSET(Priorities!$E$3:$E$2283,Table1[[#This Row],[ID]],0)),0))),"")</f>
        <v/>
      </c>
      <c r="L526" s="292" t="str" cm="1">
        <f t="array" aca="1" ref="L526" ca="1">_xlfn.IFNA(TODAY()-(INDEX(OFFSET(Priorities!$F$3:$F$2283,Table1[[#This Row],[ID]],0),MATCH(1,(B526=OFFSET(Priorities!$B$3:$B$2283,Table1[[#This Row],[ID]],0))*("26W"=OFFSET(Priorities!$E$3:$E$2283,Table1[[#This Row],[ID]],0)),0))),"")</f>
        <v/>
      </c>
      <c r="M526" s="292" t="str" cm="1">
        <f t="array" aca="1" ref="M526" ca="1">_xlfn.IFNA(TODAY()-(INDEX(OFFSET(Priorities!$F$3:$F$2283,Table1[[#This Row],[ID]],0),MATCH(1,(B526=OFFSET(Priorities!$B$3:$B$2283,Table1[[#This Row],[ID]],0))*("52W"=OFFSET(Priorities!$E$3:$E$2283,Table1[[#This Row],[ID]],0)),0))),"")</f>
        <v/>
      </c>
      <c r="N526" s="292" t="str" cm="1">
        <f t="array" aca="1" ref="N526" ca="1">_xlfn.IFNA(TODAY()-(INDEX(OFFSET(Priorities!$F$3:$F$2283,Table1[[#This Row],[ID]],0),MATCH(1,(B526=OFFSET(Priorities!$B$3:$B$2283,Table1[[#This Row],[ID]],0))*("104W"=OFFSET(Priorities!$E$3:$E$2283,Table1[[#This Row],[ID]],0)),0))),"")</f>
        <v/>
      </c>
      <c r="O526" s="292" t="str" cm="1">
        <f t="array" aca="1" ref="O526" ca="1">_xlfn.IFNA(TODAY()-(INDEX(OFFSET(Priorities!$F$3:$F$2283,Table1[[#This Row],[ID]],0),MATCH(1,(B526=OFFSET(Priorities!$B$3:$B$2283,Table1[[#This Row],[ID]],0))*("2L"=OFFSET(Priorities!$E$3:$E$2283,Table1[[#This Row],[ID]],0)),0))),"")</f>
        <v/>
      </c>
      <c r="P526" s="292" t="str" cm="1">
        <f t="array" aca="1" ref="P526" ca="1">_xlfn.IFNA(TODAY()-(INDEX(OFFSET(Priorities!$F$3:$F$2283,Table1[[#This Row],[ID]],0),MATCH(1,(B526=OFFSET(Priorities!$B$3:$B$2283,Table1[[#This Row],[ID]],0))*("156W"=OFFSET(Priorities!$E$3:$E$2283,Table1[[#This Row],[ID]],0)),0))),"")</f>
        <v/>
      </c>
      <c r="Q526" s="289" t="str" cm="1">
        <f t="array" aca="1" ref="Q526" ca="1">_xlfn.IFNA(TODAY()-(INDEX(OFFSET(Priorities!$F$3:$F$2283,Table1[[#This Row],[ID]],0),MATCH(1,(B526=OFFSET(Priorities!$B$3:$B$2283,Table1[[#This Row],[ID]],0))*("3L"=OFFSET(Priorities!$E$3:$E$2283,Table1[[#This Row],[ID]],0)),0))),"")</f>
        <v/>
      </c>
    </row>
    <row r="527" spans="1:17" hidden="1" x14ac:dyDescent="0.3">
      <c r="A527" s="288">
        <v>526</v>
      </c>
      <c r="B527" s="289" t="str">
        <f ca="1">IF(COUNTIF(Priorities!$B$4:OFFSET(Priorities!$B$3,Table1[[#This Row],[ID]],0),OFFSET(Priorities!$B$3,Table1[[#This Row],[ID]],0))=1,OFFSET(Priorities!$B$3,Table1[[#This Row],[ID]],0),"")</f>
        <v/>
      </c>
      <c r="C527" s="290" t="str">
        <f ca="1">IF(COUNTIF(Priorities!$B$4:OFFSET(Priorities!$B$3,Table1[[#This Row],[ID]],0),OFFSET(Priorities!$B$3,Table1[[#This Row],[ID]],0))=1,OFFSET(Priorities!$C$3,Table1[[#This Row],[ID]],0),"")</f>
        <v/>
      </c>
      <c r="D527" s="289" t="str">
        <f ca="1">IFERROR(IF(VLOOKUP(E527,'Leader-Assistant'!$B$1:$B$25,1,FALSE)&lt;&gt;"",'Leader-Assistant'!$B$1,""),"") &amp; IFERROR(IF(VLOOKUP(E527,'Leader-Assistant'!$C$1:$C$25,1,FALSE)&lt;&gt;"",'Leader-Assistant'!$C$1,""),"")  &amp; IFERROR(IF(VLOOKUP(E527,'Leader-Assistant'!$D$1:$D$25,1,FALSE)&lt;&gt;"",'Leader-Assistant'!$D$1,""),"") &amp; IFERROR(IF(VLOOKUP(E527,'Leader-Assistant'!$E$1:$E$25,1,FALSE)&lt;&gt;"",'Leader-Assistant'!$E$1,""),"") &amp; IFERROR(IF(VLOOKUP(E527,'Leader-Assistant'!$F$1:$F$25,1,FALSE)&lt;&gt;"",'Leader-Assistant'!$F$1,""),"") &amp; IFERROR(IF(VLOOKUP(E527,'Leader-Assistant'!$G$1:$G$25,1,FALSE)&lt;&gt;"",'Leader-Assistant'!$G$1,""),"") &amp; IFERROR(IF(VLOOKUP(E527,'Leader-Assistant'!$H$1:$H$25,1,FALSE)&lt;&gt;"",'Leader-Assistant'!$H$1,""),"") &amp; IFERROR(IF(VLOOKUP(E527,'Leader-Assistant'!$I$1:$I$25,1,FALSE)&lt;&gt;"",'Leader-Assistant'!$I$1,""),"")</f>
        <v/>
      </c>
      <c r="E527" s="289" t="str">
        <f ca="1">IF(COUNTIF(Priorities!$B$4:OFFSET(Priorities!$B$3,Table1[[#This Row],[ID]],0),OFFSET(Priorities!$B$3,Table1[[#This Row],[ID]],0))=1,OFFSET(Priorities!$D$3,Table1[[#This Row],[ID]],0),"")</f>
        <v/>
      </c>
      <c r="F527" s="291"/>
      <c r="G527" s="292" t="str" cm="1">
        <f t="array" aca="1" ref="G527" ca="1">_xlfn.IFNA(TODAY()-(INDEX(OFFSET(Priorities!$F$3:$F$2283,Table1[[#This Row],[ID]],0),MATCH(1,(B527=OFFSET(Priorities!$B$3:$B$2283,Table1[[#This Row],[ID]],0))*("1W"=OFFSET(Priorities!$E$3:$E$2283,Table1[[#This Row],[ID]],0)),0))),"")</f>
        <v/>
      </c>
      <c r="H527" s="292" t="str" cm="1">
        <f t="array" aca="1" ref="H527" ca="1">_xlfn.IFNA(TODAY()-(INDEX(OFFSET(Priorities!$F$3:$F$2283,Table1[[#This Row],[ID]],0),MATCH(1,(B527=OFFSET(Priorities!$B$3:$B$2283,Table1[[#This Row],[ID]],0))*("3W"=OFFSET(Priorities!$E$3:$E$2283,Table1[[#This Row],[ID]],0)),0))),"")</f>
        <v/>
      </c>
      <c r="I527" s="292" t="str" cm="1">
        <f t="array" aca="1" ref="I527" ca="1">_xlfn.IFNA(TODAY()-(INDEX(OFFSET(Priorities!$F$3:$F$2283,Table1[[#This Row],[ID]],0),MATCH(1,(B527=OFFSET(Priorities!$B$3:$B$2283,Table1[[#This Row],[ID]],0))*("6W"=OFFSET(Priorities!$E$3:$E$2283,Table1[[#This Row],[ID]],0)),0))),"")</f>
        <v/>
      </c>
      <c r="J527" s="292" t="str" cm="1">
        <f t="array" aca="1" ref="J527" ca="1">_xlfn.IFNA(TODAY()-(INDEX(OFFSET(Priorities!$F$3:$F$2283,Table1[[#This Row],[ID]],0),MATCH(1,(B527=OFFSET(Priorities!$B$3:$B$2283,Table1[[#This Row],[ID]],0))*("12W"=OFFSET(Priorities!$E$3:$E$2283,Table1[[#This Row],[ID]],0)),0))),"")</f>
        <v/>
      </c>
      <c r="K527" s="292" t="str" cm="1">
        <f t="array" aca="1" ref="K527" ca="1">_xlfn.IFNA(TODAY()-(INDEX(OFFSET(Priorities!$F$3:$F$2283,Table1[[#This Row],[ID]],0),MATCH(1,(B527=OFFSET(Priorities!$B$3:$B$2283,Table1[[#This Row],[ID]],0))*("18W"=OFFSET(Priorities!$E$3:$E$2283,Table1[[#This Row],[ID]],0)),0))),"")</f>
        <v/>
      </c>
      <c r="L527" s="292" t="str" cm="1">
        <f t="array" aca="1" ref="L527" ca="1">_xlfn.IFNA(TODAY()-(INDEX(OFFSET(Priorities!$F$3:$F$2283,Table1[[#This Row],[ID]],0),MATCH(1,(B527=OFFSET(Priorities!$B$3:$B$2283,Table1[[#This Row],[ID]],0))*("26W"=OFFSET(Priorities!$E$3:$E$2283,Table1[[#This Row],[ID]],0)),0))),"")</f>
        <v/>
      </c>
      <c r="M527" s="292" t="str" cm="1">
        <f t="array" aca="1" ref="M527" ca="1">_xlfn.IFNA(TODAY()-(INDEX(OFFSET(Priorities!$F$3:$F$2283,Table1[[#This Row],[ID]],0),MATCH(1,(B527=OFFSET(Priorities!$B$3:$B$2283,Table1[[#This Row],[ID]],0))*("52W"=OFFSET(Priorities!$E$3:$E$2283,Table1[[#This Row],[ID]],0)),0))),"")</f>
        <v/>
      </c>
      <c r="N527" s="292" t="str" cm="1">
        <f t="array" aca="1" ref="N527" ca="1">_xlfn.IFNA(TODAY()-(INDEX(OFFSET(Priorities!$F$3:$F$2283,Table1[[#This Row],[ID]],0),MATCH(1,(B527=OFFSET(Priorities!$B$3:$B$2283,Table1[[#This Row],[ID]],0))*("104W"=OFFSET(Priorities!$E$3:$E$2283,Table1[[#This Row],[ID]],0)),0))),"")</f>
        <v/>
      </c>
      <c r="O527" s="292" t="str" cm="1">
        <f t="array" aca="1" ref="O527" ca="1">_xlfn.IFNA(TODAY()-(INDEX(OFFSET(Priorities!$F$3:$F$2283,Table1[[#This Row],[ID]],0),MATCH(1,(B527=OFFSET(Priorities!$B$3:$B$2283,Table1[[#This Row],[ID]],0))*("2L"=OFFSET(Priorities!$E$3:$E$2283,Table1[[#This Row],[ID]],0)),0))),"")</f>
        <v/>
      </c>
      <c r="P527" s="292" t="str" cm="1">
        <f t="array" aca="1" ref="P527" ca="1">_xlfn.IFNA(TODAY()-(INDEX(OFFSET(Priorities!$F$3:$F$2283,Table1[[#This Row],[ID]],0),MATCH(1,(B527=OFFSET(Priorities!$B$3:$B$2283,Table1[[#This Row],[ID]],0))*("156W"=OFFSET(Priorities!$E$3:$E$2283,Table1[[#This Row],[ID]],0)),0))),"")</f>
        <v/>
      </c>
      <c r="Q527" s="289" t="str" cm="1">
        <f t="array" aca="1" ref="Q527" ca="1">_xlfn.IFNA(TODAY()-(INDEX(OFFSET(Priorities!$F$3:$F$2283,Table1[[#This Row],[ID]],0),MATCH(1,(B527=OFFSET(Priorities!$B$3:$B$2283,Table1[[#This Row],[ID]],0))*("3L"=OFFSET(Priorities!$E$3:$E$2283,Table1[[#This Row],[ID]],0)),0))),"")</f>
        <v/>
      </c>
    </row>
    <row r="528" spans="1:17" hidden="1" x14ac:dyDescent="0.3">
      <c r="A528" s="288">
        <v>527</v>
      </c>
      <c r="B528" s="289" t="str">
        <f ca="1">IF(COUNTIF(Priorities!$B$4:OFFSET(Priorities!$B$3,Table1[[#This Row],[ID]],0),OFFSET(Priorities!$B$3,Table1[[#This Row],[ID]],0))=1,OFFSET(Priorities!$B$3,Table1[[#This Row],[ID]],0),"")</f>
        <v/>
      </c>
      <c r="C528" s="290" t="str">
        <f ca="1">IF(COUNTIF(Priorities!$B$4:OFFSET(Priorities!$B$3,Table1[[#This Row],[ID]],0),OFFSET(Priorities!$B$3,Table1[[#This Row],[ID]],0))=1,OFFSET(Priorities!$C$3,Table1[[#This Row],[ID]],0),"")</f>
        <v/>
      </c>
      <c r="D528" s="289" t="str">
        <f ca="1">IFERROR(IF(VLOOKUP(E528,'Leader-Assistant'!$B$1:$B$25,1,FALSE)&lt;&gt;"",'Leader-Assistant'!$B$1,""),"") &amp; IFERROR(IF(VLOOKUP(E528,'Leader-Assistant'!$C$1:$C$25,1,FALSE)&lt;&gt;"",'Leader-Assistant'!$C$1,""),"")  &amp; IFERROR(IF(VLOOKUP(E528,'Leader-Assistant'!$D$1:$D$25,1,FALSE)&lt;&gt;"",'Leader-Assistant'!$D$1,""),"") &amp; IFERROR(IF(VLOOKUP(E528,'Leader-Assistant'!$E$1:$E$25,1,FALSE)&lt;&gt;"",'Leader-Assistant'!$E$1,""),"") &amp; IFERROR(IF(VLOOKUP(E528,'Leader-Assistant'!$F$1:$F$25,1,FALSE)&lt;&gt;"",'Leader-Assistant'!$F$1,""),"") &amp; IFERROR(IF(VLOOKUP(E528,'Leader-Assistant'!$G$1:$G$25,1,FALSE)&lt;&gt;"",'Leader-Assistant'!$G$1,""),"") &amp; IFERROR(IF(VLOOKUP(E528,'Leader-Assistant'!$H$1:$H$25,1,FALSE)&lt;&gt;"",'Leader-Assistant'!$H$1,""),"") &amp; IFERROR(IF(VLOOKUP(E528,'Leader-Assistant'!$I$1:$I$25,1,FALSE)&lt;&gt;"",'Leader-Assistant'!$I$1,""),"")</f>
        <v/>
      </c>
      <c r="E528" s="289" t="str">
        <f ca="1">IF(COUNTIF(Priorities!$B$4:OFFSET(Priorities!$B$3,Table1[[#This Row],[ID]],0),OFFSET(Priorities!$B$3,Table1[[#This Row],[ID]],0))=1,OFFSET(Priorities!$D$3,Table1[[#This Row],[ID]],0),"")</f>
        <v/>
      </c>
      <c r="F528" s="291"/>
      <c r="G528" s="292" t="str" cm="1">
        <f t="array" aca="1" ref="G528" ca="1">_xlfn.IFNA(TODAY()-(INDEX(OFFSET(Priorities!$F$3:$F$2283,Table1[[#This Row],[ID]],0),MATCH(1,(B528=OFFSET(Priorities!$B$3:$B$2283,Table1[[#This Row],[ID]],0))*("1W"=OFFSET(Priorities!$E$3:$E$2283,Table1[[#This Row],[ID]],0)),0))),"")</f>
        <v/>
      </c>
      <c r="H528" s="292" t="str" cm="1">
        <f t="array" aca="1" ref="H528" ca="1">_xlfn.IFNA(TODAY()-(INDEX(OFFSET(Priorities!$F$3:$F$2283,Table1[[#This Row],[ID]],0),MATCH(1,(B528=OFFSET(Priorities!$B$3:$B$2283,Table1[[#This Row],[ID]],0))*("3W"=OFFSET(Priorities!$E$3:$E$2283,Table1[[#This Row],[ID]],0)),0))),"")</f>
        <v/>
      </c>
      <c r="I528" s="292" t="str" cm="1">
        <f t="array" aca="1" ref="I528" ca="1">_xlfn.IFNA(TODAY()-(INDEX(OFFSET(Priorities!$F$3:$F$2283,Table1[[#This Row],[ID]],0),MATCH(1,(B528=OFFSET(Priorities!$B$3:$B$2283,Table1[[#This Row],[ID]],0))*("6W"=OFFSET(Priorities!$E$3:$E$2283,Table1[[#This Row],[ID]],0)),0))),"")</f>
        <v/>
      </c>
      <c r="J528" s="292" t="str" cm="1">
        <f t="array" aca="1" ref="J528" ca="1">_xlfn.IFNA(TODAY()-(INDEX(OFFSET(Priorities!$F$3:$F$2283,Table1[[#This Row],[ID]],0),MATCH(1,(B528=OFFSET(Priorities!$B$3:$B$2283,Table1[[#This Row],[ID]],0))*("12W"=OFFSET(Priorities!$E$3:$E$2283,Table1[[#This Row],[ID]],0)),0))),"")</f>
        <v/>
      </c>
      <c r="K528" s="292" t="str" cm="1">
        <f t="array" aca="1" ref="K528" ca="1">_xlfn.IFNA(TODAY()-(INDEX(OFFSET(Priorities!$F$3:$F$2283,Table1[[#This Row],[ID]],0),MATCH(1,(B528=OFFSET(Priorities!$B$3:$B$2283,Table1[[#This Row],[ID]],0))*("18W"=OFFSET(Priorities!$E$3:$E$2283,Table1[[#This Row],[ID]],0)),0))),"")</f>
        <v/>
      </c>
      <c r="L528" s="292" t="str" cm="1">
        <f t="array" aca="1" ref="L528" ca="1">_xlfn.IFNA(TODAY()-(INDEX(OFFSET(Priorities!$F$3:$F$2283,Table1[[#This Row],[ID]],0),MATCH(1,(B528=OFFSET(Priorities!$B$3:$B$2283,Table1[[#This Row],[ID]],0))*("26W"=OFFSET(Priorities!$E$3:$E$2283,Table1[[#This Row],[ID]],0)),0))),"")</f>
        <v/>
      </c>
      <c r="M528" s="292" t="str" cm="1">
        <f t="array" aca="1" ref="M528" ca="1">_xlfn.IFNA(TODAY()-(INDEX(OFFSET(Priorities!$F$3:$F$2283,Table1[[#This Row],[ID]],0),MATCH(1,(B528=OFFSET(Priorities!$B$3:$B$2283,Table1[[#This Row],[ID]],0))*("52W"=OFFSET(Priorities!$E$3:$E$2283,Table1[[#This Row],[ID]],0)),0))),"")</f>
        <v/>
      </c>
      <c r="N528" s="292" t="str" cm="1">
        <f t="array" aca="1" ref="N528" ca="1">_xlfn.IFNA(TODAY()-(INDEX(OFFSET(Priorities!$F$3:$F$2283,Table1[[#This Row],[ID]],0),MATCH(1,(B528=OFFSET(Priorities!$B$3:$B$2283,Table1[[#This Row],[ID]],0))*("104W"=OFFSET(Priorities!$E$3:$E$2283,Table1[[#This Row],[ID]],0)),0))),"")</f>
        <v/>
      </c>
      <c r="O528" s="292" t="str" cm="1">
        <f t="array" aca="1" ref="O528" ca="1">_xlfn.IFNA(TODAY()-(INDEX(OFFSET(Priorities!$F$3:$F$2283,Table1[[#This Row],[ID]],0),MATCH(1,(B528=OFFSET(Priorities!$B$3:$B$2283,Table1[[#This Row],[ID]],0))*("2L"=OFFSET(Priorities!$E$3:$E$2283,Table1[[#This Row],[ID]],0)),0))),"")</f>
        <v/>
      </c>
      <c r="P528" s="292" t="str" cm="1">
        <f t="array" aca="1" ref="P528" ca="1">_xlfn.IFNA(TODAY()-(INDEX(OFFSET(Priorities!$F$3:$F$2283,Table1[[#This Row],[ID]],0),MATCH(1,(B528=OFFSET(Priorities!$B$3:$B$2283,Table1[[#This Row],[ID]],0))*("156W"=OFFSET(Priorities!$E$3:$E$2283,Table1[[#This Row],[ID]],0)),0))),"")</f>
        <v/>
      </c>
      <c r="Q528" s="289" t="str" cm="1">
        <f t="array" aca="1" ref="Q528" ca="1">_xlfn.IFNA(TODAY()-(INDEX(OFFSET(Priorities!$F$3:$F$2283,Table1[[#This Row],[ID]],0),MATCH(1,(B528=OFFSET(Priorities!$B$3:$B$2283,Table1[[#This Row],[ID]],0))*("3L"=OFFSET(Priorities!$E$3:$E$2283,Table1[[#This Row],[ID]],0)),0))),"")</f>
        <v/>
      </c>
    </row>
    <row r="529" spans="1:17" hidden="1" x14ac:dyDescent="0.3">
      <c r="A529" s="288">
        <v>528</v>
      </c>
      <c r="B529" s="289" t="str">
        <f ca="1">IF(COUNTIF(Priorities!$B$4:OFFSET(Priorities!$B$3,Table1[[#This Row],[ID]],0),OFFSET(Priorities!$B$3,Table1[[#This Row],[ID]],0))=1,OFFSET(Priorities!$B$3,Table1[[#This Row],[ID]],0),"")</f>
        <v/>
      </c>
      <c r="C529" s="290" t="str">
        <f ca="1">IF(COUNTIF(Priorities!$B$4:OFFSET(Priorities!$B$3,Table1[[#This Row],[ID]],0),OFFSET(Priorities!$B$3,Table1[[#This Row],[ID]],0))=1,OFFSET(Priorities!$C$3,Table1[[#This Row],[ID]],0),"")</f>
        <v/>
      </c>
      <c r="D529" s="289" t="str">
        <f ca="1">IFERROR(IF(VLOOKUP(E529,'Leader-Assistant'!$B$1:$B$25,1,FALSE)&lt;&gt;"",'Leader-Assistant'!$B$1,""),"") &amp; IFERROR(IF(VLOOKUP(E529,'Leader-Assistant'!$C$1:$C$25,1,FALSE)&lt;&gt;"",'Leader-Assistant'!$C$1,""),"")  &amp; IFERROR(IF(VLOOKUP(E529,'Leader-Assistant'!$D$1:$D$25,1,FALSE)&lt;&gt;"",'Leader-Assistant'!$D$1,""),"") &amp; IFERROR(IF(VLOOKUP(E529,'Leader-Assistant'!$E$1:$E$25,1,FALSE)&lt;&gt;"",'Leader-Assistant'!$E$1,""),"") &amp; IFERROR(IF(VLOOKUP(E529,'Leader-Assistant'!$F$1:$F$25,1,FALSE)&lt;&gt;"",'Leader-Assistant'!$F$1,""),"") &amp; IFERROR(IF(VLOOKUP(E529,'Leader-Assistant'!$G$1:$G$25,1,FALSE)&lt;&gt;"",'Leader-Assistant'!$G$1,""),"") &amp; IFERROR(IF(VLOOKUP(E529,'Leader-Assistant'!$H$1:$H$25,1,FALSE)&lt;&gt;"",'Leader-Assistant'!$H$1,""),"") &amp; IFERROR(IF(VLOOKUP(E529,'Leader-Assistant'!$I$1:$I$25,1,FALSE)&lt;&gt;"",'Leader-Assistant'!$I$1,""),"")</f>
        <v/>
      </c>
      <c r="E529" s="289" t="str">
        <f ca="1">IF(COUNTIF(Priorities!$B$4:OFFSET(Priorities!$B$3,Table1[[#This Row],[ID]],0),OFFSET(Priorities!$B$3,Table1[[#This Row],[ID]],0))=1,OFFSET(Priorities!$D$3,Table1[[#This Row],[ID]],0),"")</f>
        <v/>
      </c>
      <c r="F529" s="291"/>
      <c r="G529" s="292" t="str" cm="1">
        <f t="array" aca="1" ref="G529" ca="1">_xlfn.IFNA(TODAY()-(INDEX(OFFSET(Priorities!$F$3:$F$2283,Table1[[#This Row],[ID]],0),MATCH(1,(B529=OFFSET(Priorities!$B$3:$B$2283,Table1[[#This Row],[ID]],0))*("1W"=OFFSET(Priorities!$E$3:$E$2283,Table1[[#This Row],[ID]],0)),0))),"")</f>
        <v/>
      </c>
      <c r="H529" s="292" t="str" cm="1">
        <f t="array" aca="1" ref="H529" ca="1">_xlfn.IFNA(TODAY()-(INDEX(OFFSET(Priorities!$F$3:$F$2283,Table1[[#This Row],[ID]],0),MATCH(1,(B529=OFFSET(Priorities!$B$3:$B$2283,Table1[[#This Row],[ID]],0))*("3W"=OFFSET(Priorities!$E$3:$E$2283,Table1[[#This Row],[ID]],0)),0))),"")</f>
        <v/>
      </c>
      <c r="I529" s="292" t="str" cm="1">
        <f t="array" aca="1" ref="I529" ca="1">_xlfn.IFNA(TODAY()-(INDEX(OFFSET(Priorities!$F$3:$F$2283,Table1[[#This Row],[ID]],0),MATCH(1,(B529=OFFSET(Priorities!$B$3:$B$2283,Table1[[#This Row],[ID]],0))*("6W"=OFFSET(Priorities!$E$3:$E$2283,Table1[[#This Row],[ID]],0)),0))),"")</f>
        <v/>
      </c>
      <c r="J529" s="292" t="str" cm="1">
        <f t="array" aca="1" ref="J529" ca="1">_xlfn.IFNA(TODAY()-(INDEX(OFFSET(Priorities!$F$3:$F$2283,Table1[[#This Row],[ID]],0),MATCH(1,(B529=OFFSET(Priorities!$B$3:$B$2283,Table1[[#This Row],[ID]],0))*("12W"=OFFSET(Priorities!$E$3:$E$2283,Table1[[#This Row],[ID]],0)),0))),"")</f>
        <v/>
      </c>
      <c r="K529" s="292" t="str" cm="1">
        <f t="array" aca="1" ref="K529" ca="1">_xlfn.IFNA(TODAY()-(INDEX(OFFSET(Priorities!$F$3:$F$2283,Table1[[#This Row],[ID]],0),MATCH(1,(B529=OFFSET(Priorities!$B$3:$B$2283,Table1[[#This Row],[ID]],0))*("18W"=OFFSET(Priorities!$E$3:$E$2283,Table1[[#This Row],[ID]],0)),0))),"")</f>
        <v/>
      </c>
      <c r="L529" s="292" t="str" cm="1">
        <f t="array" aca="1" ref="L529" ca="1">_xlfn.IFNA(TODAY()-(INDEX(OFFSET(Priorities!$F$3:$F$2283,Table1[[#This Row],[ID]],0),MATCH(1,(B529=OFFSET(Priorities!$B$3:$B$2283,Table1[[#This Row],[ID]],0))*("26W"=OFFSET(Priorities!$E$3:$E$2283,Table1[[#This Row],[ID]],0)),0))),"")</f>
        <v/>
      </c>
      <c r="M529" s="292" t="str" cm="1">
        <f t="array" aca="1" ref="M529" ca="1">_xlfn.IFNA(TODAY()-(INDEX(OFFSET(Priorities!$F$3:$F$2283,Table1[[#This Row],[ID]],0),MATCH(1,(B529=OFFSET(Priorities!$B$3:$B$2283,Table1[[#This Row],[ID]],0))*("52W"=OFFSET(Priorities!$E$3:$E$2283,Table1[[#This Row],[ID]],0)),0))),"")</f>
        <v/>
      </c>
      <c r="N529" s="292" t="str" cm="1">
        <f t="array" aca="1" ref="N529" ca="1">_xlfn.IFNA(TODAY()-(INDEX(OFFSET(Priorities!$F$3:$F$2283,Table1[[#This Row],[ID]],0),MATCH(1,(B529=OFFSET(Priorities!$B$3:$B$2283,Table1[[#This Row],[ID]],0))*("104W"=OFFSET(Priorities!$E$3:$E$2283,Table1[[#This Row],[ID]],0)),0))),"")</f>
        <v/>
      </c>
      <c r="O529" s="292" t="str" cm="1">
        <f t="array" aca="1" ref="O529" ca="1">_xlfn.IFNA(TODAY()-(INDEX(OFFSET(Priorities!$F$3:$F$2283,Table1[[#This Row],[ID]],0),MATCH(1,(B529=OFFSET(Priorities!$B$3:$B$2283,Table1[[#This Row],[ID]],0))*("2L"=OFFSET(Priorities!$E$3:$E$2283,Table1[[#This Row],[ID]],0)),0))),"")</f>
        <v/>
      </c>
      <c r="P529" s="292" t="str" cm="1">
        <f t="array" aca="1" ref="P529" ca="1">_xlfn.IFNA(TODAY()-(INDEX(OFFSET(Priorities!$F$3:$F$2283,Table1[[#This Row],[ID]],0),MATCH(1,(B529=OFFSET(Priorities!$B$3:$B$2283,Table1[[#This Row],[ID]],0))*("156W"=OFFSET(Priorities!$E$3:$E$2283,Table1[[#This Row],[ID]],0)),0))),"")</f>
        <v/>
      </c>
      <c r="Q529" s="289" t="str" cm="1">
        <f t="array" aca="1" ref="Q529" ca="1">_xlfn.IFNA(TODAY()-(INDEX(OFFSET(Priorities!$F$3:$F$2283,Table1[[#This Row],[ID]],0),MATCH(1,(B529=OFFSET(Priorities!$B$3:$B$2283,Table1[[#This Row],[ID]],0))*("3L"=OFFSET(Priorities!$E$3:$E$2283,Table1[[#This Row],[ID]],0)),0))),"")</f>
        <v/>
      </c>
    </row>
    <row r="530" spans="1:17" hidden="1" x14ac:dyDescent="0.3">
      <c r="A530" s="288">
        <v>529</v>
      </c>
      <c r="B530" s="289" t="str">
        <f ca="1">IF(COUNTIF(Priorities!$B$4:OFFSET(Priorities!$B$3,Table1[[#This Row],[ID]],0),OFFSET(Priorities!$B$3,Table1[[#This Row],[ID]],0))=1,OFFSET(Priorities!$B$3,Table1[[#This Row],[ID]],0),"")</f>
        <v/>
      </c>
      <c r="C530" s="290" t="str">
        <f ca="1">IF(COUNTIF(Priorities!$B$4:OFFSET(Priorities!$B$3,Table1[[#This Row],[ID]],0),OFFSET(Priorities!$B$3,Table1[[#This Row],[ID]],0))=1,OFFSET(Priorities!$C$3,Table1[[#This Row],[ID]],0),"")</f>
        <v/>
      </c>
      <c r="D530" s="289" t="str">
        <f ca="1">IFERROR(IF(VLOOKUP(E530,'Leader-Assistant'!$B$1:$B$25,1,FALSE)&lt;&gt;"",'Leader-Assistant'!$B$1,""),"") &amp; IFERROR(IF(VLOOKUP(E530,'Leader-Assistant'!$C$1:$C$25,1,FALSE)&lt;&gt;"",'Leader-Assistant'!$C$1,""),"")  &amp; IFERROR(IF(VLOOKUP(E530,'Leader-Assistant'!$D$1:$D$25,1,FALSE)&lt;&gt;"",'Leader-Assistant'!$D$1,""),"") &amp; IFERROR(IF(VLOOKUP(E530,'Leader-Assistant'!$E$1:$E$25,1,FALSE)&lt;&gt;"",'Leader-Assistant'!$E$1,""),"") &amp; IFERROR(IF(VLOOKUP(E530,'Leader-Assistant'!$F$1:$F$25,1,FALSE)&lt;&gt;"",'Leader-Assistant'!$F$1,""),"") &amp; IFERROR(IF(VLOOKUP(E530,'Leader-Assistant'!$G$1:$G$25,1,FALSE)&lt;&gt;"",'Leader-Assistant'!$G$1,""),"") &amp; IFERROR(IF(VLOOKUP(E530,'Leader-Assistant'!$H$1:$H$25,1,FALSE)&lt;&gt;"",'Leader-Assistant'!$H$1,""),"") &amp; IFERROR(IF(VLOOKUP(E530,'Leader-Assistant'!$I$1:$I$25,1,FALSE)&lt;&gt;"",'Leader-Assistant'!$I$1,""),"")</f>
        <v/>
      </c>
      <c r="E530" s="289" t="str">
        <f ca="1">IF(COUNTIF(Priorities!$B$4:OFFSET(Priorities!$B$3,Table1[[#This Row],[ID]],0),OFFSET(Priorities!$B$3,Table1[[#This Row],[ID]],0))=1,OFFSET(Priorities!$D$3,Table1[[#This Row],[ID]],0),"")</f>
        <v/>
      </c>
      <c r="F530" s="291"/>
      <c r="G530" s="292" t="str" cm="1">
        <f t="array" aca="1" ref="G530" ca="1">_xlfn.IFNA(TODAY()-(INDEX(OFFSET(Priorities!$F$3:$F$2283,Table1[[#This Row],[ID]],0),MATCH(1,(B530=OFFSET(Priorities!$B$3:$B$2283,Table1[[#This Row],[ID]],0))*("1W"=OFFSET(Priorities!$E$3:$E$2283,Table1[[#This Row],[ID]],0)),0))),"")</f>
        <v/>
      </c>
      <c r="H530" s="292" t="str" cm="1">
        <f t="array" aca="1" ref="H530" ca="1">_xlfn.IFNA(TODAY()-(INDEX(OFFSET(Priorities!$F$3:$F$2283,Table1[[#This Row],[ID]],0),MATCH(1,(B530=OFFSET(Priorities!$B$3:$B$2283,Table1[[#This Row],[ID]],0))*("3W"=OFFSET(Priorities!$E$3:$E$2283,Table1[[#This Row],[ID]],0)),0))),"")</f>
        <v/>
      </c>
      <c r="I530" s="292" t="str" cm="1">
        <f t="array" aca="1" ref="I530" ca="1">_xlfn.IFNA(TODAY()-(INDEX(OFFSET(Priorities!$F$3:$F$2283,Table1[[#This Row],[ID]],0),MATCH(1,(B530=OFFSET(Priorities!$B$3:$B$2283,Table1[[#This Row],[ID]],0))*("6W"=OFFSET(Priorities!$E$3:$E$2283,Table1[[#This Row],[ID]],0)),0))),"")</f>
        <v/>
      </c>
      <c r="J530" s="292" t="str" cm="1">
        <f t="array" aca="1" ref="J530" ca="1">_xlfn.IFNA(TODAY()-(INDEX(OFFSET(Priorities!$F$3:$F$2283,Table1[[#This Row],[ID]],0),MATCH(1,(B530=OFFSET(Priorities!$B$3:$B$2283,Table1[[#This Row],[ID]],0))*("12W"=OFFSET(Priorities!$E$3:$E$2283,Table1[[#This Row],[ID]],0)),0))),"")</f>
        <v/>
      </c>
      <c r="K530" s="292" t="str" cm="1">
        <f t="array" aca="1" ref="K530" ca="1">_xlfn.IFNA(TODAY()-(INDEX(OFFSET(Priorities!$F$3:$F$2283,Table1[[#This Row],[ID]],0),MATCH(1,(B530=OFFSET(Priorities!$B$3:$B$2283,Table1[[#This Row],[ID]],0))*("18W"=OFFSET(Priorities!$E$3:$E$2283,Table1[[#This Row],[ID]],0)),0))),"")</f>
        <v/>
      </c>
      <c r="L530" s="292" t="str" cm="1">
        <f t="array" aca="1" ref="L530" ca="1">_xlfn.IFNA(TODAY()-(INDEX(OFFSET(Priorities!$F$3:$F$2283,Table1[[#This Row],[ID]],0),MATCH(1,(B530=OFFSET(Priorities!$B$3:$B$2283,Table1[[#This Row],[ID]],0))*("26W"=OFFSET(Priorities!$E$3:$E$2283,Table1[[#This Row],[ID]],0)),0))),"")</f>
        <v/>
      </c>
      <c r="M530" s="292" t="str" cm="1">
        <f t="array" aca="1" ref="M530" ca="1">_xlfn.IFNA(TODAY()-(INDEX(OFFSET(Priorities!$F$3:$F$2283,Table1[[#This Row],[ID]],0),MATCH(1,(B530=OFFSET(Priorities!$B$3:$B$2283,Table1[[#This Row],[ID]],0))*("52W"=OFFSET(Priorities!$E$3:$E$2283,Table1[[#This Row],[ID]],0)),0))),"")</f>
        <v/>
      </c>
      <c r="N530" s="292" t="str" cm="1">
        <f t="array" aca="1" ref="N530" ca="1">_xlfn.IFNA(TODAY()-(INDEX(OFFSET(Priorities!$F$3:$F$2283,Table1[[#This Row],[ID]],0),MATCH(1,(B530=OFFSET(Priorities!$B$3:$B$2283,Table1[[#This Row],[ID]],0))*("104W"=OFFSET(Priorities!$E$3:$E$2283,Table1[[#This Row],[ID]],0)),0))),"")</f>
        <v/>
      </c>
      <c r="O530" s="292" t="str" cm="1">
        <f t="array" aca="1" ref="O530" ca="1">_xlfn.IFNA(TODAY()-(INDEX(OFFSET(Priorities!$F$3:$F$2283,Table1[[#This Row],[ID]],0),MATCH(1,(B530=OFFSET(Priorities!$B$3:$B$2283,Table1[[#This Row],[ID]],0))*("2L"=OFFSET(Priorities!$E$3:$E$2283,Table1[[#This Row],[ID]],0)),0))),"")</f>
        <v/>
      </c>
      <c r="P530" s="292" t="str" cm="1">
        <f t="array" aca="1" ref="P530" ca="1">_xlfn.IFNA(TODAY()-(INDEX(OFFSET(Priorities!$F$3:$F$2283,Table1[[#This Row],[ID]],0),MATCH(1,(B530=OFFSET(Priorities!$B$3:$B$2283,Table1[[#This Row],[ID]],0))*("156W"=OFFSET(Priorities!$E$3:$E$2283,Table1[[#This Row],[ID]],0)),0))),"")</f>
        <v/>
      </c>
      <c r="Q530" s="289" t="str" cm="1">
        <f t="array" aca="1" ref="Q530" ca="1">_xlfn.IFNA(TODAY()-(INDEX(OFFSET(Priorities!$F$3:$F$2283,Table1[[#This Row],[ID]],0),MATCH(1,(B530=OFFSET(Priorities!$B$3:$B$2283,Table1[[#This Row],[ID]],0))*("3L"=OFFSET(Priorities!$E$3:$E$2283,Table1[[#This Row],[ID]],0)),0))),"")</f>
        <v/>
      </c>
    </row>
    <row r="531" spans="1:17" hidden="1" x14ac:dyDescent="0.3">
      <c r="A531" s="288">
        <v>530</v>
      </c>
      <c r="B531" s="289" t="str">
        <f ca="1">IF(COUNTIF(Priorities!$B$4:OFFSET(Priorities!$B$3,Table1[[#This Row],[ID]],0),OFFSET(Priorities!$B$3,Table1[[#This Row],[ID]],0))=1,OFFSET(Priorities!$B$3,Table1[[#This Row],[ID]],0),"")</f>
        <v/>
      </c>
      <c r="C531" s="290" t="str">
        <f ca="1">IF(COUNTIF(Priorities!$B$4:OFFSET(Priorities!$B$3,Table1[[#This Row],[ID]],0),OFFSET(Priorities!$B$3,Table1[[#This Row],[ID]],0))=1,OFFSET(Priorities!$C$3,Table1[[#This Row],[ID]],0),"")</f>
        <v/>
      </c>
      <c r="D531" s="289" t="str">
        <f ca="1">IFERROR(IF(VLOOKUP(E531,'Leader-Assistant'!$B$1:$B$25,1,FALSE)&lt;&gt;"",'Leader-Assistant'!$B$1,""),"") &amp; IFERROR(IF(VLOOKUP(E531,'Leader-Assistant'!$C$1:$C$25,1,FALSE)&lt;&gt;"",'Leader-Assistant'!$C$1,""),"")  &amp; IFERROR(IF(VLOOKUP(E531,'Leader-Assistant'!$D$1:$D$25,1,FALSE)&lt;&gt;"",'Leader-Assistant'!$D$1,""),"") &amp; IFERROR(IF(VLOOKUP(E531,'Leader-Assistant'!$E$1:$E$25,1,FALSE)&lt;&gt;"",'Leader-Assistant'!$E$1,""),"") &amp; IFERROR(IF(VLOOKUP(E531,'Leader-Assistant'!$F$1:$F$25,1,FALSE)&lt;&gt;"",'Leader-Assistant'!$F$1,""),"") &amp; IFERROR(IF(VLOOKUP(E531,'Leader-Assistant'!$G$1:$G$25,1,FALSE)&lt;&gt;"",'Leader-Assistant'!$G$1,""),"") &amp; IFERROR(IF(VLOOKUP(E531,'Leader-Assistant'!$H$1:$H$25,1,FALSE)&lt;&gt;"",'Leader-Assistant'!$H$1,""),"") &amp; IFERROR(IF(VLOOKUP(E531,'Leader-Assistant'!$I$1:$I$25,1,FALSE)&lt;&gt;"",'Leader-Assistant'!$I$1,""),"")</f>
        <v/>
      </c>
      <c r="E531" s="289" t="str">
        <f ca="1">IF(COUNTIF(Priorities!$B$4:OFFSET(Priorities!$B$3,Table1[[#This Row],[ID]],0),OFFSET(Priorities!$B$3,Table1[[#This Row],[ID]],0))=1,OFFSET(Priorities!$D$3,Table1[[#This Row],[ID]],0),"")</f>
        <v/>
      </c>
      <c r="F531" s="291"/>
      <c r="G531" s="292" t="str" cm="1">
        <f t="array" aca="1" ref="G531" ca="1">_xlfn.IFNA(TODAY()-(INDEX(OFFSET(Priorities!$F$3:$F$2283,Table1[[#This Row],[ID]],0),MATCH(1,(B531=OFFSET(Priorities!$B$3:$B$2283,Table1[[#This Row],[ID]],0))*("1W"=OFFSET(Priorities!$E$3:$E$2283,Table1[[#This Row],[ID]],0)),0))),"")</f>
        <v/>
      </c>
      <c r="H531" s="292" t="str" cm="1">
        <f t="array" aca="1" ref="H531" ca="1">_xlfn.IFNA(TODAY()-(INDEX(OFFSET(Priorities!$F$3:$F$2283,Table1[[#This Row],[ID]],0),MATCH(1,(B531=OFFSET(Priorities!$B$3:$B$2283,Table1[[#This Row],[ID]],0))*("3W"=OFFSET(Priorities!$E$3:$E$2283,Table1[[#This Row],[ID]],0)),0))),"")</f>
        <v/>
      </c>
      <c r="I531" s="292" t="str" cm="1">
        <f t="array" aca="1" ref="I531" ca="1">_xlfn.IFNA(TODAY()-(INDEX(OFFSET(Priorities!$F$3:$F$2283,Table1[[#This Row],[ID]],0),MATCH(1,(B531=OFFSET(Priorities!$B$3:$B$2283,Table1[[#This Row],[ID]],0))*("6W"=OFFSET(Priorities!$E$3:$E$2283,Table1[[#This Row],[ID]],0)),0))),"")</f>
        <v/>
      </c>
      <c r="J531" s="292" t="str" cm="1">
        <f t="array" aca="1" ref="J531" ca="1">_xlfn.IFNA(TODAY()-(INDEX(OFFSET(Priorities!$F$3:$F$2283,Table1[[#This Row],[ID]],0),MATCH(1,(B531=OFFSET(Priorities!$B$3:$B$2283,Table1[[#This Row],[ID]],0))*("12W"=OFFSET(Priorities!$E$3:$E$2283,Table1[[#This Row],[ID]],0)),0))),"")</f>
        <v/>
      </c>
      <c r="K531" s="292" t="str" cm="1">
        <f t="array" aca="1" ref="K531" ca="1">_xlfn.IFNA(TODAY()-(INDEX(OFFSET(Priorities!$F$3:$F$2283,Table1[[#This Row],[ID]],0),MATCH(1,(B531=OFFSET(Priorities!$B$3:$B$2283,Table1[[#This Row],[ID]],0))*("18W"=OFFSET(Priorities!$E$3:$E$2283,Table1[[#This Row],[ID]],0)),0))),"")</f>
        <v/>
      </c>
      <c r="L531" s="292" t="str" cm="1">
        <f t="array" aca="1" ref="L531" ca="1">_xlfn.IFNA(TODAY()-(INDEX(OFFSET(Priorities!$F$3:$F$2283,Table1[[#This Row],[ID]],0),MATCH(1,(B531=OFFSET(Priorities!$B$3:$B$2283,Table1[[#This Row],[ID]],0))*("26W"=OFFSET(Priorities!$E$3:$E$2283,Table1[[#This Row],[ID]],0)),0))),"")</f>
        <v/>
      </c>
      <c r="M531" s="292" t="str" cm="1">
        <f t="array" aca="1" ref="M531" ca="1">_xlfn.IFNA(TODAY()-(INDEX(OFFSET(Priorities!$F$3:$F$2283,Table1[[#This Row],[ID]],0),MATCH(1,(B531=OFFSET(Priorities!$B$3:$B$2283,Table1[[#This Row],[ID]],0))*("52W"=OFFSET(Priorities!$E$3:$E$2283,Table1[[#This Row],[ID]],0)),0))),"")</f>
        <v/>
      </c>
      <c r="N531" s="292" t="str" cm="1">
        <f t="array" aca="1" ref="N531" ca="1">_xlfn.IFNA(TODAY()-(INDEX(OFFSET(Priorities!$F$3:$F$2283,Table1[[#This Row],[ID]],0),MATCH(1,(B531=OFFSET(Priorities!$B$3:$B$2283,Table1[[#This Row],[ID]],0))*("104W"=OFFSET(Priorities!$E$3:$E$2283,Table1[[#This Row],[ID]],0)),0))),"")</f>
        <v/>
      </c>
      <c r="O531" s="292" t="str" cm="1">
        <f t="array" aca="1" ref="O531" ca="1">_xlfn.IFNA(TODAY()-(INDEX(OFFSET(Priorities!$F$3:$F$2283,Table1[[#This Row],[ID]],0),MATCH(1,(B531=OFFSET(Priorities!$B$3:$B$2283,Table1[[#This Row],[ID]],0))*("2L"=OFFSET(Priorities!$E$3:$E$2283,Table1[[#This Row],[ID]],0)),0))),"")</f>
        <v/>
      </c>
      <c r="P531" s="292" t="str" cm="1">
        <f t="array" aca="1" ref="P531" ca="1">_xlfn.IFNA(TODAY()-(INDEX(OFFSET(Priorities!$F$3:$F$2283,Table1[[#This Row],[ID]],0),MATCH(1,(B531=OFFSET(Priorities!$B$3:$B$2283,Table1[[#This Row],[ID]],0))*("156W"=OFFSET(Priorities!$E$3:$E$2283,Table1[[#This Row],[ID]],0)),0))),"")</f>
        <v/>
      </c>
      <c r="Q531" s="289" t="str" cm="1">
        <f t="array" aca="1" ref="Q531" ca="1">_xlfn.IFNA(TODAY()-(INDEX(OFFSET(Priorities!$F$3:$F$2283,Table1[[#This Row],[ID]],0),MATCH(1,(B531=OFFSET(Priorities!$B$3:$B$2283,Table1[[#This Row],[ID]],0))*("3L"=OFFSET(Priorities!$E$3:$E$2283,Table1[[#This Row],[ID]],0)),0))),"")</f>
        <v/>
      </c>
    </row>
    <row r="532" spans="1:17" hidden="1" x14ac:dyDescent="0.3">
      <c r="A532" s="288">
        <v>531</v>
      </c>
      <c r="B532" s="289" t="str">
        <f ca="1">IF(COUNTIF(Priorities!$B$4:OFFSET(Priorities!$B$3,Table1[[#This Row],[ID]],0),OFFSET(Priorities!$B$3,Table1[[#This Row],[ID]],0))=1,OFFSET(Priorities!$B$3,Table1[[#This Row],[ID]],0),"")</f>
        <v/>
      </c>
      <c r="C532" s="290" t="str">
        <f ca="1">IF(COUNTIF(Priorities!$B$4:OFFSET(Priorities!$B$3,Table1[[#This Row],[ID]],0),OFFSET(Priorities!$B$3,Table1[[#This Row],[ID]],0))=1,OFFSET(Priorities!$C$3,Table1[[#This Row],[ID]],0),"")</f>
        <v/>
      </c>
      <c r="D532" s="289" t="str">
        <f ca="1">IFERROR(IF(VLOOKUP(E532,'Leader-Assistant'!$B$1:$B$25,1,FALSE)&lt;&gt;"",'Leader-Assistant'!$B$1,""),"") &amp; IFERROR(IF(VLOOKUP(E532,'Leader-Assistant'!$C$1:$C$25,1,FALSE)&lt;&gt;"",'Leader-Assistant'!$C$1,""),"")  &amp; IFERROR(IF(VLOOKUP(E532,'Leader-Assistant'!$D$1:$D$25,1,FALSE)&lt;&gt;"",'Leader-Assistant'!$D$1,""),"") &amp; IFERROR(IF(VLOOKUP(E532,'Leader-Assistant'!$E$1:$E$25,1,FALSE)&lt;&gt;"",'Leader-Assistant'!$E$1,""),"") &amp; IFERROR(IF(VLOOKUP(E532,'Leader-Assistant'!$F$1:$F$25,1,FALSE)&lt;&gt;"",'Leader-Assistant'!$F$1,""),"") &amp; IFERROR(IF(VLOOKUP(E532,'Leader-Assistant'!$G$1:$G$25,1,FALSE)&lt;&gt;"",'Leader-Assistant'!$G$1,""),"") &amp; IFERROR(IF(VLOOKUP(E532,'Leader-Assistant'!$H$1:$H$25,1,FALSE)&lt;&gt;"",'Leader-Assistant'!$H$1,""),"") &amp; IFERROR(IF(VLOOKUP(E532,'Leader-Assistant'!$I$1:$I$25,1,FALSE)&lt;&gt;"",'Leader-Assistant'!$I$1,""),"")</f>
        <v/>
      </c>
      <c r="E532" s="289" t="str">
        <f ca="1">IF(COUNTIF(Priorities!$B$4:OFFSET(Priorities!$B$3,Table1[[#This Row],[ID]],0),OFFSET(Priorities!$B$3,Table1[[#This Row],[ID]],0))=1,OFFSET(Priorities!$D$3,Table1[[#This Row],[ID]],0),"")</f>
        <v/>
      </c>
      <c r="F532" s="291"/>
      <c r="G532" s="292" t="str" cm="1">
        <f t="array" aca="1" ref="G532" ca="1">_xlfn.IFNA(TODAY()-(INDEX(OFFSET(Priorities!$F$3:$F$2283,Table1[[#This Row],[ID]],0),MATCH(1,(B532=OFFSET(Priorities!$B$3:$B$2283,Table1[[#This Row],[ID]],0))*("1W"=OFFSET(Priorities!$E$3:$E$2283,Table1[[#This Row],[ID]],0)),0))),"")</f>
        <v/>
      </c>
      <c r="H532" s="292" t="str" cm="1">
        <f t="array" aca="1" ref="H532" ca="1">_xlfn.IFNA(TODAY()-(INDEX(OFFSET(Priorities!$F$3:$F$2283,Table1[[#This Row],[ID]],0),MATCH(1,(B532=OFFSET(Priorities!$B$3:$B$2283,Table1[[#This Row],[ID]],0))*("3W"=OFFSET(Priorities!$E$3:$E$2283,Table1[[#This Row],[ID]],0)),0))),"")</f>
        <v/>
      </c>
      <c r="I532" s="292" t="str" cm="1">
        <f t="array" aca="1" ref="I532" ca="1">_xlfn.IFNA(TODAY()-(INDEX(OFFSET(Priorities!$F$3:$F$2283,Table1[[#This Row],[ID]],0),MATCH(1,(B532=OFFSET(Priorities!$B$3:$B$2283,Table1[[#This Row],[ID]],0))*("6W"=OFFSET(Priorities!$E$3:$E$2283,Table1[[#This Row],[ID]],0)),0))),"")</f>
        <v/>
      </c>
      <c r="J532" s="292" t="str" cm="1">
        <f t="array" aca="1" ref="J532" ca="1">_xlfn.IFNA(TODAY()-(INDEX(OFFSET(Priorities!$F$3:$F$2283,Table1[[#This Row],[ID]],0),MATCH(1,(B532=OFFSET(Priorities!$B$3:$B$2283,Table1[[#This Row],[ID]],0))*("12W"=OFFSET(Priorities!$E$3:$E$2283,Table1[[#This Row],[ID]],0)),0))),"")</f>
        <v/>
      </c>
      <c r="K532" s="292" t="str" cm="1">
        <f t="array" aca="1" ref="K532" ca="1">_xlfn.IFNA(TODAY()-(INDEX(OFFSET(Priorities!$F$3:$F$2283,Table1[[#This Row],[ID]],0),MATCH(1,(B532=OFFSET(Priorities!$B$3:$B$2283,Table1[[#This Row],[ID]],0))*("18W"=OFFSET(Priorities!$E$3:$E$2283,Table1[[#This Row],[ID]],0)),0))),"")</f>
        <v/>
      </c>
      <c r="L532" s="292" t="str" cm="1">
        <f t="array" aca="1" ref="L532" ca="1">_xlfn.IFNA(TODAY()-(INDEX(OFFSET(Priorities!$F$3:$F$2283,Table1[[#This Row],[ID]],0),MATCH(1,(B532=OFFSET(Priorities!$B$3:$B$2283,Table1[[#This Row],[ID]],0))*("26W"=OFFSET(Priorities!$E$3:$E$2283,Table1[[#This Row],[ID]],0)),0))),"")</f>
        <v/>
      </c>
      <c r="M532" s="292" t="str" cm="1">
        <f t="array" aca="1" ref="M532" ca="1">_xlfn.IFNA(TODAY()-(INDEX(OFFSET(Priorities!$F$3:$F$2283,Table1[[#This Row],[ID]],0),MATCH(1,(B532=OFFSET(Priorities!$B$3:$B$2283,Table1[[#This Row],[ID]],0))*("52W"=OFFSET(Priorities!$E$3:$E$2283,Table1[[#This Row],[ID]],0)),0))),"")</f>
        <v/>
      </c>
      <c r="N532" s="292" t="str" cm="1">
        <f t="array" aca="1" ref="N532" ca="1">_xlfn.IFNA(TODAY()-(INDEX(OFFSET(Priorities!$F$3:$F$2283,Table1[[#This Row],[ID]],0),MATCH(1,(B532=OFFSET(Priorities!$B$3:$B$2283,Table1[[#This Row],[ID]],0))*("104W"=OFFSET(Priorities!$E$3:$E$2283,Table1[[#This Row],[ID]],0)),0))),"")</f>
        <v/>
      </c>
      <c r="O532" s="292" t="str" cm="1">
        <f t="array" aca="1" ref="O532" ca="1">_xlfn.IFNA(TODAY()-(INDEX(OFFSET(Priorities!$F$3:$F$2283,Table1[[#This Row],[ID]],0),MATCH(1,(B532=OFFSET(Priorities!$B$3:$B$2283,Table1[[#This Row],[ID]],0))*("2L"=OFFSET(Priorities!$E$3:$E$2283,Table1[[#This Row],[ID]],0)),0))),"")</f>
        <v/>
      </c>
      <c r="P532" s="292" t="str" cm="1">
        <f t="array" aca="1" ref="P532" ca="1">_xlfn.IFNA(TODAY()-(INDEX(OFFSET(Priorities!$F$3:$F$2283,Table1[[#This Row],[ID]],0),MATCH(1,(B532=OFFSET(Priorities!$B$3:$B$2283,Table1[[#This Row],[ID]],0))*("156W"=OFFSET(Priorities!$E$3:$E$2283,Table1[[#This Row],[ID]],0)),0))),"")</f>
        <v/>
      </c>
      <c r="Q532" s="289" t="str" cm="1">
        <f t="array" aca="1" ref="Q532" ca="1">_xlfn.IFNA(TODAY()-(INDEX(OFFSET(Priorities!$F$3:$F$2283,Table1[[#This Row],[ID]],0),MATCH(1,(B532=OFFSET(Priorities!$B$3:$B$2283,Table1[[#This Row],[ID]],0))*("3L"=OFFSET(Priorities!$E$3:$E$2283,Table1[[#This Row],[ID]],0)),0))),"")</f>
        <v/>
      </c>
    </row>
    <row r="533" spans="1:17" x14ac:dyDescent="0.3">
      <c r="A533" s="288">
        <v>532</v>
      </c>
      <c r="B533" s="289" t="str">
        <f ca="1">IF(COUNTIF(Priorities!$B$4:OFFSET(Priorities!$B$3,Table1[[#This Row],[ID]],0),OFFSET(Priorities!$B$3,Table1[[#This Row],[ID]],0))=1,OFFSET(Priorities!$B$3,Table1[[#This Row],[ID]],0),"")</f>
        <v>ST 28/2021</v>
      </c>
      <c r="C533" s="290" t="str">
        <f ca="1">IF(COUNTIF(Priorities!$B$4:OFFSET(Priorities!$B$3,Table1[[#This Row],[ID]],0),OFFSET(Priorities!$B$3,Table1[[#This Row],[ID]],0))=1,OFFSET(Priorities!$C$3,Table1[[#This Row],[ID]],0),"")</f>
        <v>TEST 58 New Dye [20%PCR]</v>
      </c>
      <c r="D533" s="289" t="str">
        <f ca="1">IFERROR(IF(VLOOKUP(E533,'Leader-Assistant'!$B$1:$B$25,1,FALSE)&lt;&gt;"",'Leader-Assistant'!$B$1,""),"") &amp; IFERROR(IF(VLOOKUP(E533,'Leader-Assistant'!$C$1:$C$25,1,FALSE)&lt;&gt;"",'Leader-Assistant'!$C$1,""),"")  &amp; IFERROR(IF(VLOOKUP(E533,'Leader-Assistant'!$D$1:$D$25,1,FALSE)&lt;&gt;"",'Leader-Assistant'!$D$1,""),"") &amp; IFERROR(IF(VLOOKUP(E533,'Leader-Assistant'!$E$1:$E$25,1,FALSE)&lt;&gt;"",'Leader-Assistant'!$E$1,""),"") &amp; IFERROR(IF(VLOOKUP(E533,'Leader-Assistant'!$F$1:$F$25,1,FALSE)&lt;&gt;"",'Leader-Assistant'!$F$1,""),"") &amp; IFERROR(IF(VLOOKUP(E533,'Leader-Assistant'!$G$1:$G$25,1,FALSE)&lt;&gt;"",'Leader-Assistant'!$G$1,""),"") &amp; IFERROR(IF(VLOOKUP(E533,'Leader-Assistant'!$H$1:$H$25,1,FALSE)&lt;&gt;"",'Leader-Assistant'!$H$1,""),"") &amp; IFERROR(IF(VLOOKUP(E533,'Leader-Assistant'!$I$1:$I$25,1,FALSE)&lt;&gt;"",'Leader-Assistant'!$I$1,""),"")</f>
        <v>MU</v>
      </c>
      <c r="E533" s="289" t="str">
        <f ca="1">IF(COUNTIF(Priorities!$B$4:OFFSET(Priorities!$B$3,Table1[[#This Row],[ID]],0),OFFSET(Priorities!$B$3,Table1[[#This Row],[ID]],0))=1,OFFSET(Priorities!$D$3,Table1[[#This Row],[ID]],0),"")</f>
        <v>AWO</v>
      </c>
      <c r="F533" s="291"/>
      <c r="G533" s="292" cm="1">
        <f t="array" aca="1" ref="G533" ca="1">_xlfn.IFNA(TODAY()-(INDEX(OFFSET(Priorities!$F$3:$F$2283,Table1[[#This Row],[ID]],0),MATCH(1,(B533=OFFSET(Priorities!$B$3:$B$2283,Table1[[#This Row],[ID]],0))*("1W"=OFFSET(Priorities!$E$3:$E$2283,Table1[[#This Row],[ID]],0)),0))),"")</f>
        <v>621</v>
      </c>
      <c r="H533" s="292" cm="1">
        <f t="array" aca="1" ref="H533" ca="1">_xlfn.IFNA(TODAY()-(INDEX(OFFSET(Priorities!$F$3:$F$2283,Table1[[#This Row],[ID]],0),MATCH(1,(B533=OFFSET(Priorities!$B$3:$B$2283,Table1[[#This Row],[ID]],0))*("3W"=OFFSET(Priorities!$E$3:$E$2283,Table1[[#This Row],[ID]],0)),0))),"")</f>
        <v>607</v>
      </c>
      <c r="I533" s="292" cm="1">
        <f t="array" aca="1" ref="I533" ca="1">_xlfn.IFNA(TODAY()-(INDEX(OFFSET(Priorities!$F$3:$F$2283,Table1[[#This Row],[ID]],0),MATCH(1,(B533=OFFSET(Priorities!$B$3:$B$2283,Table1[[#This Row],[ID]],0))*("6W"=OFFSET(Priorities!$E$3:$E$2283,Table1[[#This Row],[ID]],0)),0))),"")</f>
        <v>586</v>
      </c>
      <c r="J533" s="292" cm="1">
        <f t="array" aca="1" ref="J533" ca="1">_xlfn.IFNA(TODAY()-(INDEX(OFFSET(Priorities!$F$3:$F$2283,Table1[[#This Row],[ID]],0),MATCH(1,(B533=OFFSET(Priorities!$B$3:$B$2283,Table1[[#This Row],[ID]],0))*("12W"=OFFSET(Priorities!$E$3:$E$2283,Table1[[#This Row],[ID]],0)),0))),"")</f>
        <v>544</v>
      </c>
      <c r="K533" s="292" t="str" cm="1">
        <f t="array" aca="1" ref="K533" ca="1">_xlfn.IFNA(TODAY()-(INDEX(OFFSET(Priorities!$F$3:$F$2283,Table1[[#This Row],[ID]],0),MATCH(1,(B533=OFFSET(Priorities!$B$3:$B$2283,Table1[[#This Row],[ID]],0))*("18W"=OFFSET(Priorities!$E$3:$E$2283,Table1[[#This Row],[ID]],0)),0))),"")</f>
        <v/>
      </c>
      <c r="L533" s="292" t="str" cm="1">
        <f t="array" aca="1" ref="L533" ca="1">_xlfn.IFNA(TODAY()-(INDEX(OFFSET(Priorities!$F$3:$F$2283,Table1[[#This Row],[ID]],0),MATCH(1,(B533=OFFSET(Priorities!$B$3:$B$2283,Table1[[#This Row],[ID]],0))*("26W"=OFFSET(Priorities!$E$3:$E$2283,Table1[[#This Row],[ID]],0)),0))),"")</f>
        <v/>
      </c>
      <c r="M533" s="292" t="str" cm="1">
        <f t="array" aca="1" ref="M533" ca="1">_xlfn.IFNA(TODAY()-(INDEX(OFFSET(Priorities!$F$3:$F$2283,Table1[[#This Row],[ID]],0),MATCH(1,(B533=OFFSET(Priorities!$B$3:$B$2283,Table1[[#This Row],[ID]],0))*("52W"=OFFSET(Priorities!$E$3:$E$2283,Table1[[#This Row],[ID]],0)),0))),"")</f>
        <v/>
      </c>
      <c r="N533" s="292" t="str" cm="1">
        <f t="array" aca="1" ref="N533" ca="1">_xlfn.IFNA(TODAY()-(INDEX(OFFSET(Priorities!$F$3:$F$2283,Table1[[#This Row],[ID]],0),MATCH(1,(B533=OFFSET(Priorities!$B$3:$B$2283,Table1[[#This Row],[ID]],0))*("104W"=OFFSET(Priorities!$E$3:$E$2283,Table1[[#This Row],[ID]],0)),0))),"")</f>
        <v/>
      </c>
      <c r="O533" s="292" t="str" cm="1">
        <f t="array" aca="1" ref="O533" ca="1">_xlfn.IFNA(TODAY()-(INDEX(OFFSET(Priorities!$F$3:$F$2283,Table1[[#This Row],[ID]],0),MATCH(1,(B533=OFFSET(Priorities!$B$3:$B$2283,Table1[[#This Row],[ID]],0))*("2L"=OFFSET(Priorities!$E$3:$E$2283,Table1[[#This Row],[ID]],0)),0))),"")</f>
        <v/>
      </c>
      <c r="P533" s="292" t="str" cm="1">
        <f t="array" aca="1" ref="P533" ca="1">_xlfn.IFNA(TODAY()-(INDEX(OFFSET(Priorities!$F$3:$F$2283,Table1[[#This Row],[ID]],0),MATCH(1,(B533=OFFSET(Priorities!$B$3:$B$2283,Table1[[#This Row],[ID]],0))*("156W"=OFFSET(Priorities!$E$3:$E$2283,Table1[[#This Row],[ID]],0)),0))),"")</f>
        <v/>
      </c>
      <c r="Q533" s="289" t="str" cm="1">
        <f t="array" aca="1" ref="Q533" ca="1">_xlfn.IFNA(TODAY()-(INDEX(OFFSET(Priorities!$F$3:$F$2283,Table1[[#This Row],[ID]],0),MATCH(1,(B533=OFFSET(Priorities!$B$3:$B$2283,Table1[[#This Row],[ID]],0))*("3L"=OFFSET(Priorities!$E$3:$E$2283,Table1[[#This Row],[ID]],0)),0))),"")</f>
        <v/>
      </c>
    </row>
    <row r="534" spans="1:17" x14ac:dyDescent="0.3">
      <c r="A534" s="288">
        <v>533</v>
      </c>
      <c r="B534" s="289" t="str">
        <f ca="1">IF(COUNTIF(Priorities!$B$4:OFFSET(Priorities!$B$3,Table1[[#This Row],[ID]],0),OFFSET(Priorities!$B$3,Table1[[#This Row],[ID]],0))=1,OFFSET(Priorities!$B$3,Table1[[#This Row],[ID]],0),"")</f>
        <v>ST 27/2021</v>
      </c>
      <c r="C534" s="290" t="str">
        <f ca="1">IF(COUNTIF(Priorities!$B$4:OFFSET(Priorities!$B$3,Table1[[#This Row],[ID]],0),OFFSET(Priorities!$B$3,Table1[[#This Row],[ID]],0))=1,OFFSET(Priorities!$C$3,Table1[[#This Row],[ID]],0),"")</f>
        <v>TEST 58 New Dye [30%PCR]</v>
      </c>
      <c r="D534" s="289" t="str">
        <f ca="1">IFERROR(IF(VLOOKUP(E534,'Leader-Assistant'!$B$1:$B$25,1,FALSE)&lt;&gt;"",'Leader-Assistant'!$B$1,""),"") &amp; IFERROR(IF(VLOOKUP(E534,'Leader-Assistant'!$C$1:$C$25,1,FALSE)&lt;&gt;"",'Leader-Assistant'!$C$1,""),"")  &amp; IFERROR(IF(VLOOKUP(E534,'Leader-Assistant'!$D$1:$D$25,1,FALSE)&lt;&gt;"",'Leader-Assistant'!$D$1,""),"") &amp; IFERROR(IF(VLOOKUP(E534,'Leader-Assistant'!$E$1:$E$25,1,FALSE)&lt;&gt;"",'Leader-Assistant'!$E$1,""),"") &amp; IFERROR(IF(VLOOKUP(E534,'Leader-Assistant'!$F$1:$F$25,1,FALSE)&lt;&gt;"",'Leader-Assistant'!$F$1,""),"") &amp; IFERROR(IF(VLOOKUP(E534,'Leader-Assistant'!$G$1:$G$25,1,FALSE)&lt;&gt;"",'Leader-Assistant'!$G$1,""),"") &amp; IFERROR(IF(VLOOKUP(E534,'Leader-Assistant'!$H$1:$H$25,1,FALSE)&lt;&gt;"",'Leader-Assistant'!$H$1,""),"") &amp; IFERROR(IF(VLOOKUP(E534,'Leader-Assistant'!$I$1:$I$25,1,FALSE)&lt;&gt;"",'Leader-Assistant'!$I$1,""),"")</f>
        <v>MU</v>
      </c>
      <c r="E534" s="289" t="str">
        <f ca="1">IF(COUNTIF(Priorities!$B$4:OFFSET(Priorities!$B$3,Table1[[#This Row],[ID]],0),OFFSET(Priorities!$B$3,Table1[[#This Row],[ID]],0))=1,OFFSET(Priorities!$D$3,Table1[[#This Row],[ID]],0),"")</f>
        <v>AWO</v>
      </c>
      <c r="F534" s="291"/>
      <c r="G534" s="292" cm="1">
        <f t="array" aca="1" ref="G534" ca="1">_xlfn.IFNA(TODAY()-(INDEX(OFFSET(Priorities!$F$3:$F$2283,Table1[[#This Row],[ID]],0),MATCH(1,(B534=OFFSET(Priorities!$B$3:$B$2283,Table1[[#This Row],[ID]],0))*("1W"=OFFSET(Priorities!$E$3:$E$2283,Table1[[#This Row],[ID]],0)),0))),"")</f>
        <v>621</v>
      </c>
      <c r="H534" s="292" cm="1">
        <f t="array" aca="1" ref="H534" ca="1">_xlfn.IFNA(TODAY()-(INDEX(OFFSET(Priorities!$F$3:$F$2283,Table1[[#This Row],[ID]],0),MATCH(1,(B534=OFFSET(Priorities!$B$3:$B$2283,Table1[[#This Row],[ID]],0))*("3W"=OFFSET(Priorities!$E$3:$E$2283,Table1[[#This Row],[ID]],0)),0))),"")</f>
        <v>607</v>
      </c>
      <c r="I534" s="292" cm="1">
        <f t="array" aca="1" ref="I534" ca="1">_xlfn.IFNA(TODAY()-(INDEX(OFFSET(Priorities!$F$3:$F$2283,Table1[[#This Row],[ID]],0),MATCH(1,(B534=OFFSET(Priorities!$B$3:$B$2283,Table1[[#This Row],[ID]],0))*("6W"=OFFSET(Priorities!$E$3:$E$2283,Table1[[#This Row],[ID]],0)),0))),"")</f>
        <v>586</v>
      </c>
      <c r="J534" s="292" cm="1">
        <f t="array" aca="1" ref="J534" ca="1">_xlfn.IFNA(TODAY()-(INDEX(OFFSET(Priorities!$F$3:$F$2283,Table1[[#This Row],[ID]],0),MATCH(1,(B534=OFFSET(Priorities!$B$3:$B$2283,Table1[[#This Row],[ID]],0))*("12W"=OFFSET(Priorities!$E$3:$E$2283,Table1[[#This Row],[ID]],0)),0))),"")</f>
        <v>544</v>
      </c>
      <c r="K534" s="292" t="str" cm="1">
        <f t="array" aca="1" ref="K534" ca="1">_xlfn.IFNA(TODAY()-(INDEX(OFFSET(Priorities!$F$3:$F$2283,Table1[[#This Row],[ID]],0),MATCH(1,(B534=OFFSET(Priorities!$B$3:$B$2283,Table1[[#This Row],[ID]],0))*("18W"=OFFSET(Priorities!$E$3:$E$2283,Table1[[#This Row],[ID]],0)),0))),"")</f>
        <v/>
      </c>
      <c r="L534" s="292" t="str" cm="1">
        <f t="array" aca="1" ref="L534" ca="1">_xlfn.IFNA(TODAY()-(INDEX(OFFSET(Priorities!$F$3:$F$2283,Table1[[#This Row],[ID]],0),MATCH(1,(B534=OFFSET(Priorities!$B$3:$B$2283,Table1[[#This Row],[ID]],0))*("26W"=OFFSET(Priorities!$E$3:$E$2283,Table1[[#This Row],[ID]],0)),0))),"")</f>
        <v/>
      </c>
      <c r="M534" s="292" t="str" cm="1">
        <f t="array" aca="1" ref="M534" ca="1">_xlfn.IFNA(TODAY()-(INDEX(OFFSET(Priorities!$F$3:$F$2283,Table1[[#This Row],[ID]],0),MATCH(1,(B534=OFFSET(Priorities!$B$3:$B$2283,Table1[[#This Row],[ID]],0))*("52W"=OFFSET(Priorities!$E$3:$E$2283,Table1[[#This Row],[ID]],0)),0))),"")</f>
        <v/>
      </c>
      <c r="N534" s="292" t="str" cm="1">
        <f t="array" aca="1" ref="N534" ca="1">_xlfn.IFNA(TODAY()-(INDEX(OFFSET(Priorities!$F$3:$F$2283,Table1[[#This Row],[ID]],0),MATCH(1,(B534=OFFSET(Priorities!$B$3:$B$2283,Table1[[#This Row],[ID]],0))*("104W"=OFFSET(Priorities!$E$3:$E$2283,Table1[[#This Row],[ID]],0)),0))),"")</f>
        <v/>
      </c>
      <c r="O534" s="292" t="str" cm="1">
        <f t="array" aca="1" ref="O534" ca="1">_xlfn.IFNA(TODAY()-(INDEX(OFFSET(Priorities!$F$3:$F$2283,Table1[[#This Row],[ID]],0),MATCH(1,(B534=OFFSET(Priorities!$B$3:$B$2283,Table1[[#This Row],[ID]],0))*("2L"=OFFSET(Priorities!$E$3:$E$2283,Table1[[#This Row],[ID]],0)),0))),"")</f>
        <v/>
      </c>
      <c r="P534" s="292" t="str" cm="1">
        <f t="array" aca="1" ref="P534" ca="1">_xlfn.IFNA(TODAY()-(INDEX(OFFSET(Priorities!$F$3:$F$2283,Table1[[#This Row],[ID]],0),MATCH(1,(B534=OFFSET(Priorities!$B$3:$B$2283,Table1[[#This Row],[ID]],0))*("156W"=OFFSET(Priorities!$E$3:$E$2283,Table1[[#This Row],[ID]],0)),0))),"")</f>
        <v/>
      </c>
      <c r="Q534" s="289" t="str" cm="1">
        <f t="array" aca="1" ref="Q534" ca="1">_xlfn.IFNA(TODAY()-(INDEX(OFFSET(Priorities!$F$3:$F$2283,Table1[[#This Row],[ID]],0),MATCH(1,(B534=OFFSET(Priorities!$B$3:$B$2283,Table1[[#This Row],[ID]],0))*("3L"=OFFSET(Priorities!$E$3:$E$2283,Table1[[#This Row],[ID]],0)),0))),"")</f>
        <v/>
      </c>
    </row>
    <row r="535" spans="1:17" ht="28.8" x14ac:dyDescent="0.3">
      <c r="A535" s="288">
        <v>534</v>
      </c>
      <c r="B535" s="289" t="str">
        <f ca="1">IF(COUNTIF(Priorities!$B$4:OFFSET(Priorities!$B$3,Table1[[#This Row],[ID]],0),OFFSET(Priorities!$B$3,Table1[[#This Row],[ID]],0))=1,OFFSET(Priorities!$B$3,Table1[[#This Row],[ID]],0),"")</f>
        <v>ST 19/2021</v>
      </c>
      <c r="C535" s="290" t="str">
        <f ca="1">IF(COUNTIF(Priorities!$B$4:OFFSET(Priorities!$B$3,Table1[[#This Row],[ID]],0),OFFSET(Priorities!$B$3,Table1[[#This Row],[ID]],0))=1,OFFSET(Priorities!$C$3,Table1[[#This Row],[ID]],0),"")</f>
        <v>TEST 63 TEST43 with MCC from NB India</v>
      </c>
      <c r="D535" s="289" t="str">
        <f ca="1">IFERROR(IF(VLOOKUP(E535,'Leader-Assistant'!$B$1:$B$25,1,FALSE)&lt;&gt;"",'Leader-Assistant'!$B$1,""),"") &amp; IFERROR(IF(VLOOKUP(E535,'Leader-Assistant'!$C$1:$C$25,1,FALSE)&lt;&gt;"",'Leader-Assistant'!$C$1,""),"")  &amp; IFERROR(IF(VLOOKUP(E535,'Leader-Assistant'!$D$1:$D$25,1,FALSE)&lt;&gt;"",'Leader-Assistant'!$D$1,""),"") &amp; IFERROR(IF(VLOOKUP(E535,'Leader-Assistant'!$E$1:$E$25,1,FALSE)&lt;&gt;"",'Leader-Assistant'!$E$1,""),"") &amp; IFERROR(IF(VLOOKUP(E535,'Leader-Assistant'!$F$1:$F$25,1,FALSE)&lt;&gt;"",'Leader-Assistant'!$F$1,""),"") &amp; IFERROR(IF(VLOOKUP(E535,'Leader-Assistant'!$G$1:$G$25,1,FALSE)&lt;&gt;"",'Leader-Assistant'!$G$1,""),"") &amp; IFERROR(IF(VLOOKUP(E535,'Leader-Assistant'!$H$1:$H$25,1,FALSE)&lt;&gt;"",'Leader-Assistant'!$H$1,""),"") &amp; IFERROR(IF(VLOOKUP(E535,'Leader-Assistant'!$I$1:$I$25,1,FALSE)&lt;&gt;"",'Leader-Assistant'!$I$1,""),"")</f>
        <v>PKL</v>
      </c>
      <c r="E535" s="289" t="str">
        <f ca="1">IF(COUNTIF(Priorities!$B$4:OFFSET(Priorities!$B$3,Table1[[#This Row],[ID]],0),OFFSET(Priorities!$B$3,Table1[[#This Row],[ID]],0))=1,OFFSET(Priorities!$D$3,Table1[[#This Row],[ID]],0),"")</f>
        <v>DBI</v>
      </c>
      <c r="F535" s="291"/>
      <c r="G535" s="292" cm="1">
        <f t="array" aca="1" ref="G535" ca="1">_xlfn.IFNA(TODAY()-(INDEX(OFFSET(Priorities!$F$3:$F$2283,Table1[[#This Row],[ID]],0),MATCH(1,(B535=OFFSET(Priorities!$B$3:$B$2283,Table1[[#This Row],[ID]],0))*("1W"=OFFSET(Priorities!$E$3:$E$2283,Table1[[#This Row],[ID]],0)),0))),"")</f>
        <v>624</v>
      </c>
      <c r="H535" s="292" cm="1">
        <f t="array" aca="1" ref="H535" ca="1">_xlfn.IFNA(TODAY()-(INDEX(OFFSET(Priorities!$F$3:$F$2283,Table1[[#This Row],[ID]],0),MATCH(1,(B535=OFFSET(Priorities!$B$3:$B$2283,Table1[[#This Row],[ID]],0))*("3W"=OFFSET(Priorities!$E$3:$E$2283,Table1[[#This Row],[ID]],0)),0))),"")</f>
        <v>610</v>
      </c>
      <c r="I535" s="292" t="str" cm="1">
        <f t="array" aca="1" ref="I535" ca="1">_xlfn.IFNA(TODAY()-(INDEX(OFFSET(Priorities!$F$3:$F$2283,Table1[[#This Row],[ID]],0),MATCH(1,(B535=OFFSET(Priorities!$B$3:$B$2283,Table1[[#This Row],[ID]],0))*("6W"=OFFSET(Priorities!$E$3:$E$2283,Table1[[#This Row],[ID]],0)),0))),"")</f>
        <v/>
      </c>
      <c r="J535" s="292" cm="1">
        <f t="array" aca="1" ref="J535" ca="1">_xlfn.IFNA(TODAY()-(INDEX(OFFSET(Priorities!$F$3:$F$2283,Table1[[#This Row],[ID]],0),MATCH(1,(B535=OFFSET(Priorities!$B$3:$B$2283,Table1[[#This Row],[ID]],0))*("12W"=OFFSET(Priorities!$E$3:$E$2283,Table1[[#This Row],[ID]],0)),0))),"")</f>
        <v>547</v>
      </c>
      <c r="K535" s="292" t="str" cm="1">
        <f t="array" aca="1" ref="K535" ca="1">_xlfn.IFNA(TODAY()-(INDEX(OFFSET(Priorities!$F$3:$F$2283,Table1[[#This Row],[ID]],0),MATCH(1,(B535=OFFSET(Priorities!$B$3:$B$2283,Table1[[#This Row],[ID]],0))*("18W"=OFFSET(Priorities!$E$3:$E$2283,Table1[[#This Row],[ID]],0)),0))),"")</f>
        <v/>
      </c>
      <c r="L535" s="292" t="str" cm="1">
        <f t="array" aca="1" ref="L535" ca="1">_xlfn.IFNA(TODAY()-(INDEX(OFFSET(Priorities!$F$3:$F$2283,Table1[[#This Row],[ID]],0),MATCH(1,(B535=OFFSET(Priorities!$B$3:$B$2283,Table1[[#This Row],[ID]],0))*("26W"=OFFSET(Priorities!$E$3:$E$2283,Table1[[#This Row],[ID]],0)),0))),"")</f>
        <v/>
      </c>
      <c r="M535" s="292" t="str" cm="1">
        <f t="array" aca="1" ref="M535" ca="1">_xlfn.IFNA(TODAY()-(INDEX(OFFSET(Priorities!$F$3:$F$2283,Table1[[#This Row],[ID]],0),MATCH(1,(B535=OFFSET(Priorities!$B$3:$B$2283,Table1[[#This Row],[ID]],0))*("52W"=OFFSET(Priorities!$E$3:$E$2283,Table1[[#This Row],[ID]],0)),0))),"")</f>
        <v/>
      </c>
      <c r="N535" s="292" t="str" cm="1">
        <f t="array" aca="1" ref="N535" ca="1">_xlfn.IFNA(TODAY()-(INDEX(OFFSET(Priorities!$F$3:$F$2283,Table1[[#This Row],[ID]],0),MATCH(1,(B535=OFFSET(Priorities!$B$3:$B$2283,Table1[[#This Row],[ID]],0))*("104W"=OFFSET(Priorities!$E$3:$E$2283,Table1[[#This Row],[ID]],0)),0))),"")</f>
        <v/>
      </c>
      <c r="O535" s="292" t="str" cm="1">
        <f t="array" aca="1" ref="O535" ca="1">_xlfn.IFNA(TODAY()-(INDEX(OFFSET(Priorities!$F$3:$F$2283,Table1[[#This Row],[ID]],0),MATCH(1,(B535=OFFSET(Priorities!$B$3:$B$2283,Table1[[#This Row],[ID]],0))*("2L"=OFFSET(Priorities!$E$3:$E$2283,Table1[[#This Row],[ID]],0)),0))),"")</f>
        <v/>
      </c>
      <c r="P535" s="292" t="str" cm="1">
        <f t="array" aca="1" ref="P535" ca="1">_xlfn.IFNA(TODAY()-(INDEX(OFFSET(Priorities!$F$3:$F$2283,Table1[[#This Row],[ID]],0),MATCH(1,(B535=OFFSET(Priorities!$B$3:$B$2283,Table1[[#This Row],[ID]],0))*("156W"=OFFSET(Priorities!$E$3:$E$2283,Table1[[#This Row],[ID]],0)),0))),"")</f>
        <v/>
      </c>
      <c r="Q535" s="289" t="str" cm="1">
        <f t="array" aca="1" ref="Q535" ca="1">_xlfn.IFNA(TODAY()-(INDEX(OFFSET(Priorities!$F$3:$F$2283,Table1[[#This Row],[ID]],0),MATCH(1,(B535=OFFSET(Priorities!$B$3:$B$2283,Table1[[#This Row],[ID]],0))*("3L"=OFFSET(Priorities!$E$3:$E$2283,Table1[[#This Row],[ID]],0)),0))),"")</f>
        <v/>
      </c>
    </row>
    <row r="536" spans="1:17" hidden="1" x14ac:dyDescent="0.3">
      <c r="A536" s="288">
        <v>535</v>
      </c>
      <c r="B536" s="289" t="str">
        <f ca="1">IF(COUNTIF(Priorities!$B$4:OFFSET(Priorities!$B$3,Table1[[#This Row],[ID]],0),OFFSET(Priorities!$B$3,Table1[[#This Row],[ID]],0))=1,OFFSET(Priorities!$B$3,Table1[[#This Row],[ID]],0),"")</f>
        <v/>
      </c>
      <c r="C536" s="290" t="str">
        <f ca="1">IF(COUNTIF(Priorities!$B$4:OFFSET(Priorities!$B$3,Table1[[#This Row],[ID]],0),OFFSET(Priorities!$B$3,Table1[[#This Row],[ID]],0))=1,OFFSET(Priorities!$C$3,Table1[[#This Row],[ID]],0),"")</f>
        <v/>
      </c>
      <c r="D536" s="289" t="str">
        <f ca="1">IFERROR(IF(VLOOKUP(E536,'Leader-Assistant'!$B$1:$B$25,1,FALSE)&lt;&gt;"",'Leader-Assistant'!$B$1,""),"") &amp; IFERROR(IF(VLOOKUP(E536,'Leader-Assistant'!$C$1:$C$25,1,FALSE)&lt;&gt;"",'Leader-Assistant'!$C$1,""),"")  &amp; IFERROR(IF(VLOOKUP(E536,'Leader-Assistant'!$D$1:$D$25,1,FALSE)&lt;&gt;"",'Leader-Assistant'!$D$1,""),"") &amp; IFERROR(IF(VLOOKUP(E536,'Leader-Assistant'!$E$1:$E$25,1,FALSE)&lt;&gt;"",'Leader-Assistant'!$E$1,""),"") &amp; IFERROR(IF(VLOOKUP(E536,'Leader-Assistant'!$F$1:$F$25,1,FALSE)&lt;&gt;"",'Leader-Assistant'!$F$1,""),"") &amp; IFERROR(IF(VLOOKUP(E536,'Leader-Assistant'!$G$1:$G$25,1,FALSE)&lt;&gt;"",'Leader-Assistant'!$G$1,""),"") &amp; IFERROR(IF(VLOOKUP(E536,'Leader-Assistant'!$H$1:$H$25,1,FALSE)&lt;&gt;"",'Leader-Assistant'!$H$1,""),"") &amp; IFERROR(IF(VLOOKUP(E536,'Leader-Assistant'!$I$1:$I$25,1,FALSE)&lt;&gt;"",'Leader-Assistant'!$I$1,""),"")</f>
        <v/>
      </c>
      <c r="E536" s="289" t="str">
        <f ca="1">IF(COUNTIF(Priorities!$B$4:OFFSET(Priorities!$B$3,Table1[[#This Row],[ID]],0),OFFSET(Priorities!$B$3,Table1[[#This Row],[ID]],0))=1,OFFSET(Priorities!$D$3,Table1[[#This Row],[ID]],0),"")</f>
        <v/>
      </c>
      <c r="F536" s="291"/>
      <c r="G536" s="292" t="str" cm="1">
        <f t="array" aca="1" ref="G536" ca="1">_xlfn.IFNA(TODAY()-(INDEX(OFFSET(Priorities!$F$3:$F$2283,Table1[[#This Row],[ID]],0),MATCH(1,(B536=OFFSET(Priorities!$B$3:$B$2283,Table1[[#This Row],[ID]],0))*("1W"=OFFSET(Priorities!$E$3:$E$2283,Table1[[#This Row],[ID]],0)),0))),"")</f>
        <v/>
      </c>
      <c r="H536" s="292" t="str" cm="1">
        <f t="array" aca="1" ref="H536" ca="1">_xlfn.IFNA(TODAY()-(INDEX(OFFSET(Priorities!$F$3:$F$2283,Table1[[#This Row],[ID]],0),MATCH(1,(B536=OFFSET(Priorities!$B$3:$B$2283,Table1[[#This Row],[ID]],0))*("3W"=OFFSET(Priorities!$E$3:$E$2283,Table1[[#This Row],[ID]],0)),0))),"")</f>
        <v/>
      </c>
      <c r="I536" s="292" t="str" cm="1">
        <f t="array" aca="1" ref="I536" ca="1">_xlfn.IFNA(TODAY()-(INDEX(OFFSET(Priorities!$F$3:$F$2283,Table1[[#This Row],[ID]],0),MATCH(1,(B536=OFFSET(Priorities!$B$3:$B$2283,Table1[[#This Row],[ID]],0))*("6W"=OFFSET(Priorities!$E$3:$E$2283,Table1[[#This Row],[ID]],0)),0))),"")</f>
        <v/>
      </c>
      <c r="J536" s="292" t="str" cm="1">
        <f t="array" aca="1" ref="J536" ca="1">_xlfn.IFNA(TODAY()-(INDEX(OFFSET(Priorities!$F$3:$F$2283,Table1[[#This Row],[ID]],0),MATCH(1,(B536=OFFSET(Priorities!$B$3:$B$2283,Table1[[#This Row],[ID]],0))*("12W"=OFFSET(Priorities!$E$3:$E$2283,Table1[[#This Row],[ID]],0)),0))),"")</f>
        <v/>
      </c>
      <c r="K536" s="292" t="str" cm="1">
        <f t="array" aca="1" ref="K536" ca="1">_xlfn.IFNA(TODAY()-(INDEX(OFFSET(Priorities!$F$3:$F$2283,Table1[[#This Row],[ID]],0),MATCH(1,(B536=OFFSET(Priorities!$B$3:$B$2283,Table1[[#This Row],[ID]],0))*("18W"=OFFSET(Priorities!$E$3:$E$2283,Table1[[#This Row],[ID]],0)),0))),"")</f>
        <v/>
      </c>
      <c r="L536" s="292" t="str" cm="1">
        <f t="array" aca="1" ref="L536" ca="1">_xlfn.IFNA(TODAY()-(INDEX(OFFSET(Priorities!$F$3:$F$2283,Table1[[#This Row],[ID]],0),MATCH(1,(B536=OFFSET(Priorities!$B$3:$B$2283,Table1[[#This Row],[ID]],0))*("26W"=OFFSET(Priorities!$E$3:$E$2283,Table1[[#This Row],[ID]],0)),0))),"")</f>
        <v/>
      </c>
      <c r="M536" s="292" t="str" cm="1">
        <f t="array" aca="1" ref="M536" ca="1">_xlfn.IFNA(TODAY()-(INDEX(OFFSET(Priorities!$F$3:$F$2283,Table1[[#This Row],[ID]],0),MATCH(1,(B536=OFFSET(Priorities!$B$3:$B$2283,Table1[[#This Row],[ID]],0))*("52W"=OFFSET(Priorities!$E$3:$E$2283,Table1[[#This Row],[ID]],0)),0))),"")</f>
        <v/>
      </c>
      <c r="N536" s="292" t="str" cm="1">
        <f t="array" aca="1" ref="N536" ca="1">_xlfn.IFNA(TODAY()-(INDEX(OFFSET(Priorities!$F$3:$F$2283,Table1[[#This Row],[ID]],0),MATCH(1,(B536=OFFSET(Priorities!$B$3:$B$2283,Table1[[#This Row],[ID]],0))*("104W"=OFFSET(Priorities!$E$3:$E$2283,Table1[[#This Row],[ID]],0)),0))),"")</f>
        <v/>
      </c>
      <c r="O536" s="292" t="str" cm="1">
        <f t="array" aca="1" ref="O536" ca="1">_xlfn.IFNA(TODAY()-(INDEX(OFFSET(Priorities!$F$3:$F$2283,Table1[[#This Row],[ID]],0),MATCH(1,(B536=OFFSET(Priorities!$B$3:$B$2283,Table1[[#This Row],[ID]],0))*("2L"=OFFSET(Priorities!$E$3:$E$2283,Table1[[#This Row],[ID]],0)),0))),"")</f>
        <v/>
      </c>
      <c r="P536" s="292" t="str" cm="1">
        <f t="array" aca="1" ref="P536" ca="1">_xlfn.IFNA(TODAY()-(INDEX(OFFSET(Priorities!$F$3:$F$2283,Table1[[#This Row],[ID]],0),MATCH(1,(B536=OFFSET(Priorities!$B$3:$B$2283,Table1[[#This Row],[ID]],0))*("156W"=OFFSET(Priorities!$E$3:$E$2283,Table1[[#This Row],[ID]],0)),0))),"")</f>
        <v/>
      </c>
      <c r="Q536" s="289" t="str" cm="1">
        <f t="array" aca="1" ref="Q536" ca="1">_xlfn.IFNA(TODAY()-(INDEX(OFFSET(Priorities!$F$3:$F$2283,Table1[[#This Row],[ID]],0),MATCH(1,(B536=OFFSET(Priorities!$B$3:$B$2283,Table1[[#This Row],[ID]],0))*("3L"=OFFSET(Priorities!$E$3:$E$2283,Table1[[#This Row],[ID]],0)),0))),"")</f>
        <v/>
      </c>
    </row>
    <row r="537" spans="1:17" hidden="1" x14ac:dyDescent="0.3">
      <c r="A537" s="288">
        <v>536</v>
      </c>
      <c r="B537" s="289" t="str">
        <f ca="1">IF(COUNTIF(Priorities!$B$4:OFFSET(Priorities!$B$3,Table1[[#This Row],[ID]],0),OFFSET(Priorities!$B$3,Table1[[#This Row],[ID]],0))=1,OFFSET(Priorities!$B$3,Table1[[#This Row],[ID]],0),"")</f>
        <v/>
      </c>
      <c r="C537" s="290" t="str">
        <f ca="1">IF(COUNTIF(Priorities!$B$4:OFFSET(Priorities!$B$3,Table1[[#This Row],[ID]],0),OFFSET(Priorities!$B$3,Table1[[#This Row],[ID]],0))=1,OFFSET(Priorities!$C$3,Table1[[#This Row],[ID]],0),"")</f>
        <v/>
      </c>
      <c r="D537" s="289" t="str">
        <f ca="1">IFERROR(IF(VLOOKUP(E537,'Leader-Assistant'!$B$1:$B$25,1,FALSE)&lt;&gt;"",'Leader-Assistant'!$B$1,""),"") &amp; IFERROR(IF(VLOOKUP(E537,'Leader-Assistant'!$C$1:$C$25,1,FALSE)&lt;&gt;"",'Leader-Assistant'!$C$1,""),"")  &amp; IFERROR(IF(VLOOKUP(E537,'Leader-Assistant'!$D$1:$D$25,1,FALSE)&lt;&gt;"",'Leader-Assistant'!$D$1,""),"") &amp; IFERROR(IF(VLOOKUP(E537,'Leader-Assistant'!$E$1:$E$25,1,FALSE)&lt;&gt;"",'Leader-Assistant'!$E$1,""),"") &amp; IFERROR(IF(VLOOKUP(E537,'Leader-Assistant'!$F$1:$F$25,1,FALSE)&lt;&gt;"",'Leader-Assistant'!$F$1,""),"") &amp; IFERROR(IF(VLOOKUP(E537,'Leader-Assistant'!$G$1:$G$25,1,FALSE)&lt;&gt;"",'Leader-Assistant'!$G$1,""),"") &amp; IFERROR(IF(VLOOKUP(E537,'Leader-Assistant'!$H$1:$H$25,1,FALSE)&lt;&gt;"",'Leader-Assistant'!$H$1,""),"") &amp; IFERROR(IF(VLOOKUP(E537,'Leader-Assistant'!$I$1:$I$25,1,FALSE)&lt;&gt;"",'Leader-Assistant'!$I$1,""),"")</f>
        <v/>
      </c>
      <c r="E537" s="289" t="str">
        <f ca="1">IF(COUNTIF(Priorities!$B$4:OFFSET(Priorities!$B$3,Table1[[#This Row],[ID]],0),OFFSET(Priorities!$B$3,Table1[[#This Row],[ID]],0))=1,OFFSET(Priorities!$D$3,Table1[[#This Row],[ID]],0),"")</f>
        <v/>
      </c>
      <c r="F537" s="291"/>
      <c r="G537" s="292" t="str" cm="1">
        <f t="array" aca="1" ref="G537" ca="1">_xlfn.IFNA(TODAY()-(INDEX(OFFSET(Priorities!$F$3:$F$2283,Table1[[#This Row],[ID]],0),MATCH(1,(B537=OFFSET(Priorities!$B$3:$B$2283,Table1[[#This Row],[ID]],0))*("1W"=OFFSET(Priorities!$E$3:$E$2283,Table1[[#This Row],[ID]],0)),0))),"")</f>
        <v/>
      </c>
      <c r="H537" s="292" t="str" cm="1">
        <f t="array" aca="1" ref="H537" ca="1">_xlfn.IFNA(TODAY()-(INDEX(OFFSET(Priorities!$F$3:$F$2283,Table1[[#This Row],[ID]],0),MATCH(1,(B537=OFFSET(Priorities!$B$3:$B$2283,Table1[[#This Row],[ID]],0))*("3W"=OFFSET(Priorities!$E$3:$E$2283,Table1[[#This Row],[ID]],0)),0))),"")</f>
        <v/>
      </c>
      <c r="I537" s="292" t="str" cm="1">
        <f t="array" aca="1" ref="I537" ca="1">_xlfn.IFNA(TODAY()-(INDEX(OFFSET(Priorities!$F$3:$F$2283,Table1[[#This Row],[ID]],0),MATCH(1,(B537=OFFSET(Priorities!$B$3:$B$2283,Table1[[#This Row],[ID]],0))*("6W"=OFFSET(Priorities!$E$3:$E$2283,Table1[[#This Row],[ID]],0)),0))),"")</f>
        <v/>
      </c>
      <c r="J537" s="292" t="str" cm="1">
        <f t="array" aca="1" ref="J537" ca="1">_xlfn.IFNA(TODAY()-(INDEX(OFFSET(Priorities!$F$3:$F$2283,Table1[[#This Row],[ID]],0),MATCH(1,(B537=OFFSET(Priorities!$B$3:$B$2283,Table1[[#This Row],[ID]],0))*("12W"=OFFSET(Priorities!$E$3:$E$2283,Table1[[#This Row],[ID]],0)),0))),"")</f>
        <v/>
      </c>
      <c r="K537" s="292" t="str" cm="1">
        <f t="array" aca="1" ref="K537" ca="1">_xlfn.IFNA(TODAY()-(INDEX(OFFSET(Priorities!$F$3:$F$2283,Table1[[#This Row],[ID]],0),MATCH(1,(B537=OFFSET(Priorities!$B$3:$B$2283,Table1[[#This Row],[ID]],0))*("18W"=OFFSET(Priorities!$E$3:$E$2283,Table1[[#This Row],[ID]],0)),0))),"")</f>
        <v/>
      </c>
      <c r="L537" s="292" t="str" cm="1">
        <f t="array" aca="1" ref="L537" ca="1">_xlfn.IFNA(TODAY()-(INDEX(OFFSET(Priorities!$F$3:$F$2283,Table1[[#This Row],[ID]],0),MATCH(1,(B537=OFFSET(Priorities!$B$3:$B$2283,Table1[[#This Row],[ID]],0))*("26W"=OFFSET(Priorities!$E$3:$E$2283,Table1[[#This Row],[ID]],0)),0))),"")</f>
        <v/>
      </c>
      <c r="M537" s="292" t="str" cm="1">
        <f t="array" aca="1" ref="M537" ca="1">_xlfn.IFNA(TODAY()-(INDEX(OFFSET(Priorities!$F$3:$F$2283,Table1[[#This Row],[ID]],0),MATCH(1,(B537=OFFSET(Priorities!$B$3:$B$2283,Table1[[#This Row],[ID]],0))*("52W"=OFFSET(Priorities!$E$3:$E$2283,Table1[[#This Row],[ID]],0)),0))),"")</f>
        <v/>
      </c>
      <c r="N537" s="292" t="str" cm="1">
        <f t="array" aca="1" ref="N537" ca="1">_xlfn.IFNA(TODAY()-(INDEX(OFFSET(Priorities!$F$3:$F$2283,Table1[[#This Row],[ID]],0),MATCH(1,(B537=OFFSET(Priorities!$B$3:$B$2283,Table1[[#This Row],[ID]],0))*("104W"=OFFSET(Priorities!$E$3:$E$2283,Table1[[#This Row],[ID]],0)),0))),"")</f>
        <v/>
      </c>
      <c r="O537" s="292" t="str" cm="1">
        <f t="array" aca="1" ref="O537" ca="1">_xlfn.IFNA(TODAY()-(INDEX(OFFSET(Priorities!$F$3:$F$2283,Table1[[#This Row],[ID]],0),MATCH(1,(B537=OFFSET(Priorities!$B$3:$B$2283,Table1[[#This Row],[ID]],0))*("2L"=OFFSET(Priorities!$E$3:$E$2283,Table1[[#This Row],[ID]],0)),0))),"")</f>
        <v/>
      </c>
      <c r="P537" s="292" t="str" cm="1">
        <f t="array" aca="1" ref="P537" ca="1">_xlfn.IFNA(TODAY()-(INDEX(OFFSET(Priorities!$F$3:$F$2283,Table1[[#This Row],[ID]],0),MATCH(1,(B537=OFFSET(Priorities!$B$3:$B$2283,Table1[[#This Row],[ID]],0))*("156W"=OFFSET(Priorities!$E$3:$E$2283,Table1[[#This Row],[ID]],0)),0))),"")</f>
        <v/>
      </c>
      <c r="Q537" s="289" t="str" cm="1">
        <f t="array" aca="1" ref="Q537" ca="1">_xlfn.IFNA(TODAY()-(INDEX(OFFSET(Priorities!$F$3:$F$2283,Table1[[#This Row],[ID]],0),MATCH(1,(B537=OFFSET(Priorities!$B$3:$B$2283,Table1[[#This Row],[ID]],0))*("3L"=OFFSET(Priorities!$E$3:$E$2283,Table1[[#This Row],[ID]],0)),0))),"")</f>
        <v/>
      </c>
    </row>
    <row r="538" spans="1:17" hidden="1" x14ac:dyDescent="0.3">
      <c r="A538" s="288">
        <v>537</v>
      </c>
      <c r="B538" s="289" t="str">
        <f ca="1">IF(COUNTIF(Priorities!$B$4:OFFSET(Priorities!$B$3,Table1[[#This Row],[ID]],0),OFFSET(Priorities!$B$3,Table1[[#This Row],[ID]],0))=1,OFFSET(Priorities!$B$3,Table1[[#This Row],[ID]],0),"")</f>
        <v/>
      </c>
      <c r="C538" s="290" t="str">
        <f ca="1">IF(COUNTIF(Priorities!$B$4:OFFSET(Priorities!$B$3,Table1[[#This Row],[ID]],0),OFFSET(Priorities!$B$3,Table1[[#This Row],[ID]],0))=1,OFFSET(Priorities!$C$3,Table1[[#This Row],[ID]],0),"")</f>
        <v/>
      </c>
      <c r="D538" s="289" t="str">
        <f ca="1">IFERROR(IF(VLOOKUP(E538,'Leader-Assistant'!$B$1:$B$25,1,FALSE)&lt;&gt;"",'Leader-Assistant'!$B$1,""),"") &amp; IFERROR(IF(VLOOKUP(E538,'Leader-Assistant'!$C$1:$C$25,1,FALSE)&lt;&gt;"",'Leader-Assistant'!$C$1,""),"")  &amp; IFERROR(IF(VLOOKUP(E538,'Leader-Assistant'!$D$1:$D$25,1,FALSE)&lt;&gt;"",'Leader-Assistant'!$D$1,""),"") &amp; IFERROR(IF(VLOOKUP(E538,'Leader-Assistant'!$E$1:$E$25,1,FALSE)&lt;&gt;"",'Leader-Assistant'!$E$1,""),"") &amp; IFERROR(IF(VLOOKUP(E538,'Leader-Assistant'!$F$1:$F$25,1,FALSE)&lt;&gt;"",'Leader-Assistant'!$F$1,""),"") &amp; IFERROR(IF(VLOOKUP(E538,'Leader-Assistant'!$G$1:$G$25,1,FALSE)&lt;&gt;"",'Leader-Assistant'!$G$1,""),"") &amp; IFERROR(IF(VLOOKUP(E538,'Leader-Assistant'!$H$1:$H$25,1,FALSE)&lt;&gt;"",'Leader-Assistant'!$H$1,""),"") &amp; IFERROR(IF(VLOOKUP(E538,'Leader-Assistant'!$I$1:$I$25,1,FALSE)&lt;&gt;"",'Leader-Assistant'!$I$1,""),"")</f>
        <v/>
      </c>
      <c r="E538" s="289" t="str">
        <f ca="1">IF(COUNTIF(Priorities!$B$4:OFFSET(Priorities!$B$3,Table1[[#This Row],[ID]],0),OFFSET(Priorities!$B$3,Table1[[#This Row],[ID]],0))=1,OFFSET(Priorities!$D$3,Table1[[#This Row],[ID]],0),"")</f>
        <v/>
      </c>
      <c r="F538" s="291"/>
      <c r="G538" s="292" t="str" cm="1">
        <f t="array" aca="1" ref="G538" ca="1">_xlfn.IFNA(TODAY()-(INDEX(OFFSET(Priorities!$F$3:$F$2283,Table1[[#This Row],[ID]],0),MATCH(1,(B538=OFFSET(Priorities!$B$3:$B$2283,Table1[[#This Row],[ID]],0))*("1W"=OFFSET(Priorities!$E$3:$E$2283,Table1[[#This Row],[ID]],0)),0))),"")</f>
        <v/>
      </c>
      <c r="H538" s="292" t="str" cm="1">
        <f t="array" aca="1" ref="H538" ca="1">_xlfn.IFNA(TODAY()-(INDEX(OFFSET(Priorities!$F$3:$F$2283,Table1[[#This Row],[ID]],0),MATCH(1,(B538=OFFSET(Priorities!$B$3:$B$2283,Table1[[#This Row],[ID]],0))*("3W"=OFFSET(Priorities!$E$3:$E$2283,Table1[[#This Row],[ID]],0)),0))),"")</f>
        <v/>
      </c>
      <c r="I538" s="292" t="str" cm="1">
        <f t="array" aca="1" ref="I538" ca="1">_xlfn.IFNA(TODAY()-(INDEX(OFFSET(Priorities!$F$3:$F$2283,Table1[[#This Row],[ID]],0),MATCH(1,(B538=OFFSET(Priorities!$B$3:$B$2283,Table1[[#This Row],[ID]],0))*("6W"=OFFSET(Priorities!$E$3:$E$2283,Table1[[#This Row],[ID]],0)),0))),"")</f>
        <v/>
      </c>
      <c r="J538" s="292" t="str" cm="1">
        <f t="array" aca="1" ref="J538" ca="1">_xlfn.IFNA(TODAY()-(INDEX(OFFSET(Priorities!$F$3:$F$2283,Table1[[#This Row],[ID]],0),MATCH(1,(B538=OFFSET(Priorities!$B$3:$B$2283,Table1[[#This Row],[ID]],0))*("12W"=OFFSET(Priorities!$E$3:$E$2283,Table1[[#This Row],[ID]],0)),0))),"")</f>
        <v/>
      </c>
      <c r="K538" s="292" t="str" cm="1">
        <f t="array" aca="1" ref="K538" ca="1">_xlfn.IFNA(TODAY()-(INDEX(OFFSET(Priorities!$F$3:$F$2283,Table1[[#This Row],[ID]],0),MATCH(1,(B538=OFFSET(Priorities!$B$3:$B$2283,Table1[[#This Row],[ID]],0))*("18W"=OFFSET(Priorities!$E$3:$E$2283,Table1[[#This Row],[ID]],0)),0))),"")</f>
        <v/>
      </c>
      <c r="L538" s="292" t="str" cm="1">
        <f t="array" aca="1" ref="L538" ca="1">_xlfn.IFNA(TODAY()-(INDEX(OFFSET(Priorities!$F$3:$F$2283,Table1[[#This Row],[ID]],0),MATCH(1,(B538=OFFSET(Priorities!$B$3:$B$2283,Table1[[#This Row],[ID]],0))*("26W"=OFFSET(Priorities!$E$3:$E$2283,Table1[[#This Row],[ID]],0)),0))),"")</f>
        <v/>
      </c>
      <c r="M538" s="292" t="str" cm="1">
        <f t="array" aca="1" ref="M538" ca="1">_xlfn.IFNA(TODAY()-(INDEX(OFFSET(Priorities!$F$3:$F$2283,Table1[[#This Row],[ID]],0),MATCH(1,(B538=OFFSET(Priorities!$B$3:$B$2283,Table1[[#This Row],[ID]],0))*("52W"=OFFSET(Priorities!$E$3:$E$2283,Table1[[#This Row],[ID]],0)),0))),"")</f>
        <v/>
      </c>
      <c r="N538" s="292" t="str" cm="1">
        <f t="array" aca="1" ref="N538" ca="1">_xlfn.IFNA(TODAY()-(INDEX(OFFSET(Priorities!$F$3:$F$2283,Table1[[#This Row],[ID]],0),MATCH(1,(B538=OFFSET(Priorities!$B$3:$B$2283,Table1[[#This Row],[ID]],0))*("104W"=OFFSET(Priorities!$E$3:$E$2283,Table1[[#This Row],[ID]],0)),0))),"")</f>
        <v/>
      </c>
      <c r="O538" s="292" t="str" cm="1">
        <f t="array" aca="1" ref="O538" ca="1">_xlfn.IFNA(TODAY()-(INDEX(OFFSET(Priorities!$F$3:$F$2283,Table1[[#This Row],[ID]],0),MATCH(1,(B538=OFFSET(Priorities!$B$3:$B$2283,Table1[[#This Row],[ID]],0))*("2L"=OFFSET(Priorities!$E$3:$E$2283,Table1[[#This Row],[ID]],0)),0))),"")</f>
        <v/>
      </c>
      <c r="P538" s="292" t="str" cm="1">
        <f t="array" aca="1" ref="P538" ca="1">_xlfn.IFNA(TODAY()-(INDEX(OFFSET(Priorities!$F$3:$F$2283,Table1[[#This Row],[ID]],0),MATCH(1,(B538=OFFSET(Priorities!$B$3:$B$2283,Table1[[#This Row],[ID]],0))*("156W"=OFFSET(Priorities!$E$3:$E$2283,Table1[[#This Row],[ID]],0)),0))),"")</f>
        <v/>
      </c>
      <c r="Q538" s="289" t="str" cm="1">
        <f t="array" aca="1" ref="Q538" ca="1">_xlfn.IFNA(TODAY()-(INDEX(OFFSET(Priorities!$F$3:$F$2283,Table1[[#This Row],[ID]],0),MATCH(1,(B538=OFFSET(Priorities!$B$3:$B$2283,Table1[[#This Row],[ID]],0))*("3L"=OFFSET(Priorities!$E$3:$E$2283,Table1[[#This Row],[ID]],0)),0))),"")</f>
        <v/>
      </c>
    </row>
    <row r="539" spans="1:17" hidden="1" x14ac:dyDescent="0.3">
      <c r="A539" s="288">
        <v>538</v>
      </c>
      <c r="B539" s="289" t="str">
        <f ca="1">IF(COUNTIF(Priorities!$B$4:OFFSET(Priorities!$B$3,Table1[[#This Row],[ID]],0),OFFSET(Priorities!$B$3,Table1[[#This Row],[ID]],0))=1,OFFSET(Priorities!$B$3,Table1[[#This Row],[ID]],0),"")</f>
        <v/>
      </c>
      <c r="C539" s="290" t="str">
        <f ca="1">IF(COUNTIF(Priorities!$B$4:OFFSET(Priorities!$B$3,Table1[[#This Row],[ID]],0),OFFSET(Priorities!$B$3,Table1[[#This Row],[ID]],0))=1,OFFSET(Priorities!$C$3,Table1[[#This Row],[ID]],0),"")</f>
        <v/>
      </c>
      <c r="D539" s="289" t="str">
        <f ca="1">IFERROR(IF(VLOOKUP(E539,'Leader-Assistant'!$B$1:$B$25,1,FALSE)&lt;&gt;"",'Leader-Assistant'!$B$1,""),"") &amp; IFERROR(IF(VLOOKUP(E539,'Leader-Assistant'!$C$1:$C$25,1,FALSE)&lt;&gt;"",'Leader-Assistant'!$C$1,""),"")  &amp; IFERROR(IF(VLOOKUP(E539,'Leader-Assistant'!$D$1:$D$25,1,FALSE)&lt;&gt;"",'Leader-Assistant'!$D$1,""),"") &amp; IFERROR(IF(VLOOKUP(E539,'Leader-Assistant'!$E$1:$E$25,1,FALSE)&lt;&gt;"",'Leader-Assistant'!$E$1,""),"") &amp; IFERROR(IF(VLOOKUP(E539,'Leader-Assistant'!$F$1:$F$25,1,FALSE)&lt;&gt;"",'Leader-Assistant'!$F$1,""),"") &amp; IFERROR(IF(VLOOKUP(E539,'Leader-Assistant'!$G$1:$G$25,1,FALSE)&lt;&gt;"",'Leader-Assistant'!$G$1,""),"") &amp; IFERROR(IF(VLOOKUP(E539,'Leader-Assistant'!$H$1:$H$25,1,FALSE)&lt;&gt;"",'Leader-Assistant'!$H$1,""),"") &amp; IFERROR(IF(VLOOKUP(E539,'Leader-Assistant'!$I$1:$I$25,1,FALSE)&lt;&gt;"",'Leader-Assistant'!$I$1,""),"")</f>
        <v/>
      </c>
      <c r="E539" s="289" t="str">
        <f ca="1">IF(COUNTIF(Priorities!$B$4:OFFSET(Priorities!$B$3,Table1[[#This Row],[ID]],0),OFFSET(Priorities!$B$3,Table1[[#This Row],[ID]],0))=1,OFFSET(Priorities!$D$3,Table1[[#This Row],[ID]],0),"")</f>
        <v/>
      </c>
      <c r="F539" s="291"/>
      <c r="G539" s="292" t="str" cm="1">
        <f t="array" aca="1" ref="G539" ca="1">_xlfn.IFNA(TODAY()-(INDEX(OFFSET(Priorities!$F$3:$F$2283,Table1[[#This Row],[ID]],0),MATCH(1,(B539=OFFSET(Priorities!$B$3:$B$2283,Table1[[#This Row],[ID]],0))*("1W"=OFFSET(Priorities!$E$3:$E$2283,Table1[[#This Row],[ID]],0)),0))),"")</f>
        <v/>
      </c>
      <c r="H539" s="292" t="str" cm="1">
        <f t="array" aca="1" ref="H539" ca="1">_xlfn.IFNA(TODAY()-(INDEX(OFFSET(Priorities!$F$3:$F$2283,Table1[[#This Row],[ID]],0),MATCH(1,(B539=OFFSET(Priorities!$B$3:$B$2283,Table1[[#This Row],[ID]],0))*("3W"=OFFSET(Priorities!$E$3:$E$2283,Table1[[#This Row],[ID]],0)),0))),"")</f>
        <v/>
      </c>
      <c r="I539" s="292" t="str" cm="1">
        <f t="array" aca="1" ref="I539" ca="1">_xlfn.IFNA(TODAY()-(INDEX(OFFSET(Priorities!$F$3:$F$2283,Table1[[#This Row],[ID]],0),MATCH(1,(B539=OFFSET(Priorities!$B$3:$B$2283,Table1[[#This Row],[ID]],0))*("6W"=OFFSET(Priorities!$E$3:$E$2283,Table1[[#This Row],[ID]],0)),0))),"")</f>
        <v/>
      </c>
      <c r="J539" s="292" t="str" cm="1">
        <f t="array" aca="1" ref="J539" ca="1">_xlfn.IFNA(TODAY()-(INDEX(OFFSET(Priorities!$F$3:$F$2283,Table1[[#This Row],[ID]],0),MATCH(1,(B539=OFFSET(Priorities!$B$3:$B$2283,Table1[[#This Row],[ID]],0))*("12W"=OFFSET(Priorities!$E$3:$E$2283,Table1[[#This Row],[ID]],0)),0))),"")</f>
        <v/>
      </c>
      <c r="K539" s="292" t="str" cm="1">
        <f t="array" aca="1" ref="K539" ca="1">_xlfn.IFNA(TODAY()-(INDEX(OFFSET(Priorities!$F$3:$F$2283,Table1[[#This Row],[ID]],0),MATCH(1,(B539=OFFSET(Priorities!$B$3:$B$2283,Table1[[#This Row],[ID]],0))*("18W"=OFFSET(Priorities!$E$3:$E$2283,Table1[[#This Row],[ID]],0)),0))),"")</f>
        <v/>
      </c>
      <c r="L539" s="292" t="str" cm="1">
        <f t="array" aca="1" ref="L539" ca="1">_xlfn.IFNA(TODAY()-(INDEX(OFFSET(Priorities!$F$3:$F$2283,Table1[[#This Row],[ID]],0),MATCH(1,(B539=OFFSET(Priorities!$B$3:$B$2283,Table1[[#This Row],[ID]],0))*("26W"=OFFSET(Priorities!$E$3:$E$2283,Table1[[#This Row],[ID]],0)),0))),"")</f>
        <v/>
      </c>
      <c r="M539" s="292" t="str" cm="1">
        <f t="array" aca="1" ref="M539" ca="1">_xlfn.IFNA(TODAY()-(INDEX(OFFSET(Priorities!$F$3:$F$2283,Table1[[#This Row],[ID]],0),MATCH(1,(B539=OFFSET(Priorities!$B$3:$B$2283,Table1[[#This Row],[ID]],0))*("52W"=OFFSET(Priorities!$E$3:$E$2283,Table1[[#This Row],[ID]],0)),0))),"")</f>
        <v/>
      </c>
      <c r="N539" s="292" t="str" cm="1">
        <f t="array" aca="1" ref="N539" ca="1">_xlfn.IFNA(TODAY()-(INDEX(OFFSET(Priorities!$F$3:$F$2283,Table1[[#This Row],[ID]],0),MATCH(1,(B539=OFFSET(Priorities!$B$3:$B$2283,Table1[[#This Row],[ID]],0))*("104W"=OFFSET(Priorities!$E$3:$E$2283,Table1[[#This Row],[ID]],0)),0))),"")</f>
        <v/>
      </c>
      <c r="O539" s="292" t="str" cm="1">
        <f t="array" aca="1" ref="O539" ca="1">_xlfn.IFNA(TODAY()-(INDEX(OFFSET(Priorities!$F$3:$F$2283,Table1[[#This Row],[ID]],0),MATCH(1,(B539=OFFSET(Priorities!$B$3:$B$2283,Table1[[#This Row],[ID]],0))*("2L"=OFFSET(Priorities!$E$3:$E$2283,Table1[[#This Row],[ID]],0)),0))),"")</f>
        <v/>
      </c>
      <c r="P539" s="292" t="str" cm="1">
        <f t="array" aca="1" ref="P539" ca="1">_xlfn.IFNA(TODAY()-(INDEX(OFFSET(Priorities!$F$3:$F$2283,Table1[[#This Row],[ID]],0),MATCH(1,(B539=OFFSET(Priorities!$B$3:$B$2283,Table1[[#This Row],[ID]],0))*("156W"=OFFSET(Priorities!$E$3:$E$2283,Table1[[#This Row],[ID]],0)),0))),"")</f>
        <v/>
      </c>
      <c r="Q539" s="289" t="str" cm="1">
        <f t="array" aca="1" ref="Q539" ca="1">_xlfn.IFNA(TODAY()-(INDEX(OFFSET(Priorities!$F$3:$F$2283,Table1[[#This Row],[ID]],0),MATCH(1,(B539=OFFSET(Priorities!$B$3:$B$2283,Table1[[#This Row],[ID]],0))*("3L"=OFFSET(Priorities!$E$3:$E$2283,Table1[[#This Row],[ID]],0)),0))),"")</f>
        <v/>
      </c>
    </row>
    <row r="540" spans="1:17" hidden="1" x14ac:dyDescent="0.3">
      <c r="A540" s="288">
        <v>539</v>
      </c>
      <c r="B540" s="289" t="str">
        <f ca="1">IF(COUNTIF(Priorities!$B$4:OFFSET(Priorities!$B$3,Table1[[#This Row],[ID]],0),OFFSET(Priorities!$B$3,Table1[[#This Row],[ID]],0))=1,OFFSET(Priorities!$B$3,Table1[[#This Row],[ID]],0),"")</f>
        <v/>
      </c>
      <c r="C540" s="290" t="str">
        <f ca="1">IF(COUNTIF(Priorities!$B$4:OFFSET(Priorities!$B$3,Table1[[#This Row],[ID]],0),OFFSET(Priorities!$B$3,Table1[[#This Row],[ID]],0))=1,OFFSET(Priorities!$C$3,Table1[[#This Row],[ID]],0),"")</f>
        <v/>
      </c>
      <c r="D540" s="289" t="str">
        <f ca="1">IFERROR(IF(VLOOKUP(E540,'Leader-Assistant'!$B$1:$B$25,1,FALSE)&lt;&gt;"",'Leader-Assistant'!$B$1,""),"") &amp; IFERROR(IF(VLOOKUP(E540,'Leader-Assistant'!$C$1:$C$25,1,FALSE)&lt;&gt;"",'Leader-Assistant'!$C$1,""),"")  &amp; IFERROR(IF(VLOOKUP(E540,'Leader-Assistant'!$D$1:$D$25,1,FALSE)&lt;&gt;"",'Leader-Assistant'!$D$1,""),"") &amp; IFERROR(IF(VLOOKUP(E540,'Leader-Assistant'!$E$1:$E$25,1,FALSE)&lt;&gt;"",'Leader-Assistant'!$E$1,""),"") &amp; IFERROR(IF(VLOOKUP(E540,'Leader-Assistant'!$F$1:$F$25,1,FALSE)&lt;&gt;"",'Leader-Assistant'!$F$1,""),"") &amp; IFERROR(IF(VLOOKUP(E540,'Leader-Assistant'!$G$1:$G$25,1,FALSE)&lt;&gt;"",'Leader-Assistant'!$G$1,""),"") &amp; IFERROR(IF(VLOOKUP(E540,'Leader-Assistant'!$H$1:$H$25,1,FALSE)&lt;&gt;"",'Leader-Assistant'!$H$1,""),"") &amp; IFERROR(IF(VLOOKUP(E540,'Leader-Assistant'!$I$1:$I$25,1,FALSE)&lt;&gt;"",'Leader-Assistant'!$I$1,""),"")</f>
        <v/>
      </c>
      <c r="E540" s="289" t="str">
        <f ca="1">IF(COUNTIF(Priorities!$B$4:OFFSET(Priorities!$B$3,Table1[[#This Row],[ID]],0),OFFSET(Priorities!$B$3,Table1[[#This Row],[ID]],0))=1,OFFSET(Priorities!$D$3,Table1[[#This Row],[ID]],0),"")</f>
        <v/>
      </c>
      <c r="F540" s="291"/>
      <c r="G540" s="292" t="str" cm="1">
        <f t="array" aca="1" ref="G540" ca="1">_xlfn.IFNA(TODAY()-(INDEX(OFFSET(Priorities!$F$3:$F$2283,Table1[[#This Row],[ID]],0),MATCH(1,(B540=OFFSET(Priorities!$B$3:$B$2283,Table1[[#This Row],[ID]],0))*("1W"=OFFSET(Priorities!$E$3:$E$2283,Table1[[#This Row],[ID]],0)),0))),"")</f>
        <v/>
      </c>
      <c r="H540" s="292" t="str" cm="1">
        <f t="array" aca="1" ref="H540" ca="1">_xlfn.IFNA(TODAY()-(INDEX(OFFSET(Priorities!$F$3:$F$2283,Table1[[#This Row],[ID]],0),MATCH(1,(B540=OFFSET(Priorities!$B$3:$B$2283,Table1[[#This Row],[ID]],0))*("3W"=OFFSET(Priorities!$E$3:$E$2283,Table1[[#This Row],[ID]],0)),0))),"")</f>
        <v/>
      </c>
      <c r="I540" s="292" t="str" cm="1">
        <f t="array" aca="1" ref="I540" ca="1">_xlfn.IFNA(TODAY()-(INDEX(OFFSET(Priorities!$F$3:$F$2283,Table1[[#This Row],[ID]],0),MATCH(1,(B540=OFFSET(Priorities!$B$3:$B$2283,Table1[[#This Row],[ID]],0))*("6W"=OFFSET(Priorities!$E$3:$E$2283,Table1[[#This Row],[ID]],0)),0))),"")</f>
        <v/>
      </c>
      <c r="J540" s="292" t="str" cm="1">
        <f t="array" aca="1" ref="J540" ca="1">_xlfn.IFNA(TODAY()-(INDEX(OFFSET(Priorities!$F$3:$F$2283,Table1[[#This Row],[ID]],0),MATCH(1,(B540=OFFSET(Priorities!$B$3:$B$2283,Table1[[#This Row],[ID]],0))*("12W"=OFFSET(Priorities!$E$3:$E$2283,Table1[[#This Row],[ID]],0)),0))),"")</f>
        <v/>
      </c>
      <c r="K540" s="292" t="str" cm="1">
        <f t="array" aca="1" ref="K540" ca="1">_xlfn.IFNA(TODAY()-(INDEX(OFFSET(Priorities!$F$3:$F$2283,Table1[[#This Row],[ID]],0),MATCH(1,(B540=OFFSET(Priorities!$B$3:$B$2283,Table1[[#This Row],[ID]],0))*("18W"=OFFSET(Priorities!$E$3:$E$2283,Table1[[#This Row],[ID]],0)),0))),"")</f>
        <v/>
      </c>
      <c r="L540" s="292" t="str" cm="1">
        <f t="array" aca="1" ref="L540" ca="1">_xlfn.IFNA(TODAY()-(INDEX(OFFSET(Priorities!$F$3:$F$2283,Table1[[#This Row],[ID]],0),MATCH(1,(B540=OFFSET(Priorities!$B$3:$B$2283,Table1[[#This Row],[ID]],0))*("26W"=OFFSET(Priorities!$E$3:$E$2283,Table1[[#This Row],[ID]],0)),0))),"")</f>
        <v/>
      </c>
      <c r="M540" s="292" t="str" cm="1">
        <f t="array" aca="1" ref="M540" ca="1">_xlfn.IFNA(TODAY()-(INDEX(OFFSET(Priorities!$F$3:$F$2283,Table1[[#This Row],[ID]],0),MATCH(1,(B540=OFFSET(Priorities!$B$3:$B$2283,Table1[[#This Row],[ID]],0))*("52W"=OFFSET(Priorities!$E$3:$E$2283,Table1[[#This Row],[ID]],0)),0))),"")</f>
        <v/>
      </c>
      <c r="N540" s="292" t="str" cm="1">
        <f t="array" aca="1" ref="N540" ca="1">_xlfn.IFNA(TODAY()-(INDEX(OFFSET(Priorities!$F$3:$F$2283,Table1[[#This Row],[ID]],0),MATCH(1,(B540=OFFSET(Priorities!$B$3:$B$2283,Table1[[#This Row],[ID]],0))*("104W"=OFFSET(Priorities!$E$3:$E$2283,Table1[[#This Row],[ID]],0)),0))),"")</f>
        <v/>
      </c>
      <c r="O540" s="292" t="str" cm="1">
        <f t="array" aca="1" ref="O540" ca="1">_xlfn.IFNA(TODAY()-(INDEX(OFFSET(Priorities!$F$3:$F$2283,Table1[[#This Row],[ID]],0),MATCH(1,(B540=OFFSET(Priorities!$B$3:$B$2283,Table1[[#This Row],[ID]],0))*("2L"=OFFSET(Priorities!$E$3:$E$2283,Table1[[#This Row],[ID]],0)),0))),"")</f>
        <v/>
      </c>
      <c r="P540" s="292" t="str" cm="1">
        <f t="array" aca="1" ref="P540" ca="1">_xlfn.IFNA(TODAY()-(INDEX(OFFSET(Priorities!$F$3:$F$2283,Table1[[#This Row],[ID]],0),MATCH(1,(B540=OFFSET(Priorities!$B$3:$B$2283,Table1[[#This Row],[ID]],0))*("156W"=OFFSET(Priorities!$E$3:$E$2283,Table1[[#This Row],[ID]],0)),0))),"")</f>
        <v/>
      </c>
      <c r="Q540" s="289" t="str" cm="1">
        <f t="array" aca="1" ref="Q540" ca="1">_xlfn.IFNA(TODAY()-(INDEX(OFFSET(Priorities!$F$3:$F$2283,Table1[[#This Row],[ID]],0),MATCH(1,(B540=OFFSET(Priorities!$B$3:$B$2283,Table1[[#This Row],[ID]],0))*("3L"=OFFSET(Priorities!$E$3:$E$2283,Table1[[#This Row],[ID]],0)),0))),"")</f>
        <v/>
      </c>
    </row>
    <row r="541" spans="1:17" hidden="1" x14ac:dyDescent="0.3">
      <c r="A541" s="288">
        <v>540</v>
      </c>
      <c r="B541" s="289" t="str">
        <f ca="1">IF(COUNTIF(Priorities!$B$4:OFFSET(Priorities!$B$3,Table1[[#This Row],[ID]],0),OFFSET(Priorities!$B$3,Table1[[#This Row],[ID]],0))=1,OFFSET(Priorities!$B$3,Table1[[#This Row],[ID]],0),"")</f>
        <v/>
      </c>
      <c r="C541" s="290" t="str">
        <f ca="1">IF(COUNTIF(Priorities!$B$4:OFFSET(Priorities!$B$3,Table1[[#This Row],[ID]],0),OFFSET(Priorities!$B$3,Table1[[#This Row],[ID]],0))=1,OFFSET(Priorities!$C$3,Table1[[#This Row],[ID]],0),"")</f>
        <v/>
      </c>
      <c r="D541" s="289" t="str">
        <f ca="1">IFERROR(IF(VLOOKUP(E541,'Leader-Assistant'!$B$1:$B$25,1,FALSE)&lt;&gt;"",'Leader-Assistant'!$B$1,""),"") &amp; IFERROR(IF(VLOOKUP(E541,'Leader-Assistant'!$C$1:$C$25,1,FALSE)&lt;&gt;"",'Leader-Assistant'!$C$1,""),"")  &amp; IFERROR(IF(VLOOKUP(E541,'Leader-Assistant'!$D$1:$D$25,1,FALSE)&lt;&gt;"",'Leader-Assistant'!$D$1,""),"") &amp; IFERROR(IF(VLOOKUP(E541,'Leader-Assistant'!$E$1:$E$25,1,FALSE)&lt;&gt;"",'Leader-Assistant'!$E$1,""),"") &amp; IFERROR(IF(VLOOKUP(E541,'Leader-Assistant'!$F$1:$F$25,1,FALSE)&lt;&gt;"",'Leader-Assistant'!$F$1,""),"") &amp; IFERROR(IF(VLOOKUP(E541,'Leader-Assistant'!$G$1:$G$25,1,FALSE)&lt;&gt;"",'Leader-Assistant'!$G$1,""),"") &amp; IFERROR(IF(VLOOKUP(E541,'Leader-Assistant'!$H$1:$H$25,1,FALSE)&lt;&gt;"",'Leader-Assistant'!$H$1,""),"") &amp; IFERROR(IF(VLOOKUP(E541,'Leader-Assistant'!$I$1:$I$25,1,FALSE)&lt;&gt;"",'Leader-Assistant'!$I$1,""),"")</f>
        <v/>
      </c>
      <c r="E541" s="289" t="str">
        <f ca="1">IF(COUNTIF(Priorities!$B$4:OFFSET(Priorities!$B$3,Table1[[#This Row],[ID]],0),OFFSET(Priorities!$B$3,Table1[[#This Row],[ID]],0))=1,OFFSET(Priorities!$D$3,Table1[[#This Row],[ID]],0),"")</f>
        <v/>
      </c>
      <c r="F541" s="291"/>
      <c r="G541" s="292" t="str" cm="1">
        <f t="array" aca="1" ref="G541" ca="1">_xlfn.IFNA(TODAY()-(INDEX(OFFSET(Priorities!$F$3:$F$2283,Table1[[#This Row],[ID]],0),MATCH(1,(B541=OFFSET(Priorities!$B$3:$B$2283,Table1[[#This Row],[ID]],0))*("1W"=OFFSET(Priorities!$E$3:$E$2283,Table1[[#This Row],[ID]],0)),0))),"")</f>
        <v/>
      </c>
      <c r="H541" s="292" t="str" cm="1">
        <f t="array" aca="1" ref="H541" ca="1">_xlfn.IFNA(TODAY()-(INDEX(OFFSET(Priorities!$F$3:$F$2283,Table1[[#This Row],[ID]],0),MATCH(1,(B541=OFFSET(Priorities!$B$3:$B$2283,Table1[[#This Row],[ID]],0))*("3W"=OFFSET(Priorities!$E$3:$E$2283,Table1[[#This Row],[ID]],0)),0))),"")</f>
        <v/>
      </c>
      <c r="I541" s="292" t="str" cm="1">
        <f t="array" aca="1" ref="I541" ca="1">_xlfn.IFNA(TODAY()-(INDEX(OFFSET(Priorities!$F$3:$F$2283,Table1[[#This Row],[ID]],0),MATCH(1,(B541=OFFSET(Priorities!$B$3:$B$2283,Table1[[#This Row],[ID]],0))*("6W"=OFFSET(Priorities!$E$3:$E$2283,Table1[[#This Row],[ID]],0)),0))),"")</f>
        <v/>
      </c>
      <c r="J541" s="292" t="str" cm="1">
        <f t="array" aca="1" ref="J541" ca="1">_xlfn.IFNA(TODAY()-(INDEX(OFFSET(Priorities!$F$3:$F$2283,Table1[[#This Row],[ID]],0),MATCH(1,(B541=OFFSET(Priorities!$B$3:$B$2283,Table1[[#This Row],[ID]],0))*("12W"=OFFSET(Priorities!$E$3:$E$2283,Table1[[#This Row],[ID]],0)),0))),"")</f>
        <v/>
      </c>
      <c r="K541" s="292" t="str" cm="1">
        <f t="array" aca="1" ref="K541" ca="1">_xlfn.IFNA(TODAY()-(INDEX(OFFSET(Priorities!$F$3:$F$2283,Table1[[#This Row],[ID]],0),MATCH(1,(B541=OFFSET(Priorities!$B$3:$B$2283,Table1[[#This Row],[ID]],0))*("18W"=OFFSET(Priorities!$E$3:$E$2283,Table1[[#This Row],[ID]],0)),0))),"")</f>
        <v/>
      </c>
      <c r="L541" s="292" t="str" cm="1">
        <f t="array" aca="1" ref="L541" ca="1">_xlfn.IFNA(TODAY()-(INDEX(OFFSET(Priorities!$F$3:$F$2283,Table1[[#This Row],[ID]],0),MATCH(1,(B541=OFFSET(Priorities!$B$3:$B$2283,Table1[[#This Row],[ID]],0))*("26W"=OFFSET(Priorities!$E$3:$E$2283,Table1[[#This Row],[ID]],0)),0))),"")</f>
        <v/>
      </c>
      <c r="M541" s="292" t="str" cm="1">
        <f t="array" aca="1" ref="M541" ca="1">_xlfn.IFNA(TODAY()-(INDEX(OFFSET(Priorities!$F$3:$F$2283,Table1[[#This Row],[ID]],0),MATCH(1,(B541=OFFSET(Priorities!$B$3:$B$2283,Table1[[#This Row],[ID]],0))*("52W"=OFFSET(Priorities!$E$3:$E$2283,Table1[[#This Row],[ID]],0)),0))),"")</f>
        <v/>
      </c>
      <c r="N541" s="292" t="str" cm="1">
        <f t="array" aca="1" ref="N541" ca="1">_xlfn.IFNA(TODAY()-(INDEX(OFFSET(Priorities!$F$3:$F$2283,Table1[[#This Row],[ID]],0),MATCH(1,(B541=OFFSET(Priorities!$B$3:$B$2283,Table1[[#This Row],[ID]],0))*("104W"=OFFSET(Priorities!$E$3:$E$2283,Table1[[#This Row],[ID]],0)),0))),"")</f>
        <v/>
      </c>
      <c r="O541" s="292" t="str" cm="1">
        <f t="array" aca="1" ref="O541" ca="1">_xlfn.IFNA(TODAY()-(INDEX(OFFSET(Priorities!$F$3:$F$2283,Table1[[#This Row],[ID]],0),MATCH(1,(B541=OFFSET(Priorities!$B$3:$B$2283,Table1[[#This Row],[ID]],0))*("2L"=OFFSET(Priorities!$E$3:$E$2283,Table1[[#This Row],[ID]],0)),0))),"")</f>
        <v/>
      </c>
      <c r="P541" s="292" t="str" cm="1">
        <f t="array" aca="1" ref="P541" ca="1">_xlfn.IFNA(TODAY()-(INDEX(OFFSET(Priorities!$F$3:$F$2283,Table1[[#This Row],[ID]],0),MATCH(1,(B541=OFFSET(Priorities!$B$3:$B$2283,Table1[[#This Row],[ID]],0))*("156W"=OFFSET(Priorities!$E$3:$E$2283,Table1[[#This Row],[ID]],0)),0))),"")</f>
        <v/>
      </c>
      <c r="Q541" s="289" t="str" cm="1">
        <f t="array" aca="1" ref="Q541" ca="1">_xlfn.IFNA(TODAY()-(INDEX(OFFSET(Priorities!$F$3:$F$2283,Table1[[#This Row],[ID]],0),MATCH(1,(B541=OFFSET(Priorities!$B$3:$B$2283,Table1[[#This Row],[ID]],0))*("3L"=OFFSET(Priorities!$E$3:$E$2283,Table1[[#This Row],[ID]],0)),0))),"")</f>
        <v/>
      </c>
    </row>
    <row r="542" spans="1:17" hidden="1" x14ac:dyDescent="0.3">
      <c r="A542" s="288">
        <v>541</v>
      </c>
      <c r="B542" s="289" t="str">
        <f ca="1">IF(COUNTIF(Priorities!$B$4:OFFSET(Priorities!$B$3,Table1[[#This Row],[ID]],0),OFFSET(Priorities!$B$3,Table1[[#This Row],[ID]],0))=1,OFFSET(Priorities!$B$3,Table1[[#This Row],[ID]],0),"")</f>
        <v/>
      </c>
      <c r="C542" s="290" t="str">
        <f ca="1">IF(COUNTIF(Priorities!$B$4:OFFSET(Priorities!$B$3,Table1[[#This Row],[ID]],0),OFFSET(Priorities!$B$3,Table1[[#This Row],[ID]],0))=1,OFFSET(Priorities!$C$3,Table1[[#This Row],[ID]],0),"")</f>
        <v/>
      </c>
      <c r="D542" s="289" t="str">
        <f ca="1">IFERROR(IF(VLOOKUP(E542,'Leader-Assistant'!$B$1:$B$25,1,FALSE)&lt;&gt;"",'Leader-Assistant'!$B$1,""),"") &amp; IFERROR(IF(VLOOKUP(E542,'Leader-Assistant'!$C$1:$C$25,1,FALSE)&lt;&gt;"",'Leader-Assistant'!$C$1,""),"")  &amp; IFERROR(IF(VLOOKUP(E542,'Leader-Assistant'!$D$1:$D$25,1,FALSE)&lt;&gt;"",'Leader-Assistant'!$D$1,""),"") &amp; IFERROR(IF(VLOOKUP(E542,'Leader-Assistant'!$E$1:$E$25,1,FALSE)&lt;&gt;"",'Leader-Assistant'!$E$1,""),"") &amp; IFERROR(IF(VLOOKUP(E542,'Leader-Assistant'!$F$1:$F$25,1,FALSE)&lt;&gt;"",'Leader-Assistant'!$F$1,""),"") &amp; IFERROR(IF(VLOOKUP(E542,'Leader-Assistant'!$G$1:$G$25,1,FALSE)&lt;&gt;"",'Leader-Assistant'!$G$1,""),"") &amp; IFERROR(IF(VLOOKUP(E542,'Leader-Assistant'!$H$1:$H$25,1,FALSE)&lt;&gt;"",'Leader-Assistant'!$H$1,""),"") &amp; IFERROR(IF(VLOOKUP(E542,'Leader-Assistant'!$I$1:$I$25,1,FALSE)&lt;&gt;"",'Leader-Assistant'!$I$1,""),"")</f>
        <v/>
      </c>
      <c r="E542" s="289" t="str">
        <f ca="1">IF(COUNTIF(Priorities!$B$4:OFFSET(Priorities!$B$3,Table1[[#This Row],[ID]],0),OFFSET(Priorities!$B$3,Table1[[#This Row],[ID]],0))=1,OFFSET(Priorities!$D$3,Table1[[#This Row],[ID]],0),"")</f>
        <v/>
      </c>
      <c r="F542" s="291"/>
      <c r="G542" s="292" t="str" cm="1">
        <f t="array" aca="1" ref="G542" ca="1">_xlfn.IFNA(TODAY()-(INDEX(OFFSET(Priorities!$F$3:$F$2283,Table1[[#This Row],[ID]],0),MATCH(1,(B542=OFFSET(Priorities!$B$3:$B$2283,Table1[[#This Row],[ID]],0))*("1W"=OFFSET(Priorities!$E$3:$E$2283,Table1[[#This Row],[ID]],0)),0))),"")</f>
        <v/>
      </c>
      <c r="H542" s="292" t="str" cm="1">
        <f t="array" aca="1" ref="H542" ca="1">_xlfn.IFNA(TODAY()-(INDEX(OFFSET(Priorities!$F$3:$F$2283,Table1[[#This Row],[ID]],0),MATCH(1,(B542=OFFSET(Priorities!$B$3:$B$2283,Table1[[#This Row],[ID]],0))*("3W"=OFFSET(Priorities!$E$3:$E$2283,Table1[[#This Row],[ID]],0)),0))),"")</f>
        <v/>
      </c>
      <c r="I542" s="292" t="str" cm="1">
        <f t="array" aca="1" ref="I542" ca="1">_xlfn.IFNA(TODAY()-(INDEX(OFFSET(Priorities!$F$3:$F$2283,Table1[[#This Row],[ID]],0),MATCH(1,(B542=OFFSET(Priorities!$B$3:$B$2283,Table1[[#This Row],[ID]],0))*("6W"=OFFSET(Priorities!$E$3:$E$2283,Table1[[#This Row],[ID]],0)),0))),"")</f>
        <v/>
      </c>
      <c r="J542" s="292" t="str" cm="1">
        <f t="array" aca="1" ref="J542" ca="1">_xlfn.IFNA(TODAY()-(INDEX(OFFSET(Priorities!$F$3:$F$2283,Table1[[#This Row],[ID]],0),MATCH(1,(B542=OFFSET(Priorities!$B$3:$B$2283,Table1[[#This Row],[ID]],0))*("12W"=OFFSET(Priorities!$E$3:$E$2283,Table1[[#This Row],[ID]],0)),0))),"")</f>
        <v/>
      </c>
      <c r="K542" s="292" t="str" cm="1">
        <f t="array" aca="1" ref="K542" ca="1">_xlfn.IFNA(TODAY()-(INDEX(OFFSET(Priorities!$F$3:$F$2283,Table1[[#This Row],[ID]],0),MATCH(1,(B542=OFFSET(Priorities!$B$3:$B$2283,Table1[[#This Row],[ID]],0))*("18W"=OFFSET(Priorities!$E$3:$E$2283,Table1[[#This Row],[ID]],0)),0))),"")</f>
        <v/>
      </c>
      <c r="L542" s="292" t="str" cm="1">
        <f t="array" aca="1" ref="L542" ca="1">_xlfn.IFNA(TODAY()-(INDEX(OFFSET(Priorities!$F$3:$F$2283,Table1[[#This Row],[ID]],0),MATCH(1,(B542=OFFSET(Priorities!$B$3:$B$2283,Table1[[#This Row],[ID]],0))*("26W"=OFFSET(Priorities!$E$3:$E$2283,Table1[[#This Row],[ID]],0)),0))),"")</f>
        <v/>
      </c>
      <c r="M542" s="292" t="str" cm="1">
        <f t="array" aca="1" ref="M542" ca="1">_xlfn.IFNA(TODAY()-(INDEX(OFFSET(Priorities!$F$3:$F$2283,Table1[[#This Row],[ID]],0),MATCH(1,(B542=OFFSET(Priorities!$B$3:$B$2283,Table1[[#This Row],[ID]],0))*("52W"=OFFSET(Priorities!$E$3:$E$2283,Table1[[#This Row],[ID]],0)),0))),"")</f>
        <v/>
      </c>
      <c r="N542" s="292" t="str" cm="1">
        <f t="array" aca="1" ref="N542" ca="1">_xlfn.IFNA(TODAY()-(INDEX(OFFSET(Priorities!$F$3:$F$2283,Table1[[#This Row],[ID]],0),MATCH(1,(B542=OFFSET(Priorities!$B$3:$B$2283,Table1[[#This Row],[ID]],0))*("104W"=OFFSET(Priorities!$E$3:$E$2283,Table1[[#This Row],[ID]],0)),0))),"")</f>
        <v/>
      </c>
      <c r="O542" s="292" t="str" cm="1">
        <f t="array" aca="1" ref="O542" ca="1">_xlfn.IFNA(TODAY()-(INDEX(OFFSET(Priorities!$F$3:$F$2283,Table1[[#This Row],[ID]],0),MATCH(1,(B542=OFFSET(Priorities!$B$3:$B$2283,Table1[[#This Row],[ID]],0))*("2L"=OFFSET(Priorities!$E$3:$E$2283,Table1[[#This Row],[ID]],0)),0))),"")</f>
        <v/>
      </c>
      <c r="P542" s="292" t="str" cm="1">
        <f t="array" aca="1" ref="P542" ca="1">_xlfn.IFNA(TODAY()-(INDEX(OFFSET(Priorities!$F$3:$F$2283,Table1[[#This Row],[ID]],0),MATCH(1,(B542=OFFSET(Priorities!$B$3:$B$2283,Table1[[#This Row],[ID]],0))*("156W"=OFFSET(Priorities!$E$3:$E$2283,Table1[[#This Row],[ID]],0)),0))),"")</f>
        <v/>
      </c>
      <c r="Q542" s="289" t="str" cm="1">
        <f t="array" aca="1" ref="Q542" ca="1">_xlfn.IFNA(TODAY()-(INDEX(OFFSET(Priorities!$F$3:$F$2283,Table1[[#This Row],[ID]],0),MATCH(1,(B542=OFFSET(Priorities!$B$3:$B$2283,Table1[[#This Row],[ID]],0))*("3L"=OFFSET(Priorities!$E$3:$E$2283,Table1[[#This Row],[ID]],0)),0))),"")</f>
        <v/>
      </c>
    </row>
    <row r="543" spans="1:17" hidden="1" x14ac:dyDescent="0.3">
      <c r="A543" s="288">
        <v>542</v>
      </c>
      <c r="B543" s="289" t="str">
        <f ca="1">IF(COUNTIF(Priorities!$B$4:OFFSET(Priorities!$B$3,Table1[[#This Row],[ID]],0),OFFSET(Priorities!$B$3,Table1[[#This Row],[ID]],0))=1,OFFSET(Priorities!$B$3,Table1[[#This Row],[ID]],0),"")</f>
        <v/>
      </c>
      <c r="C543" s="290" t="str">
        <f ca="1">IF(COUNTIF(Priorities!$B$4:OFFSET(Priorities!$B$3,Table1[[#This Row],[ID]],0),OFFSET(Priorities!$B$3,Table1[[#This Row],[ID]],0))=1,OFFSET(Priorities!$C$3,Table1[[#This Row],[ID]],0),"")</f>
        <v/>
      </c>
      <c r="D543" s="289" t="str">
        <f ca="1">IFERROR(IF(VLOOKUP(E543,'Leader-Assistant'!$B$1:$B$25,1,FALSE)&lt;&gt;"",'Leader-Assistant'!$B$1,""),"") &amp; IFERROR(IF(VLOOKUP(E543,'Leader-Assistant'!$C$1:$C$25,1,FALSE)&lt;&gt;"",'Leader-Assistant'!$C$1,""),"")  &amp; IFERROR(IF(VLOOKUP(E543,'Leader-Assistant'!$D$1:$D$25,1,FALSE)&lt;&gt;"",'Leader-Assistant'!$D$1,""),"") &amp; IFERROR(IF(VLOOKUP(E543,'Leader-Assistant'!$E$1:$E$25,1,FALSE)&lt;&gt;"",'Leader-Assistant'!$E$1,""),"") &amp; IFERROR(IF(VLOOKUP(E543,'Leader-Assistant'!$F$1:$F$25,1,FALSE)&lt;&gt;"",'Leader-Assistant'!$F$1,""),"") &amp; IFERROR(IF(VLOOKUP(E543,'Leader-Assistant'!$G$1:$G$25,1,FALSE)&lt;&gt;"",'Leader-Assistant'!$G$1,""),"") &amp; IFERROR(IF(VLOOKUP(E543,'Leader-Assistant'!$H$1:$H$25,1,FALSE)&lt;&gt;"",'Leader-Assistant'!$H$1,""),"") &amp; IFERROR(IF(VLOOKUP(E543,'Leader-Assistant'!$I$1:$I$25,1,FALSE)&lt;&gt;"",'Leader-Assistant'!$I$1,""),"")</f>
        <v/>
      </c>
      <c r="E543" s="289" t="str">
        <f ca="1">IF(COUNTIF(Priorities!$B$4:OFFSET(Priorities!$B$3,Table1[[#This Row],[ID]],0),OFFSET(Priorities!$B$3,Table1[[#This Row],[ID]],0))=1,OFFSET(Priorities!$D$3,Table1[[#This Row],[ID]],0),"")</f>
        <v/>
      </c>
      <c r="F543" s="291"/>
      <c r="G543" s="292" t="str" cm="1">
        <f t="array" aca="1" ref="G543" ca="1">_xlfn.IFNA(TODAY()-(INDEX(OFFSET(Priorities!$F$3:$F$2283,Table1[[#This Row],[ID]],0),MATCH(1,(B543=OFFSET(Priorities!$B$3:$B$2283,Table1[[#This Row],[ID]],0))*("1W"=OFFSET(Priorities!$E$3:$E$2283,Table1[[#This Row],[ID]],0)),0))),"")</f>
        <v/>
      </c>
      <c r="H543" s="292" t="str" cm="1">
        <f t="array" aca="1" ref="H543" ca="1">_xlfn.IFNA(TODAY()-(INDEX(OFFSET(Priorities!$F$3:$F$2283,Table1[[#This Row],[ID]],0),MATCH(1,(B543=OFFSET(Priorities!$B$3:$B$2283,Table1[[#This Row],[ID]],0))*("3W"=OFFSET(Priorities!$E$3:$E$2283,Table1[[#This Row],[ID]],0)),0))),"")</f>
        <v/>
      </c>
      <c r="I543" s="292" t="str" cm="1">
        <f t="array" aca="1" ref="I543" ca="1">_xlfn.IFNA(TODAY()-(INDEX(OFFSET(Priorities!$F$3:$F$2283,Table1[[#This Row],[ID]],0),MATCH(1,(B543=OFFSET(Priorities!$B$3:$B$2283,Table1[[#This Row],[ID]],0))*("6W"=OFFSET(Priorities!$E$3:$E$2283,Table1[[#This Row],[ID]],0)),0))),"")</f>
        <v/>
      </c>
      <c r="J543" s="292" t="str" cm="1">
        <f t="array" aca="1" ref="J543" ca="1">_xlfn.IFNA(TODAY()-(INDEX(OFFSET(Priorities!$F$3:$F$2283,Table1[[#This Row],[ID]],0),MATCH(1,(B543=OFFSET(Priorities!$B$3:$B$2283,Table1[[#This Row],[ID]],0))*("12W"=OFFSET(Priorities!$E$3:$E$2283,Table1[[#This Row],[ID]],0)),0))),"")</f>
        <v/>
      </c>
      <c r="K543" s="292" t="str" cm="1">
        <f t="array" aca="1" ref="K543" ca="1">_xlfn.IFNA(TODAY()-(INDEX(OFFSET(Priorities!$F$3:$F$2283,Table1[[#This Row],[ID]],0),MATCH(1,(B543=OFFSET(Priorities!$B$3:$B$2283,Table1[[#This Row],[ID]],0))*("18W"=OFFSET(Priorities!$E$3:$E$2283,Table1[[#This Row],[ID]],0)),0))),"")</f>
        <v/>
      </c>
      <c r="L543" s="292" t="str" cm="1">
        <f t="array" aca="1" ref="L543" ca="1">_xlfn.IFNA(TODAY()-(INDEX(OFFSET(Priorities!$F$3:$F$2283,Table1[[#This Row],[ID]],0),MATCH(1,(B543=OFFSET(Priorities!$B$3:$B$2283,Table1[[#This Row],[ID]],0))*("26W"=OFFSET(Priorities!$E$3:$E$2283,Table1[[#This Row],[ID]],0)),0))),"")</f>
        <v/>
      </c>
      <c r="M543" s="292" t="str" cm="1">
        <f t="array" aca="1" ref="M543" ca="1">_xlfn.IFNA(TODAY()-(INDEX(OFFSET(Priorities!$F$3:$F$2283,Table1[[#This Row],[ID]],0),MATCH(1,(B543=OFFSET(Priorities!$B$3:$B$2283,Table1[[#This Row],[ID]],0))*("52W"=OFFSET(Priorities!$E$3:$E$2283,Table1[[#This Row],[ID]],0)),0))),"")</f>
        <v/>
      </c>
      <c r="N543" s="292" t="str" cm="1">
        <f t="array" aca="1" ref="N543" ca="1">_xlfn.IFNA(TODAY()-(INDEX(OFFSET(Priorities!$F$3:$F$2283,Table1[[#This Row],[ID]],0),MATCH(1,(B543=OFFSET(Priorities!$B$3:$B$2283,Table1[[#This Row],[ID]],0))*("104W"=OFFSET(Priorities!$E$3:$E$2283,Table1[[#This Row],[ID]],0)),0))),"")</f>
        <v/>
      </c>
      <c r="O543" s="292" t="str" cm="1">
        <f t="array" aca="1" ref="O543" ca="1">_xlfn.IFNA(TODAY()-(INDEX(OFFSET(Priorities!$F$3:$F$2283,Table1[[#This Row],[ID]],0),MATCH(1,(B543=OFFSET(Priorities!$B$3:$B$2283,Table1[[#This Row],[ID]],0))*("2L"=OFFSET(Priorities!$E$3:$E$2283,Table1[[#This Row],[ID]],0)),0))),"")</f>
        <v/>
      </c>
      <c r="P543" s="292" t="str" cm="1">
        <f t="array" aca="1" ref="P543" ca="1">_xlfn.IFNA(TODAY()-(INDEX(OFFSET(Priorities!$F$3:$F$2283,Table1[[#This Row],[ID]],0),MATCH(1,(B543=OFFSET(Priorities!$B$3:$B$2283,Table1[[#This Row],[ID]],0))*("156W"=OFFSET(Priorities!$E$3:$E$2283,Table1[[#This Row],[ID]],0)),0))),"")</f>
        <v/>
      </c>
      <c r="Q543" s="289" t="str" cm="1">
        <f t="array" aca="1" ref="Q543" ca="1">_xlfn.IFNA(TODAY()-(INDEX(OFFSET(Priorities!$F$3:$F$2283,Table1[[#This Row],[ID]],0),MATCH(1,(B543=OFFSET(Priorities!$B$3:$B$2283,Table1[[#This Row],[ID]],0))*("3L"=OFFSET(Priorities!$E$3:$E$2283,Table1[[#This Row],[ID]],0)),0))),"")</f>
        <v/>
      </c>
    </row>
    <row r="544" spans="1:17" hidden="1" x14ac:dyDescent="0.3">
      <c r="A544" s="288">
        <v>543</v>
      </c>
      <c r="B544" s="289" t="str">
        <f ca="1">IF(COUNTIF(Priorities!$B$4:OFFSET(Priorities!$B$3,Table1[[#This Row],[ID]],0),OFFSET(Priorities!$B$3,Table1[[#This Row],[ID]],0))=1,OFFSET(Priorities!$B$3,Table1[[#This Row],[ID]],0),"")</f>
        <v/>
      </c>
      <c r="C544" s="290" t="str">
        <f ca="1">IF(COUNTIF(Priorities!$B$4:OFFSET(Priorities!$B$3,Table1[[#This Row],[ID]],0),OFFSET(Priorities!$B$3,Table1[[#This Row],[ID]],0))=1,OFFSET(Priorities!$C$3,Table1[[#This Row],[ID]],0),"")</f>
        <v/>
      </c>
      <c r="D544" s="289" t="str">
        <f ca="1">IFERROR(IF(VLOOKUP(E544,'Leader-Assistant'!$B$1:$B$25,1,FALSE)&lt;&gt;"",'Leader-Assistant'!$B$1,""),"") &amp; IFERROR(IF(VLOOKUP(E544,'Leader-Assistant'!$C$1:$C$25,1,FALSE)&lt;&gt;"",'Leader-Assistant'!$C$1,""),"")  &amp; IFERROR(IF(VLOOKUP(E544,'Leader-Assistant'!$D$1:$D$25,1,FALSE)&lt;&gt;"",'Leader-Assistant'!$D$1,""),"") &amp; IFERROR(IF(VLOOKUP(E544,'Leader-Assistant'!$E$1:$E$25,1,FALSE)&lt;&gt;"",'Leader-Assistant'!$E$1,""),"") &amp; IFERROR(IF(VLOOKUP(E544,'Leader-Assistant'!$F$1:$F$25,1,FALSE)&lt;&gt;"",'Leader-Assistant'!$F$1,""),"") &amp; IFERROR(IF(VLOOKUP(E544,'Leader-Assistant'!$G$1:$G$25,1,FALSE)&lt;&gt;"",'Leader-Assistant'!$G$1,""),"") &amp; IFERROR(IF(VLOOKUP(E544,'Leader-Assistant'!$H$1:$H$25,1,FALSE)&lt;&gt;"",'Leader-Assistant'!$H$1,""),"") &amp; IFERROR(IF(VLOOKUP(E544,'Leader-Assistant'!$I$1:$I$25,1,FALSE)&lt;&gt;"",'Leader-Assistant'!$I$1,""),"")</f>
        <v/>
      </c>
      <c r="E544" s="289" t="str">
        <f ca="1">IF(COUNTIF(Priorities!$B$4:OFFSET(Priorities!$B$3,Table1[[#This Row],[ID]],0),OFFSET(Priorities!$B$3,Table1[[#This Row],[ID]],0))=1,OFFSET(Priorities!$D$3,Table1[[#This Row],[ID]],0),"")</f>
        <v/>
      </c>
      <c r="F544" s="291"/>
      <c r="G544" s="292" t="str" cm="1">
        <f t="array" aca="1" ref="G544" ca="1">_xlfn.IFNA(TODAY()-(INDEX(OFFSET(Priorities!$F$3:$F$2283,Table1[[#This Row],[ID]],0),MATCH(1,(B544=OFFSET(Priorities!$B$3:$B$2283,Table1[[#This Row],[ID]],0))*("1W"=OFFSET(Priorities!$E$3:$E$2283,Table1[[#This Row],[ID]],0)),0))),"")</f>
        <v/>
      </c>
      <c r="H544" s="292" t="str" cm="1">
        <f t="array" aca="1" ref="H544" ca="1">_xlfn.IFNA(TODAY()-(INDEX(OFFSET(Priorities!$F$3:$F$2283,Table1[[#This Row],[ID]],0),MATCH(1,(B544=OFFSET(Priorities!$B$3:$B$2283,Table1[[#This Row],[ID]],0))*("3W"=OFFSET(Priorities!$E$3:$E$2283,Table1[[#This Row],[ID]],0)),0))),"")</f>
        <v/>
      </c>
      <c r="I544" s="292" t="str" cm="1">
        <f t="array" aca="1" ref="I544" ca="1">_xlfn.IFNA(TODAY()-(INDEX(OFFSET(Priorities!$F$3:$F$2283,Table1[[#This Row],[ID]],0),MATCH(1,(B544=OFFSET(Priorities!$B$3:$B$2283,Table1[[#This Row],[ID]],0))*("6W"=OFFSET(Priorities!$E$3:$E$2283,Table1[[#This Row],[ID]],0)),0))),"")</f>
        <v/>
      </c>
      <c r="J544" s="292" t="str" cm="1">
        <f t="array" aca="1" ref="J544" ca="1">_xlfn.IFNA(TODAY()-(INDEX(OFFSET(Priorities!$F$3:$F$2283,Table1[[#This Row],[ID]],0),MATCH(1,(B544=OFFSET(Priorities!$B$3:$B$2283,Table1[[#This Row],[ID]],0))*("12W"=OFFSET(Priorities!$E$3:$E$2283,Table1[[#This Row],[ID]],0)),0))),"")</f>
        <v/>
      </c>
      <c r="K544" s="292" t="str" cm="1">
        <f t="array" aca="1" ref="K544" ca="1">_xlfn.IFNA(TODAY()-(INDEX(OFFSET(Priorities!$F$3:$F$2283,Table1[[#This Row],[ID]],0),MATCH(1,(B544=OFFSET(Priorities!$B$3:$B$2283,Table1[[#This Row],[ID]],0))*("18W"=OFFSET(Priorities!$E$3:$E$2283,Table1[[#This Row],[ID]],0)),0))),"")</f>
        <v/>
      </c>
      <c r="L544" s="292" t="str" cm="1">
        <f t="array" aca="1" ref="L544" ca="1">_xlfn.IFNA(TODAY()-(INDEX(OFFSET(Priorities!$F$3:$F$2283,Table1[[#This Row],[ID]],0),MATCH(1,(B544=OFFSET(Priorities!$B$3:$B$2283,Table1[[#This Row],[ID]],0))*("26W"=OFFSET(Priorities!$E$3:$E$2283,Table1[[#This Row],[ID]],0)),0))),"")</f>
        <v/>
      </c>
      <c r="M544" s="292" t="str" cm="1">
        <f t="array" aca="1" ref="M544" ca="1">_xlfn.IFNA(TODAY()-(INDEX(OFFSET(Priorities!$F$3:$F$2283,Table1[[#This Row],[ID]],0),MATCH(1,(B544=OFFSET(Priorities!$B$3:$B$2283,Table1[[#This Row],[ID]],0))*("52W"=OFFSET(Priorities!$E$3:$E$2283,Table1[[#This Row],[ID]],0)),0))),"")</f>
        <v/>
      </c>
      <c r="N544" s="292" t="str" cm="1">
        <f t="array" aca="1" ref="N544" ca="1">_xlfn.IFNA(TODAY()-(INDEX(OFFSET(Priorities!$F$3:$F$2283,Table1[[#This Row],[ID]],0),MATCH(1,(B544=OFFSET(Priorities!$B$3:$B$2283,Table1[[#This Row],[ID]],0))*("104W"=OFFSET(Priorities!$E$3:$E$2283,Table1[[#This Row],[ID]],0)),0))),"")</f>
        <v/>
      </c>
      <c r="O544" s="292" t="str" cm="1">
        <f t="array" aca="1" ref="O544" ca="1">_xlfn.IFNA(TODAY()-(INDEX(OFFSET(Priorities!$F$3:$F$2283,Table1[[#This Row],[ID]],0),MATCH(1,(B544=OFFSET(Priorities!$B$3:$B$2283,Table1[[#This Row],[ID]],0))*("2L"=OFFSET(Priorities!$E$3:$E$2283,Table1[[#This Row],[ID]],0)),0))),"")</f>
        <v/>
      </c>
      <c r="P544" s="292" t="str" cm="1">
        <f t="array" aca="1" ref="P544" ca="1">_xlfn.IFNA(TODAY()-(INDEX(OFFSET(Priorities!$F$3:$F$2283,Table1[[#This Row],[ID]],0),MATCH(1,(B544=OFFSET(Priorities!$B$3:$B$2283,Table1[[#This Row],[ID]],0))*("156W"=OFFSET(Priorities!$E$3:$E$2283,Table1[[#This Row],[ID]],0)),0))),"")</f>
        <v/>
      </c>
      <c r="Q544" s="289" t="str" cm="1">
        <f t="array" aca="1" ref="Q544" ca="1">_xlfn.IFNA(TODAY()-(INDEX(OFFSET(Priorities!$F$3:$F$2283,Table1[[#This Row],[ID]],0),MATCH(1,(B544=OFFSET(Priorities!$B$3:$B$2283,Table1[[#This Row],[ID]],0))*("3L"=OFFSET(Priorities!$E$3:$E$2283,Table1[[#This Row],[ID]],0)),0))),"")</f>
        <v/>
      </c>
    </row>
    <row r="545" spans="1:17" hidden="1" x14ac:dyDescent="0.3">
      <c r="A545" s="288">
        <v>544</v>
      </c>
      <c r="B545" s="289" t="str">
        <f ca="1">IF(COUNTIF(Priorities!$B$4:OFFSET(Priorities!$B$3,Table1[[#This Row],[ID]],0),OFFSET(Priorities!$B$3,Table1[[#This Row],[ID]],0))=1,OFFSET(Priorities!$B$3,Table1[[#This Row],[ID]],0),"")</f>
        <v/>
      </c>
      <c r="C545" s="290" t="str">
        <f ca="1">IF(COUNTIF(Priorities!$B$4:OFFSET(Priorities!$B$3,Table1[[#This Row],[ID]],0),OFFSET(Priorities!$B$3,Table1[[#This Row],[ID]],0))=1,OFFSET(Priorities!$C$3,Table1[[#This Row],[ID]],0),"")</f>
        <v/>
      </c>
      <c r="D545" s="289" t="str">
        <f ca="1">IFERROR(IF(VLOOKUP(E545,'Leader-Assistant'!$B$1:$B$25,1,FALSE)&lt;&gt;"",'Leader-Assistant'!$B$1,""),"") &amp; IFERROR(IF(VLOOKUP(E545,'Leader-Assistant'!$C$1:$C$25,1,FALSE)&lt;&gt;"",'Leader-Assistant'!$C$1,""),"")  &amp; IFERROR(IF(VLOOKUP(E545,'Leader-Assistant'!$D$1:$D$25,1,FALSE)&lt;&gt;"",'Leader-Assistant'!$D$1,""),"") &amp; IFERROR(IF(VLOOKUP(E545,'Leader-Assistant'!$E$1:$E$25,1,FALSE)&lt;&gt;"",'Leader-Assistant'!$E$1,""),"") &amp; IFERROR(IF(VLOOKUP(E545,'Leader-Assistant'!$F$1:$F$25,1,FALSE)&lt;&gt;"",'Leader-Assistant'!$F$1,""),"") &amp; IFERROR(IF(VLOOKUP(E545,'Leader-Assistant'!$G$1:$G$25,1,FALSE)&lt;&gt;"",'Leader-Assistant'!$G$1,""),"") &amp; IFERROR(IF(VLOOKUP(E545,'Leader-Assistant'!$H$1:$H$25,1,FALSE)&lt;&gt;"",'Leader-Assistant'!$H$1,""),"") &amp; IFERROR(IF(VLOOKUP(E545,'Leader-Assistant'!$I$1:$I$25,1,FALSE)&lt;&gt;"",'Leader-Assistant'!$I$1,""),"")</f>
        <v/>
      </c>
      <c r="E545" s="289" t="str">
        <f ca="1">IF(COUNTIF(Priorities!$B$4:OFFSET(Priorities!$B$3,Table1[[#This Row],[ID]],0),OFFSET(Priorities!$B$3,Table1[[#This Row],[ID]],0))=1,OFFSET(Priorities!$D$3,Table1[[#This Row],[ID]],0),"")</f>
        <v/>
      </c>
      <c r="F545" s="291"/>
      <c r="G545" s="292" t="str" cm="1">
        <f t="array" aca="1" ref="G545" ca="1">_xlfn.IFNA(TODAY()-(INDEX(OFFSET(Priorities!$F$3:$F$2283,Table1[[#This Row],[ID]],0),MATCH(1,(B545=OFFSET(Priorities!$B$3:$B$2283,Table1[[#This Row],[ID]],0))*("1W"=OFFSET(Priorities!$E$3:$E$2283,Table1[[#This Row],[ID]],0)),0))),"")</f>
        <v/>
      </c>
      <c r="H545" s="292" t="str" cm="1">
        <f t="array" aca="1" ref="H545" ca="1">_xlfn.IFNA(TODAY()-(INDEX(OFFSET(Priorities!$F$3:$F$2283,Table1[[#This Row],[ID]],0),MATCH(1,(B545=OFFSET(Priorities!$B$3:$B$2283,Table1[[#This Row],[ID]],0))*("3W"=OFFSET(Priorities!$E$3:$E$2283,Table1[[#This Row],[ID]],0)),0))),"")</f>
        <v/>
      </c>
      <c r="I545" s="292" t="str" cm="1">
        <f t="array" aca="1" ref="I545" ca="1">_xlfn.IFNA(TODAY()-(INDEX(OFFSET(Priorities!$F$3:$F$2283,Table1[[#This Row],[ID]],0),MATCH(1,(B545=OFFSET(Priorities!$B$3:$B$2283,Table1[[#This Row],[ID]],0))*("6W"=OFFSET(Priorities!$E$3:$E$2283,Table1[[#This Row],[ID]],0)),0))),"")</f>
        <v/>
      </c>
      <c r="J545" s="292" t="str" cm="1">
        <f t="array" aca="1" ref="J545" ca="1">_xlfn.IFNA(TODAY()-(INDEX(OFFSET(Priorities!$F$3:$F$2283,Table1[[#This Row],[ID]],0),MATCH(1,(B545=OFFSET(Priorities!$B$3:$B$2283,Table1[[#This Row],[ID]],0))*("12W"=OFFSET(Priorities!$E$3:$E$2283,Table1[[#This Row],[ID]],0)),0))),"")</f>
        <v/>
      </c>
      <c r="K545" s="292" t="str" cm="1">
        <f t="array" aca="1" ref="K545" ca="1">_xlfn.IFNA(TODAY()-(INDEX(OFFSET(Priorities!$F$3:$F$2283,Table1[[#This Row],[ID]],0),MATCH(1,(B545=OFFSET(Priorities!$B$3:$B$2283,Table1[[#This Row],[ID]],0))*("18W"=OFFSET(Priorities!$E$3:$E$2283,Table1[[#This Row],[ID]],0)),0))),"")</f>
        <v/>
      </c>
      <c r="L545" s="292" t="str" cm="1">
        <f t="array" aca="1" ref="L545" ca="1">_xlfn.IFNA(TODAY()-(INDEX(OFFSET(Priorities!$F$3:$F$2283,Table1[[#This Row],[ID]],0),MATCH(1,(B545=OFFSET(Priorities!$B$3:$B$2283,Table1[[#This Row],[ID]],0))*("26W"=OFFSET(Priorities!$E$3:$E$2283,Table1[[#This Row],[ID]],0)),0))),"")</f>
        <v/>
      </c>
      <c r="M545" s="292" t="str" cm="1">
        <f t="array" aca="1" ref="M545" ca="1">_xlfn.IFNA(TODAY()-(INDEX(OFFSET(Priorities!$F$3:$F$2283,Table1[[#This Row],[ID]],0),MATCH(1,(B545=OFFSET(Priorities!$B$3:$B$2283,Table1[[#This Row],[ID]],0))*("52W"=OFFSET(Priorities!$E$3:$E$2283,Table1[[#This Row],[ID]],0)),0))),"")</f>
        <v/>
      </c>
      <c r="N545" s="292" t="str" cm="1">
        <f t="array" aca="1" ref="N545" ca="1">_xlfn.IFNA(TODAY()-(INDEX(OFFSET(Priorities!$F$3:$F$2283,Table1[[#This Row],[ID]],0),MATCH(1,(B545=OFFSET(Priorities!$B$3:$B$2283,Table1[[#This Row],[ID]],0))*("104W"=OFFSET(Priorities!$E$3:$E$2283,Table1[[#This Row],[ID]],0)),0))),"")</f>
        <v/>
      </c>
      <c r="O545" s="292" t="str" cm="1">
        <f t="array" aca="1" ref="O545" ca="1">_xlfn.IFNA(TODAY()-(INDEX(OFFSET(Priorities!$F$3:$F$2283,Table1[[#This Row],[ID]],0),MATCH(1,(B545=OFFSET(Priorities!$B$3:$B$2283,Table1[[#This Row],[ID]],0))*("2L"=OFFSET(Priorities!$E$3:$E$2283,Table1[[#This Row],[ID]],0)),0))),"")</f>
        <v/>
      </c>
      <c r="P545" s="292" t="str" cm="1">
        <f t="array" aca="1" ref="P545" ca="1">_xlfn.IFNA(TODAY()-(INDEX(OFFSET(Priorities!$F$3:$F$2283,Table1[[#This Row],[ID]],0),MATCH(1,(B545=OFFSET(Priorities!$B$3:$B$2283,Table1[[#This Row],[ID]],0))*("156W"=OFFSET(Priorities!$E$3:$E$2283,Table1[[#This Row],[ID]],0)),0))),"")</f>
        <v/>
      </c>
      <c r="Q545" s="289" t="str" cm="1">
        <f t="array" aca="1" ref="Q545" ca="1">_xlfn.IFNA(TODAY()-(INDEX(OFFSET(Priorities!$F$3:$F$2283,Table1[[#This Row],[ID]],0),MATCH(1,(B545=OFFSET(Priorities!$B$3:$B$2283,Table1[[#This Row],[ID]],0))*("3L"=OFFSET(Priorities!$E$3:$E$2283,Table1[[#This Row],[ID]],0)),0))),"")</f>
        <v/>
      </c>
    </row>
    <row r="546" spans="1:17" hidden="1" x14ac:dyDescent="0.3">
      <c r="A546" s="288">
        <v>545</v>
      </c>
      <c r="B546" s="289" t="str">
        <f ca="1">IF(COUNTIF(Priorities!$B$4:OFFSET(Priorities!$B$3,Table1[[#This Row],[ID]],0),OFFSET(Priorities!$B$3,Table1[[#This Row],[ID]],0))=1,OFFSET(Priorities!$B$3,Table1[[#This Row],[ID]],0),"")</f>
        <v/>
      </c>
      <c r="C546" s="290" t="str">
        <f ca="1">IF(COUNTIF(Priorities!$B$4:OFFSET(Priorities!$B$3,Table1[[#This Row],[ID]],0),OFFSET(Priorities!$B$3,Table1[[#This Row],[ID]],0))=1,OFFSET(Priorities!$C$3,Table1[[#This Row],[ID]],0),"")</f>
        <v/>
      </c>
      <c r="D546" s="289" t="str">
        <f ca="1">IFERROR(IF(VLOOKUP(E546,'Leader-Assistant'!$B$1:$B$25,1,FALSE)&lt;&gt;"",'Leader-Assistant'!$B$1,""),"") &amp; IFERROR(IF(VLOOKUP(E546,'Leader-Assistant'!$C$1:$C$25,1,FALSE)&lt;&gt;"",'Leader-Assistant'!$C$1,""),"")  &amp; IFERROR(IF(VLOOKUP(E546,'Leader-Assistant'!$D$1:$D$25,1,FALSE)&lt;&gt;"",'Leader-Assistant'!$D$1,""),"") &amp; IFERROR(IF(VLOOKUP(E546,'Leader-Assistant'!$E$1:$E$25,1,FALSE)&lt;&gt;"",'Leader-Assistant'!$E$1,""),"") &amp; IFERROR(IF(VLOOKUP(E546,'Leader-Assistant'!$F$1:$F$25,1,FALSE)&lt;&gt;"",'Leader-Assistant'!$F$1,""),"") &amp; IFERROR(IF(VLOOKUP(E546,'Leader-Assistant'!$G$1:$G$25,1,FALSE)&lt;&gt;"",'Leader-Assistant'!$G$1,""),"") &amp; IFERROR(IF(VLOOKUP(E546,'Leader-Assistant'!$H$1:$H$25,1,FALSE)&lt;&gt;"",'Leader-Assistant'!$H$1,""),"") &amp; IFERROR(IF(VLOOKUP(E546,'Leader-Assistant'!$I$1:$I$25,1,FALSE)&lt;&gt;"",'Leader-Assistant'!$I$1,""),"")</f>
        <v/>
      </c>
      <c r="E546" s="289" t="str">
        <f ca="1">IF(COUNTIF(Priorities!$B$4:OFFSET(Priorities!$B$3,Table1[[#This Row],[ID]],0),OFFSET(Priorities!$B$3,Table1[[#This Row],[ID]],0))=1,OFFSET(Priorities!$D$3,Table1[[#This Row],[ID]],0),"")</f>
        <v/>
      </c>
      <c r="F546" s="291"/>
      <c r="G546" s="292" t="str" cm="1">
        <f t="array" aca="1" ref="G546" ca="1">_xlfn.IFNA(TODAY()-(INDEX(OFFSET(Priorities!$F$3:$F$2283,Table1[[#This Row],[ID]],0),MATCH(1,(B546=OFFSET(Priorities!$B$3:$B$2283,Table1[[#This Row],[ID]],0))*("1W"=OFFSET(Priorities!$E$3:$E$2283,Table1[[#This Row],[ID]],0)),0))),"")</f>
        <v/>
      </c>
      <c r="H546" s="292" t="str" cm="1">
        <f t="array" aca="1" ref="H546" ca="1">_xlfn.IFNA(TODAY()-(INDEX(OFFSET(Priorities!$F$3:$F$2283,Table1[[#This Row],[ID]],0),MATCH(1,(B546=OFFSET(Priorities!$B$3:$B$2283,Table1[[#This Row],[ID]],0))*("3W"=OFFSET(Priorities!$E$3:$E$2283,Table1[[#This Row],[ID]],0)),0))),"")</f>
        <v/>
      </c>
      <c r="I546" s="292" t="str" cm="1">
        <f t="array" aca="1" ref="I546" ca="1">_xlfn.IFNA(TODAY()-(INDEX(OFFSET(Priorities!$F$3:$F$2283,Table1[[#This Row],[ID]],0),MATCH(1,(B546=OFFSET(Priorities!$B$3:$B$2283,Table1[[#This Row],[ID]],0))*("6W"=OFFSET(Priorities!$E$3:$E$2283,Table1[[#This Row],[ID]],0)),0))),"")</f>
        <v/>
      </c>
      <c r="J546" s="292" t="str" cm="1">
        <f t="array" aca="1" ref="J546" ca="1">_xlfn.IFNA(TODAY()-(INDEX(OFFSET(Priorities!$F$3:$F$2283,Table1[[#This Row],[ID]],0),MATCH(1,(B546=OFFSET(Priorities!$B$3:$B$2283,Table1[[#This Row],[ID]],0))*("12W"=OFFSET(Priorities!$E$3:$E$2283,Table1[[#This Row],[ID]],0)),0))),"")</f>
        <v/>
      </c>
      <c r="K546" s="292" t="str" cm="1">
        <f t="array" aca="1" ref="K546" ca="1">_xlfn.IFNA(TODAY()-(INDEX(OFFSET(Priorities!$F$3:$F$2283,Table1[[#This Row],[ID]],0),MATCH(1,(B546=OFFSET(Priorities!$B$3:$B$2283,Table1[[#This Row],[ID]],0))*("18W"=OFFSET(Priorities!$E$3:$E$2283,Table1[[#This Row],[ID]],0)),0))),"")</f>
        <v/>
      </c>
      <c r="L546" s="292" t="str" cm="1">
        <f t="array" aca="1" ref="L546" ca="1">_xlfn.IFNA(TODAY()-(INDEX(OFFSET(Priorities!$F$3:$F$2283,Table1[[#This Row],[ID]],0),MATCH(1,(B546=OFFSET(Priorities!$B$3:$B$2283,Table1[[#This Row],[ID]],0))*("26W"=OFFSET(Priorities!$E$3:$E$2283,Table1[[#This Row],[ID]],0)),0))),"")</f>
        <v/>
      </c>
      <c r="M546" s="292" t="str" cm="1">
        <f t="array" aca="1" ref="M546" ca="1">_xlfn.IFNA(TODAY()-(INDEX(OFFSET(Priorities!$F$3:$F$2283,Table1[[#This Row],[ID]],0),MATCH(1,(B546=OFFSET(Priorities!$B$3:$B$2283,Table1[[#This Row],[ID]],0))*("52W"=OFFSET(Priorities!$E$3:$E$2283,Table1[[#This Row],[ID]],0)),0))),"")</f>
        <v/>
      </c>
      <c r="N546" s="292" t="str" cm="1">
        <f t="array" aca="1" ref="N546" ca="1">_xlfn.IFNA(TODAY()-(INDEX(OFFSET(Priorities!$F$3:$F$2283,Table1[[#This Row],[ID]],0),MATCH(1,(B546=OFFSET(Priorities!$B$3:$B$2283,Table1[[#This Row],[ID]],0))*("104W"=OFFSET(Priorities!$E$3:$E$2283,Table1[[#This Row],[ID]],0)),0))),"")</f>
        <v/>
      </c>
      <c r="O546" s="292" t="str" cm="1">
        <f t="array" aca="1" ref="O546" ca="1">_xlfn.IFNA(TODAY()-(INDEX(OFFSET(Priorities!$F$3:$F$2283,Table1[[#This Row],[ID]],0),MATCH(1,(B546=OFFSET(Priorities!$B$3:$B$2283,Table1[[#This Row],[ID]],0))*("2L"=OFFSET(Priorities!$E$3:$E$2283,Table1[[#This Row],[ID]],0)),0))),"")</f>
        <v/>
      </c>
      <c r="P546" s="292" t="str" cm="1">
        <f t="array" aca="1" ref="P546" ca="1">_xlfn.IFNA(TODAY()-(INDEX(OFFSET(Priorities!$F$3:$F$2283,Table1[[#This Row],[ID]],0),MATCH(1,(B546=OFFSET(Priorities!$B$3:$B$2283,Table1[[#This Row],[ID]],0))*("156W"=OFFSET(Priorities!$E$3:$E$2283,Table1[[#This Row],[ID]],0)),0))),"")</f>
        <v/>
      </c>
      <c r="Q546" s="289" t="str" cm="1">
        <f t="array" aca="1" ref="Q546" ca="1">_xlfn.IFNA(TODAY()-(INDEX(OFFSET(Priorities!$F$3:$F$2283,Table1[[#This Row],[ID]],0),MATCH(1,(B546=OFFSET(Priorities!$B$3:$B$2283,Table1[[#This Row],[ID]],0))*("3L"=OFFSET(Priorities!$E$3:$E$2283,Table1[[#This Row],[ID]],0)),0))),"")</f>
        <v/>
      </c>
    </row>
    <row r="547" spans="1:17" hidden="1" x14ac:dyDescent="0.3">
      <c r="A547" s="288">
        <v>546</v>
      </c>
      <c r="B547" s="289" t="str">
        <f ca="1">IF(COUNTIF(Priorities!$B$4:OFFSET(Priorities!$B$3,Table1[[#This Row],[ID]],0),OFFSET(Priorities!$B$3,Table1[[#This Row],[ID]],0))=1,OFFSET(Priorities!$B$3,Table1[[#This Row],[ID]],0),"")</f>
        <v/>
      </c>
      <c r="C547" s="290" t="str">
        <f ca="1">IF(COUNTIF(Priorities!$B$4:OFFSET(Priorities!$B$3,Table1[[#This Row],[ID]],0),OFFSET(Priorities!$B$3,Table1[[#This Row],[ID]],0))=1,OFFSET(Priorities!$C$3,Table1[[#This Row],[ID]],0),"")</f>
        <v/>
      </c>
      <c r="D547" s="289" t="str">
        <f ca="1">IFERROR(IF(VLOOKUP(E547,'Leader-Assistant'!$B$1:$B$25,1,FALSE)&lt;&gt;"",'Leader-Assistant'!$B$1,""),"") &amp; IFERROR(IF(VLOOKUP(E547,'Leader-Assistant'!$C$1:$C$25,1,FALSE)&lt;&gt;"",'Leader-Assistant'!$C$1,""),"")  &amp; IFERROR(IF(VLOOKUP(E547,'Leader-Assistant'!$D$1:$D$25,1,FALSE)&lt;&gt;"",'Leader-Assistant'!$D$1,""),"") &amp; IFERROR(IF(VLOOKUP(E547,'Leader-Assistant'!$E$1:$E$25,1,FALSE)&lt;&gt;"",'Leader-Assistant'!$E$1,""),"") &amp; IFERROR(IF(VLOOKUP(E547,'Leader-Assistant'!$F$1:$F$25,1,FALSE)&lt;&gt;"",'Leader-Assistant'!$F$1,""),"") &amp; IFERROR(IF(VLOOKUP(E547,'Leader-Assistant'!$G$1:$G$25,1,FALSE)&lt;&gt;"",'Leader-Assistant'!$G$1,""),"") &amp; IFERROR(IF(VLOOKUP(E547,'Leader-Assistant'!$H$1:$H$25,1,FALSE)&lt;&gt;"",'Leader-Assistant'!$H$1,""),"") &amp; IFERROR(IF(VLOOKUP(E547,'Leader-Assistant'!$I$1:$I$25,1,FALSE)&lt;&gt;"",'Leader-Assistant'!$I$1,""),"")</f>
        <v/>
      </c>
      <c r="E547" s="289" t="str">
        <f ca="1">IF(COUNTIF(Priorities!$B$4:OFFSET(Priorities!$B$3,Table1[[#This Row],[ID]],0),OFFSET(Priorities!$B$3,Table1[[#This Row],[ID]],0))=1,OFFSET(Priorities!$D$3,Table1[[#This Row],[ID]],0),"")</f>
        <v/>
      </c>
      <c r="F547" s="291"/>
      <c r="G547" s="292" t="str" cm="1">
        <f t="array" aca="1" ref="G547" ca="1">_xlfn.IFNA(TODAY()-(INDEX(OFFSET(Priorities!$F$3:$F$2283,Table1[[#This Row],[ID]],0),MATCH(1,(B547=OFFSET(Priorities!$B$3:$B$2283,Table1[[#This Row],[ID]],0))*("1W"=OFFSET(Priorities!$E$3:$E$2283,Table1[[#This Row],[ID]],0)),0))),"")</f>
        <v/>
      </c>
      <c r="H547" s="292" t="str" cm="1">
        <f t="array" aca="1" ref="H547" ca="1">_xlfn.IFNA(TODAY()-(INDEX(OFFSET(Priorities!$F$3:$F$2283,Table1[[#This Row],[ID]],0),MATCH(1,(B547=OFFSET(Priorities!$B$3:$B$2283,Table1[[#This Row],[ID]],0))*("3W"=OFFSET(Priorities!$E$3:$E$2283,Table1[[#This Row],[ID]],0)),0))),"")</f>
        <v/>
      </c>
      <c r="I547" s="292" t="str" cm="1">
        <f t="array" aca="1" ref="I547" ca="1">_xlfn.IFNA(TODAY()-(INDEX(OFFSET(Priorities!$F$3:$F$2283,Table1[[#This Row],[ID]],0),MATCH(1,(B547=OFFSET(Priorities!$B$3:$B$2283,Table1[[#This Row],[ID]],0))*("6W"=OFFSET(Priorities!$E$3:$E$2283,Table1[[#This Row],[ID]],0)),0))),"")</f>
        <v/>
      </c>
      <c r="J547" s="292" t="str" cm="1">
        <f t="array" aca="1" ref="J547" ca="1">_xlfn.IFNA(TODAY()-(INDEX(OFFSET(Priorities!$F$3:$F$2283,Table1[[#This Row],[ID]],0),MATCH(1,(B547=OFFSET(Priorities!$B$3:$B$2283,Table1[[#This Row],[ID]],0))*("12W"=OFFSET(Priorities!$E$3:$E$2283,Table1[[#This Row],[ID]],0)),0))),"")</f>
        <v/>
      </c>
      <c r="K547" s="292" t="str" cm="1">
        <f t="array" aca="1" ref="K547" ca="1">_xlfn.IFNA(TODAY()-(INDEX(OFFSET(Priorities!$F$3:$F$2283,Table1[[#This Row],[ID]],0),MATCH(1,(B547=OFFSET(Priorities!$B$3:$B$2283,Table1[[#This Row],[ID]],0))*("18W"=OFFSET(Priorities!$E$3:$E$2283,Table1[[#This Row],[ID]],0)),0))),"")</f>
        <v/>
      </c>
      <c r="L547" s="292" t="str" cm="1">
        <f t="array" aca="1" ref="L547" ca="1">_xlfn.IFNA(TODAY()-(INDEX(OFFSET(Priorities!$F$3:$F$2283,Table1[[#This Row],[ID]],0),MATCH(1,(B547=OFFSET(Priorities!$B$3:$B$2283,Table1[[#This Row],[ID]],0))*("26W"=OFFSET(Priorities!$E$3:$E$2283,Table1[[#This Row],[ID]],0)),0))),"")</f>
        <v/>
      </c>
      <c r="M547" s="292" t="str" cm="1">
        <f t="array" aca="1" ref="M547" ca="1">_xlfn.IFNA(TODAY()-(INDEX(OFFSET(Priorities!$F$3:$F$2283,Table1[[#This Row],[ID]],0),MATCH(1,(B547=OFFSET(Priorities!$B$3:$B$2283,Table1[[#This Row],[ID]],0))*("52W"=OFFSET(Priorities!$E$3:$E$2283,Table1[[#This Row],[ID]],0)),0))),"")</f>
        <v/>
      </c>
      <c r="N547" s="292" t="str" cm="1">
        <f t="array" aca="1" ref="N547" ca="1">_xlfn.IFNA(TODAY()-(INDEX(OFFSET(Priorities!$F$3:$F$2283,Table1[[#This Row],[ID]],0),MATCH(1,(B547=OFFSET(Priorities!$B$3:$B$2283,Table1[[#This Row],[ID]],0))*("104W"=OFFSET(Priorities!$E$3:$E$2283,Table1[[#This Row],[ID]],0)),0))),"")</f>
        <v/>
      </c>
      <c r="O547" s="292" t="str" cm="1">
        <f t="array" aca="1" ref="O547" ca="1">_xlfn.IFNA(TODAY()-(INDEX(OFFSET(Priorities!$F$3:$F$2283,Table1[[#This Row],[ID]],0),MATCH(1,(B547=OFFSET(Priorities!$B$3:$B$2283,Table1[[#This Row],[ID]],0))*("2L"=OFFSET(Priorities!$E$3:$E$2283,Table1[[#This Row],[ID]],0)),0))),"")</f>
        <v/>
      </c>
      <c r="P547" s="292" t="str" cm="1">
        <f t="array" aca="1" ref="P547" ca="1">_xlfn.IFNA(TODAY()-(INDEX(OFFSET(Priorities!$F$3:$F$2283,Table1[[#This Row],[ID]],0),MATCH(1,(B547=OFFSET(Priorities!$B$3:$B$2283,Table1[[#This Row],[ID]],0))*("156W"=OFFSET(Priorities!$E$3:$E$2283,Table1[[#This Row],[ID]],0)),0))),"")</f>
        <v/>
      </c>
      <c r="Q547" s="289" t="str" cm="1">
        <f t="array" aca="1" ref="Q547" ca="1">_xlfn.IFNA(TODAY()-(INDEX(OFFSET(Priorities!$F$3:$F$2283,Table1[[#This Row],[ID]],0),MATCH(1,(B547=OFFSET(Priorities!$B$3:$B$2283,Table1[[#This Row],[ID]],0))*("3L"=OFFSET(Priorities!$E$3:$E$2283,Table1[[#This Row],[ID]],0)),0))),"")</f>
        <v/>
      </c>
    </row>
    <row r="548" spans="1:17" x14ac:dyDescent="0.3">
      <c r="A548" s="288">
        <v>547</v>
      </c>
      <c r="B548" s="289" t="str">
        <f ca="1">IF(COUNTIF(Priorities!$B$4:OFFSET(Priorities!$B$3,Table1[[#This Row],[ID]],0),OFFSET(Priorities!$B$3,Table1[[#This Row],[ID]],0))=1,OFFSET(Priorities!$B$3,Table1[[#This Row],[ID]],0),"")</f>
        <v>ST 74/2020</v>
      </c>
      <c r="C548" s="290" t="str">
        <f ca="1">IF(COUNTIF(Priorities!$B$4:OFFSET(Priorities!$B$3,Table1[[#This Row],[ID]],0),OFFSET(Priorities!$B$3,Table1[[#This Row],[ID]],0))=1,OFFSET(Priorities!$C$3,Table1[[#This Row],[ID]],0),"")</f>
        <v xml:space="preserve"> with Antifoam from Novohem</v>
      </c>
      <c r="D548" s="289" t="str">
        <f ca="1">IFERROR(IF(VLOOKUP(E548,'Leader-Assistant'!$B$1:$B$25,1,FALSE)&lt;&gt;"",'Leader-Assistant'!$B$1,""),"") &amp; IFERROR(IF(VLOOKUP(E548,'Leader-Assistant'!$C$1:$C$25,1,FALSE)&lt;&gt;"",'Leader-Assistant'!$C$1,""),"")  &amp; IFERROR(IF(VLOOKUP(E548,'Leader-Assistant'!$D$1:$D$25,1,FALSE)&lt;&gt;"",'Leader-Assistant'!$D$1,""),"") &amp; IFERROR(IF(VLOOKUP(E548,'Leader-Assistant'!$E$1:$E$25,1,FALSE)&lt;&gt;"",'Leader-Assistant'!$E$1,""),"") &amp; IFERROR(IF(VLOOKUP(E548,'Leader-Assistant'!$F$1:$F$25,1,FALSE)&lt;&gt;"",'Leader-Assistant'!$F$1,""),"") &amp; IFERROR(IF(VLOOKUP(E548,'Leader-Assistant'!$G$1:$G$25,1,FALSE)&lt;&gt;"",'Leader-Assistant'!$G$1,""),"") &amp; IFERROR(IF(VLOOKUP(E548,'Leader-Assistant'!$H$1:$H$25,1,FALSE)&lt;&gt;"",'Leader-Assistant'!$H$1,""),"") &amp; IFERROR(IF(VLOOKUP(E548,'Leader-Assistant'!$I$1:$I$25,1,FALSE)&lt;&gt;"",'Leader-Assistant'!$I$1,""),"")</f>
        <v>PKL</v>
      </c>
      <c r="E548" s="289" t="str">
        <f ca="1">IF(COUNTIF(Priorities!$B$4:OFFSET(Priorities!$B$3,Table1[[#This Row],[ID]],0),OFFSET(Priorities!$B$3,Table1[[#This Row],[ID]],0))=1,OFFSET(Priorities!$D$3,Table1[[#This Row],[ID]],0),"")</f>
        <v>MGA</v>
      </c>
      <c r="F548" s="291"/>
      <c r="G548" s="292" t="str" cm="1">
        <f t="array" aca="1" ref="G548" ca="1">_xlfn.IFNA(TODAY()-(INDEX(OFFSET(Priorities!$F$3:$F$2283,Table1[[#This Row],[ID]],0),MATCH(1,(B548=OFFSET(Priorities!$B$3:$B$2283,Table1[[#This Row],[ID]],0))*("1W"=OFFSET(Priorities!$E$3:$E$2283,Table1[[#This Row],[ID]],0)),0))),"")</f>
        <v/>
      </c>
      <c r="H548" s="292" cm="1">
        <f t="array" aca="1" ref="H548" ca="1">_xlfn.IFNA(TODAY()-(INDEX(OFFSET(Priorities!$F$3:$F$2283,Table1[[#This Row],[ID]],0),MATCH(1,(B548=OFFSET(Priorities!$B$3:$B$2283,Table1[[#This Row],[ID]],0))*("3W"=OFFSET(Priorities!$E$3:$E$2283,Table1[[#This Row],[ID]],0)),0))),"")</f>
        <v>578</v>
      </c>
      <c r="I548" s="292" t="str" cm="1">
        <f t="array" aca="1" ref="I548" ca="1">_xlfn.IFNA(TODAY()-(INDEX(OFFSET(Priorities!$F$3:$F$2283,Table1[[#This Row],[ID]],0),MATCH(1,(B548=OFFSET(Priorities!$B$3:$B$2283,Table1[[#This Row],[ID]],0))*("6W"=OFFSET(Priorities!$E$3:$E$2283,Table1[[#This Row],[ID]],0)),0))),"")</f>
        <v/>
      </c>
      <c r="J548" s="292" t="str" cm="1">
        <f t="array" aca="1" ref="J548" ca="1">_xlfn.IFNA(TODAY()-(INDEX(OFFSET(Priorities!$F$3:$F$2283,Table1[[#This Row],[ID]],0),MATCH(1,(B548=OFFSET(Priorities!$B$3:$B$2283,Table1[[#This Row],[ID]],0))*("12W"=OFFSET(Priorities!$E$3:$E$2283,Table1[[#This Row],[ID]],0)),0))),"")</f>
        <v/>
      </c>
      <c r="K548" s="292" t="str" cm="1">
        <f t="array" aca="1" ref="K548" ca="1">_xlfn.IFNA(TODAY()-(INDEX(OFFSET(Priorities!$F$3:$F$2283,Table1[[#This Row],[ID]],0),MATCH(1,(B548=OFFSET(Priorities!$B$3:$B$2283,Table1[[#This Row],[ID]],0))*("18W"=OFFSET(Priorities!$E$3:$E$2283,Table1[[#This Row],[ID]],0)),0))),"")</f>
        <v/>
      </c>
      <c r="L548" s="292" t="str" cm="1">
        <f t="array" aca="1" ref="L548" ca="1">_xlfn.IFNA(TODAY()-(INDEX(OFFSET(Priorities!$F$3:$F$2283,Table1[[#This Row],[ID]],0),MATCH(1,(B548=OFFSET(Priorities!$B$3:$B$2283,Table1[[#This Row],[ID]],0))*("26W"=OFFSET(Priorities!$E$3:$E$2283,Table1[[#This Row],[ID]],0)),0))),"")</f>
        <v/>
      </c>
      <c r="M548" s="292" t="str" cm="1">
        <f t="array" aca="1" ref="M548" ca="1">_xlfn.IFNA(TODAY()-(INDEX(OFFSET(Priorities!$F$3:$F$2283,Table1[[#This Row],[ID]],0),MATCH(1,(B548=OFFSET(Priorities!$B$3:$B$2283,Table1[[#This Row],[ID]],0))*("52W"=OFFSET(Priorities!$E$3:$E$2283,Table1[[#This Row],[ID]],0)),0))),"")</f>
        <v/>
      </c>
      <c r="N548" s="292" t="str" cm="1">
        <f t="array" aca="1" ref="N548" ca="1">_xlfn.IFNA(TODAY()-(INDEX(OFFSET(Priorities!$F$3:$F$2283,Table1[[#This Row],[ID]],0),MATCH(1,(B548=OFFSET(Priorities!$B$3:$B$2283,Table1[[#This Row],[ID]],0))*("104W"=OFFSET(Priorities!$E$3:$E$2283,Table1[[#This Row],[ID]],0)),0))),"")</f>
        <v/>
      </c>
      <c r="O548" s="292" t="str" cm="1">
        <f t="array" aca="1" ref="O548" ca="1">_xlfn.IFNA(TODAY()-(INDEX(OFFSET(Priorities!$F$3:$F$2283,Table1[[#This Row],[ID]],0),MATCH(1,(B548=OFFSET(Priorities!$B$3:$B$2283,Table1[[#This Row],[ID]],0))*("2L"=OFFSET(Priorities!$E$3:$E$2283,Table1[[#This Row],[ID]],0)),0))),"")</f>
        <v/>
      </c>
      <c r="P548" s="292" t="str" cm="1">
        <f t="array" aca="1" ref="P548" ca="1">_xlfn.IFNA(TODAY()-(INDEX(OFFSET(Priorities!$F$3:$F$2283,Table1[[#This Row],[ID]],0),MATCH(1,(B548=OFFSET(Priorities!$B$3:$B$2283,Table1[[#This Row],[ID]],0))*("156W"=OFFSET(Priorities!$E$3:$E$2283,Table1[[#This Row],[ID]],0)),0))),"")</f>
        <v/>
      </c>
      <c r="Q548" s="289" t="str" cm="1">
        <f t="array" aca="1" ref="Q548" ca="1">_xlfn.IFNA(TODAY()-(INDEX(OFFSET(Priorities!$F$3:$F$2283,Table1[[#This Row],[ID]],0),MATCH(1,(B548=OFFSET(Priorities!$B$3:$B$2283,Table1[[#This Row],[ID]],0))*("3L"=OFFSET(Priorities!$E$3:$E$2283,Table1[[#This Row],[ID]],0)),0))),"")</f>
        <v/>
      </c>
    </row>
    <row r="549" spans="1:17" hidden="1" x14ac:dyDescent="0.3">
      <c r="A549" s="288">
        <v>548</v>
      </c>
      <c r="B549" s="289" t="str">
        <f ca="1">IF(COUNTIF(Priorities!$B$4:OFFSET(Priorities!$B$3,Table1[[#This Row],[ID]],0),OFFSET(Priorities!$B$3,Table1[[#This Row],[ID]],0))=1,OFFSET(Priorities!$B$3,Table1[[#This Row],[ID]],0),"")</f>
        <v/>
      </c>
      <c r="C549" s="290" t="str">
        <f ca="1">IF(COUNTIF(Priorities!$B$4:OFFSET(Priorities!$B$3,Table1[[#This Row],[ID]],0),OFFSET(Priorities!$B$3,Table1[[#This Row],[ID]],0))=1,OFFSET(Priorities!$C$3,Table1[[#This Row],[ID]],0),"")</f>
        <v/>
      </c>
      <c r="D549" s="289" t="str">
        <f ca="1">IFERROR(IF(VLOOKUP(E549,'Leader-Assistant'!$B$1:$B$25,1,FALSE)&lt;&gt;"",'Leader-Assistant'!$B$1,""),"") &amp; IFERROR(IF(VLOOKUP(E549,'Leader-Assistant'!$C$1:$C$25,1,FALSE)&lt;&gt;"",'Leader-Assistant'!$C$1,""),"")  &amp; IFERROR(IF(VLOOKUP(E549,'Leader-Assistant'!$D$1:$D$25,1,FALSE)&lt;&gt;"",'Leader-Assistant'!$D$1,""),"") &amp; IFERROR(IF(VLOOKUP(E549,'Leader-Assistant'!$E$1:$E$25,1,FALSE)&lt;&gt;"",'Leader-Assistant'!$E$1,""),"") &amp; IFERROR(IF(VLOOKUP(E549,'Leader-Assistant'!$F$1:$F$25,1,FALSE)&lt;&gt;"",'Leader-Assistant'!$F$1,""),"") &amp; IFERROR(IF(VLOOKUP(E549,'Leader-Assistant'!$G$1:$G$25,1,FALSE)&lt;&gt;"",'Leader-Assistant'!$G$1,""),"") &amp; IFERROR(IF(VLOOKUP(E549,'Leader-Assistant'!$H$1:$H$25,1,FALSE)&lt;&gt;"",'Leader-Assistant'!$H$1,""),"") &amp; IFERROR(IF(VLOOKUP(E549,'Leader-Assistant'!$I$1:$I$25,1,FALSE)&lt;&gt;"",'Leader-Assistant'!$I$1,""),"")</f>
        <v/>
      </c>
      <c r="E549" s="289" t="str">
        <f ca="1">IF(COUNTIF(Priorities!$B$4:OFFSET(Priorities!$B$3,Table1[[#This Row],[ID]],0),OFFSET(Priorities!$B$3,Table1[[#This Row],[ID]],0))=1,OFFSET(Priorities!$D$3,Table1[[#This Row],[ID]],0),"")</f>
        <v/>
      </c>
      <c r="F549" s="291"/>
      <c r="G549" s="292" t="str" cm="1">
        <f t="array" aca="1" ref="G549" ca="1">_xlfn.IFNA(TODAY()-(INDEX(OFFSET(Priorities!$F$3:$F$2283,Table1[[#This Row],[ID]],0),MATCH(1,(B549=OFFSET(Priorities!$B$3:$B$2283,Table1[[#This Row],[ID]],0))*("1W"=OFFSET(Priorities!$E$3:$E$2283,Table1[[#This Row],[ID]],0)),0))),"")</f>
        <v/>
      </c>
      <c r="H549" s="292" t="str" cm="1">
        <f t="array" aca="1" ref="H549" ca="1">_xlfn.IFNA(TODAY()-(INDEX(OFFSET(Priorities!$F$3:$F$2283,Table1[[#This Row],[ID]],0),MATCH(1,(B549=OFFSET(Priorities!$B$3:$B$2283,Table1[[#This Row],[ID]],0))*("3W"=OFFSET(Priorities!$E$3:$E$2283,Table1[[#This Row],[ID]],0)),0))),"")</f>
        <v/>
      </c>
      <c r="I549" s="292" t="str" cm="1">
        <f t="array" aca="1" ref="I549" ca="1">_xlfn.IFNA(TODAY()-(INDEX(OFFSET(Priorities!$F$3:$F$2283,Table1[[#This Row],[ID]],0),MATCH(1,(B549=OFFSET(Priorities!$B$3:$B$2283,Table1[[#This Row],[ID]],0))*("6W"=OFFSET(Priorities!$E$3:$E$2283,Table1[[#This Row],[ID]],0)),0))),"")</f>
        <v/>
      </c>
      <c r="J549" s="292" t="str" cm="1">
        <f t="array" aca="1" ref="J549" ca="1">_xlfn.IFNA(TODAY()-(INDEX(OFFSET(Priorities!$F$3:$F$2283,Table1[[#This Row],[ID]],0),MATCH(1,(B549=OFFSET(Priorities!$B$3:$B$2283,Table1[[#This Row],[ID]],0))*("12W"=OFFSET(Priorities!$E$3:$E$2283,Table1[[#This Row],[ID]],0)),0))),"")</f>
        <v/>
      </c>
      <c r="K549" s="292" t="str" cm="1">
        <f t="array" aca="1" ref="K549" ca="1">_xlfn.IFNA(TODAY()-(INDEX(OFFSET(Priorities!$F$3:$F$2283,Table1[[#This Row],[ID]],0),MATCH(1,(B549=OFFSET(Priorities!$B$3:$B$2283,Table1[[#This Row],[ID]],0))*("18W"=OFFSET(Priorities!$E$3:$E$2283,Table1[[#This Row],[ID]],0)),0))),"")</f>
        <v/>
      </c>
      <c r="L549" s="292" t="str" cm="1">
        <f t="array" aca="1" ref="L549" ca="1">_xlfn.IFNA(TODAY()-(INDEX(OFFSET(Priorities!$F$3:$F$2283,Table1[[#This Row],[ID]],0),MATCH(1,(B549=OFFSET(Priorities!$B$3:$B$2283,Table1[[#This Row],[ID]],0))*("26W"=OFFSET(Priorities!$E$3:$E$2283,Table1[[#This Row],[ID]],0)),0))),"")</f>
        <v/>
      </c>
      <c r="M549" s="292" t="str" cm="1">
        <f t="array" aca="1" ref="M549" ca="1">_xlfn.IFNA(TODAY()-(INDEX(OFFSET(Priorities!$F$3:$F$2283,Table1[[#This Row],[ID]],0),MATCH(1,(B549=OFFSET(Priorities!$B$3:$B$2283,Table1[[#This Row],[ID]],0))*("52W"=OFFSET(Priorities!$E$3:$E$2283,Table1[[#This Row],[ID]],0)),0))),"")</f>
        <v/>
      </c>
      <c r="N549" s="292" t="str" cm="1">
        <f t="array" aca="1" ref="N549" ca="1">_xlfn.IFNA(TODAY()-(INDEX(OFFSET(Priorities!$F$3:$F$2283,Table1[[#This Row],[ID]],0),MATCH(1,(B549=OFFSET(Priorities!$B$3:$B$2283,Table1[[#This Row],[ID]],0))*("104W"=OFFSET(Priorities!$E$3:$E$2283,Table1[[#This Row],[ID]],0)),0))),"")</f>
        <v/>
      </c>
      <c r="O549" s="292" t="str" cm="1">
        <f t="array" aca="1" ref="O549" ca="1">_xlfn.IFNA(TODAY()-(INDEX(OFFSET(Priorities!$F$3:$F$2283,Table1[[#This Row],[ID]],0),MATCH(1,(B549=OFFSET(Priorities!$B$3:$B$2283,Table1[[#This Row],[ID]],0))*("2L"=OFFSET(Priorities!$E$3:$E$2283,Table1[[#This Row],[ID]],0)),0))),"")</f>
        <v/>
      </c>
      <c r="P549" s="292" t="str" cm="1">
        <f t="array" aca="1" ref="P549" ca="1">_xlfn.IFNA(TODAY()-(INDEX(OFFSET(Priorities!$F$3:$F$2283,Table1[[#This Row],[ID]],0),MATCH(1,(B549=OFFSET(Priorities!$B$3:$B$2283,Table1[[#This Row],[ID]],0))*("156W"=OFFSET(Priorities!$E$3:$E$2283,Table1[[#This Row],[ID]],0)),0))),"")</f>
        <v/>
      </c>
      <c r="Q549" s="289" t="str" cm="1">
        <f t="array" aca="1" ref="Q549" ca="1">_xlfn.IFNA(TODAY()-(INDEX(OFFSET(Priorities!$F$3:$F$2283,Table1[[#This Row],[ID]],0),MATCH(1,(B549=OFFSET(Priorities!$B$3:$B$2283,Table1[[#This Row],[ID]],0))*("3L"=OFFSET(Priorities!$E$3:$E$2283,Table1[[#This Row],[ID]],0)),0))),"")</f>
        <v/>
      </c>
    </row>
    <row r="550" spans="1:17" hidden="1" x14ac:dyDescent="0.3">
      <c r="A550" s="288">
        <v>549</v>
      </c>
      <c r="B550" s="289" t="str">
        <f ca="1">IF(COUNTIF(Priorities!$B$4:OFFSET(Priorities!$B$3,Table1[[#This Row],[ID]],0),OFFSET(Priorities!$B$3,Table1[[#This Row],[ID]],0))=1,OFFSET(Priorities!$B$3,Table1[[#This Row],[ID]],0),"")</f>
        <v/>
      </c>
      <c r="C550" s="290" t="str">
        <f ca="1">IF(COUNTIF(Priorities!$B$4:OFFSET(Priorities!$B$3,Table1[[#This Row],[ID]],0),OFFSET(Priorities!$B$3,Table1[[#This Row],[ID]],0))=1,OFFSET(Priorities!$C$3,Table1[[#This Row],[ID]],0),"")</f>
        <v/>
      </c>
      <c r="D550" s="289" t="str">
        <f ca="1">IFERROR(IF(VLOOKUP(E550,'Leader-Assistant'!$B$1:$B$25,1,FALSE)&lt;&gt;"",'Leader-Assistant'!$B$1,""),"") &amp; IFERROR(IF(VLOOKUP(E550,'Leader-Assistant'!$C$1:$C$25,1,FALSE)&lt;&gt;"",'Leader-Assistant'!$C$1,""),"")  &amp; IFERROR(IF(VLOOKUP(E550,'Leader-Assistant'!$D$1:$D$25,1,FALSE)&lt;&gt;"",'Leader-Assistant'!$D$1,""),"") &amp; IFERROR(IF(VLOOKUP(E550,'Leader-Assistant'!$E$1:$E$25,1,FALSE)&lt;&gt;"",'Leader-Assistant'!$E$1,""),"") &amp; IFERROR(IF(VLOOKUP(E550,'Leader-Assistant'!$F$1:$F$25,1,FALSE)&lt;&gt;"",'Leader-Assistant'!$F$1,""),"") &amp; IFERROR(IF(VLOOKUP(E550,'Leader-Assistant'!$G$1:$G$25,1,FALSE)&lt;&gt;"",'Leader-Assistant'!$G$1,""),"") &amp; IFERROR(IF(VLOOKUP(E550,'Leader-Assistant'!$H$1:$H$25,1,FALSE)&lt;&gt;"",'Leader-Assistant'!$H$1,""),"") &amp; IFERROR(IF(VLOOKUP(E550,'Leader-Assistant'!$I$1:$I$25,1,FALSE)&lt;&gt;"",'Leader-Assistant'!$I$1,""),"")</f>
        <v/>
      </c>
      <c r="E550" s="289" t="str">
        <f ca="1">IF(COUNTIF(Priorities!$B$4:OFFSET(Priorities!$B$3,Table1[[#This Row],[ID]],0),OFFSET(Priorities!$B$3,Table1[[#This Row],[ID]],0))=1,OFFSET(Priorities!$D$3,Table1[[#This Row],[ID]],0),"")</f>
        <v/>
      </c>
      <c r="F550" s="291"/>
      <c r="G550" s="292" t="str" cm="1">
        <f t="array" aca="1" ref="G550" ca="1">_xlfn.IFNA(TODAY()-(INDEX(OFFSET(Priorities!$F$3:$F$2283,Table1[[#This Row],[ID]],0),MATCH(1,(B550=OFFSET(Priorities!$B$3:$B$2283,Table1[[#This Row],[ID]],0))*("1W"=OFFSET(Priorities!$E$3:$E$2283,Table1[[#This Row],[ID]],0)),0))),"")</f>
        <v/>
      </c>
      <c r="H550" s="292" t="str" cm="1">
        <f t="array" aca="1" ref="H550" ca="1">_xlfn.IFNA(TODAY()-(INDEX(OFFSET(Priorities!$F$3:$F$2283,Table1[[#This Row],[ID]],0),MATCH(1,(B550=OFFSET(Priorities!$B$3:$B$2283,Table1[[#This Row],[ID]],0))*("3W"=OFFSET(Priorities!$E$3:$E$2283,Table1[[#This Row],[ID]],0)),0))),"")</f>
        <v/>
      </c>
      <c r="I550" s="292" t="str" cm="1">
        <f t="array" aca="1" ref="I550" ca="1">_xlfn.IFNA(TODAY()-(INDEX(OFFSET(Priorities!$F$3:$F$2283,Table1[[#This Row],[ID]],0),MATCH(1,(B550=OFFSET(Priorities!$B$3:$B$2283,Table1[[#This Row],[ID]],0))*("6W"=OFFSET(Priorities!$E$3:$E$2283,Table1[[#This Row],[ID]],0)),0))),"")</f>
        <v/>
      </c>
      <c r="J550" s="292" t="str" cm="1">
        <f t="array" aca="1" ref="J550" ca="1">_xlfn.IFNA(TODAY()-(INDEX(OFFSET(Priorities!$F$3:$F$2283,Table1[[#This Row],[ID]],0),MATCH(1,(B550=OFFSET(Priorities!$B$3:$B$2283,Table1[[#This Row],[ID]],0))*("12W"=OFFSET(Priorities!$E$3:$E$2283,Table1[[#This Row],[ID]],0)),0))),"")</f>
        <v/>
      </c>
      <c r="K550" s="292" t="str" cm="1">
        <f t="array" aca="1" ref="K550" ca="1">_xlfn.IFNA(TODAY()-(INDEX(OFFSET(Priorities!$F$3:$F$2283,Table1[[#This Row],[ID]],0),MATCH(1,(B550=OFFSET(Priorities!$B$3:$B$2283,Table1[[#This Row],[ID]],0))*("18W"=OFFSET(Priorities!$E$3:$E$2283,Table1[[#This Row],[ID]],0)),0))),"")</f>
        <v/>
      </c>
      <c r="L550" s="292" t="str" cm="1">
        <f t="array" aca="1" ref="L550" ca="1">_xlfn.IFNA(TODAY()-(INDEX(OFFSET(Priorities!$F$3:$F$2283,Table1[[#This Row],[ID]],0),MATCH(1,(B550=OFFSET(Priorities!$B$3:$B$2283,Table1[[#This Row],[ID]],0))*("26W"=OFFSET(Priorities!$E$3:$E$2283,Table1[[#This Row],[ID]],0)),0))),"")</f>
        <v/>
      </c>
      <c r="M550" s="292" t="str" cm="1">
        <f t="array" aca="1" ref="M550" ca="1">_xlfn.IFNA(TODAY()-(INDEX(OFFSET(Priorities!$F$3:$F$2283,Table1[[#This Row],[ID]],0),MATCH(1,(B550=OFFSET(Priorities!$B$3:$B$2283,Table1[[#This Row],[ID]],0))*("52W"=OFFSET(Priorities!$E$3:$E$2283,Table1[[#This Row],[ID]],0)),0))),"")</f>
        <v/>
      </c>
      <c r="N550" s="292" t="str" cm="1">
        <f t="array" aca="1" ref="N550" ca="1">_xlfn.IFNA(TODAY()-(INDEX(OFFSET(Priorities!$F$3:$F$2283,Table1[[#This Row],[ID]],0),MATCH(1,(B550=OFFSET(Priorities!$B$3:$B$2283,Table1[[#This Row],[ID]],0))*("104W"=OFFSET(Priorities!$E$3:$E$2283,Table1[[#This Row],[ID]],0)),0))),"")</f>
        <v/>
      </c>
      <c r="O550" s="292" t="str" cm="1">
        <f t="array" aca="1" ref="O550" ca="1">_xlfn.IFNA(TODAY()-(INDEX(OFFSET(Priorities!$F$3:$F$2283,Table1[[#This Row],[ID]],0),MATCH(1,(B550=OFFSET(Priorities!$B$3:$B$2283,Table1[[#This Row],[ID]],0))*("2L"=OFFSET(Priorities!$E$3:$E$2283,Table1[[#This Row],[ID]],0)),0))),"")</f>
        <v/>
      </c>
      <c r="P550" s="292" t="str" cm="1">
        <f t="array" aca="1" ref="P550" ca="1">_xlfn.IFNA(TODAY()-(INDEX(OFFSET(Priorities!$F$3:$F$2283,Table1[[#This Row],[ID]],0),MATCH(1,(B550=OFFSET(Priorities!$B$3:$B$2283,Table1[[#This Row],[ID]],0))*("156W"=OFFSET(Priorities!$E$3:$E$2283,Table1[[#This Row],[ID]],0)),0))),"")</f>
        <v/>
      </c>
      <c r="Q550" s="289" t="str" cm="1">
        <f t="array" aca="1" ref="Q550" ca="1">_xlfn.IFNA(TODAY()-(INDEX(OFFSET(Priorities!$F$3:$F$2283,Table1[[#This Row],[ID]],0),MATCH(1,(B550=OFFSET(Priorities!$B$3:$B$2283,Table1[[#This Row],[ID]],0))*("3L"=OFFSET(Priorities!$E$3:$E$2283,Table1[[#This Row],[ID]],0)),0))),"")</f>
        <v/>
      </c>
    </row>
    <row r="551" spans="1:17" hidden="1" x14ac:dyDescent="0.3">
      <c r="A551" s="288">
        <v>550</v>
      </c>
      <c r="B551" s="289" t="str">
        <f ca="1">IF(COUNTIF(Priorities!$B$4:OFFSET(Priorities!$B$3,Table1[[#This Row],[ID]],0),OFFSET(Priorities!$B$3,Table1[[#This Row],[ID]],0))=1,OFFSET(Priorities!$B$3,Table1[[#This Row],[ID]],0),"")</f>
        <v/>
      </c>
      <c r="C551" s="290" t="str">
        <f ca="1">IF(COUNTIF(Priorities!$B$4:OFFSET(Priorities!$B$3,Table1[[#This Row],[ID]],0),OFFSET(Priorities!$B$3,Table1[[#This Row],[ID]],0))=1,OFFSET(Priorities!$C$3,Table1[[#This Row],[ID]],0),"")</f>
        <v/>
      </c>
      <c r="D551" s="289" t="str">
        <f ca="1">IFERROR(IF(VLOOKUP(E551,'Leader-Assistant'!$B$1:$B$25,1,FALSE)&lt;&gt;"",'Leader-Assistant'!$B$1,""),"") &amp; IFERROR(IF(VLOOKUP(E551,'Leader-Assistant'!$C$1:$C$25,1,FALSE)&lt;&gt;"",'Leader-Assistant'!$C$1,""),"")  &amp; IFERROR(IF(VLOOKUP(E551,'Leader-Assistant'!$D$1:$D$25,1,FALSE)&lt;&gt;"",'Leader-Assistant'!$D$1,""),"") &amp; IFERROR(IF(VLOOKUP(E551,'Leader-Assistant'!$E$1:$E$25,1,FALSE)&lt;&gt;"",'Leader-Assistant'!$E$1,""),"") &amp; IFERROR(IF(VLOOKUP(E551,'Leader-Assistant'!$F$1:$F$25,1,FALSE)&lt;&gt;"",'Leader-Assistant'!$F$1,""),"") &amp; IFERROR(IF(VLOOKUP(E551,'Leader-Assistant'!$G$1:$G$25,1,FALSE)&lt;&gt;"",'Leader-Assistant'!$G$1,""),"") &amp; IFERROR(IF(VLOOKUP(E551,'Leader-Assistant'!$H$1:$H$25,1,FALSE)&lt;&gt;"",'Leader-Assistant'!$H$1,""),"") &amp; IFERROR(IF(VLOOKUP(E551,'Leader-Assistant'!$I$1:$I$25,1,FALSE)&lt;&gt;"",'Leader-Assistant'!$I$1,""),"")</f>
        <v/>
      </c>
      <c r="E551" s="289" t="str">
        <f ca="1">IF(COUNTIF(Priorities!$B$4:OFFSET(Priorities!$B$3,Table1[[#This Row],[ID]],0),OFFSET(Priorities!$B$3,Table1[[#This Row],[ID]],0))=1,OFFSET(Priorities!$D$3,Table1[[#This Row],[ID]],0),"")</f>
        <v/>
      </c>
      <c r="F551" s="291"/>
      <c r="G551" s="292" t="str" cm="1">
        <f t="array" aca="1" ref="G551" ca="1">_xlfn.IFNA(TODAY()-(INDEX(OFFSET(Priorities!$F$3:$F$2283,Table1[[#This Row],[ID]],0),MATCH(1,(B551=OFFSET(Priorities!$B$3:$B$2283,Table1[[#This Row],[ID]],0))*("1W"=OFFSET(Priorities!$E$3:$E$2283,Table1[[#This Row],[ID]],0)),0))),"")</f>
        <v/>
      </c>
      <c r="H551" s="292" t="str" cm="1">
        <f t="array" aca="1" ref="H551" ca="1">_xlfn.IFNA(TODAY()-(INDEX(OFFSET(Priorities!$F$3:$F$2283,Table1[[#This Row],[ID]],0),MATCH(1,(B551=OFFSET(Priorities!$B$3:$B$2283,Table1[[#This Row],[ID]],0))*("3W"=OFFSET(Priorities!$E$3:$E$2283,Table1[[#This Row],[ID]],0)),0))),"")</f>
        <v/>
      </c>
      <c r="I551" s="292" t="str" cm="1">
        <f t="array" aca="1" ref="I551" ca="1">_xlfn.IFNA(TODAY()-(INDEX(OFFSET(Priorities!$F$3:$F$2283,Table1[[#This Row],[ID]],0),MATCH(1,(B551=OFFSET(Priorities!$B$3:$B$2283,Table1[[#This Row],[ID]],0))*("6W"=OFFSET(Priorities!$E$3:$E$2283,Table1[[#This Row],[ID]],0)),0))),"")</f>
        <v/>
      </c>
      <c r="J551" s="292" t="str" cm="1">
        <f t="array" aca="1" ref="J551" ca="1">_xlfn.IFNA(TODAY()-(INDEX(OFFSET(Priorities!$F$3:$F$2283,Table1[[#This Row],[ID]],0),MATCH(1,(B551=OFFSET(Priorities!$B$3:$B$2283,Table1[[#This Row],[ID]],0))*("12W"=OFFSET(Priorities!$E$3:$E$2283,Table1[[#This Row],[ID]],0)),0))),"")</f>
        <v/>
      </c>
      <c r="K551" s="292" t="str" cm="1">
        <f t="array" aca="1" ref="K551" ca="1">_xlfn.IFNA(TODAY()-(INDEX(OFFSET(Priorities!$F$3:$F$2283,Table1[[#This Row],[ID]],0),MATCH(1,(B551=OFFSET(Priorities!$B$3:$B$2283,Table1[[#This Row],[ID]],0))*("18W"=OFFSET(Priorities!$E$3:$E$2283,Table1[[#This Row],[ID]],0)),0))),"")</f>
        <v/>
      </c>
      <c r="L551" s="292" t="str" cm="1">
        <f t="array" aca="1" ref="L551" ca="1">_xlfn.IFNA(TODAY()-(INDEX(OFFSET(Priorities!$F$3:$F$2283,Table1[[#This Row],[ID]],0),MATCH(1,(B551=OFFSET(Priorities!$B$3:$B$2283,Table1[[#This Row],[ID]],0))*("26W"=OFFSET(Priorities!$E$3:$E$2283,Table1[[#This Row],[ID]],0)),0))),"")</f>
        <v/>
      </c>
      <c r="M551" s="292" t="str" cm="1">
        <f t="array" aca="1" ref="M551" ca="1">_xlfn.IFNA(TODAY()-(INDEX(OFFSET(Priorities!$F$3:$F$2283,Table1[[#This Row],[ID]],0),MATCH(1,(B551=OFFSET(Priorities!$B$3:$B$2283,Table1[[#This Row],[ID]],0))*("52W"=OFFSET(Priorities!$E$3:$E$2283,Table1[[#This Row],[ID]],0)),0))),"")</f>
        <v/>
      </c>
      <c r="N551" s="292" t="str" cm="1">
        <f t="array" aca="1" ref="N551" ca="1">_xlfn.IFNA(TODAY()-(INDEX(OFFSET(Priorities!$F$3:$F$2283,Table1[[#This Row],[ID]],0),MATCH(1,(B551=OFFSET(Priorities!$B$3:$B$2283,Table1[[#This Row],[ID]],0))*("104W"=OFFSET(Priorities!$E$3:$E$2283,Table1[[#This Row],[ID]],0)),0))),"")</f>
        <v/>
      </c>
      <c r="O551" s="292" t="str" cm="1">
        <f t="array" aca="1" ref="O551" ca="1">_xlfn.IFNA(TODAY()-(INDEX(OFFSET(Priorities!$F$3:$F$2283,Table1[[#This Row],[ID]],0),MATCH(1,(B551=OFFSET(Priorities!$B$3:$B$2283,Table1[[#This Row],[ID]],0))*("2L"=OFFSET(Priorities!$E$3:$E$2283,Table1[[#This Row],[ID]],0)),0))),"")</f>
        <v/>
      </c>
      <c r="P551" s="292" t="str" cm="1">
        <f t="array" aca="1" ref="P551" ca="1">_xlfn.IFNA(TODAY()-(INDEX(OFFSET(Priorities!$F$3:$F$2283,Table1[[#This Row],[ID]],0),MATCH(1,(B551=OFFSET(Priorities!$B$3:$B$2283,Table1[[#This Row],[ID]],0))*("156W"=OFFSET(Priorities!$E$3:$E$2283,Table1[[#This Row],[ID]],0)),0))),"")</f>
        <v/>
      </c>
      <c r="Q551" s="289" t="str" cm="1">
        <f t="array" aca="1" ref="Q551" ca="1">_xlfn.IFNA(TODAY()-(INDEX(OFFSET(Priorities!$F$3:$F$2283,Table1[[#This Row],[ID]],0),MATCH(1,(B551=OFFSET(Priorities!$B$3:$B$2283,Table1[[#This Row],[ID]],0))*("3L"=OFFSET(Priorities!$E$3:$E$2283,Table1[[#This Row],[ID]],0)),0))),"")</f>
        <v/>
      </c>
    </row>
    <row r="552" spans="1:17" hidden="1" x14ac:dyDescent="0.3">
      <c r="A552" s="288">
        <v>551</v>
      </c>
      <c r="B552" s="289" t="str">
        <f ca="1">IF(COUNTIF(Priorities!$B$4:OFFSET(Priorities!$B$3,Table1[[#This Row],[ID]],0),OFFSET(Priorities!$B$3,Table1[[#This Row],[ID]],0))=1,OFFSET(Priorities!$B$3,Table1[[#This Row],[ID]],0),"")</f>
        <v/>
      </c>
      <c r="C552" s="290" t="str">
        <f ca="1">IF(COUNTIF(Priorities!$B$4:OFFSET(Priorities!$B$3,Table1[[#This Row],[ID]],0),OFFSET(Priorities!$B$3,Table1[[#This Row],[ID]],0))=1,OFFSET(Priorities!$C$3,Table1[[#This Row],[ID]],0),"")</f>
        <v/>
      </c>
      <c r="D552" s="289" t="str">
        <f ca="1">IFERROR(IF(VLOOKUP(E552,'Leader-Assistant'!$B$1:$B$25,1,FALSE)&lt;&gt;"",'Leader-Assistant'!$B$1,""),"") &amp; IFERROR(IF(VLOOKUP(E552,'Leader-Assistant'!$C$1:$C$25,1,FALSE)&lt;&gt;"",'Leader-Assistant'!$C$1,""),"")  &amp; IFERROR(IF(VLOOKUP(E552,'Leader-Assistant'!$D$1:$D$25,1,FALSE)&lt;&gt;"",'Leader-Assistant'!$D$1,""),"") &amp; IFERROR(IF(VLOOKUP(E552,'Leader-Assistant'!$E$1:$E$25,1,FALSE)&lt;&gt;"",'Leader-Assistant'!$E$1,""),"") &amp; IFERROR(IF(VLOOKUP(E552,'Leader-Assistant'!$F$1:$F$25,1,FALSE)&lt;&gt;"",'Leader-Assistant'!$F$1,""),"") &amp; IFERROR(IF(VLOOKUP(E552,'Leader-Assistant'!$G$1:$G$25,1,FALSE)&lt;&gt;"",'Leader-Assistant'!$G$1,""),"") &amp; IFERROR(IF(VLOOKUP(E552,'Leader-Assistant'!$H$1:$H$25,1,FALSE)&lt;&gt;"",'Leader-Assistant'!$H$1,""),"") &amp; IFERROR(IF(VLOOKUP(E552,'Leader-Assistant'!$I$1:$I$25,1,FALSE)&lt;&gt;"",'Leader-Assistant'!$I$1,""),"")</f>
        <v/>
      </c>
      <c r="E552" s="289" t="str">
        <f ca="1">IF(COUNTIF(Priorities!$B$4:OFFSET(Priorities!$B$3,Table1[[#This Row],[ID]],0),OFFSET(Priorities!$B$3,Table1[[#This Row],[ID]],0))=1,OFFSET(Priorities!$D$3,Table1[[#This Row],[ID]],0),"")</f>
        <v/>
      </c>
      <c r="F552" s="291"/>
      <c r="G552" s="292" t="str" cm="1">
        <f t="array" aca="1" ref="G552" ca="1">_xlfn.IFNA(TODAY()-(INDEX(OFFSET(Priorities!$F$3:$F$2283,Table1[[#This Row],[ID]],0),MATCH(1,(B552=OFFSET(Priorities!$B$3:$B$2283,Table1[[#This Row],[ID]],0))*("1W"=OFFSET(Priorities!$E$3:$E$2283,Table1[[#This Row],[ID]],0)),0))),"")</f>
        <v/>
      </c>
      <c r="H552" s="292" t="str" cm="1">
        <f t="array" aca="1" ref="H552" ca="1">_xlfn.IFNA(TODAY()-(INDEX(OFFSET(Priorities!$F$3:$F$2283,Table1[[#This Row],[ID]],0),MATCH(1,(B552=OFFSET(Priorities!$B$3:$B$2283,Table1[[#This Row],[ID]],0))*("3W"=OFFSET(Priorities!$E$3:$E$2283,Table1[[#This Row],[ID]],0)),0))),"")</f>
        <v/>
      </c>
      <c r="I552" s="292" t="str" cm="1">
        <f t="array" aca="1" ref="I552" ca="1">_xlfn.IFNA(TODAY()-(INDEX(OFFSET(Priorities!$F$3:$F$2283,Table1[[#This Row],[ID]],0),MATCH(1,(B552=OFFSET(Priorities!$B$3:$B$2283,Table1[[#This Row],[ID]],0))*("6W"=OFFSET(Priorities!$E$3:$E$2283,Table1[[#This Row],[ID]],0)),0))),"")</f>
        <v/>
      </c>
      <c r="J552" s="292" t="str" cm="1">
        <f t="array" aca="1" ref="J552" ca="1">_xlfn.IFNA(TODAY()-(INDEX(OFFSET(Priorities!$F$3:$F$2283,Table1[[#This Row],[ID]],0),MATCH(1,(B552=OFFSET(Priorities!$B$3:$B$2283,Table1[[#This Row],[ID]],0))*("12W"=OFFSET(Priorities!$E$3:$E$2283,Table1[[#This Row],[ID]],0)),0))),"")</f>
        <v/>
      </c>
      <c r="K552" s="292" t="str" cm="1">
        <f t="array" aca="1" ref="K552" ca="1">_xlfn.IFNA(TODAY()-(INDEX(OFFSET(Priorities!$F$3:$F$2283,Table1[[#This Row],[ID]],0),MATCH(1,(B552=OFFSET(Priorities!$B$3:$B$2283,Table1[[#This Row],[ID]],0))*("18W"=OFFSET(Priorities!$E$3:$E$2283,Table1[[#This Row],[ID]],0)),0))),"")</f>
        <v/>
      </c>
      <c r="L552" s="292" t="str" cm="1">
        <f t="array" aca="1" ref="L552" ca="1">_xlfn.IFNA(TODAY()-(INDEX(OFFSET(Priorities!$F$3:$F$2283,Table1[[#This Row],[ID]],0),MATCH(1,(B552=OFFSET(Priorities!$B$3:$B$2283,Table1[[#This Row],[ID]],0))*("26W"=OFFSET(Priorities!$E$3:$E$2283,Table1[[#This Row],[ID]],0)),0))),"")</f>
        <v/>
      </c>
      <c r="M552" s="292" t="str" cm="1">
        <f t="array" aca="1" ref="M552" ca="1">_xlfn.IFNA(TODAY()-(INDEX(OFFSET(Priorities!$F$3:$F$2283,Table1[[#This Row],[ID]],0),MATCH(1,(B552=OFFSET(Priorities!$B$3:$B$2283,Table1[[#This Row],[ID]],0))*("52W"=OFFSET(Priorities!$E$3:$E$2283,Table1[[#This Row],[ID]],0)),0))),"")</f>
        <v/>
      </c>
      <c r="N552" s="292" t="str" cm="1">
        <f t="array" aca="1" ref="N552" ca="1">_xlfn.IFNA(TODAY()-(INDEX(OFFSET(Priorities!$F$3:$F$2283,Table1[[#This Row],[ID]],0),MATCH(1,(B552=OFFSET(Priorities!$B$3:$B$2283,Table1[[#This Row],[ID]],0))*("104W"=OFFSET(Priorities!$E$3:$E$2283,Table1[[#This Row],[ID]],0)),0))),"")</f>
        <v/>
      </c>
      <c r="O552" s="292" t="str" cm="1">
        <f t="array" aca="1" ref="O552" ca="1">_xlfn.IFNA(TODAY()-(INDEX(OFFSET(Priorities!$F$3:$F$2283,Table1[[#This Row],[ID]],0),MATCH(1,(B552=OFFSET(Priorities!$B$3:$B$2283,Table1[[#This Row],[ID]],0))*("2L"=OFFSET(Priorities!$E$3:$E$2283,Table1[[#This Row],[ID]],0)),0))),"")</f>
        <v/>
      </c>
      <c r="P552" s="292" t="str" cm="1">
        <f t="array" aca="1" ref="P552" ca="1">_xlfn.IFNA(TODAY()-(INDEX(OFFSET(Priorities!$F$3:$F$2283,Table1[[#This Row],[ID]],0),MATCH(1,(B552=OFFSET(Priorities!$B$3:$B$2283,Table1[[#This Row],[ID]],0))*("156W"=OFFSET(Priorities!$E$3:$E$2283,Table1[[#This Row],[ID]],0)),0))),"")</f>
        <v/>
      </c>
      <c r="Q552" s="289" t="str" cm="1">
        <f t="array" aca="1" ref="Q552" ca="1">_xlfn.IFNA(TODAY()-(INDEX(OFFSET(Priorities!$F$3:$F$2283,Table1[[#This Row],[ID]],0),MATCH(1,(B552=OFFSET(Priorities!$B$3:$B$2283,Table1[[#This Row],[ID]],0))*("3L"=OFFSET(Priorities!$E$3:$E$2283,Table1[[#This Row],[ID]],0)),0))),"")</f>
        <v/>
      </c>
    </row>
    <row r="553" spans="1:17" hidden="1" x14ac:dyDescent="0.3">
      <c r="A553" s="288">
        <v>552</v>
      </c>
      <c r="B553" s="289" t="str">
        <f ca="1">IF(COUNTIF(Priorities!$B$4:OFFSET(Priorities!$B$3,Table1[[#This Row],[ID]],0),OFFSET(Priorities!$B$3,Table1[[#This Row],[ID]],0))=1,OFFSET(Priorities!$B$3,Table1[[#This Row],[ID]],0),"")</f>
        <v/>
      </c>
      <c r="C553" s="290" t="str">
        <f ca="1">IF(COUNTIF(Priorities!$B$4:OFFSET(Priorities!$B$3,Table1[[#This Row],[ID]],0),OFFSET(Priorities!$B$3,Table1[[#This Row],[ID]],0))=1,OFFSET(Priorities!$C$3,Table1[[#This Row],[ID]],0),"")</f>
        <v/>
      </c>
      <c r="D553" s="289" t="str">
        <f ca="1">IFERROR(IF(VLOOKUP(E553,'Leader-Assistant'!$B$1:$B$25,1,FALSE)&lt;&gt;"",'Leader-Assistant'!$B$1,""),"") &amp; IFERROR(IF(VLOOKUP(E553,'Leader-Assistant'!$C$1:$C$25,1,FALSE)&lt;&gt;"",'Leader-Assistant'!$C$1,""),"")  &amp; IFERROR(IF(VLOOKUP(E553,'Leader-Assistant'!$D$1:$D$25,1,FALSE)&lt;&gt;"",'Leader-Assistant'!$D$1,""),"") &amp; IFERROR(IF(VLOOKUP(E553,'Leader-Assistant'!$E$1:$E$25,1,FALSE)&lt;&gt;"",'Leader-Assistant'!$E$1,""),"") &amp; IFERROR(IF(VLOOKUP(E553,'Leader-Assistant'!$F$1:$F$25,1,FALSE)&lt;&gt;"",'Leader-Assistant'!$F$1,""),"") &amp; IFERROR(IF(VLOOKUP(E553,'Leader-Assistant'!$G$1:$G$25,1,FALSE)&lt;&gt;"",'Leader-Assistant'!$G$1,""),"") &amp; IFERROR(IF(VLOOKUP(E553,'Leader-Assistant'!$H$1:$H$25,1,FALSE)&lt;&gt;"",'Leader-Assistant'!$H$1,""),"") &amp; IFERROR(IF(VLOOKUP(E553,'Leader-Assistant'!$I$1:$I$25,1,FALSE)&lt;&gt;"",'Leader-Assistant'!$I$1,""),"")</f>
        <v/>
      </c>
      <c r="E553" s="289" t="str">
        <f ca="1">IF(COUNTIF(Priorities!$B$4:OFFSET(Priorities!$B$3,Table1[[#This Row],[ID]],0),OFFSET(Priorities!$B$3,Table1[[#This Row],[ID]],0))=1,OFFSET(Priorities!$D$3,Table1[[#This Row],[ID]],0),"")</f>
        <v/>
      </c>
      <c r="F553" s="291"/>
      <c r="G553" s="292" t="str" cm="1">
        <f t="array" aca="1" ref="G553" ca="1">_xlfn.IFNA(TODAY()-(INDEX(OFFSET(Priorities!$F$3:$F$2283,Table1[[#This Row],[ID]],0),MATCH(1,(B553=OFFSET(Priorities!$B$3:$B$2283,Table1[[#This Row],[ID]],0))*("1W"=OFFSET(Priorities!$E$3:$E$2283,Table1[[#This Row],[ID]],0)),0))),"")</f>
        <v/>
      </c>
      <c r="H553" s="292" t="str" cm="1">
        <f t="array" aca="1" ref="H553" ca="1">_xlfn.IFNA(TODAY()-(INDEX(OFFSET(Priorities!$F$3:$F$2283,Table1[[#This Row],[ID]],0),MATCH(1,(B553=OFFSET(Priorities!$B$3:$B$2283,Table1[[#This Row],[ID]],0))*("3W"=OFFSET(Priorities!$E$3:$E$2283,Table1[[#This Row],[ID]],0)),0))),"")</f>
        <v/>
      </c>
      <c r="I553" s="292" t="str" cm="1">
        <f t="array" aca="1" ref="I553" ca="1">_xlfn.IFNA(TODAY()-(INDEX(OFFSET(Priorities!$F$3:$F$2283,Table1[[#This Row],[ID]],0),MATCH(1,(B553=OFFSET(Priorities!$B$3:$B$2283,Table1[[#This Row],[ID]],0))*("6W"=OFFSET(Priorities!$E$3:$E$2283,Table1[[#This Row],[ID]],0)),0))),"")</f>
        <v/>
      </c>
      <c r="J553" s="292" t="str" cm="1">
        <f t="array" aca="1" ref="J553" ca="1">_xlfn.IFNA(TODAY()-(INDEX(OFFSET(Priorities!$F$3:$F$2283,Table1[[#This Row],[ID]],0),MATCH(1,(B553=OFFSET(Priorities!$B$3:$B$2283,Table1[[#This Row],[ID]],0))*("12W"=OFFSET(Priorities!$E$3:$E$2283,Table1[[#This Row],[ID]],0)),0))),"")</f>
        <v/>
      </c>
      <c r="K553" s="292" t="str" cm="1">
        <f t="array" aca="1" ref="K553" ca="1">_xlfn.IFNA(TODAY()-(INDEX(OFFSET(Priorities!$F$3:$F$2283,Table1[[#This Row],[ID]],0),MATCH(1,(B553=OFFSET(Priorities!$B$3:$B$2283,Table1[[#This Row],[ID]],0))*("18W"=OFFSET(Priorities!$E$3:$E$2283,Table1[[#This Row],[ID]],0)),0))),"")</f>
        <v/>
      </c>
      <c r="L553" s="292" t="str" cm="1">
        <f t="array" aca="1" ref="L553" ca="1">_xlfn.IFNA(TODAY()-(INDEX(OFFSET(Priorities!$F$3:$F$2283,Table1[[#This Row],[ID]],0),MATCH(1,(B553=OFFSET(Priorities!$B$3:$B$2283,Table1[[#This Row],[ID]],0))*("26W"=OFFSET(Priorities!$E$3:$E$2283,Table1[[#This Row],[ID]],0)),0))),"")</f>
        <v/>
      </c>
      <c r="M553" s="292" t="str" cm="1">
        <f t="array" aca="1" ref="M553" ca="1">_xlfn.IFNA(TODAY()-(INDEX(OFFSET(Priorities!$F$3:$F$2283,Table1[[#This Row],[ID]],0),MATCH(1,(B553=OFFSET(Priorities!$B$3:$B$2283,Table1[[#This Row],[ID]],0))*("52W"=OFFSET(Priorities!$E$3:$E$2283,Table1[[#This Row],[ID]],0)),0))),"")</f>
        <v/>
      </c>
      <c r="N553" s="292" t="str" cm="1">
        <f t="array" aca="1" ref="N553" ca="1">_xlfn.IFNA(TODAY()-(INDEX(OFFSET(Priorities!$F$3:$F$2283,Table1[[#This Row],[ID]],0),MATCH(1,(B553=OFFSET(Priorities!$B$3:$B$2283,Table1[[#This Row],[ID]],0))*("104W"=OFFSET(Priorities!$E$3:$E$2283,Table1[[#This Row],[ID]],0)),0))),"")</f>
        <v/>
      </c>
      <c r="O553" s="292" t="str" cm="1">
        <f t="array" aca="1" ref="O553" ca="1">_xlfn.IFNA(TODAY()-(INDEX(OFFSET(Priorities!$F$3:$F$2283,Table1[[#This Row],[ID]],0),MATCH(1,(B553=OFFSET(Priorities!$B$3:$B$2283,Table1[[#This Row],[ID]],0))*("2L"=OFFSET(Priorities!$E$3:$E$2283,Table1[[#This Row],[ID]],0)),0))),"")</f>
        <v/>
      </c>
      <c r="P553" s="292" t="str" cm="1">
        <f t="array" aca="1" ref="P553" ca="1">_xlfn.IFNA(TODAY()-(INDEX(OFFSET(Priorities!$F$3:$F$2283,Table1[[#This Row],[ID]],0),MATCH(1,(B553=OFFSET(Priorities!$B$3:$B$2283,Table1[[#This Row],[ID]],0))*("156W"=OFFSET(Priorities!$E$3:$E$2283,Table1[[#This Row],[ID]],0)),0))),"")</f>
        <v/>
      </c>
      <c r="Q553" s="289" t="str" cm="1">
        <f t="array" aca="1" ref="Q553" ca="1">_xlfn.IFNA(TODAY()-(INDEX(OFFSET(Priorities!$F$3:$F$2283,Table1[[#This Row],[ID]],0),MATCH(1,(B553=OFFSET(Priorities!$B$3:$B$2283,Table1[[#This Row],[ID]],0))*("3L"=OFFSET(Priorities!$E$3:$E$2283,Table1[[#This Row],[ID]],0)),0))),"")</f>
        <v/>
      </c>
    </row>
    <row r="554" spans="1:17" hidden="1" x14ac:dyDescent="0.3">
      <c r="A554" s="288">
        <v>553</v>
      </c>
      <c r="B554" s="289" t="str">
        <f ca="1">IF(COUNTIF(Priorities!$B$4:OFFSET(Priorities!$B$3,Table1[[#This Row],[ID]],0),OFFSET(Priorities!$B$3,Table1[[#This Row],[ID]],0))=1,OFFSET(Priorities!$B$3,Table1[[#This Row],[ID]],0),"")</f>
        <v/>
      </c>
      <c r="C554" s="290" t="str">
        <f ca="1">IF(COUNTIF(Priorities!$B$4:OFFSET(Priorities!$B$3,Table1[[#This Row],[ID]],0),OFFSET(Priorities!$B$3,Table1[[#This Row],[ID]],0))=1,OFFSET(Priorities!$C$3,Table1[[#This Row],[ID]],0),"")</f>
        <v/>
      </c>
      <c r="D554" s="289" t="str">
        <f ca="1">IFERROR(IF(VLOOKUP(E554,'Leader-Assistant'!$B$1:$B$25,1,FALSE)&lt;&gt;"",'Leader-Assistant'!$B$1,""),"") &amp; IFERROR(IF(VLOOKUP(E554,'Leader-Assistant'!$C$1:$C$25,1,FALSE)&lt;&gt;"",'Leader-Assistant'!$C$1,""),"")  &amp; IFERROR(IF(VLOOKUP(E554,'Leader-Assistant'!$D$1:$D$25,1,FALSE)&lt;&gt;"",'Leader-Assistant'!$D$1,""),"") &amp; IFERROR(IF(VLOOKUP(E554,'Leader-Assistant'!$E$1:$E$25,1,FALSE)&lt;&gt;"",'Leader-Assistant'!$E$1,""),"") &amp; IFERROR(IF(VLOOKUP(E554,'Leader-Assistant'!$F$1:$F$25,1,FALSE)&lt;&gt;"",'Leader-Assistant'!$F$1,""),"") &amp; IFERROR(IF(VLOOKUP(E554,'Leader-Assistant'!$G$1:$G$25,1,FALSE)&lt;&gt;"",'Leader-Assistant'!$G$1,""),"") &amp; IFERROR(IF(VLOOKUP(E554,'Leader-Assistant'!$H$1:$H$25,1,FALSE)&lt;&gt;"",'Leader-Assistant'!$H$1,""),"") &amp; IFERROR(IF(VLOOKUP(E554,'Leader-Assistant'!$I$1:$I$25,1,FALSE)&lt;&gt;"",'Leader-Assistant'!$I$1,""),"")</f>
        <v/>
      </c>
      <c r="E554" s="289" t="str">
        <f ca="1">IF(COUNTIF(Priorities!$B$4:OFFSET(Priorities!$B$3,Table1[[#This Row],[ID]],0),OFFSET(Priorities!$B$3,Table1[[#This Row],[ID]],0))=1,OFFSET(Priorities!$D$3,Table1[[#This Row],[ID]],0),"")</f>
        <v/>
      </c>
      <c r="F554" s="291"/>
      <c r="G554" s="292" t="str" cm="1">
        <f t="array" aca="1" ref="G554" ca="1">_xlfn.IFNA(TODAY()-(INDEX(OFFSET(Priorities!$F$3:$F$2283,Table1[[#This Row],[ID]],0),MATCH(1,(B554=OFFSET(Priorities!$B$3:$B$2283,Table1[[#This Row],[ID]],0))*("1W"=OFFSET(Priorities!$E$3:$E$2283,Table1[[#This Row],[ID]],0)),0))),"")</f>
        <v/>
      </c>
      <c r="H554" s="292" t="str" cm="1">
        <f t="array" aca="1" ref="H554" ca="1">_xlfn.IFNA(TODAY()-(INDEX(OFFSET(Priorities!$F$3:$F$2283,Table1[[#This Row],[ID]],0),MATCH(1,(B554=OFFSET(Priorities!$B$3:$B$2283,Table1[[#This Row],[ID]],0))*("3W"=OFFSET(Priorities!$E$3:$E$2283,Table1[[#This Row],[ID]],0)),0))),"")</f>
        <v/>
      </c>
      <c r="I554" s="292" t="str" cm="1">
        <f t="array" aca="1" ref="I554" ca="1">_xlfn.IFNA(TODAY()-(INDEX(OFFSET(Priorities!$F$3:$F$2283,Table1[[#This Row],[ID]],0),MATCH(1,(B554=OFFSET(Priorities!$B$3:$B$2283,Table1[[#This Row],[ID]],0))*("6W"=OFFSET(Priorities!$E$3:$E$2283,Table1[[#This Row],[ID]],0)),0))),"")</f>
        <v/>
      </c>
      <c r="J554" s="292" t="str" cm="1">
        <f t="array" aca="1" ref="J554" ca="1">_xlfn.IFNA(TODAY()-(INDEX(OFFSET(Priorities!$F$3:$F$2283,Table1[[#This Row],[ID]],0),MATCH(1,(B554=OFFSET(Priorities!$B$3:$B$2283,Table1[[#This Row],[ID]],0))*("12W"=OFFSET(Priorities!$E$3:$E$2283,Table1[[#This Row],[ID]],0)),0))),"")</f>
        <v/>
      </c>
      <c r="K554" s="292" t="str" cm="1">
        <f t="array" aca="1" ref="K554" ca="1">_xlfn.IFNA(TODAY()-(INDEX(OFFSET(Priorities!$F$3:$F$2283,Table1[[#This Row],[ID]],0),MATCH(1,(B554=OFFSET(Priorities!$B$3:$B$2283,Table1[[#This Row],[ID]],0))*("18W"=OFFSET(Priorities!$E$3:$E$2283,Table1[[#This Row],[ID]],0)),0))),"")</f>
        <v/>
      </c>
      <c r="L554" s="292" t="str" cm="1">
        <f t="array" aca="1" ref="L554" ca="1">_xlfn.IFNA(TODAY()-(INDEX(OFFSET(Priorities!$F$3:$F$2283,Table1[[#This Row],[ID]],0),MATCH(1,(B554=OFFSET(Priorities!$B$3:$B$2283,Table1[[#This Row],[ID]],0))*("26W"=OFFSET(Priorities!$E$3:$E$2283,Table1[[#This Row],[ID]],0)),0))),"")</f>
        <v/>
      </c>
      <c r="M554" s="292" t="str" cm="1">
        <f t="array" aca="1" ref="M554" ca="1">_xlfn.IFNA(TODAY()-(INDEX(OFFSET(Priorities!$F$3:$F$2283,Table1[[#This Row],[ID]],0),MATCH(1,(B554=OFFSET(Priorities!$B$3:$B$2283,Table1[[#This Row],[ID]],0))*("52W"=OFFSET(Priorities!$E$3:$E$2283,Table1[[#This Row],[ID]],0)),0))),"")</f>
        <v/>
      </c>
      <c r="N554" s="292" t="str" cm="1">
        <f t="array" aca="1" ref="N554" ca="1">_xlfn.IFNA(TODAY()-(INDEX(OFFSET(Priorities!$F$3:$F$2283,Table1[[#This Row],[ID]],0),MATCH(1,(B554=OFFSET(Priorities!$B$3:$B$2283,Table1[[#This Row],[ID]],0))*("104W"=OFFSET(Priorities!$E$3:$E$2283,Table1[[#This Row],[ID]],0)),0))),"")</f>
        <v/>
      </c>
      <c r="O554" s="292" t="str" cm="1">
        <f t="array" aca="1" ref="O554" ca="1">_xlfn.IFNA(TODAY()-(INDEX(OFFSET(Priorities!$F$3:$F$2283,Table1[[#This Row],[ID]],0),MATCH(1,(B554=OFFSET(Priorities!$B$3:$B$2283,Table1[[#This Row],[ID]],0))*("2L"=OFFSET(Priorities!$E$3:$E$2283,Table1[[#This Row],[ID]],0)),0))),"")</f>
        <v/>
      </c>
      <c r="P554" s="292" t="str" cm="1">
        <f t="array" aca="1" ref="P554" ca="1">_xlfn.IFNA(TODAY()-(INDEX(OFFSET(Priorities!$F$3:$F$2283,Table1[[#This Row],[ID]],0),MATCH(1,(B554=OFFSET(Priorities!$B$3:$B$2283,Table1[[#This Row],[ID]],0))*("156W"=OFFSET(Priorities!$E$3:$E$2283,Table1[[#This Row],[ID]],0)),0))),"")</f>
        <v/>
      </c>
      <c r="Q554" s="289" t="str" cm="1">
        <f t="array" aca="1" ref="Q554" ca="1">_xlfn.IFNA(TODAY()-(INDEX(OFFSET(Priorities!$F$3:$F$2283,Table1[[#This Row],[ID]],0),MATCH(1,(B554=OFFSET(Priorities!$B$3:$B$2283,Table1[[#This Row],[ID]],0))*("3L"=OFFSET(Priorities!$E$3:$E$2283,Table1[[#This Row],[ID]],0)),0))),"")</f>
        <v/>
      </c>
    </row>
    <row r="555" spans="1:17" x14ac:dyDescent="0.3">
      <c r="A555" s="288">
        <v>554</v>
      </c>
      <c r="B555" s="289" t="str">
        <f ca="1">IF(COUNTIF(Priorities!$B$4:OFFSET(Priorities!$B$3,Table1[[#This Row],[ID]],0),OFFSET(Priorities!$B$3,Table1[[#This Row],[ID]],0))=1,OFFSET(Priorities!$B$3,Table1[[#This Row],[ID]],0),"")</f>
        <v>ST 522/2020</v>
      </c>
      <c r="C555" s="290" t="str">
        <f ca="1">IF(COUNTIF(Priorities!$B$4:OFFSET(Priorities!$B$3,Table1[[#This Row],[ID]],0),OFFSET(Priorities!$B$3,Table1[[#This Row],[ID]],0))=1,OFFSET(Priorities!$C$3,Table1[[#This Row],[ID]],0),"")</f>
        <v>TEST 58</v>
      </c>
      <c r="D555" s="289" t="str">
        <f ca="1">IFERROR(IF(VLOOKUP(E555,'Leader-Assistant'!$B$1:$B$25,1,FALSE)&lt;&gt;"",'Leader-Assistant'!$B$1,""),"") &amp; IFERROR(IF(VLOOKUP(E555,'Leader-Assistant'!$C$1:$C$25,1,FALSE)&lt;&gt;"",'Leader-Assistant'!$C$1,""),"")  &amp; IFERROR(IF(VLOOKUP(E555,'Leader-Assistant'!$D$1:$D$25,1,FALSE)&lt;&gt;"",'Leader-Assistant'!$D$1,""),"") &amp; IFERROR(IF(VLOOKUP(E555,'Leader-Assistant'!$E$1:$E$25,1,FALSE)&lt;&gt;"",'Leader-Assistant'!$E$1,""),"") &amp; IFERROR(IF(VLOOKUP(E555,'Leader-Assistant'!$F$1:$F$25,1,FALSE)&lt;&gt;"",'Leader-Assistant'!$F$1,""),"") &amp; IFERROR(IF(VLOOKUP(E555,'Leader-Assistant'!$G$1:$G$25,1,FALSE)&lt;&gt;"",'Leader-Assistant'!$G$1,""),"") &amp; IFERROR(IF(VLOOKUP(E555,'Leader-Assistant'!$H$1:$H$25,1,FALSE)&lt;&gt;"",'Leader-Assistant'!$H$1,""),"") &amp; IFERROR(IF(VLOOKUP(E555,'Leader-Assistant'!$I$1:$I$25,1,FALSE)&lt;&gt;"",'Leader-Assistant'!$I$1,""),"")</f>
        <v>MU</v>
      </c>
      <c r="E555" s="289" t="str">
        <f ca="1">IF(COUNTIF(Priorities!$B$4:OFFSET(Priorities!$B$3,Table1[[#This Row],[ID]],0),OFFSET(Priorities!$B$3,Table1[[#This Row],[ID]],0))=1,OFFSET(Priorities!$D$3,Table1[[#This Row],[ID]],0),"")</f>
        <v>AWO</v>
      </c>
      <c r="F555" s="291"/>
      <c r="G555" s="292" cm="1">
        <f t="array" aca="1" ref="G555" ca="1">_xlfn.IFNA(TODAY()-(INDEX(OFFSET(Priorities!$F$3:$F$2283,Table1[[#This Row],[ID]],0),MATCH(1,(B555=OFFSET(Priorities!$B$3:$B$2283,Table1[[#This Row],[ID]],0))*("1W"=OFFSET(Priorities!$E$3:$E$2283,Table1[[#This Row],[ID]],0)),0))),"")</f>
        <v>662</v>
      </c>
      <c r="H555" s="292" cm="1">
        <f t="array" aca="1" ref="H555" ca="1">_xlfn.IFNA(TODAY()-(INDEX(OFFSET(Priorities!$F$3:$F$2283,Table1[[#This Row],[ID]],0),MATCH(1,(B555=OFFSET(Priorities!$B$3:$B$2283,Table1[[#This Row],[ID]],0))*("3W"=OFFSET(Priorities!$E$3:$E$2283,Table1[[#This Row],[ID]],0)),0))),"")</f>
        <v>648</v>
      </c>
      <c r="I555" s="292" cm="1">
        <f t="array" aca="1" ref="I555" ca="1">_xlfn.IFNA(TODAY()-(INDEX(OFFSET(Priorities!$F$3:$F$2283,Table1[[#This Row],[ID]],0),MATCH(1,(B555=OFFSET(Priorities!$B$3:$B$2283,Table1[[#This Row],[ID]],0))*("6W"=OFFSET(Priorities!$E$3:$E$2283,Table1[[#This Row],[ID]],0)),0))),"")</f>
        <v>627</v>
      </c>
      <c r="J555" s="292" cm="1">
        <f t="array" aca="1" ref="J555" ca="1">_xlfn.IFNA(TODAY()-(INDEX(OFFSET(Priorities!$F$3:$F$2283,Table1[[#This Row],[ID]],0),MATCH(1,(B555=OFFSET(Priorities!$B$3:$B$2283,Table1[[#This Row],[ID]],0))*("12W"=OFFSET(Priorities!$E$3:$E$2283,Table1[[#This Row],[ID]],0)),0))),"")</f>
        <v>585</v>
      </c>
      <c r="K555" s="292" t="str" cm="1">
        <f t="array" aca="1" ref="K555" ca="1">_xlfn.IFNA(TODAY()-(INDEX(OFFSET(Priorities!$F$3:$F$2283,Table1[[#This Row],[ID]],0),MATCH(1,(B555=OFFSET(Priorities!$B$3:$B$2283,Table1[[#This Row],[ID]],0))*("18W"=OFFSET(Priorities!$E$3:$E$2283,Table1[[#This Row],[ID]],0)),0))),"")</f>
        <v/>
      </c>
      <c r="L555" s="292" t="str" cm="1">
        <f t="array" aca="1" ref="L555" ca="1">_xlfn.IFNA(TODAY()-(INDEX(OFFSET(Priorities!$F$3:$F$2283,Table1[[#This Row],[ID]],0),MATCH(1,(B555=OFFSET(Priorities!$B$3:$B$2283,Table1[[#This Row],[ID]],0))*("26W"=OFFSET(Priorities!$E$3:$E$2283,Table1[[#This Row],[ID]],0)),0))),"")</f>
        <v/>
      </c>
      <c r="M555" s="292" t="str" cm="1">
        <f t="array" aca="1" ref="M555" ca="1">_xlfn.IFNA(TODAY()-(INDEX(OFFSET(Priorities!$F$3:$F$2283,Table1[[#This Row],[ID]],0),MATCH(1,(B555=OFFSET(Priorities!$B$3:$B$2283,Table1[[#This Row],[ID]],0))*("52W"=OFFSET(Priorities!$E$3:$E$2283,Table1[[#This Row],[ID]],0)),0))),"")</f>
        <v/>
      </c>
      <c r="N555" s="292" t="str" cm="1">
        <f t="array" aca="1" ref="N555" ca="1">_xlfn.IFNA(TODAY()-(INDEX(OFFSET(Priorities!$F$3:$F$2283,Table1[[#This Row],[ID]],0),MATCH(1,(B555=OFFSET(Priorities!$B$3:$B$2283,Table1[[#This Row],[ID]],0))*("104W"=OFFSET(Priorities!$E$3:$E$2283,Table1[[#This Row],[ID]],0)),0))),"")</f>
        <v/>
      </c>
      <c r="O555" s="292" t="str" cm="1">
        <f t="array" aca="1" ref="O555" ca="1">_xlfn.IFNA(TODAY()-(INDEX(OFFSET(Priorities!$F$3:$F$2283,Table1[[#This Row],[ID]],0),MATCH(1,(B555=OFFSET(Priorities!$B$3:$B$2283,Table1[[#This Row],[ID]],0))*("2L"=OFFSET(Priorities!$E$3:$E$2283,Table1[[#This Row],[ID]],0)),0))),"")</f>
        <v/>
      </c>
      <c r="P555" s="292" t="str" cm="1">
        <f t="array" aca="1" ref="P555" ca="1">_xlfn.IFNA(TODAY()-(INDEX(OFFSET(Priorities!$F$3:$F$2283,Table1[[#This Row],[ID]],0),MATCH(1,(B555=OFFSET(Priorities!$B$3:$B$2283,Table1[[#This Row],[ID]],0))*("156W"=OFFSET(Priorities!$E$3:$E$2283,Table1[[#This Row],[ID]],0)),0))),"")</f>
        <v/>
      </c>
      <c r="Q555" s="289" t="str" cm="1">
        <f t="array" aca="1" ref="Q555" ca="1">_xlfn.IFNA(TODAY()-(INDEX(OFFSET(Priorities!$F$3:$F$2283,Table1[[#This Row],[ID]],0),MATCH(1,(B555=OFFSET(Priorities!$B$3:$B$2283,Table1[[#This Row],[ID]],0))*("3L"=OFFSET(Priorities!$E$3:$E$2283,Table1[[#This Row],[ID]],0)),0))),"")</f>
        <v/>
      </c>
    </row>
    <row r="556" spans="1:17" hidden="1" x14ac:dyDescent="0.3">
      <c r="A556" s="288">
        <v>555</v>
      </c>
      <c r="B556" s="289" t="str">
        <f ca="1">IF(COUNTIF(Priorities!$B$4:OFFSET(Priorities!$B$3,Table1[[#This Row],[ID]],0),OFFSET(Priorities!$B$3,Table1[[#This Row],[ID]],0))=1,OFFSET(Priorities!$B$3,Table1[[#This Row],[ID]],0),"")</f>
        <v/>
      </c>
      <c r="C556" s="290" t="str">
        <f ca="1">IF(COUNTIF(Priorities!$B$4:OFFSET(Priorities!$B$3,Table1[[#This Row],[ID]],0),OFFSET(Priorities!$B$3,Table1[[#This Row],[ID]],0))=1,OFFSET(Priorities!$C$3,Table1[[#This Row],[ID]],0),"")</f>
        <v/>
      </c>
      <c r="D556" s="289" t="str">
        <f ca="1">IFERROR(IF(VLOOKUP(E556,'Leader-Assistant'!$B$1:$B$25,1,FALSE)&lt;&gt;"",'Leader-Assistant'!$B$1,""),"") &amp; IFERROR(IF(VLOOKUP(E556,'Leader-Assistant'!$C$1:$C$25,1,FALSE)&lt;&gt;"",'Leader-Assistant'!$C$1,""),"")  &amp; IFERROR(IF(VLOOKUP(E556,'Leader-Assistant'!$D$1:$D$25,1,FALSE)&lt;&gt;"",'Leader-Assistant'!$D$1,""),"") &amp; IFERROR(IF(VLOOKUP(E556,'Leader-Assistant'!$E$1:$E$25,1,FALSE)&lt;&gt;"",'Leader-Assistant'!$E$1,""),"") &amp; IFERROR(IF(VLOOKUP(E556,'Leader-Assistant'!$F$1:$F$25,1,FALSE)&lt;&gt;"",'Leader-Assistant'!$F$1,""),"") &amp; IFERROR(IF(VLOOKUP(E556,'Leader-Assistant'!$G$1:$G$25,1,FALSE)&lt;&gt;"",'Leader-Assistant'!$G$1,""),"") &amp; IFERROR(IF(VLOOKUP(E556,'Leader-Assistant'!$H$1:$H$25,1,FALSE)&lt;&gt;"",'Leader-Assistant'!$H$1,""),"") &amp; IFERROR(IF(VLOOKUP(E556,'Leader-Assistant'!$I$1:$I$25,1,FALSE)&lt;&gt;"",'Leader-Assistant'!$I$1,""),"")</f>
        <v/>
      </c>
      <c r="E556" s="289" t="str">
        <f ca="1">IF(COUNTIF(Priorities!$B$4:OFFSET(Priorities!$B$3,Table1[[#This Row],[ID]],0),OFFSET(Priorities!$B$3,Table1[[#This Row],[ID]],0))=1,OFFSET(Priorities!$D$3,Table1[[#This Row],[ID]],0),"")</f>
        <v/>
      </c>
      <c r="F556" s="291"/>
      <c r="G556" s="292" t="str" cm="1">
        <f t="array" aca="1" ref="G556" ca="1">_xlfn.IFNA(TODAY()-(INDEX(OFFSET(Priorities!$F$3:$F$2283,Table1[[#This Row],[ID]],0),MATCH(1,(B556=OFFSET(Priorities!$B$3:$B$2283,Table1[[#This Row],[ID]],0))*("1W"=OFFSET(Priorities!$E$3:$E$2283,Table1[[#This Row],[ID]],0)),0))),"")</f>
        <v/>
      </c>
      <c r="H556" s="292" t="str" cm="1">
        <f t="array" aca="1" ref="H556" ca="1">_xlfn.IFNA(TODAY()-(INDEX(OFFSET(Priorities!$F$3:$F$2283,Table1[[#This Row],[ID]],0),MATCH(1,(B556=OFFSET(Priorities!$B$3:$B$2283,Table1[[#This Row],[ID]],0))*("3W"=OFFSET(Priorities!$E$3:$E$2283,Table1[[#This Row],[ID]],0)),0))),"")</f>
        <v/>
      </c>
      <c r="I556" s="292" t="str" cm="1">
        <f t="array" aca="1" ref="I556" ca="1">_xlfn.IFNA(TODAY()-(INDEX(OFFSET(Priorities!$F$3:$F$2283,Table1[[#This Row],[ID]],0),MATCH(1,(B556=OFFSET(Priorities!$B$3:$B$2283,Table1[[#This Row],[ID]],0))*("6W"=OFFSET(Priorities!$E$3:$E$2283,Table1[[#This Row],[ID]],0)),0))),"")</f>
        <v/>
      </c>
      <c r="J556" s="292" t="str" cm="1">
        <f t="array" aca="1" ref="J556" ca="1">_xlfn.IFNA(TODAY()-(INDEX(OFFSET(Priorities!$F$3:$F$2283,Table1[[#This Row],[ID]],0),MATCH(1,(B556=OFFSET(Priorities!$B$3:$B$2283,Table1[[#This Row],[ID]],0))*("12W"=OFFSET(Priorities!$E$3:$E$2283,Table1[[#This Row],[ID]],0)),0))),"")</f>
        <v/>
      </c>
      <c r="K556" s="292" t="str" cm="1">
        <f t="array" aca="1" ref="K556" ca="1">_xlfn.IFNA(TODAY()-(INDEX(OFFSET(Priorities!$F$3:$F$2283,Table1[[#This Row],[ID]],0),MATCH(1,(B556=OFFSET(Priorities!$B$3:$B$2283,Table1[[#This Row],[ID]],0))*("18W"=OFFSET(Priorities!$E$3:$E$2283,Table1[[#This Row],[ID]],0)),0))),"")</f>
        <v/>
      </c>
      <c r="L556" s="292" t="str" cm="1">
        <f t="array" aca="1" ref="L556" ca="1">_xlfn.IFNA(TODAY()-(INDEX(OFFSET(Priorities!$F$3:$F$2283,Table1[[#This Row],[ID]],0),MATCH(1,(B556=OFFSET(Priorities!$B$3:$B$2283,Table1[[#This Row],[ID]],0))*("26W"=OFFSET(Priorities!$E$3:$E$2283,Table1[[#This Row],[ID]],0)),0))),"")</f>
        <v/>
      </c>
      <c r="M556" s="292" t="str" cm="1">
        <f t="array" aca="1" ref="M556" ca="1">_xlfn.IFNA(TODAY()-(INDEX(OFFSET(Priorities!$F$3:$F$2283,Table1[[#This Row],[ID]],0),MATCH(1,(B556=OFFSET(Priorities!$B$3:$B$2283,Table1[[#This Row],[ID]],0))*("52W"=OFFSET(Priorities!$E$3:$E$2283,Table1[[#This Row],[ID]],0)),0))),"")</f>
        <v/>
      </c>
      <c r="N556" s="292" t="str" cm="1">
        <f t="array" aca="1" ref="N556" ca="1">_xlfn.IFNA(TODAY()-(INDEX(OFFSET(Priorities!$F$3:$F$2283,Table1[[#This Row],[ID]],0),MATCH(1,(B556=OFFSET(Priorities!$B$3:$B$2283,Table1[[#This Row],[ID]],0))*("104W"=OFFSET(Priorities!$E$3:$E$2283,Table1[[#This Row],[ID]],0)),0))),"")</f>
        <v/>
      </c>
      <c r="O556" s="292" t="str" cm="1">
        <f t="array" aca="1" ref="O556" ca="1">_xlfn.IFNA(TODAY()-(INDEX(OFFSET(Priorities!$F$3:$F$2283,Table1[[#This Row],[ID]],0),MATCH(1,(B556=OFFSET(Priorities!$B$3:$B$2283,Table1[[#This Row],[ID]],0))*("2L"=OFFSET(Priorities!$E$3:$E$2283,Table1[[#This Row],[ID]],0)),0))),"")</f>
        <v/>
      </c>
      <c r="P556" s="292" t="str" cm="1">
        <f t="array" aca="1" ref="P556" ca="1">_xlfn.IFNA(TODAY()-(INDEX(OFFSET(Priorities!$F$3:$F$2283,Table1[[#This Row],[ID]],0),MATCH(1,(B556=OFFSET(Priorities!$B$3:$B$2283,Table1[[#This Row],[ID]],0))*("156W"=OFFSET(Priorities!$E$3:$E$2283,Table1[[#This Row],[ID]],0)),0))),"")</f>
        <v/>
      </c>
      <c r="Q556" s="289" t="str" cm="1">
        <f t="array" aca="1" ref="Q556" ca="1">_xlfn.IFNA(TODAY()-(INDEX(OFFSET(Priorities!$F$3:$F$2283,Table1[[#This Row],[ID]],0),MATCH(1,(B556=OFFSET(Priorities!$B$3:$B$2283,Table1[[#This Row],[ID]],0))*("3L"=OFFSET(Priorities!$E$3:$E$2283,Table1[[#This Row],[ID]],0)),0))),"")</f>
        <v/>
      </c>
    </row>
    <row r="557" spans="1:17" hidden="1" x14ac:dyDescent="0.3">
      <c r="A557" s="288">
        <v>556</v>
      </c>
      <c r="B557" s="289" t="str">
        <f ca="1">IF(COUNTIF(Priorities!$B$4:OFFSET(Priorities!$B$3,Table1[[#This Row],[ID]],0),OFFSET(Priorities!$B$3,Table1[[#This Row],[ID]],0))=1,OFFSET(Priorities!$B$3,Table1[[#This Row],[ID]],0),"")</f>
        <v/>
      </c>
      <c r="C557" s="290" t="str">
        <f ca="1">IF(COUNTIF(Priorities!$B$4:OFFSET(Priorities!$B$3,Table1[[#This Row],[ID]],0),OFFSET(Priorities!$B$3,Table1[[#This Row],[ID]],0))=1,OFFSET(Priorities!$C$3,Table1[[#This Row],[ID]],0),"")</f>
        <v/>
      </c>
      <c r="D557" s="289" t="str">
        <f ca="1">IFERROR(IF(VLOOKUP(E557,'Leader-Assistant'!$B$1:$B$25,1,FALSE)&lt;&gt;"",'Leader-Assistant'!$B$1,""),"") &amp; IFERROR(IF(VLOOKUP(E557,'Leader-Assistant'!$C$1:$C$25,1,FALSE)&lt;&gt;"",'Leader-Assistant'!$C$1,""),"")  &amp; IFERROR(IF(VLOOKUP(E557,'Leader-Assistant'!$D$1:$D$25,1,FALSE)&lt;&gt;"",'Leader-Assistant'!$D$1,""),"") &amp; IFERROR(IF(VLOOKUP(E557,'Leader-Assistant'!$E$1:$E$25,1,FALSE)&lt;&gt;"",'Leader-Assistant'!$E$1,""),"") &amp; IFERROR(IF(VLOOKUP(E557,'Leader-Assistant'!$F$1:$F$25,1,FALSE)&lt;&gt;"",'Leader-Assistant'!$F$1,""),"") &amp; IFERROR(IF(VLOOKUP(E557,'Leader-Assistant'!$G$1:$G$25,1,FALSE)&lt;&gt;"",'Leader-Assistant'!$G$1,""),"") &amp; IFERROR(IF(VLOOKUP(E557,'Leader-Assistant'!$H$1:$H$25,1,FALSE)&lt;&gt;"",'Leader-Assistant'!$H$1,""),"") &amp; IFERROR(IF(VLOOKUP(E557,'Leader-Assistant'!$I$1:$I$25,1,FALSE)&lt;&gt;"",'Leader-Assistant'!$I$1,""),"")</f>
        <v/>
      </c>
      <c r="E557" s="289" t="str">
        <f ca="1">IF(COUNTIF(Priorities!$B$4:OFFSET(Priorities!$B$3,Table1[[#This Row],[ID]],0),OFFSET(Priorities!$B$3,Table1[[#This Row],[ID]],0))=1,OFFSET(Priorities!$D$3,Table1[[#This Row],[ID]],0),"")</f>
        <v/>
      </c>
      <c r="F557" s="291"/>
      <c r="G557" s="292" t="str" cm="1">
        <f t="array" aca="1" ref="G557" ca="1">_xlfn.IFNA(TODAY()-(INDEX(OFFSET(Priorities!$F$3:$F$2283,Table1[[#This Row],[ID]],0),MATCH(1,(B557=OFFSET(Priorities!$B$3:$B$2283,Table1[[#This Row],[ID]],0))*("1W"=OFFSET(Priorities!$E$3:$E$2283,Table1[[#This Row],[ID]],0)),0))),"")</f>
        <v/>
      </c>
      <c r="H557" s="292" t="str" cm="1">
        <f t="array" aca="1" ref="H557" ca="1">_xlfn.IFNA(TODAY()-(INDEX(OFFSET(Priorities!$F$3:$F$2283,Table1[[#This Row],[ID]],0),MATCH(1,(B557=OFFSET(Priorities!$B$3:$B$2283,Table1[[#This Row],[ID]],0))*("3W"=OFFSET(Priorities!$E$3:$E$2283,Table1[[#This Row],[ID]],0)),0))),"")</f>
        <v/>
      </c>
      <c r="I557" s="292" t="str" cm="1">
        <f t="array" aca="1" ref="I557" ca="1">_xlfn.IFNA(TODAY()-(INDEX(OFFSET(Priorities!$F$3:$F$2283,Table1[[#This Row],[ID]],0),MATCH(1,(B557=OFFSET(Priorities!$B$3:$B$2283,Table1[[#This Row],[ID]],0))*("6W"=OFFSET(Priorities!$E$3:$E$2283,Table1[[#This Row],[ID]],0)),0))),"")</f>
        <v/>
      </c>
      <c r="J557" s="292" t="str" cm="1">
        <f t="array" aca="1" ref="J557" ca="1">_xlfn.IFNA(TODAY()-(INDEX(OFFSET(Priorities!$F$3:$F$2283,Table1[[#This Row],[ID]],0),MATCH(1,(B557=OFFSET(Priorities!$B$3:$B$2283,Table1[[#This Row],[ID]],0))*("12W"=OFFSET(Priorities!$E$3:$E$2283,Table1[[#This Row],[ID]],0)),0))),"")</f>
        <v/>
      </c>
      <c r="K557" s="292" t="str" cm="1">
        <f t="array" aca="1" ref="K557" ca="1">_xlfn.IFNA(TODAY()-(INDEX(OFFSET(Priorities!$F$3:$F$2283,Table1[[#This Row],[ID]],0),MATCH(1,(B557=OFFSET(Priorities!$B$3:$B$2283,Table1[[#This Row],[ID]],0))*("18W"=OFFSET(Priorities!$E$3:$E$2283,Table1[[#This Row],[ID]],0)),0))),"")</f>
        <v/>
      </c>
      <c r="L557" s="292" t="str" cm="1">
        <f t="array" aca="1" ref="L557" ca="1">_xlfn.IFNA(TODAY()-(INDEX(OFFSET(Priorities!$F$3:$F$2283,Table1[[#This Row],[ID]],0),MATCH(1,(B557=OFFSET(Priorities!$B$3:$B$2283,Table1[[#This Row],[ID]],0))*("26W"=OFFSET(Priorities!$E$3:$E$2283,Table1[[#This Row],[ID]],0)),0))),"")</f>
        <v/>
      </c>
      <c r="M557" s="292" t="str" cm="1">
        <f t="array" aca="1" ref="M557" ca="1">_xlfn.IFNA(TODAY()-(INDEX(OFFSET(Priorities!$F$3:$F$2283,Table1[[#This Row],[ID]],0),MATCH(1,(B557=OFFSET(Priorities!$B$3:$B$2283,Table1[[#This Row],[ID]],0))*("52W"=OFFSET(Priorities!$E$3:$E$2283,Table1[[#This Row],[ID]],0)),0))),"")</f>
        <v/>
      </c>
      <c r="N557" s="292" t="str" cm="1">
        <f t="array" aca="1" ref="N557" ca="1">_xlfn.IFNA(TODAY()-(INDEX(OFFSET(Priorities!$F$3:$F$2283,Table1[[#This Row],[ID]],0),MATCH(1,(B557=OFFSET(Priorities!$B$3:$B$2283,Table1[[#This Row],[ID]],0))*("104W"=OFFSET(Priorities!$E$3:$E$2283,Table1[[#This Row],[ID]],0)),0))),"")</f>
        <v/>
      </c>
      <c r="O557" s="292" t="str" cm="1">
        <f t="array" aca="1" ref="O557" ca="1">_xlfn.IFNA(TODAY()-(INDEX(OFFSET(Priorities!$F$3:$F$2283,Table1[[#This Row],[ID]],0),MATCH(1,(B557=OFFSET(Priorities!$B$3:$B$2283,Table1[[#This Row],[ID]],0))*("2L"=OFFSET(Priorities!$E$3:$E$2283,Table1[[#This Row],[ID]],0)),0))),"")</f>
        <v/>
      </c>
      <c r="P557" s="292" t="str" cm="1">
        <f t="array" aca="1" ref="P557" ca="1">_xlfn.IFNA(TODAY()-(INDEX(OFFSET(Priorities!$F$3:$F$2283,Table1[[#This Row],[ID]],0),MATCH(1,(B557=OFFSET(Priorities!$B$3:$B$2283,Table1[[#This Row],[ID]],0))*("156W"=OFFSET(Priorities!$E$3:$E$2283,Table1[[#This Row],[ID]],0)),0))),"")</f>
        <v/>
      </c>
      <c r="Q557" s="289" t="str" cm="1">
        <f t="array" aca="1" ref="Q557" ca="1">_xlfn.IFNA(TODAY()-(INDEX(OFFSET(Priorities!$F$3:$F$2283,Table1[[#This Row],[ID]],0),MATCH(1,(B557=OFFSET(Priorities!$B$3:$B$2283,Table1[[#This Row],[ID]],0))*("3L"=OFFSET(Priorities!$E$3:$E$2283,Table1[[#This Row],[ID]],0)),0))),"")</f>
        <v/>
      </c>
    </row>
    <row r="558" spans="1:17" ht="28.8" x14ac:dyDescent="0.3">
      <c r="A558" s="288">
        <v>557</v>
      </c>
      <c r="B558" s="289" t="str">
        <f ca="1">IF(COUNTIF(Priorities!$B$4:OFFSET(Priorities!$B$3,Table1[[#This Row],[ID]],0),OFFSET(Priorities!$B$3,Table1[[#This Row],[ID]],0))=1,OFFSET(Priorities!$B$3,Table1[[#This Row],[ID]],0),"")</f>
        <v>ST 19/20221</v>
      </c>
      <c r="C558" s="290" t="str">
        <f ca="1">IF(COUNTIF(Priorities!$B$4:OFFSET(Priorities!$B$3,Table1[[#This Row],[ID]],0),OFFSET(Priorities!$B$3,Table1[[#This Row],[ID]],0))=1,OFFSET(Priorities!$C$3,Table1[[#This Row],[ID]],0),"")</f>
        <v>TEST 63 TEST43 with MCC from NB India</v>
      </c>
      <c r="D558" s="289" t="str">
        <f ca="1">IFERROR(IF(VLOOKUP(E558,'Leader-Assistant'!$B$1:$B$25,1,FALSE)&lt;&gt;"",'Leader-Assistant'!$B$1,""),"") &amp; IFERROR(IF(VLOOKUP(E558,'Leader-Assistant'!$C$1:$C$25,1,FALSE)&lt;&gt;"",'Leader-Assistant'!$C$1,""),"")  &amp; IFERROR(IF(VLOOKUP(E558,'Leader-Assistant'!$D$1:$D$25,1,FALSE)&lt;&gt;"",'Leader-Assistant'!$D$1,""),"") &amp; IFERROR(IF(VLOOKUP(E558,'Leader-Assistant'!$E$1:$E$25,1,FALSE)&lt;&gt;"",'Leader-Assistant'!$E$1,""),"") &amp; IFERROR(IF(VLOOKUP(E558,'Leader-Assistant'!$F$1:$F$25,1,FALSE)&lt;&gt;"",'Leader-Assistant'!$F$1,""),"") &amp; IFERROR(IF(VLOOKUP(E558,'Leader-Assistant'!$G$1:$G$25,1,FALSE)&lt;&gt;"",'Leader-Assistant'!$G$1,""),"") &amp; IFERROR(IF(VLOOKUP(E558,'Leader-Assistant'!$H$1:$H$25,1,FALSE)&lt;&gt;"",'Leader-Assistant'!$H$1,""),"") &amp; IFERROR(IF(VLOOKUP(E558,'Leader-Assistant'!$I$1:$I$25,1,FALSE)&lt;&gt;"",'Leader-Assistant'!$I$1,""),"")</f>
        <v>PKL</v>
      </c>
      <c r="E558" s="289" t="str">
        <f ca="1">IF(COUNTIF(Priorities!$B$4:OFFSET(Priorities!$B$3,Table1[[#This Row],[ID]],0),OFFSET(Priorities!$B$3,Table1[[#This Row],[ID]],0))=1,OFFSET(Priorities!$D$3,Table1[[#This Row],[ID]],0),"")</f>
        <v>DBI</v>
      </c>
      <c r="F558" s="291"/>
      <c r="G558" s="292" t="str" cm="1">
        <f t="array" aca="1" ref="G558" ca="1">_xlfn.IFNA(TODAY()-(INDEX(OFFSET(Priorities!$F$3:$F$2283,Table1[[#This Row],[ID]],0),MATCH(1,(B558=OFFSET(Priorities!$B$3:$B$2283,Table1[[#This Row],[ID]],0))*("1W"=OFFSET(Priorities!$E$3:$E$2283,Table1[[#This Row],[ID]],0)),0))),"")</f>
        <v/>
      </c>
      <c r="H558" s="292" t="str" cm="1">
        <f t="array" aca="1" ref="H558" ca="1">_xlfn.IFNA(TODAY()-(INDEX(OFFSET(Priorities!$F$3:$F$2283,Table1[[#This Row],[ID]],0),MATCH(1,(B558=OFFSET(Priorities!$B$3:$B$2283,Table1[[#This Row],[ID]],0))*("3W"=OFFSET(Priorities!$E$3:$E$2283,Table1[[#This Row],[ID]],0)),0))),"")</f>
        <v/>
      </c>
      <c r="I558" s="292" cm="1">
        <f t="array" aca="1" ref="I558" ca="1">_xlfn.IFNA(TODAY()-(INDEX(OFFSET(Priorities!$F$3:$F$2283,Table1[[#This Row],[ID]],0),MATCH(1,(B558=OFFSET(Priorities!$B$3:$B$2283,Table1[[#This Row],[ID]],0))*("6W"=OFFSET(Priorities!$E$3:$E$2283,Table1[[#This Row],[ID]],0)),0))),"")</f>
        <v>589</v>
      </c>
      <c r="J558" s="292" t="str" cm="1">
        <f t="array" aca="1" ref="J558" ca="1">_xlfn.IFNA(TODAY()-(INDEX(OFFSET(Priorities!$F$3:$F$2283,Table1[[#This Row],[ID]],0),MATCH(1,(B558=OFFSET(Priorities!$B$3:$B$2283,Table1[[#This Row],[ID]],0))*("12W"=OFFSET(Priorities!$E$3:$E$2283,Table1[[#This Row],[ID]],0)),0))),"")</f>
        <v/>
      </c>
      <c r="K558" s="292" t="str" cm="1">
        <f t="array" aca="1" ref="K558" ca="1">_xlfn.IFNA(TODAY()-(INDEX(OFFSET(Priorities!$F$3:$F$2283,Table1[[#This Row],[ID]],0),MATCH(1,(B558=OFFSET(Priorities!$B$3:$B$2283,Table1[[#This Row],[ID]],0))*("18W"=OFFSET(Priorities!$E$3:$E$2283,Table1[[#This Row],[ID]],0)),0))),"")</f>
        <v/>
      </c>
      <c r="L558" s="292" t="str" cm="1">
        <f t="array" aca="1" ref="L558" ca="1">_xlfn.IFNA(TODAY()-(INDEX(OFFSET(Priorities!$F$3:$F$2283,Table1[[#This Row],[ID]],0),MATCH(1,(B558=OFFSET(Priorities!$B$3:$B$2283,Table1[[#This Row],[ID]],0))*("26W"=OFFSET(Priorities!$E$3:$E$2283,Table1[[#This Row],[ID]],0)),0))),"")</f>
        <v/>
      </c>
      <c r="M558" s="292" t="str" cm="1">
        <f t="array" aca="1" ref="M558" ca="1">_xlfn.IFNA(TODAY()-(INDEX(OFFSET(Priorities!$F$3:$F$2283,Table1[[#This Row],[ID]],0),MATCH(1,(B558=OFFSET(Priorities!$B$3:$B$2283,Table1[[#This Row],[ID]],0))*("52W"=OFFSET(Priorities!$E$3:$E$2283,Table1[[#This Row],[ID]],0)),0))),"")</f>
        <v/>
      </c>
      <c r="N558" s="292" t="str" cm="1">
        <f t="array" aca="1" ref="N558" ca="1">_xlfn.IFNA(TODAY()-(INDEX(OFFSET(Priorities!$F$3:$F$2283,Table1[[#This Row],[ID]],0),MATCH(1,(B558=OFFSET(Priorities!$B$3:$B$2283,Table1[[#This Row],[ID]],0))*("104W"=OFFSET(Priorities!$E$3:$E$2283,Table1[[#This Row],[ID]],0)),0))),"")</f>
        <v/>
      </c>
      <c r="O558" s="292" t="str" cm="1">
        <f t="array" aca="1" ref="O558" ca="1">_xlfn.IFNA(TODAY()-(INDEX(OFFSET(Priorities!$F$3:$F$2283,Table1[[#This Row],[ID]],0),MATCH(1,(B558=OFFSET(Priorities!$B$3:$B$2283,Table1[[#This Row],[ID]],0))*("2L"=OFFSET(Priorities!$E$3:$E$2283,Table1[[#This Row],[ID]],0)),0))),"")</f>
        <v/>
      </c>
      <c r="P558" s="292" t="str" cm="1">
        <f t="array" aca="1" ref="P558" ca="1">_xlfn.IFNA(TODAY()-(INDEX(OFFSET(Priorities!$F$3:$F$2283,Table1[[#This Row],[ID]],0),MATCH(1,(B558=OFFSET(Priorities!$B$3:$B$2283,Table1[[#This Row],[ID]],0))*("156W"=OFFSET(Priorities!$E$3:$E$2283,Table1[[#This Row],[ID]],0)),0))),"")</f>
        <v/>
      </c>
      <c r="Q558" s="289" t="str" cm="1">
        <f t="array" aca="1" ref="Q558" ca="1">_xlfn.IFNA(TODAY()-(INDEX(OFFSET(Priorities!$F$3:$F$2283,Table1[[#This Row],[ID]],0),MATCH(1,(B558=OFFSET(Priorities!$B$3:$B$2283,Table1[[#This Row],[ID]],0))*("3L"=OFFSET(Priorities!$E$3:$E$2283,Table1[[#This Row],[ID]],0)),0))),"")</f>
        <v/>
      </c>
    </row>
    <row r="559" spans="1:17" hidden="1" x14ac:dyDescent="0.3">
      <c r="A559" s="288">
        <v>558</v>
      </c>
      <c r="B559" s="289" t="str">
        <f ca="1">IF(COUNTIF(Priorities!$B$4:OFFSET(Priorities!$B$3,Table1[[#This Row],[ID]],0),OFFSET(Priorities!$B$3,Table1[[#This Row],[ID]],0))=1,OFFSET(Priorities!$B$3,Table1[[#This Row],[ID]],0),"")</f>
        <v/>
      </c>
      <c r="C559" s="290" t="str">
        <f ca="1">IF(COUNTIF(Priorities!$B$4:OFFSET(Priorities!$B$3,Table1[[#This Row],[ID]],0),OFFSET(Priorities!$B$3,Table1[[#This Row],[ID]],0))=1,OFFSET(Priorities!$C$3,Table1[[#This Row],[ID]],0),"")</f>
        <v/>
      </c>
      <c r="D559" s="289" t="str">
        <f ca="1">IFERROR(IF(VLOOKUP(E559,'Leader-Assistant'!$B$1:$B$25,1,FALSE)&lt;&gt;"",'Leader-Assistant'!$B$1,""),"") &amp; IFERROR(IF(VLOOKUP(E559,'Leader-Assistant'!$C$1:$C$25,1,FALSE)&lt;&gt;"",'Leader-Assistant'!$C$1,""),"")  &amp; IFERROR(IF(VLOOKUP(E559,'Leader-Assistant'!$D$1:$D$25,1,FALSE)&lt;&gt;"",'Leader-Assistant'!$D$1,""),"") &amp; IFERROR(IF(VLOOKUP(E559,'Leader-Assistant'!$E$1:$E$25,1,FALSE)&lt;&gt;"",'Leader-Assistant'!$E$1,""),"") &amp; IFERROR(IF(VLOOKUP(E559,'Leader-Assistant'!$F$1:$F$25,1,FALSE)&lt;&gt;"",'Leader-Assistant'!$F$1,""),"") &amp; IFERROR(IF(VLOOKUP(E559,'Leader-Assistant'!$G$1:$G$25,1,FALSE)&lt;&gt;"",'Leader-Assistant'!$G$1,""),"") &amp; IFERROR(IF(VLOOKUP(E559,'Leader-Assistant'!$H$1:$H$25,1,FALSE)&lt;&gt;"",'Leader-Assistant'!$H$1,""),"") &amp; IFERROR(IF(VLOOKUP(E559,'Leader-Assistant'!$I$1:$I$25,1,FALSE)&lt;&gt;"",'Leader-Assistant'!$I$1,""),"")</f>
        <v/>
      </c>
      <c r="E559" s="289" t="str">
        <f ca="1">IF(COUNTIF(Priorities!$B$4:OFFSET(Priorities!$B$3,Table1[[#This Row],[ID]],0),OFFSET(Priorities!$B$3,Table1[[#This Row],[ID]],0))=1,OFFSET(Priorities!$D$3,Table1[[#This Row],[ID]],0),"")</f>
        <v/>
      </c>
      <c r="F559" s="291"/>
      <c r="G559" s="292" t="str" cm="1">
        <f t="array" aca="1" ref="G559" ca="1">_xlfn.IFNA(TODAY()-(INDEX(OFFSET(Priorities!$F$3:$F$2283,Table1[[#This Row],[ID]],0),MATCH(1,(B559=OFFSET(Priorities!$B$3:$B$2283,Table1[[#This Row],[ID]],0))*("1W"=OFFSET(Priorities!$E$3:$E$2283,Table1[[#This Row],[ID]],0)),0))),"")</f>
        <v/>
      </c>
      <c r="H559" s="292" t="str" cm="1">
        <f t="array" aca="1" ref="H559" ca="1">_xlfn.IFNA(TODAY()-(INDEX(OFFSET(Priorities!$F$3:$F$2283,Table1[[#This Row],[ID]],0),MATCH(1,(B559=OFFSET(Priorities!$B$3:$B$2283,Table1[[#This Row],[ID]],0))*("3W"=OFFSET(Priorities!$E$3:$E$2283,Table1[[#This Row],[ID]],0)),0))),"")</f>
        <v/>
      </c>
      <c r="I559" s="292" t="str" cm="1">
        <f t="array" aca="1" ref="I559" ca="1">_xlfn.IFNA(TODAY()-(INDEX(OFFSET(Priorities!$F$3:$F$2283,Table1[[#This Row],[ID]],0),MATCH(1,(B559=OFFSET(Priorities!$B$3:$B$2283,Table1[[#This Row],[ID]],0))*("6W"=OFFSET(Priorities!$E$3:$E$2283,Table1[[#This Row],[ID]],0)),0))),"")</f>
        <v/>
      </c>
      <c r="J559" s="292" t="str" cm="1">
        <f t="array" aca="1" ref="J559" ca="1">_xlfn.IFNA(TODAY()-(INDEX(OFFSET(Priorities!$F$3:$F$2283,Table1[[#This Row],[ID]],0),MATCH(1,(B559=OFFSET(Priorities!$B$3:$B$2283,Table1[[#This Row],[ID]],0))*("12W"=OFFSET(Priorities!$E$3:$E$2283,Table1[[#This Row],[ID]],0)),0))),"")</f>
        <v/>
      </c>
      <c r="K559" s="292" t="str" cm="1">
        <f t="array" aca="1" ref="K559" ca="1">_xlfn.IFNA(TODAY()-(INDEX(OFFSET(Priorities!$F$3:$F$2283,Table1[[#This Row],[ID]],0),MATCH(1,(B559=OFFSET(Priorities!$B$3:$B$2283,Table1[[#This Row],[ID]],0))*("18W"=OFFSET(Priorities!$E$3:$E$2283,Table1[[#This Row],[ID]],0)),0))),"")</f>
        <v/>
      </c>
      <c r="L559" s="292" t="str" cm="1">
        <f t="array" aca="1" ref="L559" ca="1">_xlfn.IFNA(TODAY()-(INDEX(OFFSET(Priorities!$F$3:$F$2283,Table1[[#This Row],[ID]],0),MATCH(1,(B559=OFFSET(Priorities!$B$3:$B$2283,Table1[[#This Row],[ID]],0))*("26W"=OFFSET(Priorities!$E$3:$E$2283,Table1[[#This Row],[ID]],0)),0))),"")</f>
        <v/>
      </c>
      <c r="M559" s="292" t="str" cm="1">
        <f t="array" aca="1" ref="M559" ca="1">_xlfn.IFNA(TODAY()-(INDEX(OFFSET(Priorities!$F$3:$F$2283,Table1[[#This Row],[ID]],0),MATCH(1,(B559=OFFSET(Priorities!$B$3:$B$2283,Table1[[#This Row],[ID]],0))*("52W"=OFFSET(Priorities!$E$3:$E$2283,Table1[[#This Row],[ID]],0)),0))),"")</f>
        <v/>
      </c>
      <c r="N559" s="292" t="str" cm="1">
        <f t="array" aca="1" ref="N559" ca="1">_xlfn.IFNA(TODAY()-(INDEX(OFFSET(Priorities!$F$3:$F$2283,Table1[[#This Row],[ID]],0),MATCH(1,(B559=OFFSET(Priorities!$B$3:$B$2283,Table1[[#This Row],[ID]],0))*("104W"=OFFSET(Priorities!$E$3:$E$2283,Table1[[#This Row],[ID]],0)),0))),"")</f>
        <v/>
      </c>
      <c r="O559" s="292" t="str" cm="1">
        <f t="array" aca="1" ref="O559" ca="1">_xlfn.IFNA(TODAY()-(INDEX(OFFSET(Priorities!$F$3:$F$2283,Table1[[#This Row],[ID]],0),MATCH(1,(B559=OFFSET(Priorities!$B$3:$B$2283,Table1[[#This Row],[ID]],0))*("2L"=OFFSET(Priorities!$E$3:$E$2283,Table1[[#This Row],[ID]],0)),0))),"")</f>
        <v/>
      </c>
      <c r="P559" s="292" t="str" cm="1">
        <f t="array" aca="1" ref="P559" ca="1">_xlfn.IFNA(TODAY()-(INDEX(OFFSET(Priorities!$F$3:$F$2283,Table1[[#This Row],[ID]],0),MATCH(1,(B559=OFFSET(Priorities!$B$3:$B$2283,Table1[[#This Row],[ID]],0))*("156W"=OFFSET(Priorities!$E$3:$E$2283,Table1[[#This Row],[ID]],0)),0))),"")</f>
        <v/>
      </c>
      <c r="Q559" s="289" t="str" cm="1">
        <f t="array" aca="1" ref="Q559" ca="1">_xlfn.IFNA(TODAY()-(INDEX(OFFSET(Priorities!$F$3:$F$2283,Table1[[#This Row],[ID]],0),MATCH(1,(B559=OFFSET(Priorities!$B$3:$B$2283,Table1[[#This Row],[ID]],0))*("3L"=OFFSET(Priorities!$E$3:$E$2283,Table1[[#This Row],[ID]],0)),0))),"")</f>
        <v/>
      </c>
    </row>
    <row r="560" spans="1:17" x14ac:dyDescent="0.3">
      <c r="A560" s="288">
        <v>559</v>
      </c>
      <c r="B560" s="289" t="str">
        <f ca="1">IF(COUNTIF(Priorities!$B$4:OFFSET(Priorities!$B$3,Table1[[#This Row],[ID]],0),OFFSET(Priorities!$B$3,Table1[[#This Row],[ID]],0))=1,OFFSET(Priorities!$B$3,Table1[[#This Row],[ID]],0),"")</f>
        <v>ST 502/2020</v>
      </c>
      <c r="C560" s="290" t="str">
        <f ca="1">IF(COUNTIF(Priorities!$B$4:OFFSET(Priorities!$B$3,Table1[[#This Row],[ID]],0),OFFSET(Priorities!$B$3,Table1[[#This Row],[ID]],0))=1,OFFSET(Priorities!$C$3,Table1[[#This Row],[ID]],0),"")</f>
        <v>TriTEST 61 TEST 60 via J&amp;J</v>
      </c>
      <c r="D560" s="289" t="str">
        <f ca="1">IFERROR(IF(VLOOKUP(E560,'Leader-Assistant'!$B$1:$B$25,1,FALSE)&lt;&gt;"",'Leader-Assistant'!$B$1,""),"") &amp; IFERROR(IF(VLOOKUP(E560,'Leader-Assistant'!$C$1:$C$25,1,FALSE)&lt;&gt;"",'Leader-Assistant'!$C$1,""),"")  &amp; IFERROR(IF(VLOOKUP(E560,'Leader-Assistant'!$D$1:$D$25,1,FALSE)&lt;&gt;"",'Leader-Assistant'!$D$1,""),"") &amp; IFERROR(IF(VLOOKUP(E560,'Leader-Assistant'!$E$1:$E$25,1,FALSE)&lt;&gt;"",'Leader-Assistant'!$E$1,""),"") &amp; IFERROR(IF(VLOOKUP(E560,'Leader-Assistant'!$F$1:$F$25,1,FALSE)&lt;&gt;"",'Leader-Assistant'!$F$1,""),"") &amp; IFERROR(IF(VLOOKUP(E560,'Leader-Assistant'!$G$1:$G$25,1,FALSE)&lt;&gt;"",'Leader-Assistant'!$G$1,""),"") &amp; IFERROR(IF(VLOOKUP(E560,'Leader-Assistant'!$H$1:$H$25,1,FALSE)&lt;&gt;"",'Leader-Assistant'!$H$1,""),"") &amp; IFERROR(IF(VLOOKUP(E560,'Leader-Assistant'!$I$1:$I$25,1,FALSE)&lt;&gt;"",'Leader-Assistant'!$I$1,""),"")</f>
        <v>MU</v>
      </c>
      <c r="E560" s="289" t="str">
        <f ca="1">IF(COUNTIF(Priorities!$B$4:OFFSET(Priorities!$B$3,Table1[[#This Row],[ID]],0),OFFSET(Priorities!$B$3,Table1[[#This Row],[ID]],0))=1,OFFSET(Priorities!$D$3,Table1[[#This Row],[ID]],0),"")</f>
        <v>AWO</v>
      </c>
      <c r="F560" s="291"/>
      <c r="G560" s="292" cm="1">
        <f t="array" aca="1" ref="G560" ca="1">_xlfn.IFNA(TODAY()-(INDEX(OFFSET(Priorities!$F$3:$F$2283,Table1[[#This Row],[ID]],0),MATCH(1,(B560=OFFSET(Priorities!$B$3:$B$2283,Table1[[#This Row],[ID]],0))*("1W"=OFFSET(Priorities!$E$3:$E$2283,Table1[[#This Row],[ID]],0)),0))),"")</f>
        <v>672</v>
      </c>
      <c r="H560" s="292" cm="1">
        <f t="array" aca="1" ref="H560" ca="1">_xlfn.IFNA(TODAY()-(INDEX(OFFSET(Priorities!$F$3:$F$2283,Table1[[#This Row],[ID]],0),MATCH(1,(B560=OFFSET(Priorities!$B$3:$B$2283,Table1[[#This Row],[ID]],0))*("3W"=OFFSET(Priorities!$E$3:$E$2283,Table1[[#This Row],[ID]],0)),0))),"")</f>
        <v>658</v>
      </c>
      <c r="I560" s="292" cm="1">
        <f t="array" aca="1" ref="I560" ca="1">_xlfn.IFNA(TODAY()-(INDEX(OFFSET(Priorities!$F$3:$F$2283,Table1[[#This Row],[ID]],0),MATCH(1,(B560=OFFSET(Priorities!$B$3:$B$2283,Table1[[#This Row],[ID]],0))*("6W"=OFFSET(Priorities!$E$3:$E$2283,Table1[[#This Row],[ID]],0)),0))),"")</f>
        <v>637</v>
      </c>
      <c r="J560" s="292" cm="1">
        <f t="array" aca="1" ref="J560" ca="1">_xlfn.IFNA(TODAY()-(INDEX(OFFSET(Priorities!$F$3:$F$2283,Table1[[#This Row],[ID]],0),MATCH(1,(B560=OFFSET(Priorities!$B$3:$B$2283,Table1[[#This Row],[ID]],0))*("12W"=OFFSET(Priorities!$E$3:$E$2283,Table1[[#This Row],[ID]],0)),0))),"")</f>
        <v>595</v>
      </c>
      <c r="K560" s="292" t="str" cm="1">
        <f t="array" aca="1" ref="K560" ca="1">_xlfn.IFNA(TODAY()-(INDEX(OFFSET(Priorities!$F$3:$F$2283,Table1[[#This Row],[ID]],0),MATCH(1,(B560=OFFSET(Priorities!$B$3:$B$2283,Table1[[#This Row],[ID]],0))*("18W"=OFFSET(Priorities!$E$3:$E$2283,Table1[[#This Row],[ID]],0)),0))),"")</f>
        <v/>
      </c>
      <c r="L560" s="292" t="str" cm="1">
        <f t="array" aca="1" ref="L560" ca="1">_xlfn.IFNA(TODAY()-(INDEX(OFFSET(Priorities!$F$3:$F$2283,Table1[[#This Row],[ID]],0),MATCH(1,(B560=OFFSET(Priorities!$B$3:$B$2283,Table1[[#This Row],[ID]],0))*("26W"=OFFSET(Priorities!$E$3:$E$2283,Table1[[#This Row],[ID]],0)),0))),"")</f>
        <v/>
      </c>
      <c r="M560" s="292" t="str" cm="1">
        <f t="array" aca="1" ref="M560" ca="1">_xlfn.IFNA(TODAY()-(INDEX(OFFSET(Priorities!$F$3:$F$2283,Table1[[#This Row],[ID]],0),MATCH(1,(B560=OFFSET(Priorities!$B$3:$B$2283,Table1[[#This Row],[ID]],0))*("52W"=OFFSET(Priorities!$E$3:$E$2283,Table1[[#This Row],[ID]],0)),0))),"")</f>
        <v/>
      </c>
      <c r="N560" s="292" t="str" cm="1">
        <f t="array" aca="1" ref="N560" ca="1">_xlfn.IFNA(TODAY()-(INDEX(OFFSET(Priorities!$F$3:$F$2283,Table1[[#This Row],[ID]],0),MATCH(1,(B560=OFFSET(Priorities!$B$3:$B$2283,Table1[[#This Row],[ID]],0))*("104W"=OFFSET(Priorities!$E$3:$E$2283,Table1[[#This Row],[ID]],0)),0))),"")</f>
        <v/>
      </c>
      <c r="O560" s="292" t="str" cm="1">
        <f t="array" aca="1" ref="O560" ca="1">_xlfn.IFNA(TODAY()-(INDEX(OFFSET(Priorities!$F$3:$F$2283,Table1[[#This Row],[ID]],0),MATCH(1,(B560=OFFSET(Priorities!$B$3:$B$2283,Table1[[#This Row],[ID]],0))*("2L"=OFFSET(Priorities!$E$3:$E$2283,Table1[[#This Row],[ID]],0)),0))),"")</f>
        <v/>
      </c>
      <c r="P560" s="292" t="str" cm="1">
        <f t="array" aca="1" ref="P560" ca="1">_xlfn.IFNA(TODAY()-(INDEX(OFFSET(Priorities!$F$3:$F$2283,Table1[[#This Row],[ID]],0),MATCH(1,(B560=OFFSET(Priorities!$B$3:$B$2283,Table1[[#This Row],[ID]],0))*("156W"=OFFSET(Priorities!$E$3:$E$2283,Table1[[#This Row],[ID]],0)),0))),"")</f>
        <v/>
      </c>
      <c r="Q560" s="289" t="str" cm="1">
        <f t="array" aca="1" ref="Q560" ca="1">_xlfn.IFNA(TODAY()-(INDEX(OFFSET(Priorities!$F$3:$F$2283,Table1[[#This Row],[ID]],0),MATCH(1,(B560=OFFSET(Priorities!$B$3:$B$2283,Table1[[#This Row],[ID]],0))*("3L"=OFFSET(Priorities!$E$3:$E$2283,Table1[[#This Row],[ID]],0)),0))),"")</f>
        <v/>
      </c>
    </row>
    <row r="561" spans="1:17" hidden="1" x14ac:dyDescent="0.3">
      <c r="A561" s="288">
        <v>560</v>
      </c>
      <c r="B561" s="289" t="str">
        <f ca="1">IF(COUNTIF(Priorities!$B$4:OFFSET(Priorities!$B$3,Table1[[#This Row],[ID]],0),OFFSET(Priorities!$B$3,Table1[[#This Row],[ID]],0))=1,OFFSET(Priorities!$B$3,Table1[[#This Row],[ID]],0),"")</f>
        <v/>
      </c>
      <c r="C561" s="290" t="str">
        <f ca="1">IF(COUNTIF(Priorities!$B$4:OFFSET(Priorities!$B$3,Table1[[#This Row],[ID]],0),OFFSET(Priorities!$B$3,Table1[[#This Row],[ID]],0))=1,OFFSET(Priorities!$C$3,Table1[[#This Row],[ID]],0),"")</f>
        <v/>
      </c>
      <c r="D561" s="289" t="str">
        <f ca="1">IFERROR(IF(VLOOKUP(E561,'Leader-Assistant'!$B$1:$B$25,1,FALSE)&lt;&gt;"",'Leader-Assistant'!$B$1,""),"") &amp; IFERROR(IF(VLOOKUP(E561,'Leader-Assistant'!$C$1:$C$25,1,FALSE)&lt;&gt;"",'Leader-Assistant'!$C$1,""),"")  &amp; IFERROR(IF(VLOOKUP(E561,'Leader-Assistant'!$D$1:$D$25,1,FALSE)&lt;&gt;"",'Leader-Assistant'!$D$1,""),"") &amp; IFERROR(IF(VLOOKUP(E561,'Leader-Assistant'!$E$1:$E$25,1,FALSE)&lt;&gt;"",'Leader-Assistant'!$E$1,""),"") &amp; IFERROR(IF(VLOOKUP(E561,'Leader-Assistant'!$F$1:$F$25,1,FALSE)&lt;&gt;"",'Leader-Assistant'!$F$1,""),"") &amp; IFERROR(IF(VLOOKUP(E561,'Leader-Assistant'!$G$1:$G$25,1,FALSE)&lt;&gt;"",'Leader-Assistant'!$G$1,""),"") &amp; IFERROR(IF(VLOOKUP(E561,'Leader-Assistant'!$H$1:$H$25,1,FALSE)&lt;&gt;"",'Leader-Assistant'!$H$1,""),"") &amp; IFERROR(IF(VLOOKUP(E561,'Leader-Assistant'!$I$1:$I$25,1,FALSE)&lt;&gt;"",'Leader-Assistant'!$I$1,""),"")</f>
        <v/>
      </c>
      <c r="E561" s="289" t="str">
        <f ca="1">IF(COUNTIF(Priorities!$B$4:OFFSET(Priorities!$B$3,Table1[[#This Row],[ID]],0),OFFSET(Priorities!$B$3,Table1[[#This Row],[ID]],0))=1,OFFSET(Priorities!$D$3,Table1[[#This Row],[ID]],0),"")</f>
        <v/>
      </c>
      <c r="F561" s="291"/>
      <c r="G561" s="292" t="str" cm="1">
        <f t="array" aca="1" ref="G561" ca="1">_xlfn.IFNA(TODAY()-(INDEX(OFFSET(Priorities!$F$3:$F$2283,Table1[[#This Row],[ID]],0),MATCH(1,(B561=OFFSET(Priorities!$B$3:$B$2283,Table1[[#This Row],[ID]],0))*("1W"=OFFSET(Priorities!$E$3:$E$2283,Table1[[#This Row],[ID]],0)),0))),"")</f>
        <v/>
      </c>
      <c r="H561" s="292" t="str" cm="1">
        <f t="array" aca="1" ref="H561" ca="1">_xlfn.IFNA(TODAY()-(INDEX(OFFSET(Priorities!$F$3:$F$2283,Table1[[#This Row],[ID]],0),MATCH(1,(B561=OFFSET(Priorities!$B$3:$B$2283,Table1[[#This Row],[ID]],0))*("3W"=OFFSET(Priorities!$E$3:$E$2283,Table1[[#This Row],[ID]],0)),0))),"")</f>
        <v/>
      </c>
      <c r="I561" s="292" t="str" cm="1">
        <f t="array" aca="1" ref="I561" ca="1">_xlfn.IFNA(TODAY()-(INDEX(OFFSET(Priorities!$F$3:$F$2283,Table1[[#This Row],[ID]],0),MATCH(1,(B561=OFFSET(Priorities!$B$3:$B$2283,Table1[[#This Row],[ID]],0))*("6W"=OFFSET(Priorities!$E$3:$E$2283,Table1[[#This Row],[ID]],0)),0))),"")</f>
        <v/>
      </c>
      <c r="J561" s="292" t="str" cm="1">
        <f t="array" aca="1" ref="J561" ca="1">_xlfn.IFNA(TODAY()-(INDEX(OFFSET(Priorities!$F$3:$F$2283,Table1[[#This Row],[ID]],0),MATCH(1,(B561=OFFSET(Priorities!$B$3:$B$2283,Table1[[#This Row],[ID]],0))*("12W"=OFFSET(Priorities!$E$3:$E$2283,Table1[[#This Row],[ID]],0)),0))),"")</f>
        <v/>
      </c>
      <c r="K561" s="292" t="str" cm="1">
        <f t="array" aca="1" ref="K561" ca="1">_xlfn.IFNA(TODAY()-(INDEX(OFFSET(Priorities!$F$3:$F$2283,Table1[[#This Row],[ID]],0),MATCH(1,(B561=OFFSET(Priorities!$B$3:$B$2283,Table1[[#This Row],[ID]],0))*("18W"=OFFSET(Priorities!$E$3:$E$2283,Table1[[#This Row],[ID]],0)),0))),"")</f>
        <v/>
      </c>
      <c r="L561" s="292" t="str" cm="1">
        <f t="array" aca="1" ref="L561" ca="1">_xlfn.IFNA(TODAY()-(INDEX(OFFSET(Priorities!$F$3:$F$2283,Table1[[#This Row],[ID]],0),MATCH(1,(B561=OFFSET(Priorities!$B$3:$B$2283,Table1[[#This Row],[ID]],0))*("26W"=OFFSET(Priorities!$E$3:$E$2283,Table1[[#This Row],[ID]],0)),0))),"")</f>
        <v/>
      </c>
      <c r="M561" s="292" t="str" cm="1">
        <f t="array" aca="1" ref="M561" ca="1">_xlfn.IFNA(TODAY()-(INDEX(OFFSET(Priorities!$F$3:$F$2283,Table1[[#This Row],[ID]],0),MATCH(1,(B561=OFFSET(Priorities!$B$3:$B$2283,Table1[[#This Row],[ID]],0))*("52W"=OFFSET(Priorities!$E$3:$E$2283,Table1[[#This Row],[ID]],0)),0))),"")</f>
        <v/>
      </c>
      <c r="N561" s="292" t="str" cm="1">
        <f t="array" aca="1" ref="N561" ca="1">_xlfn.IFNA(TODAY()-(INDEX(OFFSET(Priorities!$F$3:$F$2283,Table1[[#This Row],[ID]],0),MATCH(1,(B561=OFFSET(Priorities!$B$3:$B$2283,Table1[[#This Row],[ID]],0))*("104W"=OFFSET(Priorities!$E$3:$E$2283,Table1[[#This Row],[ID]],0)),0))),"")</f>
        <v/>
      </c>
      <c r="O561" s="292" t="str" cm="1">
        <f t="array" aca="1" ref="O561" ca="1">_xlfn.IFNA(TODAY()-(INDEX(OFFSET(Priorities!$F$3:$F$2283,Table1[[#This Row],[ID]],0),MATCH(1,(B561=OFFSET(Priorities!$B$3:$B$2283,Table1[[#This Row],[ID]],0))*("2L"=OFFSET(Priorities!$E$3:$E$2283,Table1[[#This Row],[ID]],0)),0))),"")</f>
        <v/>
      </c>
      <c r="P561" s="292" t="str" cm="1">
        <f t="array" aca="1" ref="P561" ca="1">_xlfn.IFNA(TODAY()-(INDEX(OFFSET(Priorities!$F$3:$F$2283,Table1[[#This Row],[ID]],0),MATCH(1,(B561=OFFSET(Priorities!$B$3:$B$2283,Table1[[#This Row],[ID]],0))*("156W"=OFFSET(Priorities!$E$3:$E$2283,Table1[[#This Row],[ID]],0)),0))),"")</f>
        <v/>
      </c>
      <c r="Q561" s="289" t="str" cm="1">
        <f t="array" aca="1" ref="Q561" ca="1">_xlfn.IFNA(TODAY()-(INDEX(OFFSET(Priorities!$F$3:$F$2283,Table1[[#This Row],[ID]],0),MATCH(1,(B561=OFFSET(Priorities!$B$3:$B$2283,Table1[[#This Row],[ID]],0))*("3L"=OFFSET(Priorities!$E$3:$E$2283,Table1[[#This Row],[ID]],0)),0))),"")</f>
        <v/>
      </c>
    </row>
    <row r="562" spans="1:17" hidden="1" x14ac:dyDescent="0.3">
      <c r="A562" s="288">
        <v>561</v>
      </c>
      <c r="B562" s="289" t="str">
        <f ca="1">IF(COUNTIF(Priorities!$B$4:OFFSET(Priorities!$B$3,Table1[[#This Row],[ID]],0),OFFSET(Priorities!$B$3,Table1[[#This Row],[ID]],0))=1,OFFSET(Priorities!$B$3,Table1[[#This Row],[ID]],0),"")</f>
        <v/>
      </c>
      <c r="C562" s="290" t="str">
        <f ca="1">IF(COUNTIF(Priorities!$B$4:OFFSET(Priorities!$B$3,Table1[[#This Row],[ID]],0),OFFSET(Priorities!$B$3,Table1[[#This Row],[ID]],0))=1,OFFSET(Priorities!$C$3,Table1[[#This Row],[ID]],0),"")</f>
        <v/>
      </c>
      <c r="D562" s="289" t="str">
        <f ca="1">IFERROR(IF(VLOOKUP(E562,'Leader-Assistant'!$B$1:$B$25,1,FALSE)&lt;&gt;"",'Leader-Assistant'!$B$1,""),"") &amp; IFERROR(IF(VLOOKUP(E562,'Leader-Assistant'!$C$1:$C$25,1,FALSE)&lt;&gt;"",'Leader-Assistant'!$C$1,""),"")  &amp; IFERROR(IF(VLOOKUP(E562,'Leader-Assistant'!$D$1:$D$25,1,FALSE)&lt;&gt;"",'Leader-Assistant'!$D$1,""),"") &amp; IFERROR(IF(VLOOKUP(E562,'Leader-Assistant'!$E$1:$E$25,1,FALSE)&lt;&gt;"",'Leader-Assistant'!$E$1,""),"") &amp; IFERROR(IF(VLOOKUP(E562,'Leader-Assistant'!$F$1:$F$25,1,FALSE)&lt;&gt;"",'Leader-Assistant'!$F$1,""),"") &amp; IFERROR(IF(VLOOKUP(E562,'Leader-Assistant'!$G$1:$G$25,1,FALSE)&lt;&gt;"",'Leader-Assistant'!$G$1,""),"") &amp; IFERROR(IF(VLOOKUP(E562,'Leader-Assistant'!$H$1:$H$25,1,FALSE)&lt;&gt;"",'Leader-Assistant'!$H$1,""),"") &amp; IFERROR(IF(VLOOKUP(E562,'Leader-Assistant'!$I$1:$I$25,1,FALSE)&lt;&gt;"",'Leader-Assistant'!$I$1,""),"")</f>
        <v/>
      </c>
      <c r="E562" s="289" t="str">
        <f ca="1">IF(COUNTIF(Priorities!$B$4:OFFSET(Priorities!$B$3,Table1[[#This Row],[ID]],0),OFFSET(Priorities!$B$3,Table1[[#This Row],[ID]],0))=1,OFFSET(Priorities!$D$3,Table1[[#This Row],[ID]],0),"")</f>
        <v/>
      </c>
      <c r="F562" s="291"/>
      <c r="G562" s="292" t="str" cm="1">
        <f t="array" aca="1" ref="G562" ca="1">_xlfn.IFNA(TODAY()-(INDEX(OFFSET(Priorities!$F$3:$F$2283,Table1[[#This Row],[ID]],0),MATCH(1,(B562=OFFSET(Priorities!$B$3:$B$2283,Table1[[#This Row],[ID]],0))*("1W"=OFFSET(Priorities!$E$3:$E$2283,Table1[[#This Row],[ID]],0)),0))),"")</f>
        <v/>
      </c>
      <c r="H562" s="292" t="str" cm="1">
        <f t="array" aca="1" ref="H562" ca="1">_xlfn.IFNA(TODAY()-(INDEX(OFFSET(Priorities!$F$3:$F$2283,Table1[[#This Row],[ID]],0),MATCH(1,(B562=OFFSET(Priorities!$B$3:$B$2283,Table1[[#This Row],[ID]],0))*("3W"=OFFSET(Priorities!$E$3:$E$2283,Table1[[#This Row],[ID]],0)),0))),"")</f>
        <v/>
      </c>
      <c r="I562" s="292" t="str" cm="1">
        <f t="array" aca="1" ref="I562" ca="1">_xlfn.IFNA(TODAY()-(INDEX(OFFSET(Priorities!$F$3:$F$2283,Table1[[#This Row],[ID]],0),MATCH(1,(B562=OFFSET(Priorities!$B$3:$B$2283,Table1[[#This Row],[ID]],0))*("6W"=OFFSET(Priorities!$E$3:$E$2283,Table1[[#This Row],[ID]],0)),0))),"")</f>
        <v/>
      </c>
      <c r="J562" s="292" t="str" cm="1">
        <f t="array" aca="1" ref="J562" ca="1">_xlfn.IFNA(TODAY()-(INDEX(OFFSET(Priorities!$F$3:$F$2283,Table1[[#This Row],[ID]],0),MATCH(1,(B562=OFFSET(Priorities!$B$3:$B$2283,Table1[[#This Row],[ID]],0))*("12W"=OFFSET(Priorities!$E$3:$E$2283,Table1[[#This Row],[ID]],0)),0))),"")</f>
        <v/>
      </c>
      <c r="K562" s="292" t="str" cm="1">
        <f t="array" aca="1" ref="K562" ca="1">_xlfn.IFNA(TODAY()-(INDEX(OFFSET(Priorities!$F$3:$F$2283,Table1[[#This Row],[ID]],0),MATCH(1,(B562=OFFSET(Priorities!$B$3:$B$2283,Table1[[#This Row],[ID]],0))*("18W"=OFFSET(Priorities!$E$3:$E$2283,Table1[[#This Row],[ID]],0)),0))),"")</f>
        <v/>
      </c>
      <c r="L562" s="292" t="str" cm="1">
        <f t="array" aca="1" ref="L562" ca="1">_xlfn.IFNA(TODAY()-(INDEX(OFFSET(Priorities!$F$3:$F$2283,Table1[[#This Row],[ID]],0),MATCH(1,(B562=OFFSET(Priorities!$B$3:$B$2283,Table1[[#This Row],[ID]],0))*("26W"=OFFSET(Priorities!$E$3:$E$2283,Table1[[#This Row],[ID]],0)),0))),"")</f>
        <v/>
      </c>
      <c r="M562" s="292" t="str" cm="1">
        <f t="array" aca="1" ref="M562" ca="1">_xlfn.IFNA(TODAY()-(INDEX(OFFSET(Priorities!$F$3:$F$2283,Table1[[#This Row],[ID]],0),MATCH(1,(B562=OFFSET(Priorities!$B$3:$B$2283,Table1[[#This Row],[ID]],0))*("52W"=OFFSET(Priorities!$E$3:$E$2283,Table1[[#This Row],[ID]],0)),0))),"")</f>
        <v/>
      </c>
      <c r="N562" s="292" t="str" cm="1">
        <f t="array" aca="1" ref="N562" ca="1">_xlfn.IFNA(TODAY()-(INDEX(OFFSET(Priorities!$F$3:$F$2283,Table1[[#This Row],[ID]],0),MATCH(1,(B562=OFFSET(Priorities!$B$3:$B$2283,Table1[[#This Row],[ID]],0))*("104W"=OFFSET(Priorities!$E$3:$E$2283,Table1[[#This Row],[ID]],0)),0))),"")</f>
        <v/>
      </c>
      <c r="O562" s="292" t="str" cm="1">
        <f t="array" aca="1" ref="O562" ca="1">_xlfn.IFNA(TODAY()-(INDEX(OFFSET(Priorities!$F$3:$F$2283,Table1[[#This Row],[ID]],0),MATCH(1,(B562=OFFSET(Priorities!$B$3:$B$2283,Table1[[#This Row],[ID]],0))*("2L"=OFFSET(Priorities!$E$3:$E$2283,Table1[[#This Row],[ID]],0)),0))),"")</f>
        <v/>
      </c>
      <c r="P562" s="292" t="str" cm="1">
        <f t="array" aca="1" ref="P562" ca="1">_xlfn.IFNA(TODAY()-(INDEX(OFFSET(Priorities!$F$3:$F$2283,Table1[[#This Row],[ID]],0),MATCH(1,(B562=OFFSET(Priorities!$B$3:$B$2283,Table1[[#This Row],[ID]],0))*("156W"=OFFSET(Priorities!$E$3:$E$2283,Table1[[#This Row],[ID]],0)),0))),"")</f>
        <v/>
      </c>
      <c r="Q562" s="289" t="str" cm="1">
        <f t="array" aca="1" ref="Q562" ca="1">_xlfn.IFNA(TODAY()-(INDEX(OFFSET(Priorities!$F$3:$F$2283,Table1[[#This Row],[ID]],0),MATCH(1,(B562=OFFSET(Priorities!$B$3:$B$2283,Table1[[#This Row],[ID]],0))*("3L"=OFFSET(Priorities!$E$3:$E$2283,Table1[[#This Row],[ID]],0)),0))),"")</f>
        <v/>
      </c>
    </row>
    <row r="563" spans="1:17" hidden="1" x14ac:dyDescent="0.3">
      <c r="A563" s="288">
        <v>562</v>
      </c>
      <c r="B563" s="289" t="str">
        <f ca="1">IF(COUNTIF(Priorities!$B$4:OFFSET(Priorities!$B$3,Table1[[#This Row],[ID]],0),OFFSET(Priorities!$B$3,Table1[[#This Row],[ID]],0))=1,OFFSET(Priorities!$B$3,Table1[[#This Row],[ID]],0),"")</f>
        <v/>
      </c>
      <c r="C563" s="290" t="str">
        <f ca="1">IF(COUNTIF(Priorities!$B$4:OFFSET(Priorities!$B$3,Table1[[#This Row],[ID]],0),OFFSET(Priorities!$B$3,Table1[[#This Row],[ID]],0))=1,OFFSET(Priorities!$C$3,Table1[[#This Row],[ID]],0),"")</f>
        <v/>
      </c>
      <c r="D563" s="289" t="str">
        <f ca="1">IFERROR(IF(VLOOKUP(E563,'Leader-Assistant'!$B$1:$B$25,1,FALSE)&lt;&gt;"",'Leader-Assistant'!$B$1,""),"") &amp; IFERROR(IF(VLOOKUP(E563,'Leader-Assistant'!$C$1:$C$25,1,FALSE)&lt;&gt;"",'Leader-Assistant'!$C$1,""),"")  &amp; IFERROR(IF(VLOOKUP(E563,'Leader-Assistant'!$D$1:$D$25,1,FALSE)&lt;&gt;"",'Leader-Assistant'!$D$1,""),"") &amp; IFERROR(IF(VLOOKUP(E563,'Leader-Assistant'!$E$1:$E$25,1,FALSE)&lt;&gt;"",'Leader-Assistant'!$E$1,""),"") &amp; IFERROR(IF(VLOOKUP(E563,'Leader-Assistant'!$F$1:$F$25,1,FALSE)&lt;&gt;"",'Leader-Assistant'!$F$1,""),"") &amp; IFERROR(IF(VLOOKUP(E563,'Leader-Assistant'!$G$1:$G$25,1,FALSE)&lt;&gt;"",'Leader-Assistant'!$G$1,""),"") &amp; IFERROR(IF(VLOOKUP(E563,'Leader-Assistant'!$H$1:$H$25,1,FALSE)&lt;&gt;"",'Leader-Assistant'!$H$1,""),"") &amp; IFERROR(IF(VLOOKUP(E563,'Leader-Assistant'!$I$1:$I$25,1,FALSE)&lt;&gt;"",'Leader-Assistant'!$I$1,""),"")</f>
        <v/>
      </c>
      <c r="E563" s="289" t="str">
        <f ca="1">IF(COUNTIF(Priorities!$B$4:OFFSET(Priorities!$B$3,Table1[[#This Row],[ID]],0),OFFSET(Priorities!$B$3,Table1[[#This Row],[ID]],0))=1,OFFSET(Priorities!$D$3,Table1[[#This Row],[ID]],0),"")</f>
        <v/>
      </c>
      <c r="F563" s="291"/>
      <c r="G563" s="292" t="str" cm="1">
        <f t="array" aca="1" ref="G563" ca="1">_xlfn.IFNA(TODAY()-(INDEX(OFFSET(Priorities!$F$3:$F$2283,Table1[[#This Row],[ID]],0),MATCH(1,(B563=OFFSET(Priorities!$B$3:$B$2283,Table1[[#This Row],[ID]],0))*("1W"=OFFSET(Priorities!$E$3:$E$2283,Table1[[#This Row],[ID]],0)),0))),"")</f>
        <v/>
      </c>
      <c r="H563" s="292" t="str" cm="1">
        <f t="array" aca="1" ref="H563" ca="1">_xlfn.IFNA(TODAY()-(INDEX(OFFSET(Priorities!$F$3:$F$2283,Table1[[#This Row],[ID]],0),MATCH(1,(B563=OFFSET(Priorities!$B$3:$B$2283,Table1[[#This Row],[ID]],0))*("3W"=OFFSET(Priorities!$E$3:$E$2283,Table1[[#This Row],[ID]],0)),0))),"")</f>
        <v/>
      </c>
      <c r="I563" s="292" t="str" cm="1">
        <f t="array" aca="1" ref="I563" ca="1">_xlfn.IFNA(TODAY()-(INDEX(OFFSET(Priorities!$F$3:$F$2283,Table1[[#This Row],[ID]],0),MATCH(1,(B563=OFFSET(Priorities!$B$3:$B$2283,Table1[[#This Row],[ID]],0))*("6W"=OFFSET(Priorities!$E$3:$E$2283,Table1[[#This Row],[ID]],0)),0))),"")</f>
        <v/>
      </c>
      <c r="J563" s="292" t="str" cm="1">
        <f t="array" aca="1" ref="J563" ca="1">_xlfn.IFNA(TODAY()-(INDEX(OFFSET(Priorities!$F$3:$F$2283,Table1[[#This Row],[ID]],0),MATCH(1,(B563=OFFSET(Priorities!$B$3:$B$2283,Table1[[#This Row],[ID]],0))*("12W"=OFFSET(Priorities!$E$3:$E$2283,Table1[[#This Row],[ID]],0)),0))),"")</f>
        <v/>
      </c>
      <c r="K563" s="292" t="str" cm="1">
        <f t="array" aca="1" ref="K563" ca="1">_xlfn.IFNA(TODAY()-(INDEX(OFFSET(Priorities!$F$3:$F$2283,Table1[[#This Row],[ID]],0),MATCH(1,(B563=OFFSET(Priorities!$B$3:$B$2283,Table1[[#This Row],[ID]],0))*("18W"=OFFSET(Priorities!$E$3:$E$2283,Table1[[#This Row],[ID]],0)),0))),"")</f>
        <v/>
      </c>
      <c r="L563" s="292" t="str" cm="1">
        <f t="array" aca="1" ref="L563" ca="1">_xlfn.IFNA(TODAY()-(INDEX(OFFSET(Priorities!$F$3:$F$2283,Table1[[#This Row],[ID]],0),MATCH(1,(B563=OFFSET(Priorities!$B$3:$B$2283,Table1[[#This Row],[ID]],0))*("26W"=OFFSET(Priorities!$E$3:$E$2283,Table1[[#This Row],[ID]],0)),0))),"")</f>
        <v/>
      </c>
      <c r="M563" s="292" t="str" cm="1">
        <f t="array" aca="1" ref="M563" ca="1">_xlfn.IFNA(TODAY()-(INDEX(OFFSET(Priorities!$F$3:$F$2283,Table1[[#This Row],[ID]],0),MATCH(1,(B563=OFFSET(Priorities!$B$3:$B$2283,Table1[[#This Row],[ID]],0))*("52W"=OFFSET(Priorities!$E$3:$E$2283,Table1[[#This Row],[ID]],0)),0))),"")</f>
        <v/>
      </c>
      <c r="N563" s="292" t="str" cm="1">
        <f t="array" aca="1" ref="N563" ca="1">_xlfn.IFNA(TODAY()-(INDEX(OFFSET(Priorities!$F$3:$F$2283,Table1[[#This Row],[ID]],0),MATCH(1,(B563=OFFSET(Priorities!$B$3:$B$2283,Table1[[#This Row],[ID]],0))*("104W"=OFFSET(Priorities!$E$3:$E$2283,Table1[[#This Row],[ID]],0)),0))),"")</f>
        <v/>
      </c>
      <c r="O563" s="292" t="str" cm="1">
        <f t="array" aca="1" ref="O563" ca="1">_xlfn.IFNA(TODAY()-(INDEX(OFFSET(Priorities!$F$3:$F$2283,Table1[[#This Row],[ID]],0),MATCH(1,(B563=OFFSET(Priorities!$B$3:$B$2283,Table1[[#This Row],[ID]],0))*("2L"=OFFSET(Priorities!$E$3:$E$2283,Table1[[#This Row],[ID]],0)),0))),"")</f>
        <v/>
      </c>
      <c r="P563" s="292" t="str" cm="1">
        <f t="array" aca="1" ref="P563" ca="1">_xlfn.IFNA(TODAY()-(INDEX(OFFSET(Priorities!$F$3:$F$2283,Table1[[#This Row],[ID]],0),MATCH(1,(B563=OFFSET(Priorities!$B$3:$B$2283,Table1[[#This Row],[ID]],0))*("156W"=OFFSET(Priorities!$E$3:$E$2283,Table1[[#This Row],[ID]],0)),0))),"")</f>
        <v/>
      </c>
      <c r="Q563" s="289" t="str" cm="1">
        <f t="array" aca="1" ref="Q563" ca="1">_xlfn.IFNA(TODAY()-(INDEX(OFFSET(Priorities!$F$3:$F$2283,Table1[[#This Row],[ID]],0),MATCH(1,(B563=OFFSET(Priorities!$B$3:$B$2283,Table1[[#This Row],[ID]],0))*("3L"=OFFSET(Priorities!$E$3:$E$2283,Table1[[#This Row],[ID]],0)),0))),"")</f>
        <v/>
      </c>
    </row>
    <row r="564" spans="1:17" ht="28.8" x14ac:dyDescent="0.3">
      <c r="A564" s="288">
        <v>563</v>
      </c>
      <c r="B564" s="289" t="str">
        <f ca="1">IF(COUNTIF(Priorities!$B$4:OFFSET(Priorities!$B$3,Table1[[#This Row],[ID]],0),OFFSET(Priorities!$B$3,Table1[[#This Row],[ID]],0))=1,OFFSET(Priorities!$B$3,Table1[[#This Row],[ID]],0),"")</f>
        <v>ST 321/2020</v>
      </c>
      <c r="C564" s="290" t="str">
        <f ca="1">IF(COUNTIF(Priorities!$B$4:OFFSET(Priorities!$B$3,Table1[[#This Row],[ID]],0),OFFSET(Priorities!$B$3,Table1[[#This Row],[ID]],0))=1,OFFSET(Priorities!$C$3,Table1[[#This Row],[ID]],0),"")</f>
        <v>TEST 64 TEST51  Pressed in Mira - expired TEST43</v>
      </c>
      <c r="D564" s="289" t="str">
        <f ca="1">IFERROR(IF(VLOOKUP(E564,'Leader-Assistant'!$B$1:$B$25,1,FALSE)&lt;&gt;"",'Leader-Assistant'!$B$1,""),"") &amp; IFERROR(IF(VLOOKUP(E564,'Leader-Assistant'!$C$1:$C$25,1,FALSE)&lt;&gt;"",'Leader-Assistant'!$C$1,""),"")  &amp; IFERROR(IF(VLOOKUP(E564,'Leader-Assistant'!$D$1:$D$25,1,FALSE)&lt;&gt;"",'Leader-Assistant'!$D$1,""),"") &amp; IFERROR(IF(VLOOKUP(E564,'Leader-Assistant'!$E$1:$E$25,1,FALSE)&lt;&gt;"",'Leader-Assistant'!$E$1,""),"") &amp; IFERROR(IF(VLOOKUP(E564,'Leader-Assistant'!$F$1:$F$25,1,FALSE)&lt;&gt;"",'Leader-Assistant'!$F$1,""),"") &amp; IFERROR(IF(VLOOKUP(E564,'Leader-Assistant'!$G$1:$G$25,1,FALSE)&lt;&gt;"",'Leader-Assistant'!$G$1,""),"") &amp; IFERROR(IF(VLOOKUP(E564,'Leader-Assistant'!$H$1:$H$25,1,FALSE)&lt;&gt;"",'Leader-Assistant'!$H$1,""),"") &amp; IFERROR(IF(VLOOKUP(E564,'Leader-Assistant'!$I$1:$I$25,1,FALSE)&lt;&gt;"",'Leader-Assistant'!$I$1,""),"")</f>
        <v>PKL</v>
      </c>
      <c r="E564" s="289" t="str">
        <f ca="1">IF(COUNTIF(Priorities!$B$4:OFFSET(Priorities!$B$3,Table1[[#This Row],[ID]],0),OFFSET(Priorities!$B$3,Table1[[#This Row],[ID]],0))=1,OFFSET(Priorities!$D$3,Table1[[#This Row],[ID]],0),"")</f>
        <v>DBI</v>
      </c>
      <c r="F564" s="291"/>
      <c r="G564" s="292" cm="1">
        <f t="array" aca="1" ref="G564" ca="1">_xlfn.IFNA(TODAY()-(INDEX(OFFSET(Priorities!$F$3:$F$2283,Table1[[#This Row],[ID]],0),MATCH(1,(B564=OFFSET(Priorities!$B$3:$B$2283,Table1[[#This Row],[ID]],0))*("1W"=OFFSET(Priorities!$E$3:$E$2283,Table1[[#This Row],[ID]],0)),0))),"")</f>
        <v>775</v>
      </c>
      <c r="H564" s="292" cm="1">
        <f t="array" aca="1" ref="H564" ca="1">_xlfn.IFNA(TODAY()-(INDEX(OFFSET(Priorities!$F$3:$F$2283,Table1[[#This Row],[ID]],0),MATCH(1,(B564=OFFSET(Priorities!$B$3:$B$2283,Table1[[#This Row],[ID]],0))*("3W"=OFFSET(Priorities!$E$3:$E$2283,Table1[[#This Row],[ID]],0)),0))),"")</f>
        <v>761</v>
      </c>
      <c r="I564" s="292" cm="1">
        <f t="array" aca="1" ref="I564" ca="1">_xlfn.IFNA(TODAY()-(INDEX(OFFSET(Priorities!$F$3:$F$2283,Table1[[#This Row],[ID]],0),MATCH(1,(B564=OFFSET(Priorities!$B$3:$B$2283,Table1[[#This Row],[ID]],0))*("6W"=OFFSET(Priorities!$E$3:$E$2283,Table1[[#This Row],[ID]],0)),0))),"")</f>
        <v>740</v>
      </c>
      <c r="J564" s="292" cm="1">
        <f t="array" aca="1" ref="J564" ca="1">_xlfn.IFNA(TODAY()-(INDEX(OFFSET(Priorities!$F$3:$F$2283,Table1[[#This Row],[ID]],0),MATCH(1,(B564=OFFSET(Priorities!$B$3:$B$2283,Table1[[#This Row],[ID]],0))*("12W"=OFFSET(Priorities!$E$3:$E$2283,Table1[[#This Row],[ID]],0)),0))),"")</f>
        <v>698</v>
      </c>
      <c r="K564" s="292" cm="1">
        <f t="array" aca="1" ref="K564" ca="1">_xlfn.IFNA(TODAY()-(INDEX(OFFSET(Priorities!$F$3:$F$2283,Table1[[#This Row],[ID]],0),MATCH(1,(B564=OFFSET(Priorities!$B$3:$B$2283,Table1[[#This Row],[ID]],0))*("18W"=OFFSET(Priorities!$E$3:$E$2283,Table1[[#This Row],[ID]],0)),0))),"")</f>
        <v>656</v>
      </c>
      <c r="L564" s="292" cm="1">
        <f t="array" aca="1" ref="L564" ca="1">_xlfn.IFNA(TODAY()-(INDEX(OFFSET(Priorities!$F$3:$F$2283,Table1[[#This Row],[ID]],0),MATCH(1,(B564=OFFSET(Priorities!$B$3:$B$2283,Table1[[#This Row],[ID]],0))*("26W"=OFFSET(Priorities!$E$3:$E$2283,Table1[[#This Row],[ID]],0)),0))),"")</f>
        <v>600</v>
      </c>
      <c r="M564" s="292" t="str" cm="1">
        <f t="array" aca="1" ref="M564" ca="1">_xlfn.IFNA(TODAY()-(INDEX(OFFSET(Priorities!$F$3:$F$2283,Table1[[#This Row],[ID]],0),MATCH(1,(B564=OFFSET(Priorities!$B$3:$B$2283,Table1[[#This Row],[ID]],0))*("52W"=OFFSET(Priorities!$E$3:$E$2283,Table1[[#This Row],[ID]],0)),0))),"")</f>
        <v/>
      </c>
      <c r="N564" s="292" t="str" cm="1">
        <f t="array" aca="1" ref="N564" ca="1">_xlfn.IFNA(TODAY()-(INDEX(OFFSET(Priorities!$F$3:$F$2283,Table1[[#This Row],[ID]],0),MATCH(1,(B564=OFFSET(Priorities!$B$3:$B$2283,Table1[[#This Row],[ID]],0))*("104W"=OFFSET(Priorities!$E$3:$E$2283,Table1[[#This Row],[ID]],0)),0))),"")</f>
        <v/>
      </c>
      <c r="O564" s="292" t="str" cm="1">
        <f t="array" aca="1" ref="O564" ca="1">_xlfn.IFNA(TODAY()-(INDEX(OFFSET(Priorities!$F$3:$F$2283,Table1[[#This Row],[ID]],0),MATCH(1,(B564=OFFSET(Priorities!$B$3:$B$2283,Table1[[#This Row],[ID]],0))*("2L"=OFFSET(Priorities!$E$3:$E$2283,Table1[[#This Row],[ID]],0)),0))),"")</f>
        <v/>
      </c>
      <c r="P564" s="292" t="str" cm="1">
        <f t="array" aca="1" ref="P564" ca="1">_xlfn.IFNA(TODAY()-(INDEX(OFFSET(Priorities!$F$3:$F$2283,Table1[[#This Row],[ID]],0),MATCH(1,(B564=OFFSET(Priorities!$B$3:$B$2283,Table1[[#This Row],[ID]],0))*("156W"=OFFSET(Priorities!$E$3:$E$2283,Table1[[#This Row],[ID]],0)),0))),"")</f>
        <v/>
      </c>
      <c r="Q564" s="289" t="str" cm="1">
        <f t="array" aca="1" ref="Q564" ca="1">_xlfn.IFNA(TODAY()-(INDEX(OFFSET(Priorities!$F$3:$F$2283,Table1[[#This Row],[ID]],0),MATCH(1,(B564=OFFSET(Priorities!$B$3:$B$2283,Table1[[#This Row],[ID]],0))*("3L"=OFFSET(Priorities!$E$3:$E$2283,Table1[[#This Row],[ID]],0)),0))),"")</f>
        <v/>
      </c>
    </row>
    <row r="565" spans="1:17" ht="28.8" x14ac:dyDescent="0.3">
      <c r="A565" s="288">
        <v>564</v>
      </c>
      <c r="B565" s="289" t="str">
        <f ca="1">IF(COUNTIF(Priorities!$B$4:OFFSET(Priorities!$B$3,Table1[[#This Row],[ID]],0),OFFSET(Priorities!$B$3,Table1[[#This Row],[ID]],0))=1,OFFSET(Priorities!$B$3,Table1[[#This Row],[ID]],0),"")</f>
        <v>ST 320/2020</v>
      </c>
      <c r="C565" s="290" t="str">
        <f ca="1">IF(COUNTIF(Priorities!$B$4:OFFSET(Priorities!$B$3,Table1[[#This Row],[ID]],0),OFFSET(Priorities!$B$3,Table1[[#This Row],[ID]],0))=1,OFFSET(Priorities!$C$3,Table1[[#This Row],[ID]],0),"")</f>
        <v>TEST 64 TEST51  Pressed in Mira - expired WL and BL</v>
      </c>
      <c r="D565" s="289" t="str">
        <f ca="1">IFERROR(IF(VLOOKUP(E565,'Leader-Assistant'!$B$1:$B$25,1,FALSE)&lt;&gt;"",'Leader-Assistant'!$B$1,""),"") &amp; IFERROR(IF(VLOOKUP(E565,'Leader-Assistant'!$C$1:$C$25,1,FALSE)&lt;&gt;"",'Leader-Assistant'!$C$1,""),"")  &amp; IFERROR(IF(VLOOKUP(E565,'Leader-Assistant'!$D$1:$D$25,1,FALSE)&lt;&gt;"",'Leader-Assistant'!$D$1,""),"") &amp; IFERROR(IF(VLOOKUP(E565,'Leader-Assistant'!$E$1:$E$25,1,FALSE)&lt;&gt;"",'Leader-Assistant'!$E$1,""),"") &amp; IFERROR(IF(VLOOKUP(E565,'Leader-Assistant'!$F$1:$F$25,1,FALSE)&lt;&gt;"",'Leader-Assistant'!$F$1,""),"") &amp; IFERROR(IF(VLOOKUP(E565,'Leader-Assistant'!$G$1:$G$25,1,FALSE)&lt;&gt;"",'Leader-Assistant'!$G$1,""),"") &amp; IFERROR(IF(VLOOKUP(E565,'Leader-Assistant'!$H$1:$H$25,1,FALSE)&lt;&gt;"",'Leader-Assistant'!$H$1,""),"") &amp; IFERROR(IF(VLOOKUP(E565,'Leader-Assistant'!$I$1:$I$25,1,FALSE)&lt;&gt;"",'Leader-Assistant'!$I$1,""),"")</f>
        <v>PKL</v>
      </c>
      <c r="E565" s="289" t="str">
        <f ca="1">IF(COUNTIF(Priorities!$B$4:OFFSET(Priorities!$B$3,Table1[[#This Row],[ID]],0),OFFSET(Priorities!$B$3,Table1[[#This Row],[ID]],0))=1,OFFSET(Priorities!$D$3,Table1[[#This Row],[ID]],0),"")</f>
        <v>DBI</v>
      </c>
      <c r="F565" s="291"/>
      <c r="G565" s="292" cm="1">
        <f t="array" aca="1" ref="G565" ca="1">_xlfn.IFNA(TODAY()-(INDEX(OFFSET(Priorities!$F$3:$F$2283,Table1[[#This Row],[ID]],0),MATCH(1,(B565=OFFSET(Priorities!$B$3:$B$2283,Table1[[#This Row],[ID]],0))*("1W"=OFFSET(Priorities!$E$3:$E$2283,Table1[[#This Row],[ID]],0)),0))),"")</f>
        <v>775</v>
      </c>
      <c r="H565" s="292" cm="1">
        <f t="array" aca="1" ref="H565" ca="1">_xlfn.IFNA(TODAY()-(INDEX(OFFSET(Priorities!$F$3:$F$2283,Table1[[#This Row],[ID]],0),MATCH(1,(B565=OFFSET(Priorities!$B$3:$B$2283,Table1[[#This Row],[ID]],0))*("3W"=OFFSET(Priorities!$E$3:$E$2283,Table1[[#This Row],[ID]],0)),0))),"")</f>
        <v>761</v>
      </c>
      <c r="I565" s="292" cm="1">
        <f t="array" aca="1" ref="I565" ca="1">_xlfn.IFNA(TODAY()-(INDEX(OFFSET(Priorities!$F$3:$F$2283,Table1[[#This Row],[ID]],0),MATCH(1,(B565=OFFSET(Priorities!$B$3:$B$2283,Table1[[#This Row],[ID]],0))*("6W"=OFFSET(Priorities!$E$3:$E$2283,Table1[[#This Row],[ID]],0)),0))),"")</f>
        <v>740</v>
      </c>
      <c r="J565" s="292" cm="1">
        <f t="array" aca="1" ref="J565" ca="1">_xlfn.IFNA(TODAY()-(INDEX(OFFSET(Priorities!$F$3:$F$2283,Table1[[#This Row],[ID]],0),MATCH(1,(B565=OFFSET(Priorities!$B$3:$B$2283,Table1[[#This Row],[ID]],0))*("12W"=OFFSET(Priorities!$E$3:$E$2283,Table1[[#This Row],[ID]],0)),0))),"")</f>
        <v>698</v>
      </c>
      <c r="K565" s="292" cm="1">
        <f t="array" aca="1" ref="K565" ca="1">_xlfn.IFNA(TODAY()-(INDEX(OFFSET(Priorities!$F$3:$F$2283,Table1[[#This Row],[ID]],0),MATCH(1,(B565=OFFSET(Priorities!$B$3:$B$2283,Table1[[#This Row],[ID]],0))*("18W"=OFFSET(Priorities!$E$3:$E$2283,Table1[[#This Row],[ID]],0)),0))),"")</f>
        <v>656</v>
      </c>
      <c r="L565" s="292" cm="1">
        <f t="array" aca="1" ref="L565" ca="1">_xlfn.IFNA(TODAY()-(INDEX(OFFSET(Priorities!$F$3:$F$2283,Table1[[#This Row],[ID]],0),MATCH(1,(B565=OFFSET(Priorities!$B$3:$B$2283,Table1[[#This Row],[ID]],0))*("26W"=OFFSET(Priorities!$E$3:$E$2283,Table1[[#This Row],[ID]],0)),0))),"")</f>
        <v>600</v>
      </c>
      <c r="M565" s="292" t="str" cm="1">
        <f t="array" aca="1" ref="M565" ca="1">_xlfn.IFNA(TODAY()-(INDEX(OFFSET(Priorities!$F$3:$F$2283,Table1[[#This Row],[ID]],0),MATCH(1,(B565=OFFSET(Priorities!$B$3:$B$2283,Table1[[#This Row],[ID]],0))*("52W"=OFFSET(Priorities!$E$3:$E$2283,Table1[[#This Row],[ID]],0)),0))),"")</f>
        <v/>
      </c>
      <c r="N565" s="292" t="str" cm="1">
        <f t="array" aca="1" ref="N565" ca="1">_xlfn.IFNA(TODAY()-(INDEX(OFFSET(Priorities!$F$3:$F$2283,Table1[[#This Row],[ID]],0),MATCH(1,(B565=OFFSET(Priorities!$B$3:$B$2283,Table1[[#This Row],[ID]],0))*("104W"=OFFSET(Priorities!$E$3:$E$2283,Table1[[#This Row],[ID]],0)),0))),"")</f>
        <v/>
      </c>
      <c r="O565" s="292" t="str" cm="1">
        <f t="array" aca="1" ref="O565" ca="1">_xlfn.IFNA(TODAY()-(INDEX(OFFSET(Priorities!$F$3:$F$2283,Table1[[#This Row],[ID]],0),MATCH(1,(B565=OFFSET(Priorities!$B$3:$B$2283,Table1[[#This Row],[ID]],0))*("2L"=OFFSET(Priorities!$E$3:$E$2283,Table1[[#This Row],[ID]],0)),0))),"")</f>
        <v/>
      </c>
      <c r="P565" s="292" t="str" cm="1">
        <f t="array" aca="1" ref="P565" ca="1">_xlfn.IFNA(TODAY()-(INDEX(OFFSET(Priorities!$F$3:$F$2283,Table1[[#This Row],[ID]],0),MATCH(1,(B565=OFFSET(Priorities!$B$3:$B$2283,Table1[[#This Row],[ID]],0))*("156W"=OFFSET(Priorities!$E$3:$E$2283,Table1[[#This Row],[ID]],0)),0))),"")</f>
        <v/>
      </c>
      <c r="Q565" s="289" t="str" cm="1">
        <f t="array" aca="1" ref="Q565" ca="1">_xlfn.IFNA(TODAY()-(INDEX(OFFSET(Priorities!$F$3:$F$2283,Table1[[#This Row],[ID]],0),MATCH(1,(B565=OFFSET(Priorities!$B$3:$B$2283,Table1[[#This Row],[ID]],0))*("3L"=OFFSET(Priorities!$E$3:$E$2283,Table1[[#This Row],[ID]],0)),0))),"")</f>
        <v/>
      </c>
    </row>
    <row r="566" spans="1:17" hidden="1" x14ac:dyDescent="0.3">
      <c r="A566" s="288">
        <v>565</v>
      </c>
      <c r="B566" s="289" t="str">
        <f ca="1">IF(COUNTIF(Priorities!$B$4:OFFSET(Priorities!$B$3,Table1[[#This Row],[ID]],0),OFFSET(Priorities!$B$3,Table1[[#This Row],[ID]],0))=1,OFFSET(Priorities!$B$3,Table1[[#This Row],[ID]],0),"")</f>
        <v/>
      </c>
      <c r="C566" s="290" t="str">
        <f ca="1">IF(COUNTIF(Priorities!$B$4:OFFSET(Priorities!$B$3,Table1[[#This Row],[ID]],0),OFFSET(Priorities!$B$3,Table1[[#This Row],[ID]],0))=1,OFFSET(Priorities!$C$3,Table1[[#This Row],[ID]],0),"")</f>
        <v/>
      </c>
      <c r="D566" s="289" t="str">
        <f ca="1">IFERROR(IF(VLOOKUP(E566,'Leader-Assistant'!$B$1:$B$25,1,FALSE)&lt;&gt;"",'Leader-Assistant'!$B$1,""),"") &amp; IFERROR(IF(VLOOKUP(E566,'Leader-Assistant'!$C$1:$C$25,1,FALSE)&lt;&gt;"",'Leader-Assistant'!$C$1,""),"")  &amp; IFERROR(IF(VLOOKUP(E566,'Leader-Assistant'!$D$1:$D$25,1,FALSE)&lt;&gt;"",'Leader-Assistant'!$D$1,""),"") &amp; IFERROR(IF(VLOOKUP(E566,'Leader-Assistant'!$E$1:$E$25,1,FALSE)&lt;&gt;"",'Leader-Assistant'!$E$1,""),"") &amp; IFERROR(IF(VLOOKUP(E566,'Leader-Assistant'!$F$1:$F$25,1,FALSE)&lt;&gt;"",'Leader-Assistant'!$F$1,""),"") &amp; IFERROR(IF(VLOOKUP(E566,'Leader-Assistant'!$G$1:$G$25,1,FALSE)&lt;&gt;"",'Leader-Assistant'!$G$1,""),"") &amp; IFERROR(IF(VLOOKUP(E566,'Leader-Assistant'!$H$1:$H$25,1,FALSE)&lt;&gt;"",'Leader-Assistant'!$H$1,""),"") &amp; IFERROR(IF(VLOOKUP(E566,'Leader-Assistant'!$I$1:$I$25,1,FALSE)&lt;&gt;"",'Leader-Assistant'!$I$1,""),"")</f>
        <v/>
      </c>
      <c r="E566" s="289" t="str">
        <f ca="1">IF(COUNTIF(Priorities!$B$4:OFFSET(Priorities!$B$3,Table1[[#This Row],[ID]],0),OFFSET(Priorities!$B$3,Table1[[#This Row],[ID]],0))=1,OFFSET(Priorities!$D$3,Table1[[#This Row],[ID]],0),"")</f>
        <v/>
      </c>
      <c r="F566" s="291"/>
      <c r="G566" s="292" t="str" cm="1">
        <f t="array" aca="1" ref="G566" ca="1">_xlfn.IFNA(TODAY()-(INDEX(OFFSET(Priorities!$F$3:$F$2283,Table1[[#This Row],[ID]],0),MATCH(1,(B566=OFFSET(Priorities!$B$3:$B$2283,Table1[[#This Row],[ID]],0))*("1W"=OFFSET(Priorities!$E$3:$E$2283,Table1[[#This Row],[ID]],0)),0))),"")</f>
        <v/>
      </c>
      <c r="H566" s="292" t="str" cm="1">
        <f t="array" aca="1" ref="H566" ca="1">_xlfn.IFNA(TODAY()-(INDEX(OFFSET(Priorities!$F$3:$F$2283,Table1[[#This Row],[ID]],0),MATCH(1,(B566=OFFSET(Priorities!$B$3:$B$2283,Table1[[#This Row],[ID]],0))*("3W"=OFFSET(Priorities!$E$3:$E$2283,Table1[[#This Row],[ID]],0)),0))),"")</f>
        <v/>
      </c>
      <c r="I566" s="292" t="str" cm="1">
        <f t="array" aca="1" ref="I566" ca="1">_xlfn.IFNA(TODAY()-(INDEX(OFFSET(Priorities!$F$3:$F$2283,Table1[[#This Row],[ID]],0),MATCH(1,(B566=OFFSET(Priorities!$B$3:$B$2283,Table1[[#This Row],[ID]],0))*("6W"=OFFSET(Priorities!$E$3:$E$2283,Table1[[#This Row],[ID]],0)),0))),"")</f>
        <v/>
      </c>
      <c r="J566" s="292" t="str" cm="1">
        <f t="array" aca="1" ref="J566" ca="1">_xlfn.IFNA(TODAY()-(INDEX(OFFSET(Priorities!$F$3:$F$2283,Table1[[#This Row],[ID]],0),MATCH(1,(B566=OFFSET(Priorities!$B$3:$B$2283,Table1[[#This Row],[ID]],0))*("12W"=OFFSET(Priorities!$E$3:$E$2283,Table1[[#This Row],[ID]],0)),0))),"")</f>
        <v/>
      </c>
      <c r="K566" s="292" t="str" cm="1">
        <f t="array" aca="1" ref="K566" ca="1">_xlfn.IFNA(TODAY()-(INDEX(OFFSET(Priorities!$F$3:$F$2283,Table1[[#This Row],[ID]],0),MATCH(1,(B566=OFFSET(Priorities!$B$3:$B$2283,Table1[[#This Row],[ID]],0))*("18W"=OFFSET(Priorities!$E$3:$E$2283,Table1[[#This Row],[ID]],0)),0))),"")</f>
        <v/>
      </c>
      <c r="L566" s="292" t="str" cm="1">
        <f t="array" aca="1" ref="L566" ca="1">_xlfn.IFNA(TODAY()-(INDEX(OFFSET(Priorities!$F$3:$F$2283,Table1[[#This Row],[ID]],0),MATCH(1,(B566=OFFSET(Priorities!$B$3:$B$2283,Table1[[#This Row],[ID]],0))*("26W"=OFFSET(Priorities!$E$3:$E$2283,Table1[[#This Row],[ID]],0)),0))),"")</f>
        <v/>
      </c>
      <c r="M566" s="292" t="str" cm="1">
        <f t="array" aca="1" ref="M566" ca="1">_xlfn.IFNA(TODAY()-(INDEX(OFFSET(Priorities!$F$3:$F$2283,Table1[[#This Row],[ID]],0),MATCH(1,(B566=OFFSET(Priorities!$B$3:$B$2283,Table1[[#This Row],[ID]],0))*("52W"=OFFSET(Priorities!$E$3:$E$2283,Table1[[#This Row],[ID]],0)),0))),"")</f>
        <v/>
      </c>
      <c r="N566" s="292" t="str" cm="1">
        <f t="array" aca="1" ref="N566" ca="1">_xlfn.IFNA(TODAY()-(INDEX(OFFSET(Priorities!$F$3:$F$2283,Table1[[#This Row],[ID]],0),MATCH(1,(B566=OFFSET(Priorities!$B$3:$B$2283,Table1[[#This Row],[ID]],0))*("104W"=OFFSET(Priorities!$E$3:$E$2283,Table1[[#This Row],[ID]],0)),0))),"")</f>
        <v/>
      </c>
      <c r="O566" s="292" t="str" cm="1">
        <f t="array" aca="1" ref="O566" ca="1">_xlfn.IFNA(TODAY()-(INDEX(OFFSET(Priorities!$F$3:$F$2283,Table1[[#This Row],[ID]],0),MATCH(1,(B566=OFFSET(Priorities!$B$3:$B$2283,Table1[[#This Row],[ID]],0))*("2L"=OFFSET(Priorities!$E$3:$E$2283,Table1[[#This Row],[ID]],0)),0))),"")</f>
        <v/>
      </c>
      <c r="P566" s="292" t="str" cm="1">
        <f t="array" aca="1" ref="P566" ca="1">_xlfn.IFNA(TODAY()-(INDEX(OFFSET(Priorities!$F$3:$F$2283,Table1[[#This Row],[ID]],0),MATCH(1,(B566=OFFSET(Priorities!$B$3:$B$2283,Table1[[#This Row],[ID]],0))*("156W"=OFFSET(Priorities!$E$3:$E$2283,Table1[[#This Row],[ID]],0)),0))),"")</f>
        <v/>
      </c>
      <c r="Q566" s="289" t="str" cm="1">
        <f t="array" aca="1" ref="Q566" ca="1">_xlfn.IFNA(TODAY()-(INDEX(OFFSET(Priorities!$F$3:$F$2283,Table1[[#This Row],[ID]],0),MATCH(1,(B566=OFFSET(Priorities!$B$3:$B$2283,Table1[[#This Row],[ID]],0))*("3L"=OFFSET(Priorities!$E$3:$E$2283,Table1[[#This Row],[ID]],0)),0))),"")</f>
        <v/>
      </c>
    </row>
    <row r="567" spans="1:17" hidden="1" x14ac:dyDescent="0.3">
      <c r="A567" s="288">
        <v>566</v>
      </c>
      <c r="B567" s="289" t="str">
        <f ca="1">IF(COUNTIF(Priorities!$B$4:OFFSET(Priorities!$B$3,Table1[[#This Row],[ID]],0),OFFSET(Priorities!$B$3,Table1[[#This Row],[ID]],0))=1,OFFSET(Priorities!$B$3,Table1[[#This Row],[ID]],0),"")</f>
        <v/>
      </c>
      <c r="C567" s="290" t="str">
        <f ca="1">IF(COUNTIF(Priorities!$B$4:OFFSET(Priorities!$B$3,Table1[[#This Row],[ID]],0),OFFSET(Priorities!$B$3,Table1[[#This Row],[ID]],0))=1,OFFSET(Priorities!$C$3,Table1[[#This Row],[ID]],0),"")</f>
        <v/>
      </c>
      <c r="D567" s="289" t="str">
        <f ca="1">IFERROR(IF(VLOOKUP(E567,'Leader-Assistant'!$B$1:$B$25,1,FALSE)&lt;&gt;"",'Leader-Assistant'!$B$1,""),"") &amp; IFERROR(IF(VLOOKUP(E567,'Leader-Assistant'!$C$1:$C$25,1,FALSE)&lt;&gt;"",'Leader-Assistant'!$C$1,""),"")  &amp; IFERROR(IF(VLOOKUP(E567,'Leader-Assistant'!$D$1:$D$25,1,FALSE)&lt;&gt;"",'Leader-Assistant'!$D$1,""),"") &amp; IFERROR(IF(VLOOKUP(E567,'Leader-Assistant'!$E$1:$E$25,1,FALSE)&lt;&gt;"",'Leader-Assistant'!$E$1,""),"") &amp; IFERROR(IF(VLOOKUP(E567,'Leader-Assistant'!$F$1:$F$25,1,FALSE)&lt;&gt;"",'Leader-Assistant'!$F$1,""),"") &amp; IFERROR(IF(VLOOKUP(E567,'Leader-Assistant'!$G$1:$G$25,1,FALSE)&lt;&gt;"",'Leader-Assistant'!$G$1,""),"") &amp; IFERROR(IF(VLOOKUP(E567,'Leader-Assistant'!$H$1:$H$25,1,FALSE)&lt;&gt;"",'Leader-Assistant'!$H$1,""),"") &amp; IFERROR(IF(VLOOKUP(E567,'Leader-Assistant'!$I$1:$I$25,1,FALSE)&lt;&gt;"",'Leader-Assistant'!$I$1,""),"")</f>
        <v/>
      </c>
      <c r="E567" s="289" t="str">
        <f ca="1">IF(COUNTIF(Priorities!$B$4:OFFSET(Priorities!$B$3,Table1[[#This Row],[ID]],0),OFFSET(Priorities!$B$3,Table1[[#This Row],[ID]],0))=1,OFFSET(Priorities!$D$3,Table1[[#This Row],[ID]],0),"")</f>
        <v/>
      </c>
      <c r="F567" s="291"/>
      <c r="G567" s="292" t="str" cm="1">
        <f t="array" aca="1" ref="G567" ca="1">_xlfn.IFNA(TODAY()-(INDEX(OFFSET(Priorities!$F$3:$F$2283,Table1[[#This Row],[ID]],0),MATCH(1,(B567=OFFSET(Priorities!$B$3:$B$2283,Table1[[#This Row],[ID]],0))*("1W"=OFFSET(Priorities!$E$3:$E$2283,Table1[[#This Row],[ID]],0)),0))),"")</f>
        <v/>
      </c>
      <c r="H567" s="292" t="str" cm="1">
        <f t="array" aca="1" ref="H567" ca="1">_xlfn.IFNA(TODAY()-(INDEX(OFFSET(Priorities!$F$3:$F$2283,Table1[[#This Row],[ID]],0),MATCH(1,(B567=OFFSET(Priorities!$B$3:$B$2283,Table1[[#This Row],[ID]],0))*("3W"=OFFSET(Priorities!$E$3:$E$2283,Table1[[#This Row],[ID]],0)),0))),"")</f>
        <v/>
      </c>
      <c r="I567" s="292" t="str" cm="1">
        <f t="array" aca="1" ref="I567" ca="1">_xlfn.IFNA(TODAY()-(INDEX(OFFSET(Priorities!$F$3:$F$2283,Table1[[#This Row],[ID]],0),MATCH(1,(B567=OFFSET(Priorities!$B$3:$B$2283,Table1[[#This Row],[ID]],0))*("6W"=OFFSET(Priorities!$E$3:$E$2283,Table1[[#This Row],[ID]],0)),0))),"")</f>
        <v/>
      </c>
      <c r="J567" s="292" t="str" cm="1">
        <f t="array" aca="1" ref="J567" ca="1">_xlfn.IFNA(TODAY()-(INDEX(OFFSET(Priorities!$F$3:$F$2283,Table1[[#This Row],[ID]],0),MATCH(1,(B567=OFFSET(Priorities!$B$3:$B$2283,Table1[[#This Row],[ID]],0))*("12W"=OFFSET(Priorities!$E$3:$E$2283,Table1[[#This Row],[ID]],0)),0))),"")</f>
        <v/>
      </c>
      <c r="K567" s="292" t="str" cm="1">
        <f t="array" aca="1" ref="K567" ca="1">_xlfn.IFNA(TODAY()-(INDEX(OFFSET(Priorities!$F$3:$F$2283,Table1[[#This Row],[ID]],0),MATCH(1,(B567=OFFSET(Priorities!$B$3:$B$2283,Table1[[#This Row],[ID]],0))*("18W"=OFFSET(Priorities!$E$3:$E$2283,Table1[[#This Row],[ID]],0)),0))),"")</f>
        <v/>
      </c>
      <c r="L567" s="292" t="str" cm="1">
        <f t="array" aca="1" ref="L567" ca="1">_xlfn.IFNA(TODAY()-(INDEX(OFFSET(Priorities!$F$3:$F$2283,Table1[[#This Row],[ID]],0),MATCH(1,(B567=OFFSET(Priorities!$B$3:$B$2283,Table1[[#This Row],[ID]],0))*("26W"=OFFSET(Priorities!$E$3:$E$2283,Table1[[#This Row],[ID]],0)),0))),"")</f>
        <v/>
      </c>
      <c r="M567" s="292" t="str" cm="1">
        <f t="array" aca="1" ref="M567" ca="1">_xlfn.IFNA(TODAY()-(INDEX(OFFSET(Priorities!$F$3:$F$2283,Table1[[#This Row],[ID]],0),MATCH(1,(B567=OFFSET(Priorities!$B$3:$B$2283,Table1[[#This Row],[ID]],0))*("52W"=OFFSET(Priorities!$E$3:$E$2283,Table1[[#This Row],[ID]],0)),0))),"")</f>
        <v/>
      </c>
      <c r="N567" s="292" t="str" cm="1">
        <f t="array" aca="1" ref="N567" ca="1">_xlfn.IFNA(TODAY()-(INDEX(OFFSET(Priorities!$F$3:$F$2283,Table1[[#This Row],[ID]],0),MATCH(1,(B567=OFFSET(Priorities!$B$3:$B$2283,Table1[[#This Row],[ID]],0))*("104W"=OFFSET(Priorities!$E$3:$E$2283,Table1[[#This Row],[ID]],0)),0))),"")</f>
        <v/>
      </c>
      <c r="O567" s="292" t="str" cm="1">
        <f t="array" aca="1" ref="O567" ca="1">_xlfn.IFNA(TODAY()-(INDEX(OFFSET(Priorities!$F$3:$F$2283,Table1[[#This Row],[ID]],0),MATCH(1,(B567=OFFSET(Priorities!$B$3:$B$2283,Table1[[#This Row],[ID]],0))*("2L"=OFFSET(Priorities!$E$3:$E$2283,Table1[[#This Row],[ID]],0)),0))),"")</f>
        <v/>
      </c>
      <c r="P567" s="292" t="str" cm="1">
        <f t="array" aca="1" ref="P567" ca="1">_xlfn.IFNA(TODAY()-(INDEX(OFFSET(Priorities!$F$3:$F$2283,Table1[[#This Row],[ID]],0),MATCH(1,(B567=OFFSET(Priorities!$B$3:$B$2283,Table1[[#This Row],[ID]],0))*("156W"=OFFSET(Priorities!$E$3:$E$2283,Table1[[#This Row],[ID]],0)),0))),"")</f>
        <v/>
      </c>
      <c r="Q567" s="289" t="str" cm="1">
        <f t="array" aca="1" ref="Q567" ca="1">_xlfn.IFNA(TODAY()-(INDEX(OFFSET(Priorities!$F$3:$F$2283,Table1[[#This Row],[ID]],0),MATCH(1,(B567=OFFSET(Priorities!$B$3:$B$2283,Table1[[#This Row],[ID]],0))*("3L"=OFFSET(Priorities!$E$3:$E$2283,Table1[[#This Row],[ID]],0)),0))),"")</f>
        <v/>
      </c>
    </row>
    <row r="568" spans="1:17" x14ac:dyDescent="0.3">
      <c r="A568" s="288">
        <v>567</v>
      </c>
      <c r="B568" s="289" t="str">
        <f ca="1">IF(COUNTIF(Priorities!$B$4:OFFSET(Priorities!$B$3,Table1[[#This Row],[ID]],0),OFFSET(Priorities!$B$3,Table1[[#This Row],[ID]],0))=1,OFFSET(Priorities!$B$3,Table1[[#This Row],[ID]],0),"")</f>
        <v>ST 493/2020</v>
      </c>
      <c r="C568" s="290" t="str">
        <f ca="1">IF(COUNTIF(Priorities!$B$4:OFFSET(Priorities!$B$3,Table1[[#This Row],[ID]],0),OFFSET(Priorities!$B$3,Table1[[#This Row],[ID]],0))=1,OFFSET(Priorities!$C$3,Table1[[#This Row],[ID]],0),"")</f>
        <v>TEST 55 Kazan</v>
      </c>
      <c r="D568" s="289" t="str">
        <f ca="1">IFERROR(IF(VLOOKUP(E568,'Leader-Assistant'!$B$1:$B$25,1,FALSE)&lt;&gt;"",'Leader-Assistant'!$B$1,""),"") &amp; IFERROR(IF(VLOOKUP(E568,'Leader-Assistant'!$C$1:$C$25,1,FALSE)&lt;&gt;"",'Leader-Assistant'!$C$1,""),"")  &amp; IFERROR(IF(VLOOKUP(E568,'Leader-Assistant'!$D$1:$D$25,1,FALSE)&lt;&gt;"",'Leader-Assistant'!$D$1,""),"") &amp; IFERROR(IF(VLOOKUP(E568,'Leader-Assistant'!$E$1:$E$25,1,FALSE)&lt;&gt;"",'Leader-Assistant'!$E$1,""),"") &amp; IFERROR(IF(VLOOKUP(E568,'Leader-Assistant'!$F$1:$F$25,1,FALSE)&lt;&gt;"",'Leader-Assistant'!$F$1,""),"") &amp; IFERROR(IF(VLOOKUP(E568,'Leader-Assistant'!$G$1:$G$25,1,FALSE)&lt;&gt;"",'Leader-Assistant'!$G$1,""),"") &amp; IFERROR(IF(VLOOKUP(E568,'Leader-Assistant'!$H$1:$H$25,1,FALSE)&lt;&gt;"",'Leader-Assistant'!$H$1,""),"") &amp; IFERROR(IF(VLOOKUP(E568,'Leader-Assistant'!$I$1:$I$25,1,FALSE)&lt;&gt;"",'Leader-Assistant'!$I$1,""),"")</f>
        <v>MU</v>
      </c>
      <c r="E568" s="289" t="str">
        <f ca="1">IF(COUNTIF(Priorities!$B$4:OFFSET(Priorities!$B$3,Table1[[#This Row],[ID]],0),OFFSET(Priorities!$B$3,Table1[[#This Row],[ID]],0))=1,OFFSET(Priorities!$D$3,Table1[[#This Row],[ID]],0),"")</f>
        <v>AWO</v>
      </c>
      <c r="F568" s="291"/>
      <c r="G568" s="292" cm="1">
        <f t="array" aca="1" ref="G568" ca="1">_xlfn.IFNA(TODAY()-(INDEX(OFFSET(Priorities!$F$3:$F$2283,Table1[[#This Row],[ID]],0),MATCH(1,(B568=OFFSET(Priorities!$B$3:$B$2283,Table1[[#This Row],[ID]],0))*("1W"=OFFSET(Priorities!$E$3:$E$2283,Table1[[#This Row],[ID]],0)),0))),"")</f>
        <v>680</v>
      </c>
      <c r="H568" s="292" cm="1">
        <f t="array" aca="1" ref="H568" ca="1">_xlfn.IFNA(TODAY()-(INDEX(OFFSET(Priorities!$F$3:$F$2283,Table1[[#This Row],[ID]],0),MATCH(1,(B568=OFFSET(Priorities!$B$3:$B$2283,Table1[[#This Row],[ID]],0))*("3W"=OFFSET(Priorities!$E$3:$E$2283,Table1[[#This Row],[ID]],0)),0))),"")</f>
        <v>666</v>
      </c>
      <c r="I568" s="292" cm="1">
        <f t="array" aca="1" ref="I568" ca="1">_xlfn.IFNA(TODAY()-(INDEX(OFFSET(Priorities!$F$3:$F$2283,Table1[[#This Row],[ID]],0),MATCH(1,(B568=OFFSET(Priorities!$B$3:$B$2283,Table1[[#This Row],[ID]],0))*("6W"=OFFSET(Priorities!$E$3:$E$2283,Table1[[#This Row],[ID]],0)),0))),"")</f>
        <v>645</v>
      </c>
      <c r="J568" s="292" cm="1">
        <f t="array" aca="1" ref="J568" ca="1">_xlfn.IFNA(TODAY()-(INDEX(OFFSET(Priorities!$F$3:$F$2283,Table1[[#This Row],[ID]],0),MATCH(1,(B568=OFFSET(Priorities!$B$3:$B$2283,Table1[[#This Row],[ID]],0))*("12W"=OFFSET(Priorities!$E$3:$E$2283,Table1[[#This Row],[ID]],0)),0))),"")</f>
        <v>603</v>
      </c>
      <c r="K568" s="292" t="str" cm="1">
        <f t="array" aca="1" ref="K568" ca="1">_xlfn.IFNA(TODAY()-(INDEX(OFFSET(Priorities!$F$3:$F$2283,Table1[[#This Row],[ID]],0),MATCH(1,(B568=OFFSET(Priorities!$B$3:$B$2283,Table1[[#This Row],[ID]],0))*("18W"=OFFSET(Priorities!$E$3:$E$2283,Table1[[#This Row],[ID]],0)),0))),"")</f>
        <v/>
      </c>
      <c r="L568" s="292" t="str" cm="1">
        <f t="array" aca="1" ref="L568" ca="1">_xlfn.IFNA(TODAY()-(INDEX(OFFSET(Priorities!$F$3:$F$2283,Table1[[#This Row],[ID]],0),MATCH(1,(B568=OFFSET(Priorities!$B$3:$B$2283,Table1[[#This Row],[ID]],0))*("26W"=OFFSET(Priorities!$E$3:$E$2283,Table1[[#This Row],[ID]],0)),0))),"")</f>
        <v/>
      </c>
      <c r="M568" s="292" t="str" cm="1">
        <f t="array" aca="1" ref="M568" ca="1">_xlfn.IFNA(TODAY()-(INDEX(OFFSET(Priorities!$F$3:$F$2283,Table1[[#This Row],[ID]],0),MATCH(1,(B568=OFFSET(Priorities!$B$3:$B$2283,Table1[[#This Row],[ID]],0))*("52W"=OFFSET(Priorities!$E$3:$E$2283,Table1[[#This Row],[ID]],0)),0))),"")</f>
        <v/>
      </c>
      <c r="N568" s="292" t="str" cm="1">
        <f t="array" aca="1" ref="N568" ca="1">_xlfn.IFNA(TODAY()-(INDEX(OFFSET(Priorities!$F$3:$F$2283,Table1[[#This Row],[ID]],0),MATCH(1,(B568=OFFSET(Priorities!$B$3:$B$2283,Table1[[#This Row],[ID]],0))*("104W"=OFFSET(Priorities!$E$3:$E$2283,Table1[[#This Row],[ID]],0)),0))),"")</f>
        <v/>
      </c>
      <c r="O568" s="292" t="str" cm="1">
        <f t="array" aca="1" ref="O568" ca="1">_xlfn.IFNA(TODAY()-(INDEX(OFFSET(Priorities!$F$3:$F$2283,Table1[[#This Row],[ID]],0),MATCH(1,(B568=OFFSET(Priorities!$B$3:$B$2283,Table1[[#This Row],[ID]],0))*("2L"=OFFSET(Priorities!$E$3:$E$2283,Table1[[#This Row],[ID]],0)),0))),"")</f>
        <v/>
      </c>
      <c r="P568" s="292" t="str" cm="1">
        <f t="array" aca="1" ref="P568" ca="1">_xlfn.IFNA(TODAY()-(INDEX(OFFSET(Priorities!$F$3:$F$2283,Table1[[#This Row],[ID]],0),MATCH(1,(B568=OFFSET(Priorities!$B$3:$B$2283,Table1[[#This Row],[ID]],0))*("156W"=OFFSET(Priorities!$E$3:$E$2283,Table1[[#This Row],[ID]],0)),0))),"")</f>
        <v/>
      </c>
      <c r="Q568" s="289" t="str" cm="1">
        <f t="array" aca="1" ref="Q568" ca="1">_xlfn.IFNA(TODAY()-(INDEX(OFFSET(Priorities!$F$3:$F$2283,Table1[[#This Row],[ID]],0),MATCH(1,(B568=OFFSET(Priorities!$B$3:$B$2283,Table1[[#This Row],[ID]],0))*("3L"=OFFSET(Priorities!$E$3:$E$2283,Table1[[#This Row],[ID]],0)),0))),"")</f>
        <v/>
      </c>
    </row>
    <row r="569" spans="1:17" hidden="1" x14ac:dyDescent="0.3">
      <c r="A569" s="288">
        <v>568</v>
      </c>
      <c r="B569" s="289" t="str">
        <f ca="1">IF(COUNTIF(Priorities!$B$4:OFFSET(Priorities!$B$3,Table1[[#This Row],[ID]],0),OFFSET(Priorities!$B$3,Table1[[#This Row],[ID]],0))=1,OFFSET(Priorities!$B$3,Table1[[#This Row],[ID]],0),"")</f>
        <v/>
      </c>
      <c r="C569" s="290" t="str">
        <f ca="1">IF(COUNTIF(Priorities!$B$4:OFFSET(Priorities!$B$3,Table1[[#This Row],[ID]],0),OFFSET(Priorities!$B$3,Table1[[#This Row],[ID]],0))=1,OFFSET(Priorities!$C$3,Table1[[#This Row],[ID]],0),"")</f>
        <v/>
      </c>
      <c r="D569" s="289" t="str">
        <f ca="1">IFERROR(IF(VLOOKUP(E569,'Leader-Assistant'!$B$1:$B$25,1,FALSE)&lt;&gt;"",'Leader-Assistant'!$B$1,""),"") &amp; IFERROR(IF(VLOOKUP(E569,'Leader-Assistant'!$C$1:$C$25,1,FALSE)&lt;&gt;"",'Leader-Assistant'!$C$1,""),"")  &amp; IFERROR(IF(VLOOKUP(E569,'Leader-Assistant'!$D$1:$D$25,1,FALSE)&lt;&gt;"",'Leader-Assistant'!$D$1,""),"") &amp; IFERROR(IF(VLOOKUP(E569,'Leader-Assistant'!$E$1:$E$25,1,FALSE)&lt;&gt;"",'Leader-Assistant'!$E$1,""),"") &amp; IFERROR(IF(VLOOKUP(E569,'Leader-Assistant'!$F$1:$F$25,1,FALSE)&lt;&gt;"",'Leader-Assistant'!$F$1,""),"") &amp; IFERROR(IF(VLOOKUP(E569,'Leader-Assistant'!$G$1:$G$25,1,FALSE)&lt;&gt;"",'Leader-Assistant'!$G$1,""),"") &amp; IFERROR(IF(VLOOKUP(E569,'Leader-Assistant'!$H$1:$H$25,1,FALSE)&lt;&gt;"",'Leader-Assistant'!$H$1,""),"") &amp; IFERROR(IF(VLOOKUP(E569,'Leader-Assistant'!$I$1:$I$25,1,FALSE)&lt;&gt;"",'Leader-Assistant'!$I$1,""),"")</f>
        <v/>
      </c>
      <c r="E569" s="289" t="str">
        <f ca="1">IF(COUNTIF(Priorities!$B$4:OFFSET(Priorities!$B$3,Table1[[#This Row],[ID]],0),OFFSET(Priorities!$B$3,Table1[[#This Row],[ID]],0))=1,OFFSET(Priorities!$D$3,Table1[[#This Row],[ID]],0),"")</f>
        <v/>
      </c>
      <c r="F569" s="291"/>
      <c r="G569" s="292" t="str" cm="1">
        <f t="array" aca="1" ref="G569" ca="1">_xlfn.IFNA(TODAY()-(INDEX(OFFSET(Priorities!$F$3:$F$2283,Table1[[#This Row],[ID]],0),MATCH(1,(B569=OFFSET(Priorities!$B$3:$B$2283,Table1[[#This Row],[ID]],0))*("1W"=OFFSET(Priorities!$E$3:$E$2283,Table1[[#This Row],[ID]],0)),0))),"")</f>
        <v/>
      </c>
      <c r="H569" s="292" t="str" cm="1">
        <f t="array" aca="1" ref="H569" ca="1">_xlfn.IFNA(TODAY()-(INDEX(OFFSET(Priorities!$F$3:$F$2283,Table1[[#This Row],[ID]],0),MATCH(1,(B569=OFFSET(Priorities!$B$3:$B$2283,Table1[[#This Row],[ID]],0))*("3W"=OFFSET(Priorities!$E$3:$E$2283,Table1[[#This Row],[ID]],0)),0))),"")</f>
        <v/>
      </c>
      <c r="I569" s="292" t="str" cm="1">
        <f t="array" aca="1" ref="I569" ca="1">_xlfn.IFNA(TODAY()-(INDEX(OFFSET(Priorities!$F$3:$F$2283,Table1[[#This Row],[ID]],0),MATCH(1,(B569=OFFSET(Priorities!$B$3:$B$2283,Table1[[#This Row],[ID]],0))*("6W"=OFFSET(Priorities!$E$3:$E$2283,Table1[[#This Row],[ID]],0)),0))),"")</f>
        <v/>
      </c>
      <c r="J569" s="292" t="str" cm="1">
        <f t="array" aca="1" ref="J569" ca="1">_xlfn.IFNA(TODAY()-(INDEX(OFFSET(Priorities!$F$3:$F$2283,Table1[[#This Row],[ID]],0),MATCH(1,(B569=OFFSET(Priorities!$B$3:$B$2283,Table1[[#This Row],[ID]],0))*("12W"=OFFSET(Priorities!$E$3:$E$2283,Table1[[#This Row],[ID]],0)),0))),"")</f>
        <v/>
      </c>
      <c r="K569" s="292" t="str" cm="1">
        <f t="array" aca="1" ref="K569" ca="1">_xlfn.IFNA(TODAY()-(INDEX(OFFSET(Priorities!$F$3:$F$2283,Table1[[#This Row],[ID]],0),MATCH(1,(B569=OFFSET(Priorities!$B$3:$B$2283,Table1[[#This Row],[ID]],0))*("18W"=OFFSET(Priorities!$E$3:$E$2283,Table1[[#This Row],[ID]],0)),0))),"")</f>
        <v/>
      </c>
      <c r="L569" s="292" t="str" cm="1">
        <f t="array" aca="1" ref="L569" ca="1">_xlfn.IFNA(TODAY()-(INDEX(OFFSET(Priorities!$F$3:$F$2283,Table1[[#This Row],[ID]],0),MATCH(1,(B569=OFFSET(Priorities!$B$3:$B$2283,Table1[[#This Row],[ID]],0))*("26W"=OFFSET(Priorities!$E$3:$E$2283,Table1[[#This Row],[ID]],0)),0))),"")</f>
        <v/>
      </c>
      <c r="M569" s="292" t="str" cm="1">
        <f t="array" aca="1" ref="M569" ca="1">_xlfn.IFNA(TODAY()-(INDEX(OFFSET(Priorities!$F$3:$F$2283,Table1[[#This Row],[ID]],0),MATCH(1,(B569=OFFSET(Priorities!$B$3:$B$2283,Table1[[#This Row],[ID]],0))*("52W"=OFFSET(Priorities!$E$3:$E$2283,Table1[[#This Row],[ID]],0)),0))),"")</f>
        <v/>
      </c>
      <c r="N569" s="292" t="str" cm="1">
        <f t="array" aca="1" ref="N569" ca="1">_xlfn.IFNA(TODAY()-(INDEX(OFFSET(Priorities!$F$3:$F$2283,Table1[[#This Row],[ID]],0),MATCH(1,(B569=OFFSET(Priorities!$B$3:$B$2283,Table1[[#This Row],[ID]],0))*("104W"=OFFSET(Priorities!$E$3:$E$2283,Table1[[#This Row],[ID]],0)),0))),"")</f>
        <v/>
      </c>
      <c r="O569" s="292" t="str" cm="1">
        <f t="array" aca="1" ref="O569" ca="1">_xlfn.IFNA(TODAY()-(INDEX(OFFSET(Priorities!$F$3:$F$2283,Table1[[#This Row],[ID]],0),MATCH(1,(B569=OFFSET(Priorities!$B$3:$B$2283,Table1[[#This Row],[ID]],0))*("2L"=OFFSET(Priorities!$E$3:$E$2283,Table1[[#This Row],[ID]],0)),0))),"")</f>
        <v/>
      </c>
      <c r="P569" s="292" t="str" cm="1">
        <f t="array" aca="1" ref="P569" ca="1">_xlfn.IFNA(TODAY()-(INDEX(OFFSET(Priorities!$F$3:$F$2283,Table1[[#This Row],[ID]],0),MATCH(1,(B569=OFFSET(Priorities!$B$3:$B$2283,Table1[[#This Row],[ID]],0))*("156W"=OFFSET(Priorities!$E$3:$E$2283,Table1[[#This Row],[ID]],0)),0))),"")</f>
        <v/>
      </c>
      <c r="Q569" s="289" t="str" cm="1">
        <f t="array" aca="1" ref="Q569" ca="1">_xlfn.IFNA(TODAY()-(INDEX(OFFSET(Priorities!$F$3:$F$2283,Table1[[#This Row],[ID]],0),MATCH(1,(B569=OFFSET(Priorities!$B$3:$B$2283,Table1[[#This Row],[ID]],0))*("3L"=OFFSET(Priorities!$E$3:$E$2283,Table1[[#This Row],[ID]],0)),0))),"")</f>
        <v/>
      </c>
    </row>
    <row r="570" spans="1:17" hidden="1" x14ac:dyDescent="0.3">
      <c r="A570" s="288">
        <v>569</v>
      </c>
      <c r="B570" s="289" t="str">
        <f ca="1">IF(COUNTIF(Priorities!$B$4:OFFSET(Priorities!$B$3,Table1[[#This Row],[ID]],0),OFFSET(Priorities!$B$3,Table1[[#This Row],[ID]],0))=1,OFFSET(Priorities!$B$3,Table1[[#This Row],[ID]],0),"")</f>
        <v/>
      </c>
      <c r="C570" s="290" t="str">
        <f ca="1">IF(COUNTIF(Priorities!$B$4:OFFSET(Priorities!$B$3,Table1[[#This Row],[ID]],0),OFFSET(Priorities!$B$3,Table1[[#This Row],[ID]],0))=1,OFFSET(Priorities!$C$3,Table1[[#This Row],[ID]],0),"")</f>
        <v/>
      </c>
      <c r="D570" s="289" t="str">
        <f ca="1">IFERROR(IF(VLOOKUP(E570,'Leader-Assistant'!$B$1:$B$25,1,FALSE)&lt;&gt;"",'Leader-Assistant'!$B$1,""),"") &amp; IFERROR(IF(VLOOKUP(E570,'Leader-Assistant'!$C$1:$C$25,1,FALSE)&lt;&gt;"",'Leader-Assistant'!$C$1,""),"")  &amp; IFERROR(IF(VLOOKUP(E570,'Leader-Assistant'!$D$1:$D$25,1,FALSE)&lt;&gt;"",'Leader-Assistant'!$D$1,""),"") &amp; IFERROR(IF(VLOOKUP(E570,'Leader-Assistant'!$E$1:$E$25,1,FALSE)&lt;&gt;"",'Leader-Assistant'!$E$1,""),"") &amp; IFERROR(IF(VLOOKUP(E570,'Leader-Assistant'!$F$1:$F$25,1,FALSE)&lt;&gt;"",'Leader-Assistant'!$F$1,""),"") &amp; IFERROR(IF(VLOOKUP(E570,'Leader-Assistant'!$G$1:$G$25,1,FALSE)&lt;&gt;"",'Leader-Assistant'!$G$1,""),"") &amp; IFERROR(IF(VLOOKUP(E570,'Leader-Assistant'!$H$1:$H$25,1,FALSE)&lt;&gt;"",'Leader-Assistant'!$H$1,""),"") &amp; IFERROR(IF(VLOOKUP(E570,'Leader-Assistant'!$I$1:$I$25,1,FALSE)&lt;&gt;"",'Leader-Assistant'!$I$1,""),"")</f>
        <v/>
      </c>
      <c r="E570" s="289" t="str">
        <f ca="1">IF(COUNTIF(Priorities!$B$4:OFFSET(Priorities!$B$3,Table1[[#This Row],[ID]],0),OFFSET(Priorities!$B$3,Table1[[#This Row],[ID]],0))=1,OFFSET(Priorities!$D$3,Table1[[#This Row],[ID]],0),"")</f>
        <v/>
      </c>
      <c r="F570" s="291"/>
      <c r="G570" s="292" t="str" cm="1">
        <f t="array" aca="1" ref="G570" ca="1">_xlfn.IFNA(TODAY()-(INDEX(OFFSET(Priorities!$F$3:$F$2283,Table1[[#This Row],[ID]],0),MATCH(1,(B570=OFFSET(Priorities!$B$3:$B$2283,Table1[[#This Row],[ID]],0))*("1W"=OFFSET(Priorities!$E$3:$E$2283,Table1[[#This Row],[ID]],0)),0))),"")</f>
        <v/>
      </c>
      <c r="H570" s="292" t="str" cm="1">
        <f t="array" aca="1" ref="H570" ca="1">_xlfn.IFNA(TODAY()-(INDEX(OFFSET(Priorities!$F$3:$F$2283,Table1[[#This Row],[ID]],0),MATCH(1,(B570=OFFSET(Priorities!$B$3:$B$2283,Table1[[#This Row],[ID]],0))*("3W"=OFFSET(Priorities!$E$3:$E$2283,Table1[[#This Row],[ID]],0)),0))),"")</f>
        <v/>
      </c>
      <c r="I570" s="292" t="str" cm="1">
        <f t="array" aca="1" ref="I570" ca="1">_xlfn.IFNA(TODAY()-(INDEX(OFFSET(Priorities!$F$3:$F$2283,Table1[[#This Row],[ID]],0),MATCH(1,(B570=OFFSET(Priorities!$B$3:$B$2283,Table1[[#This Row],[ID]],0))*("6W"=OFFSET(Priorities!$E$3:$E$2283,Table1[[#This Row],[ID]],0)),0))),"")</f>
        <v/>
      </c>
      <c r="J570" s="292" t="str" cm="1">
        <f t="array" aca="1" ref="J570" ca="1">_xlfn.IFNA(TODAY()-(INDEX(OFFSET(Priorities!$F$3:$F$2283,Table1[[#This Row],[ID]],0),MATCH(1,(B570=OFFSET(Priorities!$B$3:$B$2283,Table1[[#This Row],[ID]],0))*("12W"=OFFSET(Priorities!$E$3:$E$2283,Table1[[#This Row],[ID]],0)),0))),"")</f>
        <v/>
      </c>
      <c r="K570" s="292" t="str" cm="1">
        <f t="array" aca="1" ref="K570" ca="1">_xlfn.IFNA(TODAY()-(INDEX(OFFSET(Priorities!$F$3:$F$2283,Table1[[#This Row],[ID]],0),MATCH(1,(B570=OFFSET(Priorities!$B$3:$B$2283,Table1[[#This Row],[ID]],0))*("18W"=OFFSET(Priorities!$E$3:$E$2283,Table1[[#This Row],[ID]],0)),0))),"")</f>
        <v/>
      </c>
      <c r="L570" s="292" t="str" cm="1">
        <f t="array" aca="1" ref="L570" ca="1">_xlfn.IFNA(TODAY()-(INDEX(OFFSET(Priorities!$F$3:$F$2283,Table1[[#This Row],[ID]],0),MATCH(1,(B570=OFFSET(Priorities!$B$3:$B$2283,Table1[[#This Row],[ID]],0))*("26W"=OFFSET(Priorities!$E$3:$E$2283,Table1[[#This Row],[ID]],0)),0))),"")</f>
        <v/>
      </c>
      <c r="M570" s="292" t="str" cm="1">
        <f t="array" aca="1" ref="M570" ca="1">_xlfn.IFNA(TODAY()-(INDEX(OFFSET(Priorities!$F$3:$F$2283,Table1[[#This Row],[ID]],0),MATCH(1,(B570=OFFSET(Priorities!$B$3:$B$2283,Table1[[#This Row],[ID]],0))*("52W"=OFFSET(Priorities!$E$3:$E$2283,Table1[[#This Row],[ID]],0)),0))),"")</f>
        <v/>
      </c>
      <c r="N570" s="292" t="str" cm="1">
        <f t="array" aca="1" ref="N570" ca="1">_xlfn.IFNA(TODAY()-(INDEX(OFFSET(Priorities!$F$3:$F$2283,Table1[[#This Row],[ID]],0),MATCH(1,(B570=OFFSET(Priorities!$B$3:$B$2283,Table1[[#This Row],[ID]],0))*("104W"=OFFSET(Priorities!$E$3:$E$2283,Table1[[#This Row],[ID]],0)),0))),"")</f>
        <v/>
      </c>
      <c r="O570" s="292" t="str" cm="1">
        <f t="array" aca="1" ref="O570" ca="1">_xlfn.IFNA(TODAY()-(INDEX(OFFSET(Priorities!$F$3:$F$2283,Table1[[#This Row],[ID]],0),MATCH(1,(B570=OFFSET(Priorities!$B$3:$B$2283,Table1[[#This Row],[ID]],0))*("2L"=OFFSET(Priorities!$E$3:$E$2283,Table1[[#This Row],[ID]],0)),0))),"")</f>
        <v/>
      </c>
      <c r="P570" s="292" t="str" cm="1">
        <f t="array" aca="1" ref="P570" ca="1">_xlfn.IFNA(TODAY()-(INDEX(OFFSET(Priorities!$F$3:$F$2283,Table1[[#This Row],[ID]],0),MATCH(1,(B570=OFFSET(Priorities!$B$3:$B$2283,Table1[[#This Row],[ID]],0))*("156W"=OFFSET(Priorities!$E$3:$E$2283,Table1[[#This Row],[ID]],0)),0))),"")</f>
        <v/>
      </c>
      <c r="Q570" s="289" t="str" cm="1">
        <f t="array" aca="1" ref="Q570" ca="1">_xlfn.IFNA(TODAY()-(INDEX(OFFSET(Priorities!$F$3:$F$2283,Table1[[#This Row],[ID]],0),MATCH(1,(B570=OFFSET(Priorities!$B$3:$B$2283,Table1[[#This Row],[ID]],0))*("3L"=OFFSET(Priorities!$E$3:$E$2283,Table1[[#This Row],[ID]],0)),0))),"")</f>
        <v/>
      </c>
    </row>
    <row r="571" spans="1:17" hidden="1" x14ac:dyDescent="0.3">
      <c r="A571" s="288">
        <v>570</v>
      </c>
      <c r="B571" s="289" t="str">
        <f ca="1">IF(COUNTIF(Priorities!$B$4:OFFSET(Priorities!$B$3,Table1[[#This Row],[ID]],0),OFFSET(Priorities!$B$3,Table1[[#This Row],[ID]],0))=1,OFFSET(Priorities!$B$3,Table1[[#This Row],[ID]],0),"")</f>
        <v/>
      </c>
      <c r="C571" s="290" t="str">
        <f ca="1">IF(COUNTIF(Priorities!$B$4:OFFSET(Priorities!$B$3,Table1[[#This Row],[ID]],0),OFFSET(Priorities!$B$3,Table1[[#This Row],[ID]],0))=1,OFFSET(Priorities!$C$3,Table1[[#This Row],[ID]],0),"")</f>
        <v/>
      </c>
      <c r="D571" s="289" t="str">
        <f ca="1">IFERROR(IF(VLOOKUP(E571,'Leader-Assistant'!$B$1:$B$25,1,FALSE)&lt;&gt;"",'Leader-Assistant'!$B$1,""),"") &amp; IFERROR(IF(VLOOKUP(E571,'Leader-Assistant'!$C$1:$C$25,1,FALSE)&lt;&gt;"",'Leader-Assistant'!$C$1,""),"")  &amp; IFERROR(IF(VLOOKUP(E571,'Leader-Assistant'!$D$1:$D$25,1,FALSE)&lt;&gt;"",'Leader-Assistant'!$D$1,""),"") &amp; IFERROR(IF(VLOOKUP(E571,'Leader-Assistant'!$E$1:$E$25,1,FALSE)&lt;&gt;"",'Leader-Assistant'!$E$1,""),"") &amp; IFERROR(IF(VLOOKUP(E571,'Leader-Assistant'!$F$1:$F$25,1,FALSE)&lt;&gt;"",'Leader-Assistant'!$F$1,""),"") &amp; IFERROR(IF(VLOOKUP(E571,'Leader-Assistant'!$G$1:$G$25,1,FALSE)&lt;&gt;"",'Leader-Assistant'!$G$1,""),"") &amp; IFERROR(IF(VLOOKUP(E571,'Leader-Assistant'!$H$1:$H$25,1,FALSE)&lt;&gt;"",'Leader-Assistant'!$H$1,""),"") &amp; IFERROR(IF(VLOOKUP(E571,'Leader-Assistant'!$I$1:$I$25,1,FALSE)&lt;&gt;"",'Leader-Assistant'!$I$1,""),"")</f>
        <v/>
      </c>
      <c r="E571" s="289" t="str">
        <f ca="1">IF(COUNTIF(Priorities!$B$4:OFFSET(Priorities!$B$3,Table1[[#This Row],[ID]],0),OFFSET(Priorities!$B$3,Table1[[#This Row],[ID]],0))=1,OFFSET(Priorities!$D$3,Table1[[#This Row],[ID]],0),"")</f>
        <v/>
      </c>
      <c r="F571" s="291"/>
      <c r="G571" s="292" t="str" cm="1">
        <f t="array" aca="1" ref="G571" ca="1">_xlfn.IFNA(TODAY()-(INDEX(OFFSET(Priorities!$F$3:$F$2283,Table1[[#This Row],[ID]],0),MATCH(1,(B571=OFFSET(Priorities!$B$3:$B$2283,Table1[[#This Row],[ID]],0))*("1W"=OFFSET(Priorities!$E$3:$E$2283,Table1[[#This Row],[ID]],0)),0))),"")</f>
        <v/>
      </c>
      <c r="H571" s="292" t="str" cm="1">
        <f t="array" aca="1" ref="H571" ca="1">_xlfn.IFNA(TODAY()-(INDEX(OFFSET(Priorities!$F$3:$F$2283,Table1[[#This Row],[ID]],0),MATCH(1,(B571=OFFSET(Priorities!$B$3:$B$2283,Table1[[#This Row],[ID]],0))*("3W"=OFFSET(Priorities!$E$3:$E$2283,Table1[[#This Row],[ID]],0)),0))),"")</f>
        <v/>
      </c>
      <c r="I571" s="292" t="str" cm="1">
        <f t="array" aca="1" ref="I571" ca="1">_xlfn.IFNA(TODAY()-(INDEX(OFFSET(Priorities!$F$3:$F$2283,Table1[[#This Row],[ID]],0),MATCH(1,(B571=OFFSET(Priorities!$B$3:$B$2283,Table1[[#This Row],[ID]],0))*("6W"=OFFSET(Priorities!$E$3:$E$2283,Table1[[#This Row],[ID]],0)),0))),"")</f>
        <v/>
      </c>
      <c r="J571" s="292" t="str" cm="1">
        <f t="array" aca="1" ref="J571" ca="1">_xlfn.IFNA(TODAY()-(INDEX(OFFSET(Priorities!$F$3:$F$2283,Table1[[#This Row],[ID]],0),MATCH(1,(B571=OFFSET(Priorities!$B$3:$B$2283,Table1[[#This Row],[ID]],0))*("12W"=OFFSET(Priorities!$E$3:$E$2283,Table1[[#This Row],[ID]],0)),0))),"")</f>
        <v/>
      </c>
      <c r="K571" s="292" t="str" cm="1">
        <f t="array" aca="1" ref="K571" ca="1">_xlfn.IFNA(TODAY()-(INDEX(OFFSET(Priorities!$F$3:$F$2283,Table1[[#This Row],[ID]],0),MATCH(1,(B571=OFFSET(Priorities!$B$3:$B$2283,Table1[[#This Row],[ID]],0))*("18W"=OFFSET(Priorities!$E$3:$E$2283,Table1[[#This Row],[ID]],0)),0))),"")</f>
        <v/>
      </c>
      <c r="L571" s="292" t="str" cm="1">
        <f t="array" aca="1" ref="L571" ca="1">_xlfn.IFNA(TODAY()-(INDEX(OFFSET(Priorities!$F$3:$F$2283,Table1[[#This Row],[ID]],0),MATCH(1,(B571=OFFSET(Priorities!$B$3:$B$2283,Table1[[#This Row],[ID]],0))*("26W"=OFFSET(Priorities!$E$3:$E$2283,Table1[[#This Row],[ID]],0)),0))),"")</f>
        <v/>
      </c>
      <c r="M571" s="292" t="str" cm="1">
        <f t="array" aca="1" ref="M571" ca="1">_xlfn.IFNA(TODAY()-(INDEX(OFFSET(Priorities!$F$3:$F$2283,Table1[[#This Row],[ID]],0),MATCH(1,(B571=OFFSET(Priorities!$B$3:$B$2283,Table1[[#This Row],[ID]],0))*("52W"=OFFSET(Priorities!$E$3:$E$2283,Table1[[#This Row],[ID]],0)),0))),"")</f>
        <v/>
      </c>
      <c r="N571" s="292" t="str" cm="1">
        <f t="array" aca="1" ref="N571" ca="1">_xlfn.IFNA(TODAY()-(INDEX(OFFSET(Priorities!$F$3:$F$2283,Table1[[#This Row],[ID]],0),MATCH(1,(B571=OFFSET(Priorities!$B$3:$B$2283,Table1[[#This Row],[ID]],0))*("104W"=OFFSET(Priorities!$E$3:$E$2283,Table1[[#This Row],[ID]],0)),0))),"")</f>
        <v/>
      </c>
      <c r="O571" s="292" t="str" cm="1">
        <f t="array" aca="1" ref="O571" ca="1">_xlfn.IFNA(TODAY()-(INDEX(OFFSET(Priorities!$F$3:$F$2283,Table1[[#This Row],[ID]],0),MATCH(1,(B571=OFFSET(Priorities!$B$3:$B$2283,Table1[[#This Row],[ID]],0))*("2L"=OFFSET(Priorities!$E$3:$E$2283,Table1[[#This Row],[ID]],0)),0))),"")</f>
        <v/>
      </c>
      <c r="P571" s="292" t="str" cm="1">
        <f t="array" aca="1" ref="P571" ca="1">_xlfn.IFNA(TODAY()-(INDEX(OFFSET(Priorities!$F$3:$F$2283,Table1[[#This Row],[ID]],0),MATCH(1,(B571=OFFSET(Priorities!$B$3:$B$2283,Table1[[#This Row],[ID]],0))*("156W"=OFFSET(Priorities!$E$3:$E$2283,Table1[[#This Row],[ID]],0)),0))),"")</f>
        <v/>
      </c>
      <c r="Q571" s="289" t="str" cm="1">
        <f t="array" aca="1" ref="Q571" ca="1">_xlfn.IFNA(TODAY()-(INDEX(OFFSET(Priorities!$F$3:$F$2283,Table1[[#This Row],[ID]],0),MATCH(1,(B571=OFFSET(Priorities!$B$3:$B$2283,Table1[[#This Row],[ID]],0))*("3L"=OFFSET(Priorities!$E$3:$E$2283,Table1[[#This Row],[ID]],0)),0))),"")</f>
        <v/>
      </c>
    </row>
    <row r="572" spans="1:17" hidden="1" x14ac:dyDescent="0.3">
      <c r="A572" s="288">
        <v>571</v>
      </c>
      <c r="B572" s="289" t="str">
        <f ca="1">IF(COUNTIF(Priorities!$B$4:OFFSET(Priorities!$B$3,Table1[[#This Row],[ID]],0),OFFSET(Priorities!$B$3,Table1[[#This Row],[ID]],0))=1,OFFSET(Priorities!$B$3,Table1[[#This Row],[ID]],0),"")</f>
        <v/>
      </c>
      <c r="C572" s="290" t="str">
        <f ca="1">IF(COUNTIF(Priorities!$B$4:OFFSET(Priorities!$B$3,Table1[[#This Row],[ID]],0),OFFSET(Priorities!$B$3,Table1[[#This Row],[ID]],0))=1,OFFSET(Priorities!$C$3,Table1[[#This Row],[ID]],0),"")</f>
        <v/>
      </c>
      <c r="D572" s="289" t="str">
        <f ca="1">IFERROR(IF(VLOOKUP(E572,'Leader-Assistant'!$B$1:$B$25,1,FALSE)&lt;&gt;"",'Leader-Assistant'!$B$1,""),"") &amp; IFERROR(IF(VLOOKUP(E572,'Leader-Assistant'!$C$1:$C$25,1,FALSE)&lt;&gt;"",'Leader-Assistant'!$C$1,""),"")  &amp; IFERROR(IF(VLOOKUP(E572,'Leader-Assistant'!$D$1:$D$25,1,FALSE)&lt;&gt;"",'Leader-Assistant'!$D$1,""),"") &amp; IFERROR(IF(VLOOKUP(E572,'Leader-Assistant'!$E$1:$E$25,1,FALSE)&lt;&gt;"",'Leader-Assistant'!$E$1,""),"") &amp; IFERROR(IF(VLOOKUP(E572,'Leader-Assistant'!$F$1:$F$25,1,FALSE)&lt;&gt;"",'Leader-Assistant'!$F$1,""),"") &amp; IFERROR(IF(VLOOKUP(E572,'Leader-Assistant'!$G$1:$G$25,1,FALSE)&lt;&gt;"",'Leader-Assistant'!$G$1,""),"") &amp; IFERROR(IF(VLOOKUP(E572,'Leader-Assistant'!$H$1:$H$25,1,FALSE)&lt;&gt;"",'Leader-Assistant'!$H$1,""),"") &amp; IFERROR(IF(VLOOKUP(E572,'Leader-Assistant'!$I$1:$I$25,1,FALSE)&lt;&gt;"",'Leader-Assistant'!$I$1,""),"")</f>
        <v/>
      </c>
      <c r="E572" s="289" t="str">
        <f ca="1">IF(COUNTIF(Priorities!$B$4:OFFSET(Priorities!$B$3,Table1[[#This Row],[ID]],0),OFFSET(Priorities!$B$3,Table1[[#This Row],[ID]],0))=1,OFFSET(Priorities!$D$3,Table1[[#This Row],[ID]],0),"")</f>
        <v/>
      </c>
      <c r="F572" s="291"/>
      <c r="G572" s="292" t="str" cm="1">
        <f t="array" aca="1" ref="G572" ca="1">_xlfn.IFNA(TODAY()-(INDEX(OFFSET(Priorities!$F$3:$F$2283,Table1[[#This Row],[ID]],0),MATCH(1,(B572=OFFSET(Priorities!$B$3:$B$2283,Table1[[#This Row],[ID]],0))*("1W"=OFFSET(Priorities!$E$3:$E$2283,Table1[[#This Row],[ID]],0)),0))),"")</f>
        <v/>
      </c>
      <c r="H572" s="292" t="str" cm="1">
        <f t="array" aca="1" ref="H572" ca="1">_xlfn.IFNA(TODAY()-(INDEX(OFFSET(Priorities!$F$3:$F$2283,Table1[[#This Row],[ID]],0),MATCH(1,(B572=OFFSET(Priorities!$B$3:$B$2283,Table1[[#This Row],[ID]],0))*("3W"=OFFSET(Priorities!$E$3:$E$2283,Table1[[#This Row],[ID]],0)),0))),"")</f>
        <v/>
      </c>
      <c r="I572" s="292" t="str" cm="1">
        <f t="array" aca="1" ref="I572" ca="1">_xlfn.IFNA(TODAY()-(INDEX(OFFSET(Priorities!$F$3:$F$2283,Table1[[#This Row],[ID]],0),MATCH(1,(B572=OFFSET(Priorities!$B$3:$B$2283,Table1[[#This Row],[ID]],0))*("6W"=OFFSET(Priorities!$E$3:$E$2283,Table1[[#This Row],[ID]],0)),0))),"")</f>
        <v/>
      </c>
      <c r="J572" s="292" t="str" cm="1">
        <f t="array" aca="1" ref="J572" ca="1">_xlfn.IFNA(TODAY()-(INDEX(OFFSET(Priorities!$F$3:$F$2283,Table1[[#This Row],[ID]],0),MATCH(1,(B572=OFFSET(Priorities!$B$3:$B$2283,Table1[[#This Row],[ID]],0))*("12W"=OFFSET(Priorities!$E$3:$E$2283,Table1[[#This Row],[ID]],0)),0))),"")</f>
        <v/>
      </c>
      <c r="K572" s="292" t="str" cm="1">
        <f t="array" aca="1" ref="K572" ca="1">_xlfn.IFNA(TODAY()-(INDEX(OFFSET(Priorities!$F$3:$F$2283,Table1[[#This Row],[ID]],0),MATCH(1,(B572=OFFSET(Priorities!$B$3:$B$2283,Table1[[#This Row],[ID]],0))*("18W"=OFFSET(Priorities!$E$3:$E$2283,Table1[[#This Row],[ID]],0)),0))),"")</f>
        <v/>
      </c>
      <c r="L572" s="292" t="str" cm="1">
        <f t="array" aca="1" ref="L572" ca="1">_xlfn.IFNA(TODAY()-(INDEX(OFFSET(Priorities!$F$3:$F$2283,Table1[[#This Row],[ID]],0),MATCH(1,(B572=OFFSET(Priorities!$B$3:$B$2283,Table1[[#This Row],[ID]],0))*("26W"=OFFSET(Priorities!$E$3:$E$2283,Table1[[#This Row],[ID]],0)),0))),"")</f>
        <v/>
      </c>
      <c r="M572" s="292" t="str" cm="1">
        <f t="array" aca="1" ref="M572" ca="1">_xlfn.IFNA(TODAY()-(INDEX(OFFSET(Priorities!$F$3:$F$2283,Table1[[#This Row],[ID]],0),MATCH(1,(B572=OFFSET(Priorities!$B$3:$B$2283,Table1[[#This Row],[ID]],0))*("52W"=OFFSET(Priorities!$E$3:$E$2283,Table1[[#This Row],[ID]],0)),0))),"")</f>
        <v/>
      </c>
      <c r="N572" s="292" t="str" cm="1">
        <f t="array" aca="1" ref="N572" ca="1">_xlfn.IFNA(TODAY()-(INDEX(OFFSET(Priorities!$F$3:$F$2283,Table1[[#This Row],[ID]],0),MATCH(1,(B572=OFFSET(Priorities!$B$3:$B$2283,Table1[[#This Row],[ID]],0))*("104W"=OFFSET(Priorities!$E$3:$E$2283,Table1[[#This Row],[ID]],0)),0))),"")</f>
        <v/>
      </c>
      <c r="O572" s="292" t="str" cm="1">
        <f t="array" aca="1" ref="O572" ca="1">_xlfn.IFNA(TODAY()-(INDEX(OFFSET(Priorities!$F$3:$F$2283,Table1[[#This Row],[ID]],0),MATCH(1,(B572=OFFSET(Priorities!$B$3:$B$2283,Table1[[#This Row],[ID]],0))*("2L"=OFFSET(Priorities!$E$3:$E$2283,Table1[[#This Row],[ID]],0)),0))),"")</f>
        <v/>
      </c>
      <c r="P572" s="292" t="str" cm="1">
        <f t="array" aca="1" ref="P572" ca="1">_xlfn.IFNA(TODAY()-(INDEX(OFFSET(Priorities!$F$3:$F$2283,Table1[[#This Row],[ID]],0),MATCH(1,(B572=OFFSET(Priorities!$B$3:$B$2283,Table1[[#This Row],[ID]],0))*("156W"=OFFSET(Priorities!$E$3:$E$2283,Table1[[#This Row],[ID]],0)),0))),"")</f>
        <v/>
      </c>
      <c r="Q572" s="289" t="str" cm="1">
        <f t="array" aca="1" ref="Q572" ca="1">_xlfn.IFNA(TODAY()-(INDEX(OFFSET(Priorities!$F$3:$F$2283,Table1[[#This Row],[ID]],0),MATCH(1,(B572=OFFSET(Priorities!$B$3:$B$2283,Table1[[#This Row],[ID]],0))*("3L"=OFFSET(Priorities!$E$3:$E$2283,Table1[[#This Row],[ID]],0)),0))),"")</f>
        <v/>
      </c>
    </row>
    <row r="573" spans="1:17" hidden="1" x14ac:dyDescent="0.3">
      <c r="A573" s="288">
        <v>572</v>
      </c>
      <c r="B573" s="289" t="str">
        <f ca="1">IF(COUNTIF(Priorities!$B$4:OFFSET(Priorities!$B$3,Table1[[#This Row],[ID]],0),OFFSET(Priorities!$B$3,Table1[[#This Row],[ID]],0))=1,OFFSET(Priorities!$B$3,Table1[[#This Row],[ID]],0),"")</f>
        <v/>
      </c>
      <c r="C573" s="290" t="str">
        <f ca="1">IF(COUNTIF(Priorities!$B$4:OFFSET(Priorities!$B$3,Table1[[#This Row],[ID]],0),OFFSET(Priorities!$B$3,Table1[[#This Row],[ID]],0))=1,OFFSET(Priorities!$C$3,Table1[[#This Row],[ID]],0),"")</f>
        <v/>
      </c>
      <c r="D573" s="289" t="str">
        <f ca="1">IFERROR(IF(VLOOKUP(E573,'Leader-Assistant'!$B$1:$B$25,1,FALSE)&lt;&gt;"",'Leader-Assistant'!$B$1,""),"") &amp; IFERROR(IF(VLOOKUP(E573,'Leader-Assistant'!$C$1:$C$25,1,FALSE)&lt;&gt;"",'Leader-Assistant'!$C$1,""),"")  &amp; IFERROR(IF(VLOOKUP(E573,'Leader-Assistant'!$D$1:$D$25,1,FALSE)&lt;&gt;"",'Leader-Assistant'!$D$1,""),"") &amp; IFERROR(IF(VLOOKUP(E573,'Leader-Assistant'!$E$1:$E$25,1,FALSE)&lt;&gt;"",'Leader-Assistant'!$E$1,""),"") &amp; IFERROR(IF(VLOOKUP(E573,'Leader-Assistant'!$F$1:$F$25,1,FALSE)&lt;&gt;"",'Leader-Assistant'!$F$1,""),"") &amp; IFERROR(IF(VLOOKUP(E573,'Leader-Assistant'!$G$1:$G$25,1,FALSE)&lt;&gt;"",'Leader-Assistant'!$G$1,""),"") &amp; IFERROR(IF(VLOOKUP(E573,'Leader-Assistant'!$H$1:$H$25,1,FALSE)&lt;&gt;"",'Leader-Assistant'!$H$1,""),"") &amp; IFERROR(IF(VLOOKUP(E573,'Leader-Assistant'!$I$1:$I$25,1,FALSE)&lt;&gt;"",'Leader-Assistant'!$I$1,""),"")</f>
        <v/>
      </c>
      <c r="E573" s="289" t="str">
        <f ca="1">IF(COUNTIF(Priorities!$B$4:OFFSET(Priorities!$B$3,Table1[[#This Row],[ID]],0),OFFSET(Priorities!$B$3,Table1[[#This Row],[ID]],0))=1,OFFSET(Priorities!$D$3,Table1[[#This Row],[ID]],0),"")</f>
        <v/>
      </c>
      <c r="F573" s="291"/>
      <c r="G573" s="292" t="str" cm="1">
        <f t="array" aca="1" ref="G573" ca="1">_xlfn.IFNA(TODAY()-(INDEX(OFFSET(Priorities!$F$3:$F$2283,Table1[[#This Row],[ID]],0),MATCH(1,(B573=OFFSET(Priorities!$B$3:$B$2283,Table1[[#This Row],[ID]],0))*("1W"=OFFSET(Priorities!$E$3:$E$2283,Table1[[#This Row],[ID]],0)),0))),"")</f>
        <v/>
      </c>
      <c r="H573" s="292" t="str" cm="1">
        <f t="array" aca="1" ref="H573" ca="1">_xlfn.IFNA(TODAY()-(INDEX(OFFSET(Priorities!$F$3:$F$2283,Table1[[#This Row],[ID]],0),MATCH(1,(B573=OFFSET(Priorities!$B$3:$B$2283,Table1[[#This Row],[ID]],0))*("3W"=OFFSET(Priorities!$E$3:$E$2283,Table1[[#This Row],[ID]],0)),0))),"")</f>
        <v/>
      </c>
      <c r="I573" s="292" t="str" cm="1">
        <f t="array" aca="1" ref="I573" ca="1">_xlfn.IFNA(TODAY()-(INDEX(OFFSET(Priorities!$F$3:$F$2283,Table1[[#This Row],[ID]],0),MATCH(1,(B573=OFFSET(Priorities!$B$3:$B$2283,Table1[[#This Row],[ID]],0))*("6W"=OFFSET(Priorities!$E$3:$E$2283,Table1[[#This Row],[ID]],0)),0))),"")</f>
        <v/>
      </c>
      <c r="J573" s="292" t="str" cm="1">
        <f t="array" aca="1" ref="J573" ca="1">_xlfn.IFNA(TODAY()-(INDEX(OFFSET(Priorities!$F$3:$F$2283,Table1[[#This Row],[ID]],0),MATCH(1,(B573=OFFSET(Priorities!$B$3:$B$2283,Table1[[#This Row],[ID]],0))*("12W"=OFFSET(Priorities!$E$3:$E$2283,Table1[[#This Row],[ID]],0)),0))),"")</f>
        <v/>
      </c>
      <c r="K573" s="292" t="str" cm="1">
        <f t="array" aca="1" ref="K573" ca="1">_xlfn.IFNA(TODAY()-(INDEX(OFFSET(Priorities!$F$3:$F$2283,Table1[[#This Row],[ID]],0),MATCH(1,(B573=OFFSET(Priorities!$B$3:$B$2283,Table1[[#This Row],[ID]],0))*("18W"=OFFSET(Priorities!$E$3:$E$2283,Table1[[#This Row],[ID]],0)),0))),"")</f>
        <v/>
      </c>
      <c r="L573" s="292" t="str" cm="1">
        <f t="array" aca="1" ref="L573" ca="1">_xlfn.IFNA(TODAY()-(INDEX(OFFSET(Priorities!$F$3:$F$2283,Table1[[#This Row],[ID]],0),MATCH(1,(B573=OFFSET(Priorities!$B$3:$B$2283,Table1[[#This Row],[ID]],0))*("26W"=OFFSET(Priorities!$E$3:$E$2283,Table1[[#This Row],[ID]],0)),0))),"")</f>
        <v/>
      </c>
      <c r="M573" s="292" t="str" cm="1">
        <f t="array" aca="1" ref="M573" ca="1">_xlfn.IFNA(TODAY()-(INDEX(OFFSET(Priorities!$F$3:$F$2283,Table1[[#This Row],[ID]],0),MATCH(1,(B573=OFFSET(Priorities!$B$3:$B$2283,Table1[[#This Row],[ID]],0))*("52W"=OFFSET(Priorities!$E$3:$E$2283,Table1[[#This Row],[ID]],0)),0))),"")</f>
        <v/>
      </c>
      <c r="N573" s="292" t="str" cm="1">
        <f t="array" aca="1" ref="N573" ca="1">_xlfn.IFNA(TODAY()-(INDEX(OFFSET(Priorities!$F$3:$F$2283,Table1[[#This Row],[ID]],0),MATCH(1,(B573=OFFSET(Priorities!$B$3:$B$2283,Table1[[#This Row],[ID]],0))*("104W"=OFFSET(Priorities!$E$3:$E$2283,Table1[[#This Row],[ID]],0)),0))),"")</f>
        <v/>
      </c>
      <c r="O573" s="292" t="str" cm="1">
        <f t="array" aca="1" ref="O573" ca="1">_xlfn.IFNA(TODAY()-(INDEX(OFFSET(Priorities!$F$3:$F$2283,Table1[[#This Row],[ID]],0),MATCH(1,(B573=OFFSET(Priorities!$B$3:$B$2283,Table1[[#This Row],[ID]],0))*("2L"=OFFSET(Priorities!$E$3:$E$2283,Table1[[#This Row],[ID]],0)),0))),"")</f>
        <v/>
      </c>
      <c r="P573" s="292" t="str" cm="1">
        <f t="array" aca="1" ref="P573" ca="1">_xlfn.IFNA(TODAY()-(INDEX(OFFSET(Priorities!$F$3:$F$2283,Table1[[#This Row],[ID]],0),MATCH(1,(B573=OFFSET(Priorities!$B$3:$B$2283,Table1[[#This Row],[ID]],0))*("156W"=OFFSET(Priorities!$E$3:$E$2283,Table1[[#This Row],[ID]],0)),0))),"")</f>
        <v/>
      </c>
      <c r="Q573" s="289" t="str" cm="1">
        <f t="array" aca="1" ref="Q573" ca="1">_xlfn.IFNA(TODAY()-(INDEX(OFFSET(Priorities!$F$3:$F$2283,Table1[[#This Row],[ID]],0),MATCH(1,(B573=OFFSET(Priorities!$B$3:$B$2283,Table1[[#This Row],[ID]],0))*("3L"=OFFSET(Priorities!$E$3:$E$2283,Table1[[#This Row],[ID]],0)),0))),"")</f>
        <v/>
      </c>
    </row>
    <row r="574" spans="1:17" x14ac:dyDescent="0.3">
      <c r="A574" s="288">
        <v>573</v>
      </c>
      <c r="B574" s="289" t="str">
        <f ca="1">IF(COUNTIF(Priorities!$B$4:OFFSET(Priorities!$B$3,Table1[[#This Row],[ID]],0),OFFSET(Priorities!$B$3,Table1[[#This Row],[ID]],0))=1,OFFSET(Priorities!$B$3,Table1[[#This Row],[ID]],0),"")</f>
        <v>ST 463/2020</v>
      </c>
      <c r="C574" s="290" t="str">
        <f ca="1">IF(COUNTIF(Priorities!$B$4:OFFSET(Priorities!$B$3,Table1[[#This Row],[ID]],0),OFFSET(Priorities!$B$3,Table1[[#This Row],[ID]],0))=1,OFFSET(Priorities!$C$3,Table1[[#This Row],[ID]],0),"")</f>
        <v>TEST56 Builder System</v>
      </c>
      <c r="D574" s="289" t="str">
        <f ca="1">IFERROR(IF(VLOOKUP(E574,'Leader-Assistant'!$B$1:$B$25,1,FALSE)&lt;&gt;"",'Leader-Assistant'!$B$1,""),"") &amp; IFERROR(IF(VLOOKUP(E574,'Leader-Assistant'!$C$1:$C$25,1,FALSE)&lt;&gt;"",'Leader-Assistant'!$C$1,""),"")  &amp; IFERROR(IF(VLOOKUP(E574,'Leader-Assistant'!$D$1:$D$25,1,FALSE)&lt;&gt;"",'Leader-Assistant'!$D$1,""),"") &amp; IFERROR(IF(VLOOKUP(E574,'Leader-Assistant'!$E$1:$E$25,1,FALSE)&lt;&gt;"",'Leader-Assistant'!$E$1,""),"") &amp; IFERROR(IF(VLOOKUP(E574,'Leader-Assistant'!$F$1:$F$25,1,FALSE)&lt;&gt;"",'Leader-Assistant'!$F$1,""),"") &amp; IFERROR(IF(VLOOKUP(E574,'Leader-Assistant'!$G$1:$G$25,1,FALSE)&lt;&gt;"",'Leader-Assistant'!$G$1,""),"") &amp; IFERROR(IF(VLOOKUP(E574,'Leader-Assistant'!$H$1:$H$25,1,FALSE)&lt;&gt;"",'Leader-Assistant'!$H$1,""),"") &amp; IFERROR(IF(VLOOKUP(E574,'Leader-Assistant'!$I$1:$I$25,1,FALSE)&lt;&gt;"",'Leader-Assistant'!$I$1,""),"")</f>
        <v>PKL</v>
      </c>
      <c r="E574" s="289" t="str">
        <f ca="1">IF(COUNTIF(Priorities!$B$4:OFFSET(Priorities!$B$3,Table1[[#This Row],[ID]],0),OFFSET(Priorities!$B$3,Table1[[#This Row],[ID]],0))=1,OFFSET(Priorities!$D$3,Table1[[#This Row],[ID]],0),"")</f>
        <v>DBI</v>
      </c>
      <c r="F574" s="291"/>
      <c r="G574" s="292" cm="1">
        <f t="array" aca="1" ref="G574" ca="1">_xlfn.IFNA(TODAY()-(INDEX(OFFSET(Priorities!$F$3:$F$2283,Table1[[#This Row],[ID]],0),MATCH(1,(B574=OFFSET(Priorities!$B$3:$B$2283,Table1[[#This Row],[ID]],0))*("1W"=OFFSET(Priorities!$E$3:$E$2283,Table1[[#This Row],[ID]],0)),0))),"")</f>
        <v>691</v>
      </c>
      <c r="H574" s="292" cm="1">
        <f t="array" aca="1" ref="H574" ca="1">_xlfn.IFNA(TODAY()-(INDEX(OFFSET(Priorities!$F$3:$F$2283,Table1[[#This Row],[ID]],0),MATCH(1,(B574=OFFSET(Priorities!$B$3:$B$2283,Table1[[#This Row],[ID]],0))*("3W"=OFFSET(Priorities!$E$3:$E$2283,Table1[[#This Row],[ID]],0)),0))),"")</f>
        <v>677</v>
      </c>
      <c r="I574" s="292" cm="1">
        <f t="array" aca="1" ref="I574" ca="1">_xlfn.IFNA(TODAY()-(INDEX(OFFSET(Priorities!$F$3:$F$2283,Table1[[#This Row],[ID]],0),MATCH(1,(B574=OFFSET(Priorities!$B$3:$B$2283,Table1[[#This Row],[ID]],0))*("6W"=OFFSET(Priorities!$E$3:$E$2283,Table1[[#This Row],[ID]],0)),0))),"")</f>
        <v>656</v>
      </c>
      <c r="J574" s="292" cm="1">
        <f t="array" aca="1" ref="J574" ca="1">_xlfn.IFNA(TODAY()-(INDEX(OFFSET(Priorities!$F$3:$F$2283,Table1[[#This Row],[ID]],0),MATCH(1,(B574=OFFSET(Priorities!$B$3:$B$2283,Table1[[#This Row],[ID]],0))*("12W"=OFFSET(Priorities!$E$3:$E$2283,Table1[[#This Row],[ID]],0)),0))),"")</f>
        <v>614</v>
      </c>
      <c r="K574" s="292" t="str" cm="1">
        <f t="array" aca="1" ref="K574" ca="1">_xlfn.IFNA(TODAY()-(INDEX(OFFSET(Priorities!$F$3:$F$2283,Table1[[#This Row],[ID]],0),MATCH(1,(B574=OFFSET(Priorities!$B$3:$B$2283,Table1[[#This Row],[ID]],0))*("18W"=OFFSET(Priorities!$E$3:$E$2283,Table1[[#This Row],[ID]],0)),0))),"")</f>
        <v/>
      </c>
      <c r="L574" s="292" t="str" cm="1">
        <f t="array" aca="1" ref="L574" ca="1">_xlfn.IFNA(TODAY()-(INDEX(OFFSET(Priorities!$F$3:$F$2283,Table1[[#This Row],[ID]],0),MATCH(1,(B574=OFFSET(Priorities!$B$3:$B$2283,Table1[[#This Row],[ID]],0))*("26W"=OFFSET(Priorities!$E$3:$E$2283,Table1[[#This Row],[ID]],0)),0))),"")</f>
        <v/>
      </c>
      <c r="M574" s="292" t="str" cm="1">
        <f t="array" aca="1" ref="M574" ca="1">_xlfn.IFNA(TODAY()-(INDEX(OFFSET(Priorities!$F$3:$F$2283,Table1[[#This Row],[ID]],0),MATCH(1,(B574=OFFSET(Priorities!$B$3:$B$2283,Table1[[#This Row],[ID]],0))*("52W"=OFFSET(Priorities!$E$3:$E$2283,Table1[[#This Row],[ID]],0)),0))),"")</f>
        <v/>
      </c>
      <c r="N574" s="292" t="str" cm="1">
        <f t="array" aca="1" ref="N574" ca="1">_xlfn.IFNA(TODAY()-(INDEX(OFFSET(Priorities!$F$3:$F$2283,Table1[[#This Row],[ID]],0),MATCH(1,(B574=OFFSET(Priorities!$B$3:$B$2283,Table1[[#This Row],[ID]],0))*("104W"=OFFSET(Priorities!$E$3:$E$2283,Table1[[#This Row],[ID]],0)),0))),"")</f>
        <v/>
      </c>
      <c r="O574" s="292" t="str" cm="1">
        <f t="array" aca="1" ref="O574" ca="1">_xlfn.IFNA(TODAY()-(INDEX(OFFSET(Priorities!$F$3:$F$2283,Table1[[#This Row],[ID]],0),MATCH(1,(B574=OFFSET(Priorities!$B$3:$B$2283,Table1[[#This Row],[ID]],0))*("2L"=OFFSET(Priorities!$E$3:$E$2283,Table1[[#This Row],[ID]],0)),0))),"")</f>
        <v/>
      </c>
      <c r="P574" s="292" t="str" cm="1">
        <f t="array" aca="1" ref="P574" ca="1">_xlfn.IFNA(TODAY()-(INDEX(OFFSET(Priorities!$F$3:$F$2283,Table1[[#This Row],[ID]],0),MATCH(1,(B574=OFFSET(Priorities!$B$3:$B$2283,Table1[[#This Row],[ID]],0))*("156W"=OFFSET(Priorities!$E$3:$E$2283,Table1[[#This Row],[ID]],0)),0))),"")</f>
        <v/>
      </c>
      <c r="Q574" s="289" t="str" cm="1">
        <f t="array" aca="1" ref="Q574" ca="1">_xlfn.IFNA(TODAY()-(INDEX(OFFSET(Priorities!$F$3:$F$2283,Table1[[#This Row],[ID]],0),MATCH(1,(B574=OFFSET(Priorities!$B$3:$B$2283,Table1[[#This Row],[ID]],0))*("3L"=OFFSET(Priorities!$E$3:$E$2283,Table1[[#This Row],[ID]],0)),0))),"")</f>
        <v/>
      </c>
    </row>
    <row r="575" spans="1:17" hidden="1" x14ac:dyDescent="0.3">
      <c r="A575" s="288">
        <v>574</v>
      </c>
      <c r="B575" s="289" t="str">
        <f ca="1">IF(COUNTIF(Priorities!$B$4:OFFSET(Priorities!$B$3,Table1[[#This Row],[ID]],0),OFFSET(Priorities!$B$3,Table1[[#This Row],[ID]],0))=1,OFFSET(Priorities!$B$3,Table1[[#This Row],[ID]],0),"")</f>
        <v/>
      </c>
      <c r="C575" s="290" t="str">
        <f ca="1">IF(COUNTIF(Priorities!$B$4:OFFSET(Priorities!$B$3,Table1[[#This Row],[ID]],0),OFFSET(Priorities!$B$3,Table1[[#This Row],[ID]],0))=1,OFFSET(Priorities!$C$3,Table1[[#This Row],[ID]],0),"")</f>
        <v/>
      </c>
      <c r="D575" s="289" t="str">
        <f ca="1">IFERROR(IF(VLOOKUP(E575,'Leader-Assistant'!$B$1:$B$25,1,FALSE)&lt;&gt;"",'Leader-Assistant'!$B$1,""),"") &amp; IFERROR(IF(VLOOKUP(E575,'Leader-Assistant'!$C$1:$C$25,1,FALSE)&lt;&gt;"",'Leader-Assistant'!$C$1,""),"")  &amp; IFERROR(IF(VLOOKUP(E575,'Leader-Assistant'!$D$1:$D$25,1,FALSE)&lt;&gt;"",'Leader-Assistant'!$D$1,""),"") &amp; IFERROR(IF(VLOOKUP(E575,'Leader-Assistant'!$E$1:$E$25,1,FALSE)&lt;&gt;"",'Leader-Assistant'!$E$1,""),"") &amp; IFERROR(IF(VLOOKUP(E575,'Leader-Assistant'!$F$1:$F$25,1,FALSE)&lt;&gt;"",'Leader-Assistant'!$F$1,""),"") &amp; IFERROR(IF(VLOOKUP(E575,'Leader-Assistant'!$G$1:$G$25,1,FALSE)&lt;&gt;"",'Leader-Assistant'!$G$1,""),"") &amp; IFERROR(IF(VLOOKUP(E575,'Leader-Assistant'!$H$1:$H$25,1,FALSE)&lt;&gt;"",'Leader-Assistant'!$H$1,""),"") &amp; IFERROR(IF(VLOOKUP(E575,'Leader-Assistant'!$I$1:$I$25,1,FALSE)&lt;&gt;"",'Leader-Assistant'!$I$1,""),"")</f>
        <v/>
      </c>
      <c r="E575" s="289" t="str">
        <f ca="1">IF(COUNTIF(Priorities!$B$4:OFFSET(Priorities!$B$3,Table1[[#This Row],[ID]],0),OFFSET(Priorities!$B$3,Table1[[#This Row],[ID]],0))=1,OFFSET(Priorities!$D$3,Table1[[#This Row],[ID]],0),"")</f>
        <v/>
      </c>
      <c r="F575" s="291"/>
      <c r="G575" s="292" t="str" cm="1">
        <f t="array" aca="1" ref="G575" ca="1">_xlfn.IFNA(TODAY()-(INDEX(OFFSET(Priorities!$F$3:$F$2283,Table1[[#This Row],[ID]],0),MATCH(1,(B575=OFFSET(Priorities!$B$3:$B$2283,Table1[[#This Row],[ID]],0))*("1W"=OFFSET(Priorities!$E$3:$E$2283,Table1[[#This Row],[ID]],0)),0))),"")</f>
        <v/>
      </c>
      <c r="H575" s="292" t="str" cm="1">
        <f t="array" aca="1" ref="H575" ca="1">_xlfn.IFNA(TODAY()-(INDEX(OFFSET(Priorities!$F$3:$F$2283,Table1[[#This Row],[ID]],0),MATCH(1,(B575=OFFSET(Priorities!$B$3:$B$2283,Table1[[#This Row],[ID]],0))*("3W"=OFFSET(Priorities!$E$3:$E$2283,Table1[[#This Row],[ID]],0)),0))),"")</f>
        <v/>
      </c>
      <c r="I575" s="292" t="str" cm="1">
        <f t="array" aca="1" ref="I575" ca="1">_xlfn.IFNA(TODAY()-(INDEX(OFFSET(Priorities!$F$3:$F$2283,Table1[[#This Row],[ID]],0),MATCH(1,(B575=OFFSET(Priorities!$B$3:$B$2283,Table1[[#This Row],[ID]],0))*("6W"=OFFSET(Priorities!$E$3:$E$2283,Table1[[#This Row],[ID]],0)),0))),"")</f>
        <v/>
      </c>
      <c r="J575" s="292" t="str" cm="1">
        <f t="array" aca="1" ref="J575" ca="1">_xlfn.IFNA(TODAY()-(INDEX(OFFSET(Priorities!$F$3:$F$2283,Table1[[#This Row],[ID]],0),MATCH(1,(B575=OFFSET(Priorities!$B$3:$B$2283,Table1[[#This Row],[ID]],0))*("12W"=OFFSET(Priorities!$E$3:$E$2283,Table1[[#This Row],[ID]],0)),0))),"")</f>
        <v/>
      </c>
      <c r="K575" s="292" t="str" cm="1">
        <f t="array" aca="1" ref="K575" ca="1">_xlfn.IFNA(TODAY()-(INDEX(OFFSET(Priorities!$F$3:$F$2283,Table1[[#This Row],[ID]],0),MATCH(1,(B575=OFFSET(Priorities!$B$3:$B$2283,Table1[[#This Row],[ID]],0))*("18W"=OFFSET(Priorities!$E$3:$E$2283,Table1[[#This Row],[ID]],0)),0))),"")</f>
        <v/>
      </c>
      <c r="L575" s="292" t="str" cm="1">
        <f t="array" aca="1" ref="L575" ca="1">_xlfn.IFNA(TODAY()-(INDEX(OFFSET(Priorities!$F$3:$F$2283,Table1[[#This Row],[ID]],0),MATCH(1,(B575=OFFSET(Priorities!$B$3:$B$2283,Table1[[#This Row],[ID]],0))*("26W"=OFFSET(Priorities!$E$3:$E$2283,Table1[[#This Row],[ID]],0)),0))),"")</f>
        <v/>
      </c>
      <c r="M575" s="292" t="str" cm="1">
        <f t="array" aca="1" ref="M575" ca="1">_xlfn.IFNA(TODAY()-(INDEX(OFFSET(Priorities!$F$3:$F$2283,Table1[[#This Row],[ID]],0),MATCH(1,(B575=OFFSET(Priorities!$B$3:$B$2283,Table1[[#This Row],[ID]],0))*("52W"=OFFSET(Priorities!$E$3:$E$2283,Table1[[#This Row],[ID]],0)),0))),"")</f>
        <v/>
      </c>
      <c r="N575" s="292" t="str" cm="1">
        <f t="array" aca="1" ref="N575" ca="1">_xlfn.IFNA(TODAY()-(INDEX(OFFSET(Priorities!$F$3:$F$2283,Table1[[#This Row],[ID]],0),MATCH(1,(B575=OFFSET(Priorities!$B$3:$B$2283,Table1[[#This Row],[ID]],0))*("104W"=OFFSET(Priorities!$E$3:$E$2283,Table1[[#This Row],[ID]],0)),0))),"")</f>
        <v/>
      </c>
      <c r="O575" s="292" t="str" cm="1">
        <f t="array" aca="1" ref="O575" ca="1">_xlfn.IFNA(TODAY()-(INDEX(OFFSET(Priorities!$F$3:$F$2283,Table1[[#This Row],[ID]],0),MATCH(1,(B575=OFFSET(Priorities!$B$3:$B$2283,Table1[[#This Row],[ID]],0))*("2L"=OFFSET(Priorities!$E$3:$E$2283,Table1[[#This Row],[ID]],0)),0))),"")</f>
        <v/>
      </c>
      <c r="P575" s="292" t="str" cm="1">
        <f t="array" aca="1" ref="P575" ca="1">_xlfn.IFNA(TODAY()-(INDEX(OFFSET(Priorities!$F$3:$F$2283,Table1[[#This Row],[ID]],0),MATCH(1,(B575=OFFSET(Priorities!$B$3:$B$2283,Table1[[#This Row],[ID]],0))*("156W"=OFFSET(Priorities!$E$3:$E$2283,Table1[[#This Row],[ID]],0)),0))),"")</f>
        <v/>
      </c>
      <c r="Q575" s="289" t="str" cm="1">
        <f t="array" aca="1" ref="Q575" ca="1">_xlfn.IFNA(TODAY()-(INDEX(OFFSET(Priorities!$F$3:$F$2283,Table1[[#This Row],[ID]],0),MATCH(1,(B575=OFFSET(Priorities!$B$3:$B$2283,Table1[[#This Row],[ID]],0))*("3L"=OFFSET(Priorities!$E$3:$E$2283,Table1[[#This Row],[ID]],0)),0))),"")</f>
        <v/>
      </c>
    </row>
    <row r="576" spans="1:17" hidden="1" x14ac:dyDescent="0.3">
      <c r="A576" s="288">
        <v>575</v>
      </c>
      <c r="B576" s="289" t="str">
        <f ca="1">IF(COUNTIF(Priorities!$B$4:OFFSET(Priorities!$B$3,Table1[[#This Row],[ID]],0),OFFSET(Priorities!$B$3,Table1[[#This Row],[ID]],0))=1,OFFSET(Priorities!$B$3,Table1[[#This Row],[ID]],0),"")</f>
        <v/>
      </c>
      <c r="C576" s="290" t="str">
        <f ca="1">IF(COUNTIF(Priorities!$B$4:OFFSET(Priorities!$B$3,Table1[[#This Row],[ID]],0),OFFSET(Priorities!$B$3,Table1[[#This Row],[ID]],0))=1,OFFSET(Priorities!$C$3,Table1[[#This Row],[ID]],0),"")</f>
        <v/>
      </c>
      <c r="D576" s="289" t="str">
        <f ca="1">IFERROR(IF(VLOOKUP(E576,'Leader-Assistant'!$B$1:$B$25,1,FALSE)&lt;&gt;"",'Leader-Assistant'!$B$1,""),"") &amp; IFERROR(IF(VLOOKUP(E576,'Leader-Assistant'!$C$1:$C$25,1,FALSE)&lt;&gt;"",'Leader-Assistant'!$C$1,""),"")  &amp; IFERROR(IF(VLOOKUP(E576,'Leader-Assistant'!$D$1:$D$25,1,FALSE)&lt;&gt;"",'Leader-Assistant'!$D$1,""),"") &amp; IFERROR(IF(VLOOKUP(E576,'Leader-Assistant'!$E$1:$E$25,1,FALSE)&lt;&gt;"",'Leader-Assistant'!$E$1,""),"") &amp; IFERROR(IF(VLOOKUP(E576,'Leader-Assistant'!$F$1:$F$25,1,FALSE)&lt;&gt;"",'Leader-Assistant'!$F$1,""),"") &amp; IFERROR(IF(VLOOKUP(E576,'Leader-Assistant'!$G$1:$G$25,1,FALSE)&lt;&gt;"",'Leader-Assistant'!$G$1,""),"") &amp; IFERROR(IF(VLOOKUP(E576,'Leader-Assistant'!$H$1:$H$25,1,FALSE)&lt;&gt;"",'Leader-Assistant'!$H$1,""),"") &amp; IFERROR(IF(VLOOKUP(E576,'Leader-Assistant'!$I$1:$I$25,1,FALSE)&lt;&gt;"",'Leader-Assistant'!$I$1,""),"")</f>
        <v/>
      </c>
      <c r="E576" s="289" t="str">
        <f ca="1">IF(COUNTIF(Priorities!$B$4:OFFSET(Priorities!$B$3,Table1[[#This Row],[ID]],0),OFFSET(Priorities!$B$3,Table1[[#This Row],[ID]],0))=1,OFFSET(Priorities!$D$3,Table1[[#This Row],[ID]],0),"")</f>
        <v/>
      </c>
      <c r="F576" s="291"/>
      <c r="G576" s="292" t="str" cm="1">
        <f t="array" aca="1" ref="G576" ca="1">_xlfn.IFNA(TODAY()-(INDEX(OFFSET(Priorities!$F$3:$F$2283,Table1[[#This Row],[ID]],0),MATCH(1,(B576=OFFSET(Priorities!$B$3:$B$2283,Table1[[#This Row],[ID]],0))*("1W"=OFFSET(Priorities!$E$3:$E$2283,Table1[[#This Row],[ID]],0)),0))),"")</f>
        <v/>
      </c>
      <c r="H576" s="292" t="str" cm="1">
        <f t="array" aca="1" ref="H576" ca="1">_xlfn.IFNA(TODAY()-(INDEX(OFFSET(Priorities!$F$3:$F$2283,Table1[[#This Row],[ID]],0),MATCH(1,(B576=OFFSET(Priorities!$B$3:$B$2283,Table1[[#This Row],[ID]],0))*("3W"=OFFSET(Priorities!$E$3:$E$2283,Table1[[#This Row],[ID]],0)),0))),"")</f>
        <v/>
      </c>
      <c r="I576" s="292" t="str" cm="1">
        <f t="array" aca="1" ref="I576" ca="1">_xlfn.IFNA(TODAY()-(INDEX(OFFSET(Priorities!$F$3:$F$2283,Table1[[#This Row],[ID]],0),MATCH(1,(B576=OFFSET(Priorities!$B$3:$B$2283,Table1[[#This Row],[ID]],0))*("6W"=OFFSET(Priorities!$E$3:$E$2283,Table1[[#This Row],[ID]],0)),0))),"")</f>
        <v/>
      </c>
      <c r="J576" s="292" t="str" cm="1">
        <f t="array" aca="1" ref="J576" ca="1">_xlfn.IFNA(TODAY()-(INDEX(OFFSET(Priorities!$F$3:$F$2283,Table1[[#This Row],[ID]],0),MATCH(1,(B576=OFFSET(Priorities!$B$3:$B$2283,Table1[[#This Row],[ID]],0))*("12W"=OFFSET(Priorities!$E$3:$E$2283,Table1[[#This Row],[ID]],0)),0))),"")</f>
        <v/>
      </c>
      <c r="K576" s="292" t="str" cm="1">
        <f t="array" aca="1" ref="K576" ca="1">_xlfn.IFNA(TODAY()-(INDEX(OFFSET(Priorities!$F$3:$F$2283,Table1[[#This Row],[ID]],0),MATCH(1,(B576=OFFSET(Priorities!$B$3:$B$2283,Table1[[#This Row],[ID]],0))*("18W"=OFFSET(Priorities!$E$3:$E$2283,Table1[[#This Row],[ID]],0)),0))),"")</f>
        <v/>
      </c>
      <c r="L576" s="292" t="str" cm="1">
        <f t="array" aca="1" ref="L576" ca="1">_xlfn.IFNA(TODAY()-(INDEX(OFFSET(Priorities!$F$3:$F$2283,Table1[[#This Row],[ID]],0),MATCH(1,(B576=OFFSET(Priorities!$B$3:$B$2283,Table1[[#This Row],[ID]],0))*("26W"=OFFSET(Priorities!$E$3:$E$2283,Table1[[#This Row],[ID]],0)),0))),"")</f>
        <v/>
      </c>
      <c r="M576" s="292" t="str" cm="1">
        <f t="array" aca="1" ref="M576" ca="1">_xlfn.IFNA(TODAY()-(INDEX(OFFSET(Priorities!$F$3:$F$2283,Table1[[#This Row],[ID]],0),MATCH(1,(B576=OFFSET(Priorities!$B$3:$B$2283,Table1[[#This Row],[ID]],0))*("52W"=OFFSET(Priorities!$E$3:$E$2283,Table1[[#This Row],[ID]],0)),0))),"")</f>
        <v/>
      </c>
      <c r="N576" s="292" t="str" cm="1">
        <f t="array" aca="1" ref="N576" ca="1">_xlfn.IFNA(TODAY()-(INDEX(OFFSET(Priorities!$F$3:$F$2283,Table1[[#This Row],[ID]],0),MATCH(1,(B576=OFFSET(Priorities!$B$3:$B$2283,Table1[[#This Row],[ID]],0))*("104W"=OFFSET(Priorities!$E$3:$E$2283,Table1[[#This Row],[ID]],0)),0))),"")</f>
        <v/>
      </c>
      <c r="O576" s="292" t="str" cm="1">
        <f t="array" aca="1" ref="O576" ca="1">_xlfn.IFNA(TODAY()-(INDEX(OFFSET(Priorities!$F$3:$F$2283,Table1[[#This Row],[ID]],0),MATCH(1,(B576=OFFSET(Priorities!$B$3:$B$2283,Table1[[#This Row],[ID]],0))*("2L"=OFFSET(Priorities!$E$3:$E$2283,Table1[[#This Row],[ID]],0)),0))),"")</f>
        <v/>
      </c>
      <c r="P576" s="292" t="str" cm="1">
        <f t="array" aca="1" ref="P576" ca="1">_xlfn.IFNA(TODAY()-(INDEX(OFFSET(Priorities!$F$3:$F$2283,Table1[[#This Row],[ID]],0),MATCH(1,(B576=OFFSET(Priorities!$B$3:$B$2283,Table1[[#This Row],[ID]],0))*("156W"=OFFSET(Priorities!$E$3:$E$2283,Table1[[#This Row],[ID]],0)),0))),"")</f>
        <v/>
      </c>
      <c r="Q576" s="289" t="str" cm="1">
        <f t="array" aca="1" ref="Q576" ca="1">_xlfn.IFNA(TODAY()-(INDEX(OFFSET(Priorities!$F$3:$F$2283,Table1[[#This Row],[ID]],0),MATCH(1,(B576=OFFSET(Priorities!$B$3:$B$2283,Table1[[#This Row],[ID]],0))*("3L"=OFFSET(Priorities!$E$3:$E$2283,Table1[[#This Row],[ID]],0)),0))),"")</f>
        <v/>
      </c>
    </row>
    <row r="577" spans="1:17" hidden="1" x14ac:dyDescent="0.3">
      <c r="A577" s="288">
        <v>576</v>
      </c>
      <c r="B577" s="289" t="str">
        <f ca="1">IF(COUNTIF(Priorities!$B$4:OFFSET(Priorities!$B$3,Table1[[#This Row],[ID]],0),OFFSET(Priorities!$B$3,Table1[[#This Row],[ID]],0))=1,OFFSET(Priorities!$B$3,Table1[[#This Row],[ID]],0),"")</f>
        <v/>
      </c>
      <c r="C577" s="290" t="str">
        <f ca="1">IF(COUNTIF(Priorities!$B$4:OFFSET(Priorities!$B$3,Table1[[#This Row],[ID]],0),OFFSET(Priorities!$B$3,Table1[[#This Row],[ID]],0))=1,OFFSET(Priorities!$C$3,Table1[[#This Row],[ID]],0),"")</f>
        <v/>
      </c>
      <c r="D577" s="289" t="str">
        <f ca="1">IFERROR(IF(VLOOKUP(E577,'Leader-Assistant'!$B$1:$B$25,1,FALSE)&lt;&gt;"",'Leader-Assistant'!$B$1,""),"") &amp; IFERROR(IF(VLOOKUP(E577,'Leader-Assistant'!$C$1:$C$25,1,FALSE)&lt;&gt;"",'Leader-Assistant'!$C$1,""),"")  &amp; IFERROR(IF(VLOOKUP(E577,'Leader-Assistant'!$D$1:$D$25,1,FALSE)&lt;&gt;"",'Leader-Assistant'!$D$1,""),"") &amp; IFERROR(IF(VLOOKUP(E577,'Leader-Assistant'!$E$1:$E$25,1,FALSE)&lt;&gt;"",'Leader-Assistant'!$E$1,""),"") &amp; IFERROR(IF(VLOOKUP(E577,'Leader-Assistant'!$F$1:$F$25,1,FALSE)&lt;&gt;"",'Leader-Assistant'!$F$1,""),"") &amp; IFERROR(IF(VLOOKUP(E577,'Leader-Assistant'!$G$1:$G$25,1,FALSE)&lt;&gt;"",'Leader-Assistant'!$G$1,""),"") &amp; IFERROR(IF(VLOOKUP(E577,'Leader-Assistant'!$H$1:$H$25,1,FALSE)&lt;&gt;"",'Leader-Assistant'!$H$1,""),"") &amp; IFERROR(IF(VLOOKUP(E577,'Leader-Assistant'!$I$1:$I$25,1,FALSE)&lt;&gt;"",'Leader-Assistant'!$I$1,""),"")</f>
        <v/>
      </c>
      <c r="E577" s="289" t="str">
        <f ca="1">IF(COUNTIF(Priorities!$B$4:OFFSET(Priorities!$B$3,Table1[[#This Row],[ID]],0),OFFSET(Priorities!$B$3,Table1[[#This Row],[ID]],0))=1,OFFSET(Priorities!$D$3,Table1[[#This Row],[ID]],0),"")</f>
        <v/>
      </c>
      <c r="F577" s="291"/>
      <c r="G577" s="292" t="str" cm="1">
        <f t="array" aca="1" ref="G577" ca="1">_xlfn.IFNA(TODAY()-(INDEX(OFFSET(Priorities!$F$3:$F$2283,Table1[[#This Row],[ID]],0),MATCH(1,(B577=OFFSET(Priorities!$B$3:$B$2283,Table1[[#This Row],[ID]],0))*("1W"=OFFSET(Priorities!$E$3:$E$2283,Table1[[#This Row],[ID]],0)),0))),"")</f>
        <v/>
      </c>
      <c r="H577" s="292" t="str" cm="1">
        <f t="array" aca="1" ref="H577" ca="1">_xlfn.IFNA(TODAY()-(INDEX(OFFSET(Priorities!$F$3:$F$2283,Table1[[#This Row],[ID]],0),MATCH(1,(B577=OFFSET(Priorities!$B$3:$B$2283,Table1[[#This Row],[ID]],0))*("3W"=OFFSET(Priorities!$E$3:$E$2283,Table1[[#This Row],[ID]],0)),0))),"")</f>
        <v/>
      </c>
      <c r="I577" s="292" t="str" cm="1">
        <f t="array" aca="1" ref="I577" ca="1">_xlfn.IFNA(TODAY()-(INDEX(OFFSET(Priorities!$F$3:$F$2283,Table1[[#This Row],[ID]],0),MATCH(1,(B577=OFFSET(Priorities!$B$3:$B$2283,Table1[[#This Row],[ID]],0))*("6W"=OFFSET(Priorities!$E$3:$E$2283,Table1[[#This Row],[ID]],0)),0))),"")</f>
        <v/>
      </c>
      <c r="J577" s="292" t="str" cm="1">
        <f t="array" aca="1" ref="J577" ca="1">_xlfn.IFNA(TODAY()-(INDEX(OFFSET(Priorities!$F$3:$F$2283,Table1[[#This Row],[ID]],0),MATCH(1,(B577=OFFSET(Priorities!$B$3:$B$2283,Table1[[#This Row],[ID]],0))*("12W"=OFFSET(Priorities!$E$3:$E$2283,Table1[[#This Row],[ID]],0)),0))),"")</f>
        <v/>
      </c>
      <c r="K577" s="292" t="str" cm="1">
        <f t="array" aca="1" ref="K577" ca="1">_xlfn.IFNA(TODAY()-(INDEX(OFFSET(Priorities!$F$3:$F$2283,Table1[[#This Row],[ID]],0),MATCH(1,(B577=OFFSET(Priorities!$B$3:$B$2283,Table1[[#This Row],[ID]],0))*("18W"=OFFSET(Priorities!$E$3:$E$2283,Table1[[#This Row],[ID]],0)),0))),"")</f>
        <v/>
      </c>
      <c r="L577" s="292" t="str" cm="1">
        <f t="array" aca="1" ref="L577" ca="1">_xlfn.IFNA(TODAY()-(INDEX(OFFSET(Priorities!$F$3:$F$2283,Table1[[#This Row],[ID]],0),MATCH(1,(B577=OFFSET(Priorities!$B$3:$B$2283,Table1[[#This Row],[ID]],0))*("26W"=OFFSET(Priorities!$E$3:$E$2283,Table1[[#This Row],[ID]],0)),0))),"")</f>
        <v/>
      </c>
      <c r="M577" s="292" t="str" cm="1">
        <f t="array" aca="1" ref="M577" ca="1">_xlfn.IFNA(TODAY()-(INDEX(OFFSET(Priorities!$F$3:$F$2283,Table1[[#This Row],[ID]],0),MATCH(1,(B577=OFFSET(Priorities!$B$3:$B$2283,Table1[[#This Row],[ID]],0))*("52W"=OFFSET(Priorities!$E$3:$E$2283,Table1[[#This Row],[ID]],0)),0))),"")</f>
        <v/>
      </c>
      <c r="N577" s="292" t="str" cm="1">
        <f t="array" aca="1" ref="N577" ca="1">_xlfn.IFNA(TODAY()-(INDEX(OFFSET(Priorities!$F$3:$F$2283,Table1[[#This Row],[ID]],0),MATCH(1,(B577=OFFSET(Priorities!$B$3:$B$2283,Table1[[#This Row],[ID]],0))*("104W"=OFFSET(Priorities!$E$3:$E$2283,Table1[[#This Row],[ID]],0)),0))),"")</f>
        <v/>
      </c>
      <c r="O577" s="292" t="str" cm="1">
        <f t="array" aca="1" ref="O577" ca="1">_xlfn.IFNA(TODAY()-(INDEX(OFFSET(Priorities!$F$3:$F$2283,Table1[[#This Row],[ID]],0),MATCH(1,(B577=OFFSET(Priorities!$B$3:$B$2283,Table1[[#This Row],[ID]],0))*("2L"=OFFSET(Priorities!$E$3:$E$2283,Table1[[#This Row],[ID]],0)),0))),"")</f>
        <v/>
      </c>
      <c r="P577" s="292" t="str" cm="1">
        <f t="array" aca="1" ref="P577" ca="1">_xlfn.IFNA(TODAY()-(INDEX(OFFSET(Priorities!$F$3:$F$2283,Table1[[#This Row],[ID]],0),MATCH(1,(B577=OFFSET(Priorities!$B$3:$B$2283,Table1[[#This Row],[ID]],0))*("156W"=OFFSET(Priorities!$E$3:$E$2283,Table1[[#This Row],[ID]],0)),0))),"")</f>
        <v/>
      </c>
      <c r="Q577" s="289" t="str" cm="1">
        <f t="array" aca="1" ref="Q577" ca="1">_xlfn.IFNA(TODAY()-(INDEX(OFFSET(Priorities!$F$3:$F$2283,Table1[[#This Row],[ID]],0),MATCH(1,(B577=OFFSET(Priorities!$B$3:$B$2283,Table1[[#This Row],[ID]],0))*("3L"=OFFSET(Priorities!$E$3:$E$2283,Table1[[#This Row],[ID]],0)),0))),"")</f>
        <v/>
      </c>
    </row>
    <row r="578" spans="1:17" hidden="1" x14ac:dyDescent="0.3">
      <c r="A578" s="288">
        <v>577</v>
      </c>
      <c r="B578" s="289" t="str">
        <f ca="1">IF(COUNTIF(Priorities!$B$4:OFFSET(Priorities!$B$3,Table1[[#This Row],[ID]],0),OFFSET(Priorities!$B$3,Table1[[#This Row],[ID]],0))=1,OFFSET(Priorities!$B$3,Table1[[#This Row],[ID]],0),"")</f>
        <v/>
      </c>
      <c r="C578" s="290" t="str">
        <f ca="1">IF(COUNTIF(Priorities!$B$4:OFFSET(Priorities!$B$3,Table1[[#This Row],[ID]],0),OFFSET(Priorities!$B$3,Table1[[#This Row],[ID]],0))=1,OFFSET(Priorities!$C$3,Table1[[#This Row],[ID]],0),"")</f>
        <v/>
      </c>
      <c r="D578" s="289" t="str">
        <f ca="1">IFERROR(IF(VLOOKUP(E578,'Leader-Assistant'!$B$1:$B$25,1,FALSE)&lt;&gt;"",'Leader-Assistant'!$B$1,""),"") &amp; IFERROR(IF(VLOOKUP(E578,'Leader-Assistant'!$C$1:$C$25,1,FALSE)&lt;&gt;"",'Leader-Assistant'!$C$1,""),"")  &amp; IFERROR(IF(VLOOKUP(E578,'Leader-Assistant'!$D$1:$D$25,1,FALSE)&lt;&gt;"",'Leader-Assistant'!$D$1,""),"") &amp; IFERROR(IF(VLOOKUP(E578,'Leader-Assistant'!$E$1:$E$25,1,FALSE)&lt;&gt;"",'Leader-Assistant'!$E$1,""),"") &amp; IFERROR(IF(VLOOKUP(E578,'Leader-Assistant'!$F$1:$F$25,1,FALSE)&lt;&gt;"",'Leader-Assistant'!$F$1,""),"") &amp; IFERROR(IF(VLOOKUP(E578,'Leader-Assistant'!$G$1:$G$25,1,FALSE)&lt;&gt;"",'Leader-Assistant'!$G$1,""),"") &amp; IFERROR(IF(VLOOKUP(E578,'Leader-Assistant'!$H$1:$H$25,1,FALSE)&lt;&gt;"",'Leader-Assistant'!$H$1,""),"") &amp; IFERROR(IF(VLOOKUP(E578,'Leader-Assistant'!$I$1:$I$25,1,FALSE)&lt;&gt;"",'Leader-Assistant'!$I$1,""),"")</f>
        <v/>
      </c>
      <c r="E578" s="289" t="str">
        <f ca="1">IF(COUNTIF(Priorities!$B$4:OFFSET(Priorities!$B$3,Table1[[#This Row],[ID]],0),OFFSET(Priorities!$B$3,Table1[[#This Row],[ID]],0))=1,OFFSET(Priorities!$D$3,Table1[[#This Row],[ID]],0),"")</f>
        <v/>
      </c>
      <c r="F578" s="291"/>
      <c r="G578" s="292" t="str" cm="1">
        <f t="array" aca="1" ref="G578" ca="1">_xlfn.IFNA(TODAY()-(INDEX(OFFSET(Priorities!$F$3:$F$2283,Table1[[#This Row],[ID]],0),MATCH(1,(B578=OFFSET(Priorities!$B$3:$B$2283,Table1[[#This Row],[ID]],0))*("1W"=OFFSET(Priorities!$E$3:$E$2283,Table1[[#This Row],[ID]],0)),0))),"")</f>
        <v/>
      </c>
      <c r="H578" s="292" t="str" cm="1">
        <f t="array" aca="1" ref="H578" ca="1">_xlfn.IFNA(TODAY()-(INDEX(OFFSET(Priorities!$F$3:$F$2283,Table1[[#This Row],[ID]],0),MATCH(1,(B578=OFFSET(Priorities!$B$3:$B$2283,Table1[[#This Row],[ID]],0))*("3W"=OFFSET(Priorities!$E$3:$E$2283,Table1[[#This Row],[ID]],0)),0))),"")</f>
        <v/>
      </c>
      <c r="I578" s="292" t="str" cm="1">
        <f t="array" aca="1" ref="I578" ca="1">_xlfn.IFNA(TODAY()-(INDEX(OFFSET(Priorities!$F$3:$F$2283,Table1[[#This Row],[ID]],0),MATCH(1,(B578=OFFSET(Priorities!$B$3:$B$2283,Table1[[#This Row],[ID]],0))*("6W"=OFFSET(Priorities!$E$3:$E$2283,Table1[[#This Row],[ID]],0)),0))),"")</f>
        <v/>
      </c>
      <c r="J578" s="292" t="str" cm="1">
        <f t="array" aca="1" ref="J578" ca="1">_xlfn.IFNA(TODAY()-(INDEX(OFFSET(Priorities!$F$3:$F$2283,Table1[[#This Row],[ID]],0),MATCH(1,(B578=OFFSET(Priorities!$B$3:$B$2283,Table1[[#This Row],[ID]],0))*("12W"=OFFSET(Priorities!$E$3:$E$2283,Table1[[#This Row],[ID]],0)),0))),"")</f>
        <v/>
      </c>
      <c r="K578" s="292" t="str" cm="1">
        <f t="array" aca="1" ref="K578" ca="1">_xlfn.IFNA(TODAY()-(INDEX(OFFSET(Priorities!$F$3:$F$2283,Table1[[#This Row],[ID]],0),MATCH(1,(B578=OFFSET(Priorities!$B$3:$B$2283,Table1[[#This Row],[ID]],0))*("18W"=OFFSET(Priorities!$E$3:$E$2283,Table1[[#This Row],[ID]],0)),0))),"")</f>
        <v/>
      </c>
      <c r="L578" s="292" t="str" cm="1">
        <f t="array" aca="1" ref="L578" ca="1">_xlfn.IFNA(TODAY()-(INDEX(OFFSET(Priorities!$F$3:$F$2283,Table1[[#This Row],[ID]],0),MATCH(1,(B578=OFFSET(Priorities!$B$3:$B$2283,Table1[[#This Row],[ID]],0))*("26W"=OFFSET(Priorities!$E$3:$E$2283,Table1[[#This Row],[ID]],0)),0))),"")</f>
        <v/>
      </c>
      <c r="M578" s="292" t="str" cm="1">
        <f t="array" aca="1" ref="M578" ca="1">_xlfn.IFNA(TODAY()-(INDEX(OFFSET(Priorities!$F$3:$F$2283,Table1[[#This Row],[ID]],0),MATCH(1,(B578=OFFSET(Priorities!$B$3:$B$2283,Table1[[#This Row],[ID]],0))*("52W"=OFFSET(Priorities!$E$3:$E$2283,Table1[[#This Row],[ID]],0)),0))),"")</f>
        <v/>
      </c>
      <c r="N578" s="292" t="str" cm="1">
        <f t="array" aca="1" ref="N578" ca="1">_xlfn.IFNA(TODAY()-(INDEX(OFFSET(Priorities!$F$3:$F$2283,Table1[[#This Row],[ID]],0),MATCH(1,(B578=OFFSET(Priorities!$B$3:$B$2283,Table1[[#This Row],[ID]],0))*("104W"=OFFSET(Priorities!$E$3:$E$2283,Table1[[#This Row],[ID]],0)),0))),"")</f>
        <v/>
      </c>
      <c r="O578" s="292" t="str" cm="1">
        <f t="array" aca="1" ref="O578" ca="1">_xlfn.IFNA(TODAY()-(INDEX(OFFSET(Priorities!$F$3:$F$2283,Table1[[#This Row],[ID]],0),MATCH(1,(B578=OFFSET(Priorities!$B$3:$B$2283,Table1[[#This Row],[ID]],0))*("2L"=OFFSET(Priorities!$E$3:$E$2283,Table1[[#This Row],[ID]],0)),0))),"")</f>
        <v/>
      </c>
      <c r="P578" s="292" t="str" cm="1">
        <f t="array" aca="1" ref="P578" ca="1">_xlfn.IFNA(TODAY()-(INDEX(OFFSET(Priorities!$F$3:$F$2283,Table1[[#This Row],[ID]],0),MATCH(1,(B578=OFFSET(Priorities!$B$3:$B$2283,Table1[[#This Row],[ID]],0))*("156W"=OFFSET(Priorities!$E$3:$E$2283,Table1[[#This Row],[ID]],0)),0))),"")</f>
        <v/>
      </c>
      <c r="Q578" s="289" t="str" cm="1">
        <f t="array" aca="1" ref="Q578" ca="1">_xlfn.IFNA(TODAY()-(INDEX(OFFSET(Priorities!$F$3:$F$2283,Table1[[#This Row],[ID]],0),MATCH(1,(B578=OFFSET(Priorities!$B$3:$B$2283,Table1[[#This Row],[ID]],0))*("3L"=OFFSET(Priorities!$E$3:$E$2283,Table1[[#This Row],[ID]],0)),0))),"")</f>
        <v/>
      </c>
    </row>
    <row r="579" spans="1:17" hidden="1" x14ac:dyDescent="0.3">
      <c r="A579" s="288">
        <v>578</v>
      </c>
      <c r="B579" s="289" t="str">
        <f ca="1">IF(COUNTIF(Priorities!$B$4:OFFSET(Priorities!$B$3,Table1[[#This Row],[ID]],0),OFFSET(Priorities!$B$3,Table1[[#This Row],[ID]],0))=1,OFFSET(Priorities!$B$3,Table1[[#This Row],[ID]],0),"")</f>
        <v/>
      </c>
      <c r="C579" s="290" t="str">
        <f ca="1">IF(COUNTIF(Priorities!$B$4:OFFSET(Priorities!$B$3,Table1[[#This Row],[ID]],0),OFFSET(Priorities!$B$3,Table1[[#This Row],[ID]],0))=1,OFFSET(Priorities!$C$3,Table1[[#This Row],[ID]],0),"")</f>
        <v/>
      </c>
      <c r="D579" s="289" t="str">
        <f ca="1">IFERROR(IF(VLOOKUP(E579,'Leader-Assistant'!$B$1:$B$25,1,FALSE)&lt;&gt;"",'Leader-Assistant'!$B$1,""),"") &amp; IFERROR(IF(VLOOKUP(E579,'Leader-Assistant'!$C$1:$C$25,1,FALSE)&lt;&gt;"",'Leader-Assistant'!$C$1,""),"")  &amp; IFERROR(IF(VLOOKUP(E579,'Leader-Assistant'!$D$1:$D$25,1,FALSE)&lt;&gt;"",'Leader-Assistant'!$D$1,""),"") &amp; IFERROR(IF(VLOOKUP(E579,'Leader-Assistant'!$E$1:$E$25,1,FALSE)&lt;&gt;"",'Leader-Assistant'!$E$1,""),"") &amp; IFERROR(IF(VLOOKUP(E579,'Leader-Assistant'!$F$1:$F$25,1,FALSE)&lt;&gt;"",'Leader-Assistant'!$F$1,""),"") &amp; IFERROR(IF(VLOOKUP(E579,'Leader-Assistant'!$G$1:$G$25,1,FALSE)&lt;&gt;"",'Leader-Assistant'!$G$1,""),"") &amp; IFERROR(IF(VLOOKUP(E579,'Leader-Assistant'!$H$1:$H$25,1,FALSE)&lt;&gt;"",'Leader-Assistant'!$H$1,""),"") &amp; IFERROR(IF(VLOOKUP(E579,'Leader-Assistant'!$I$1:$I$25,1,FALSE)&lt;&gt;"",'Leader-Assistant'!$I$1,""),"")</f>
        <v/>
      </c>
      <c r="E579" s="289" t="str">
        <f ca="1">IF(COUNTIF(Priorities!$B$4:OFFSET(Priorities!$B$3,Table1[[#This Row],[ID]],0),OFFSET(Priorities!$B$3,Table1[[#This Row],[ID]],0))=1,OFFSET(Priorities!$D$3,Table1[[#This Row],[ID]],0),"")</f>
        <v/>
      </c>
      <c r="F579" s="291"/>
      <c r="G579" s="292" t="str" cm="1">
        <f t="array" aca="1" ref="G579" ca="1">_xlfn.IFNA(TODAY()-(INDEX(OFFSET(Priorities!$F$3:$F$2283,Table1[[#This Row],[ID]],0),MATCH(1,(B579=OFFSET(Priorities!$B$3:$B$2283,Table1[[#This Row],[ID]],0))*("1W"=OFFSET(Priorities!$E$3:$E$2283,Table1[[#This Row],[ID]],0)),0))),"")</f>
        <v/>
      </c>
      <c r="H579" s="292" t="str" cm="1">
        <f t="array" aca="1" ref="H579" ca="1">_xlfn.IFNA(TODAY()-(INDEX(OFFSET(Priorities!$F$3:$F$2283,Table1[[#This Row],[ID]],0),MATCH(1,(B579=OFFSET(Priorities!$B$3:$B$2283,Table1[[#This Row],[ID]],0))*("3W"=OFFSET(Priorities!$E$3:$E$2283,Table1[[#This Row],[ID]],0)),0))),"")</f>
        <v/>
      </c>
      <c r="I579" s="292" t="str" cm="1">
        <f t="array" aca="1" ref="I579" ca="1">_xlfn.IFNA(TODAY()-(INDEX(OFFSET(Priorities!$F$3:$F$2283,Table1[[#This Row],[ID]],0),MATCH(1,(B579=OFFSET(Priorities!$B$3:$B$2283,Table1[[#This Row],[ID]],0))*("6W"=OFFSET(Priorities!$E$3:$E$2283,Table1[[#This Row],[ID]],0)),0))),"")</f>
        <v/>
      </c>
      <c r="J579" s="292" t="str" cm="1">
        <f t="array" aca="1" ref="J579" ca="1">_xlfn.IFNA(TODAY()-(INDEX(OFFSET(Priorities!$F$3:$F$2283,Table1[[#This Row],[ID]],0),MATCH(1,(B579=OFFSET(Priorities!$B$3:$B$2283,Table1[[#This Row],[ID]],0))*("12W"=OFFSET(Priorities!$E$3:$E$2283,Table1[[#This Row],[ID]],0)),0))),"")</f>
        <v/>
      </c>
      <c r="K579" s="292" t="str" cm="1">
        <f t="array" aca="1" ref="K579" ca="1">_xlfn.IFNA(TODAY()-(INDEX(OFFSET(Priorities!$F$3:$F$2283,Table1[[#This Row],[ID]],0),MATCH(1,(B579=OFFSET(Priorities!$B$3:$B$2283,Table1[[#This Row],[ID]],0))*("18W"=OFFSET(Priorities!$E$3:$E$2283,Table1[[#This Row],[ID]],0)),0))),"")</f>
        <v/>
      </c>
      <c r="L579" s="292" t="str" cm="1">
        <f t="array" aca="1" ref="L579" ca="1">_xlfn.IFNA(TODAY()-(INDEX(OFFSET(Priorities!$F$3:$F$2283,Table1[[#This Row],[ID]],0),MATCH(1,(B579=OFFSET(Priorities!$B$3:$B$2283,Table1[[#This Row],[ID]],0))*("26W"=OFFSET(Priorities!$E$3:$E$2283,Table1[[#This Row],[ID]],0)),0))),"")</f>
        <v/>
      </c>
      <c r="M579" s="292" t="str" cm="1">
        <f t="array" aca="1" ref="M579" ca="1">_xlfn.IFNA(TODAY()-(INDEX(OFFSET(Priorities!$F$3:$F$2283,Table1[[#This Row],[ID]],0),MATCH(1,(B579=OFFSET(Priorities!$B$3:$B$2283,Table1[[#This Row],[ID]],0))*("52W"=OFFSET(Priorities!$E$3:$E$2283,Table1[[#This Row],[ID]],0)),0))),"")</f>
        <v/>
      </c>
      <c r="N579" s="292" t="str" cm="1">
        <f t="array" aca="1" ref="N579" ca="1">_xlfn.IFNA(TODAY()-(INDEX(OFFSET(Priorities!$F$3:$F$2283,Table1[[#This Row],[ID]],0),MATCH(1,(B579=OFFSET(Priorities!$B$3:$B$2283,Table1[[#This Row],[ID]],0))*("104W"=OFFSET(Priorities!$E$3:$E$2283,Table1[[#This Row],[ID]],0)),0))),"")</f>
        <v/>
      </c>
      <c r="O579" s="292" t="str" cm="1">
        <f t="array" aca="1" ref="O579" ca="1">_xlfn.IFNA(TODAY()-(INDEX(OFFSET(Priorities!$F$3:$F$2283,Table1[[#This Row],[ID]],0),MATCH(1,(B579=OFFSET(Priorities!$B$3:$B$2283,Table1[[#This Row],[ID]],0))*("2L"=OFFSET(Priorities!$E$3:$E$2283,Table1[[#This Row],[ID]],0)),0))),"")</f>
        <v/>
      </c>
      <c r="P579" s="292" t="str" cm="1">
        <f t="array" aca="1" ref="P579" ca="1">_xlfn.IFNA(TODAY()-(INDEX(OFFSET(Priorities!$F$3:$F$2283,Table1[[#This Row],[ID]],0),MATCH(1,(B579=OFFSET(Priorities!$B$3:$B$2283,Table1[[#This Row],[ID]],0))*("156W"=OFFSET(Priorities!$E$3:$E$2283,Table1[[#This Row],[ID]],0)),0))),"")</f>
        <v/>
      </c>
      <c r="Q579" s="289" t="str" cm="1">
        <f t="array" aca="1" ref="Q579" ca="1">_xlfn.IFNA(TODAY()-(INDEX(OFFSET(Priorities!$F$3:$F$2283,Table1[[#This Row],[ID]],0),MATCH(1,(B579=OFFSET(Priorities!$B$3:$B$2283,Table1[[#This Row],[ID]],0))*("3L"=OFFSET(Priorities!$E$3:$E$2283,Table1[[#This Row],[ID]],0)),0))),"")</f>
        <v/>
      </c>
    </row>
    <row r="580" spans="1:17" x14ac:dyDescent="0.3">
      <c r="A580" s="288">
        <v>579</v>
      </c>
      <c r="B580" s="289" t="str">
        <f ca="1">IF(COUNTIF(Priorities!$B$4:OFFSET(Priorities!$B$3,Table1[[#This Row],[ID]],0),OFFSET(Priorities!$B$3,Table1[[#This Row],[ID]],0))=1,OFFSET(Priorities!$B$3,Table1[[#This Row],[ID]],0),"")</f>
        <v>ST 456/2020</v>
      </c>
      <c r="C580" s="290" t="str">
        <f ca="1">IF(COUNTIF(Priorities!$B$4:OFFSET(Priorities!$B$3,Table1[[#This Row],[ID]],0),OFFSET(Priorities!$B$3,Table1[[#This Row],[ID]],0))=1,OFFSET(Priorities!$C$3,Table1[[#This Row],[ID]],0),"")</f>
        <v>TEST56 Builder System</v>
      </c>
      <c r="D580" s="289" t="str">
        <f ca="1">IFERROR(IF(VLOOKUP(E580,'Leader-Assistant'!$B$1:$B$25,1,FALSE)&lt;&gt;"",'Leader-Assistant'!$B$1,""),"") &amp; IFERROR(IF(VLOOKUP(E580,'Leader-Assistant'!$C$1:$C$25,1,FALSE)&lt;&gt;"",'Leader-Assistant'!$C$1,""),"")  &amp; IFERROR(IF(VLOOKUP(E580,'Leader-Assistant'!$D$1:$D$25,1,FALSE)&lt;&gt;"",'Leader-Assistant'!$D$1,""),"") &amp; IFERROR(IF(VLOOKUP(E580,'Leader-Assistant'!$E$1:$E$25,1,FALSE)&lt;&gt;"",'Leader-Assistant'!$E$1,""),"") &amp; IFERROR(IF(VLOOKUP(E580,'Leader-Assistant'!$F$1:$F$25,1,FALSE)&lt;&gt;"",'Leader-Assistant'!$F$1,""),"") &amp; IFERROR(IF(VLOOKUP(E580,'Leader-Assistant'!$G$1:$G$25,1,FALSE)&lt;&gt;"",'Leader-Assistant'!$G$1,""),"") &amp; IFERROR(IF(VLOOKUP(E580,'Leader-Assistant'!$H$1:$H$25,1,FALSE)&lt;&gt;"",'Leader-Assistant'!$H$1,""),"") &amp; IFERROR(IF(VLOOKUP(E580,'Leader-Assistant'!$I$1:$I$25,1,FALSE)&lt;&gt;"",'Leader-Assistant'!$I$1,""),"")</f>
        <v>MU</v>
      </c>
      <c r="E580" s="289" t="str">
        <f ca="1">IF(COUNTIF(Priorities!$B$4:OFFSET(Priorities!$B$3,Table1[[#This Row],[ID]],0),OFFSET(Priorities!$B$3,Table1[[#This Row],[ID]],0))=1,OFFSET(Priorities!$D$3,Table1[[#This Row],[ID]],0),"")</f>
        <v>AWO</v>
      </c>
      <c r="F580" s="291"/>
      <c r="G580" s="292" cm="1">
        <f t="array" aca="1" ref="G580" ca="1">_xlfn.IFNA(TODAY()-(INDEX(OFFSET(Priorities!$F$3:$F$2283,Table1[[#This Row],[ID]],0),MATCH(1,(B580=OFFSET(Priorities!$B$3:$B$2283,Table1[[#This Row],[ID]],0))*("1W"=OFFSET(Priorities!$E$3:$E$2283,Table1[[#This Row],[ID]],0)),0))),"")</f>
        <v>699</v>
      </c>
      <c r="H580" s="292" cm="1">
        <f t="array" aca="1" ref="H580" ca="1">_xlfn.IFNA(TODAY()-(INDEX(OFFSET(Priorities!$F$3:$F$2283,Table1[[#This Row],[ID]],0),MATCH(1,(B580=OFFSET(Priorities!$B$3:$B$2283,Table1[[#This Row],[ID]],0))*("3W"=OFFSET(Priorities!$E$3:$E$2283,Table1[[#This Row],[ID]],0)),0))),"")</f>
        <v>685</v>
      </c>
      <c r="I580" s="292" cm="1">
        <f t="array" aca="1" ref="I580" ca="1">_xlfn.IFNA(TODAY()-(INDEX(OFFSET(Priorities!$F$3:$F$2283,Table1[[#This Row],[ID]],0),MATCH(1,(B580=OFFSET(Priorities!$B$3:$B$2283,Table1[[#This Row],[ID]],0))*("6W"=OFFSET(Priorities!$E$3:$E$2283,Table1[[#This Row],[ID]],0)),0))),"")</f>
        <v>664</v>
      </c>
      <c r="J580" s="292" cm="1">
        <f t="array" aca="1" ref="J580" ca="1">_xlfn.IFNA(TODAY()-(INDEX(OFFSET(Priorities!$F$3:$F$2283,Table1[[#This Row],[ID]],0),MATCH(1,(B580=OFFSET(Priorities!$B$3:$B$2283,Table1[[#This Row],[ID]],0))*("12W"=OFFSET(Priorities!$E$3:$E$2283,Table1[[#This Row],[ID]],0)),0))),"")</f>
        <v>622</v>
      </c>
      <c r="K580" s="292" t="str" cm="1">
        <f t="array" aca="1" ref="K580" ca="1">_xlfn.IFNA(TODAY()-(INDEX(OFFSET(Priorities!$F$3:$F$2283,Table1[[#This Row],[ID]],0),MATCH(1,(B580=OFFSET(Priorities!$B$3:$B$2283,Table1[[#This Row],[ID]],0))*("18W"=OFFSET(Priorities!$E$3:$E$2283,Table1[[#This Row],[ID]],0)),0))),"")</f>
        <v/>
      </c>
      <c r="L580" s="292" t="str" cm="1">
        <f t="array" aca="1" ref="L580" ca="1">_xlfn.IFNA(TODAY()-(INDEX(OFFSET(Priorities!$F$3:$F$2283,Table1[[#This Row],[ID]],0),MATCH(1,(B580=OFFSET(Priorities!$B$3:$B$2283,Table1[[#This Row],[ID]],0))*("26W"=OFFSET(Priorities!$E$3:$E$2283,Table1[[#This Row],[ID]],0)),0))),"")</f>
        <v/>
      </c>
      <c r="M580" s="292" t="str" cm="1">
        <f t="array" aca="1" ref="M580" ca="1">_xlfn.IFNA(TODAY()-(INDEX(OFFSET(Priorities!$F$3:$F$2283,Table1[[#This Row],[ID]],0),MATCH(1,(B580=OFFSET(Priorities!$B$3:$B$2283,Table1[[#This Row],[ID]],0))*("52W"=OFFSET(Priorities!$E$3:$E$2283,Table1[[#This Row],[ID]],0)),0))),"")</f>
        <v/>
      </c>
      <c r="N580" s="292" t="str" cm="1">
        <f t="array" aca="1" ref="N580" ca="1">_xlfn.IFNA(TODAY()-(INDEX(OFFSET(Priorities!$F$3:$F$2283,Table1[[#This Row],[ID]],0),MATCH(1,(B580=OFFSET(Priorities!$B$3:$B$2283,Table1[[#This Row],[ID]],0))*("104W"=OFFSET(Priorities!$E$3:$E$2283,Table1[[#This Row],[ID]],0)),0))),"")</f>
        <v/>
      </c>
      <c r="O580" s="292" t="str" cm="1">
        <f t="array" aca="1" ref="O580" ca="1">_xlfn.IFNA(TODAY()-(INDEX(OFFSET(Priorities!$F$3:$F$2283,Table1[[#This Row],[ID]],0),MATCH(1,(B580=OFFSET(Priorities!$B$3:$B$2283,Table1[[#This Row],[ID]],0))*("2L"=OFFSET(Priorities!$E$3:$E$2283,Table1[[#This Row],[ID]],0)),0))),"")</f>
        <v/>
      </c>
      <c r="P580" s="292" t="str" cm="1">
        <f t="array" aca="1" ref="P580" ca="1">_xlfn.IFNA(TODAY()-(INDEX(OFFSET(Priorities!$F$3:$F$2283,Table1[[#This Row],[ID]],0),MATCH(1,(B580=OFFSET(Priorities!$B$3:$B$2283,Table1[[#This Row],[ID]],0))*("156W"=OFFSET(Priorities!$E$3:$E$2283,Table1[[#This Row],[ID]],0)),0))),"")</f>
        <v/>
      </c>
      <c r="Q580" s="289" t="str" cm="1">
        <f t="array" aca="1" ref="Q580" ca="1">_xlfn.IFNA(TODAY()-(INDEX(OFFSET(Priorities!$F$3:$F$2283,Table1[[#This Row],[ID]],0),MATCH(1,(B580=OFFSET(Priorities!$B$3:$B$2283,Table1[[#This Row],[ID]],0))*("3L"=OFFSET(Priorities!$E$3:$E$2283,Table1[[#This Row],[ID]],0)),0))),"")</f>
        <v/>
      </c>
    </row>
    <row r="581" spans="1:17" x14ac:dyDescent="0.3">
      <c r="A581" s="288">
        <v>580</v>
      </c>
      <c r="B581" s="289" t="str">
        <f ca="1">IF(COUNTIF(Priorities!$B$4:OFFSET(Priorities!$B$3,Table1[[#This Row],[ID]],0),OFFSET(Priorities!$B$3,Table1[[#This Row],[ID]],0))=1,OFFSET(Priorities!$B$3,Table1[[#This Row],[ID]],0),"")</f>
        <v>ST 455/2020</v>
      </c>
      <c r="C581" s="290" t="str">
        <f ca="1">IF(COUNTIF(Priorities!$B$4:OFFSET(Priorities!$B$3,Table1[[#This Row],[ID]],0),OFFSET(Priorities!$B$3,Table1[[#This Row],[ID]],0))=1,OFFSET(Priorities!$C$3,Table1[[#This Row],[ID]],0),"")</f>
        <v>Paloma Pl TEST 67 [PEG400]</v>
      </c>
      <c r="D581" s="289" t="str">
        <f ca="1">IFERROR(IF(VLOOKUP(E581,'Leader-Assistant'!$B$1:$B$25,1,FALSE)&lt;&gt;"",'Leader-Assistant'!$B$1,""),"") &amp; IFERROR(IF(VLOOKUP(E581,'Leader-Assistant'!$C$1:$C$25,1,FALSE)&lt;&gt;"",'Leader-Assistant'!$C$1,""),"")  &amp; IFERROR(IF(VLOOKUP(E581,'Leader-Assistant'!$D$1:$D$25,1,FALSE)&lt;&gt;"",'Leader-Assistant'!$D$1,""),"") &amp; IFERROR(IF(VLOOKUP(E581,'Leader-Assistant'!$E$1:$E$25,1,FALSE)&lt;&gt;"",'Leader-Assistant'!$E$1,""),"") &amp; IFERROR(IF(VLOOKUP(E581,'Leader-Assistant'!$F$1:$F$25,1,FALSE)&lt;&gt;"",'Leader-Assistant'!$F$1,""),"") &amp; IFERROR(IF(VLOOKUP(E581,'Leader-Assistant'!$G$1:$G$25,1,FALSE)&lt;&gt;"",'Leader-Assistant'!$G$1,""),"") &amp; IFERROR(IF(VLOOKUP(E581,'Leader-Assistant'!$H$1:$H$25,1,FALSE)&lt;&gt;"",'Leader-Assistant'!$H$1,""),"") &amp; IFERROR(IF(VLOOKUP(E581,'Leader-Assistant'!$I$1:$I$25,1,FALSE)&lt;&gt;"",'Leader-Assistant'!$I$1,""),"")</f>
        <v>MU</v>
      </c>
      <c r="E581" s="289" t="str">
        <f ca="1">IF(COUNTIF(Priorities!$B$4:OFFSET(Priorities!$B$3,Table1[[#This Row],[ID]],0),OFFSET(Priorities!$B$3,Table1[[#This Row],[ID]],0))=1,OFFSET(Priorities!$D$3,Table1[[#This Row],[ID]],0),"")</f>
        <v>AWO</v>
      </c>
      <c r="F581" s="291"/>
      <c r="G581" s="292" cm="1">
        <f t="array" aca="1" ref="G581" ca="1">_xlfn.IFNA(TODAY()-(INDEX(OFFSET(Priorities!$F$3:$F$2283,Table1[[#This Row],[ID]],0),MATCH(1,(B581=OFFSET(Priorities!$B$3:$B$2283,Table1[[#This Row],[ID]],0))*("1W"=OFFSET(Priorities!$E$3:$E$2283,Table1[[#This Row],[ID]],0)),0))),"")</f>
        <v>699</v>
      </c>
      <c r="H581" s="292" cm="1">
        <f t="array" aca="1" ref="H581" ca="1">_xlfn.IFNA(TODAY()-(INDEX(OFFSET(Priorities!$F$3:$F$2283,Table1[[#This Row],[ID]],0),MATCH(1,(B581=OFFSET(Priorities!$B$3:$B$2283,Table1[[#This Row],[ID]],0))*("3W"=OFFSET(Priorities!$E$3:$E$2283,Table1[[#This Row],[ID]],0)),0))),"")</f>
        <v>685</v>
      </c>
      <c r="I581" s="292" cm="1">
        <f t="array" aca="1" ref="I581" ca="1">_xlfn.IFNA(TODAY()-(INDEX(OFFSET(Priorities!$F$3:$F$2283,Table1[[#This Row],[ID]],0),MATCH(1,(B581=OFFSET(Priorities!$B$3:$B$2283,Table1[[#This Row],[ID]],0))*("6W"=OFFSET(Priorities!$E$3:$E$2283,Table1[[#This Row],[ID]],0)),0))),"")</f>
        <v>664</v>
      </c>
      <c r="J581" s="292" cm="1">
        <f t="array" aca="1" ref="J581" ca="1">_xlfn.IFNA(TODAY()-(INDEX(OFFSET(Priorities!$F$3:$F$2283,Table1[[#This Row],[ID]],0),MATCH(1,(B581=OFFSET(Priorities!$B$3:$B$2283,Table1[[#This Row],[ID]],0))*("12W"=OFFSET(Priorities!$E$3:$E$2283,Table1[[#This Row],[ID]],0)),0))),"")</f>
        <v>622</v>
      </c>
      <c r="K581" s="292" t="str" cm="1">
        <f t="array" aca="1" ref="K581" ca="1">_xlfn.IFNA(TODAY()-(INDEX(OFFSET(Priorities!$F$3:$F$2283,Table1[[#This Row],[ID]],0),MATCH(1,(B581=OFFSET(Priorities!$B$3:$B$2283,Table1[[#This Row],[ID]],0))*("18W"=OFFSET(Priorities!$E$3:$E$2283,Table1[[#This Row],[ID]],0)),0))),"")</f>
        <v/>
      </c>
      <c r="L581" s="292" t="str" cm="1">
        <f t="array" aca="1" ref="L581" ca="1">_xlfn.IFNA(TODAY()-(INDEX(OFFSET(Priorities!$F$3:$F$2283,Table1[[#This Row],[ID]],0),MATCH(1,(B581=OFFSET(Priorities!$B$3:$B$2283,Table1[[#This Row],[ID]],0))*("26W"=OFFSET(Priorities!$E$3:$E$2283,Table1[[#This Row],[ID]],0)),0))),"")</f>
        <v/>
      </c>
      <c r="M581" s="292" t="str" cm="1">
        <f t="array" aca="1" ref="M581" ca="1">_xlfn.IFNA(TODAY()-(INDEX(OFFSET(Priorities!$F$3:$F$2283,Table1[[#This Row],[ID]],0),MATCH(1,(B581=OFFSET(Priorities!$B$3:$B$2283,Table1[[#This Row],[ID]],0))*("52W"=OFFSET(Priorities!$E$3:$E$2283,Table1[[#This Row],[ID]],0)),0))),"")</f>
        <v/>
      </c>
      <c r="N581" s="292" t="str" cm="1">
        <f t="array" aca="1" ref="N581" ca="1">_xlfn.IFNA(TODAY()-(INDEX(OFFSET(Priorities!$F$3:$F$2283,Table1[[#This Row],[ID]],0),MATCH(1,(B581=OFFSET(Priorities!$B$3:$B$2283,Table1[[#This Row],[ID]],0))*("104W"=OFFSET(Priorities!$E$3:$E$2283,Table1[[#This Row],[ID]],0)),0))),"")</f>
        <v/>
      </c>
      <c r="O581" s="292" t="str" cm="1">
        <f t="array" aca="1" ref="O581" ca="1">_xlfn.IFNA(TODAY()-(INDEX(OFFSET(Priorities!$F$3:$F$2283,Table1[[#This Row],[ID]],0),MATCH(1,(B581=OFFSET(Priorities!$B$3:$B$2283,Table1[[#This Row],[ID]],0))*("2L"=OFFSET(Priorities!$E$3:$E$2283,Table1[[#This Row],[ID]],0)),0))),"")</f>
        <v/>
      </c>
      <c r="P581" s="292" t="str" cm="1">
        <f t="array" aca="1" ref="P581" ca="1">_xlfn.IFNA(TODAY()-(INDEX(OFFSET(Priorities!$F$3:$F$2283,Table1[[#This Row],[ID]],0),MATCH(1,(B581=OFFSET(Priorities!$B$3:$B$2283,Table1[[#This Row],[ID]],0))*("156W"=OFFSET(Priorities!$E$3:$E$2283,Table1[[#This Row],[ID]],0)),0))),"")</f>
        <v/>
      </c>
      <c r="Q581" s="289" t="str" cm="1">
        <f t="array" aca="1" ref="Q581" ca="1">_xlfn.IFNA(TODAY()-(INDEX(OFFSET(Priorities!$F$3:$F$2283,Table1[[#This Row],[ID]],0),MATCH(1,(B581=OFFSET(Priorities!$B$3:$B$2283,Table1[[#This Row],[ID]],0))*("3L"=OFFSET(Priorities!$E$3:$E$2283,Table1[[#This Row],[ID]],0)),0))),"")</f>
        <v/>
      </c>
    </row>
    <row r="582" spans="1:17" hidden="1" x14ac:dyDescent="0.3">
      <c r="A582" s="288">
        <v>581</v>
      </c>
      <c r="B582" s="289" t="str">
        <f ca="1">IF(COUNTIF(Priorities!$B$4:OFFSET(Priorities!$B$3,Table1[[#This Row],[ID]],0),OFFSET(Priorities!$B$3,Table1[[#This Row],[ID]],0))=1,OFFSET(Priorities!$B$3,Table1[[#This Row],[ID]],0),"")</f>
        <v/>
      </c>
      <c r="C582" s="290" t="str">
        <f ca="1">IF(COUNTIF(Priorities!$B$4:OFFSET(Priorities!$B$3,Table1[[#This Row],[ID]],0),OFFSET(Priorities!$B$3,Table1[[#This Row],[ID]],0))=1,OFFSET(Priorities!$C$3,Table1[[#This Row],[ID]],0),"")</f>
        <v/>
      </c>
      <c r="D582" s="289" t="str">
        <f ca="1">IFERROR(IF(VLOOKUP(E582,'Leader-Assistant'!$B$1:$B$25,1,FALSE)&lt;&gt;"",'Leader-Assistant'!$B$1,""),"") &amp; IFERROR(IF(VLOOKUP(E582,'Leader-Assistant'!$C$1:$C$25,1,FALSE)&lt;&gt;"",'Leader-Assistant'!$C$1,""),"")  &amp; IFERROR(IF(VLOOKUP(E582,'Leader-Assistant'!$D$1:$D$25,1,FALSE)&lt;&gt;"",'Leader-Assistant'!$D$1,""),"") &amp; IFERROR(IF(VLOOKUP(E582,'Leader-Assistant'!$E$1:$E$25,1,FALSE)&lt;&gt;"",'Leader-Assistant'!$E$1,""),"") &amp; IFERROR(IF(VLOOKUP(E582,'Leader-Assistant'!$F$1:$F$25,1,FALSE)&lt;&gt;"",'Leader-Assistant'!$F$1,""),"") &amp; IFERROR(IF(VLOOKUP(E582,'Leader-Assistant'!$G$1:$G$25,1,FALSE)&lt;&gt;"",'Leader-Assistant'!$G$1,""),"") &amp; IFERROR(IF(VLOOKUP(E582,'Leader-Assistant'!$H$1:$H$25,1,FALSE)&lt;&gt;"",'Leader-Assistant'!$H$1,""),"") &amp; IFERROR(IF(VLOOKUP(E582,'Leader-Assistant'!$I$1:$I$25,1,FALSE)&lt;&gt;"",'Leader-Assistant'!$I$1,""),"")</f>
        <v/>
      </c>
      <c r="E582" s="289" t="str">
        <f ca="1">IF(COUNTIF(Priorities!$B$4:OFFSET(Priorities!$B$3,Table1[[#This Row],[ID]],0),OFFSET(Priorities!$B$3,Table1[[#This Row],[ID]],0))=1,OFFSET(Priorities!$D$3,Table1[[#This Row],[ID]],0),"")</f>
        <v/>
      </c>
      <c r="F582" s="291"/>
      <c r="G582" s="292" t="str" cm="1">
        <f t="array" aca="1" ref="G582" ca="1">_xlfn.IFNA(TODAY()-(INDEX(OFFSET(Priorities!$F$3:$F$2283,Table1[[#This Row],[ID]],0),MATCH(1,(B582=OFFSET(Priorities!$B$3:$B$2283,Table1[[#This Row],[ID]],0))*("1W"=OFFSET(Priorities!$E$3:$E$2283,Table1[[#This Row],[ID]],0)),0))),"")</f>
        <v/>
      </c>
      <c r="H582" s="292" t="str" cm="1">
        <f t="array" aca="1" ref="H582" ca="1">_xlfn.IFNA(TODAY()-(INDEX(OFFSET(Priorities!$F$3:$F$2283,Table1[[#This Row],[ID]],0),MATCH(1,(B582=OFFSET(Priorities!$B$3:$B$2283,Table1[[#This Row],[ID]],0))*("3W"=OFFSET(Priorities!$E$3:$E$2283,Table1[[#This Row],[ID]],0)),0))),"")</f>
        <v/>
      </c>
      <c r="I582" s="292" t="str" cm="1">
        <f t="array" aca="1" ref="I582" ca="1">_xlfn.IFNA(TODAY()-(INDEX(OFFSET(Priorities!$F$3:$F$2283,Table1[[#This Row],[ID]],0),MATCH(1,(B582=OFFSET(Priorities!$B$3:$B$2283,Table1[[#This Row],[ID]],0))*("6W"=OFFSET(Priorities!$E$3:$E$2283,Table1[[#This Row],[ID]],0)),0))),"")</f>
        <v/>
      </c>
      <c r="J582" s="292" t="str" cm="1">
        <f t="array" aca="1" ref="J582" ca="1">_xlfn.IFNA(TODAY()-(INDEX(OFFSET(Priorities!$F$3:$F$2283,Table1[[#This Row],[ID]],0),MATCH(1,(B582=OFFSET(Priorities!$B$3:$B$2283,Table1[[#This Row],[ID]],0))*("12W"=OFFSET(Priorities!$E$3:$E$2283,Table1[[#This Row],[ID]],0)),0))),"")</f>
        <v/>
      </c>
      <c r="K582" s="292" t="str" cm="1">
        <f t="array" aca="1" ref="K582" ca="1">_xlfn.IFNA(TODAY()-(INDEX(OFFSET(Priorities!$F$3:$F$2283,Table1[[#This Row],[ID]],0),MATCH(1,(B582=OFFSET(Priorities!$B$3:$B$2283,Table1[[#This Row],[ID]],0))*("18W"=OFFSET(Priorities!$E$3:$E$2283,Table1[[#This Row],[ID]],0)),0))),"")</f>
        <v/>
      </c>
      <c r="L582" s="292" t="str" cm="1">
        <f t="array" aca="1" ref="L582" ca="1">_xlfn.IFNA(TODAY()-(INDEX(OFFSET(Priorities!$F$3:$F$2283,Table1[[#This Row],[ID]],0),MATCH(1,(B582=OFFSET(Priorities!$B$3:$B$2283,Table1[[#This Row],[ID]],0))*("26W"=OFFSET(Priorities!$E$3:$E$2283,Table1[[#This Row],[ID]],0)),0))),"")</f>
        <v/>
      </c>
      <c r="M582" s="292" t="str" cm="1">
        <f t="array" aca="1" ref="M582" ca="1">_xlfn.IFNA(TODAY()-(INDEX(OFFSET(Priorities!$F$3:$F$2283,Table1[[#This Row],[ID]],0),MATCH(1,(B582=OFFSET(Priorities!$B$3:$B$2283,Table1[[#This Row],[ID]],0))*("52W"=OFFSET(Priorities!$E$3:$E$2283,Table1[[#This Row],[ID]],0)),0))),"")</f>
        <v/>
      </c>
      <c r="N582" s="292" t="str" cm="1">
        <f t="array" aca="1" ref="N582" ca="1">_xlfn.IFNA(TODAY()-(INDEX(OFFSET(Priorities!$F$3:$F$2283,Table1[[#This Row],[ID]],0),MATCH(1,(B582=OFFSET(Priorities!$B$3:$B$2283,Table1[[#This Row],[ID]],0))*("104W"=OFFSET(Priorities!$E$3:$E$2283,Table1[[#This Row],[ID]],0)),0))),"")</f>
        <v/>
      </c>
      <c r="O582" s="292" t="str" cm="1">
        <f t="array" aca="1" ref="O582" ca="1">_xlfn.IFNA(TODAY()-(INDEX(OFFSET(Priorities!$F$3:$F$2283,Table1[[#This Row],[ID]],0),MATCH(1,(B582=OFFSET(Priorities!$B$3:$B$2283,Table1[[#This Row],[ID]],0))*("2L"=OFFSET(Priorities!$E$3:$E$2283,Table1[[#This Row],[ID]],0)),0))),"")</f>
        <v/>
      </c>
      <c r="P582" s="292" t="str" cm="1">
        <f t="array" aca="1" ref="P582" ca="1">_xlfn.IFNA(TODAY()-(INDEX(OFFSET(Priorities!$F$3:$F$2283,Table1[[#This Row],[ID]],0),MATCH(1,(B582=OFFSET(Priorities!$B$3:$B$2283,Table1[[#This Row],[ID]],0))*("156W"=OFFSET(Priorities!$E$3:$E$2283,Table1[[#This Row],[ID]],0)),0))),"")</f>
        <v/>
      </c>
      <c r="Q582" s="289" t="str" cm="1">
        <f t="array" aca="1" ref="Q582" ca="1">_xlfn.IFNA(TODAY()-(INDEX(OFFSET(Priorities!$F$3:$F$2283,Table1[[#This Row],[ID]],0),MATCH(1,(B582=OFFSET(Priorities!$B$3:$B$2283,Table1[[#This Row],[ID]],0))*("3L"=OFFSET(Priorities!$E$3:$E$2283,Table1[[#This Row],[ID]],0)),0))),"")</f>
        <v/>
      </c>
    </row>
    <row r="583" spans="1:17" hidden="1" x14ac:dyDescent="0.3">
      <c r="A583" s="288">
        <v>582</v>
      </c>
      <c r="B583" s="289" t="str">
        <f ca="1">IF(COUNTIF(Priorities!$B$4:OFFSET(Priorities!$B$3,Table1[[#This Row],[ID]],0),OFFSET(Priorities!$B$3,Table1[[#This Row],[ID]],0))=1,OFFSET(Priorities!$B$3,Table1[[#This Row],[ID]],0),"")</f>
        <v/>
      </c>
      <c r="C583" s="290" t="str">
        <f ca="1">IF(COUNTIF(Priorities!$B$4:OFFSET(Priorities!$B$3,Table1[[#This Row],[ID]],0),OFFSET(Priorities!$B$3,Table1[[#This Row],[ID]],0))=1,OFFSET(Priorities!$C$3,Table1[[#This Row],[ID]],0),"")</f>
        <v/>
      </c>
      <c r="D583" s="289" t="str">
        <f ca="1">IFERROR(IF(VLOOKUP(E583,'Leader-Assistant'!$B$1:$B$25,1,FALSE)&lt;&gt;"",'Leader-Assistant'!$B$1,""),"") &amp; IFERROR(IF(VLOOKUP(E583,'Leader-Assistant'!$C$1:$C$25,1,FALSE)&lt;&gt;"",'Leader-Assistant'!$C$1,""),"")  &amp; IFERROR(IF(VLOOKUP(E583,'Leader-Assistant'!$D$1:$D$25,1,FALSE)&lt;&gt;"",'Leader-Assistant'!$D$1,""),"") &amp; IFERROR(IF(VLOOKUP(E583,'Leader-Assistant'!$E$1:$E$25,1,FALSE)&lt;&gt;"",'Leader-Assistant'!$E$1,""),"") &amp; IFERROR(IF(VLOOKUP(E583,'Leader-Assistant'!$F$1:$F$25,1,FALSE)&lt;&gt;"",'Leader-Assistant'!$F$1,""),"") &amp; IFERROR(IF(VLOOKUP(E583,'Leader-Assistant'!$G$1:$G$25,1,FALSE)&lt;&gt;"",'Leader-Assistant'!$G$1,""),"") &amp; IFERROR(IF(VLOOKUP(E583,'Leader-Assistant'!$H$1:$H$25,1,FALSE)&lt;&gt;"",'Leader-Assistant'!$H$1,""),"") &amp; IFERROR(IF(VLOOKUP(E583,'Leader-Assistant'!$I$1:$I$25,1,FALSE)&lt;&gt;"",'Leader-Assistant'!$I$1,""),"")</f>
        <v/>
      </c>
      <c r="E583" s="289" t="str">
        <f ca="1">IF(COUNTIF(Priorities!$B$4:OFFSET(Priorities!$B$3,Table1[[#This Row],[ID]],0),OFFSET(Priorities!$B$3,Table1[[#This Row],[ID]],0))=1,OFFSET(Priorities!$D$3,Table1[[#This Row],[ID]],0),"")</f>
        <v/>
      </c>
      <c r="F583" s="291"/>
      <c r="G583" s="292" t="str" cm="1">
        <f t="array" aca="1" ref="G583" ca="1">_xlfn.IFNA(TODAY()-(INDEX(OFFSET(Priorities!$F$3:$F$2283,Table1[[#This Row],[ID]],0),MATCH(1,(B583=OFFSET(Priorities!$B$3:$B$2283,Table1[[#This Row],[ID]],0))*("1W"=OFFSET(Priorities!$E$3:$E$2283,Table1[[#This Row],[ID]],0)),0))),"")</f>
        <v/>
      </c>
      <c r="H583" s="292" t="str" cm="1">
        <f t="array" aca="1" ref="H583" ca="1">_xlfn.IFNA(TODAY()-(INDEX(OFFSET(Priorities!$F$3:$F$2283,Table1[[#This Row],[ID]],0),MATCH(1,(B583=OFFSET(Priorities!$B$3:$B$2283,Table1[[#This Row],[ID]],0))*("3W"=OFFSET(Priorities!$E$3:$E$2283,Table1[[#This Row],[ID]],0)),0))),"")</f>
        <v/>
      </c>
      <c r="I583" s="292" t="str" cm="1">
        <f t="array" aca="1" ref="I583" ca="1">_xlfn.IFNA(TODAY()-(INDEX(OFFSET(Priorities!$F$3:$F$2283,Table1[[#This Row],[ID]],0),MATCH(1,(B583=OFFSET(Priorities!$B$3:$B$2283,Table1[[#This Row],[ID]],0))*("6W"=OFFSET(Priorities!$E$3:$E$2283,Table1[[#This Row],[ID]],0)),0))),"")</f>
        <v/>
      </c>
      <c r="J583" s="292" t="str" cm="1">
        <f t="array" aca="1" ref="J583" ca="1">_xlfn.IFNA(TODAY()-(INDEX(OFFSET(Priorities!$F$3:$F$2283,Table1[[#This Row],[ID]],0),MATCH(1,(B583=OFFSET(Priorities!$B$3:$B$2283,Table1[[#This Row],[ID]],0))*("12W"=OFFSET(Priorities!$E$3:$E$2283,Table1[[#This Row],[ID]],0)),0))),"")</f>
        <v/>
      </c>
      <c r="K583" s="292" t="str" cm="1">
        <f t="array" aca="1" ref="K583" ca="1">_xlfn.IFNA(TODAY()-(INDEX(OFFSET(Priorities!$F$3:$F$2283,Table1[[#This Row],[ID]],0),MATCH(1,(B583=OFFSET(Priorities!$B$3:$B$2283,Table1[[#This Row],[ID]],0))*("18W"=OFFSET(Priorities!$E$3:$E$2283,Table1[[#This Row],[ID]],0)),0))),"")</f>
        <v/>
      </c>
      <c r="L583" s="292" t="str" cm="1">
        <f t="array" aca="1" ref="L583" ca="1">_xlfn.IFNA(TODAY()-(INDEX(OFFSET(Priorities!$F$3:$F$2283,Table1[[#This Row],[ID]],0),MATCH(1,(B583=OFFSET(Priorities!$B$3:$B$2283,Table1[[#This Row],[ID]],0))*("26W"=OFFSET(Priorities!$E$3:$E$2283,Table1[[#This Row],[ID]],0)),0))),"")</f>
        <v/>
      </c>
      <c r="M583" s="292" t="str" cm="1">
        <f t="array" aca="1" ref="M583" ca="1">_xlfn.IFNA(TODAY()-(INDEX(OFFSET(Priorities!$F$3:$F$2283,Table1[[#This Row],[ID]],0),MATCH(1,(B583=OFFSET(Priorities!$B$3:$B$2283,Table1[[#This Row],[ID]],0))*("52W"=OFFSET(Priorities!$E$3:$E$2283,Table1[[#This Row],[ID]],0)),0))),"")</f>
        <v/>
      </c>
      <c r="N583" s="292" t="str" cm="1">
        <f t="array" aca="1" ref="N583" ca="1">_xlfn.IFNA(TODAY()-(INDEX(OFFSET(Priorities!$F$3:$F$2283,Table1[[#This Row],[ID]],0),MATCH(1,(B583=OFFSET(Priorities!$B$3:$B$2283,Table1[[#This Row],[ID]],0))*("104W"=OFFSET(Priorities!$E$3:$E$2283,Table1[[#This Row],[ID]],0)),0))),"")</f>
        <v/>
      </c>
      <c r="O583" s="292" t="str" cm="1">
        <f t="array" aca="1" ref="O583" ca="1">_xlfn.IFNA(TODAY()-(INDEX(OFFSET(Priorities!$F$3:$F$2283,Table1[[#This Row],[ID]],0),MATCH(1,(B583=OFFSET(Priorities!$B$3:$B$2283,Table1[[#This Row],[ID]],0))*("2L"=OFFSET(Priorities!$E$3:$E$2283,Table1[[#This Row],[ID]],0)),0))),"")</f>
        <v/>
      </c>
      <c r="P583" s="292" t="str" cm="1">
        <f t="array" aca="1" ref="P583" ca="1">_xlfn.IFNA(TODAY()-(INDEX(OFFSET(Priorities!$F$3:$F$2283,Table1[[#This Row],[ID]],0),MATCH(1,(B583=OFFSET(Priorities!$B$3:$B$2283,Table1[[#This Row],[ID]],0))*("156W"=OFFSET(Priorities!$E$3:$E$2283,Table1[[#This Row],[ID]],0)),0))),"")</f>
        <v/>
      </c>
      <c r="Q583" s="289" t="str" cm="1">
        <f t="array" aca="1" ref="Q583" ca="1">_xlfn.IFNA(TODAY()-(INDEX(OFFSET(Priorities!$F$3:$F$2283,Table1[[#This Row],[ID]],0),MATCH(1,(B583=OFFSET(Priorities!$B$3:$B$2283,Table1[[#This Row],[ID]],0))*("3L"=OFFSET(Priorities!$E$3:$E$2283,Table1[[#This Row],[ID]],0)),0))),"")</f>
        <v/>
      </c>
    </row>
    <row r="584" spans="1:17" hidden="1" x14ac:dyDescent="0.3">
      <c r="A584" s="288">
        <v>583</v>
      </c>
      <c r="B584" s="289" t="str">
        <f ca="1">IF(COUNTIF(Priorities!$B$4:OFFSET(Priorities!$B$3,Table1[[#This Row],[ID]],0),OFFSET(Priorities!$B$3,Table1[[#This Row],[ID]],0))=1,OFFSET(Priorities!$B$3,Table1[[#This Row],[ID]],0),"")</f>
        <v/>
      </c>
      <c r="C584" s="290" t="str">
        <f ca="1">IF(COUNTIF(Priorities!$B$4:OFFSET(Priorities!$B$3,Table1[[#This Row],[ID]],0),OFFSET(Priorities!$B$3,Table1[[#This Row],[ID]],0))=1,OFFSET(Priorities!$C$3,Table1[[#This Row],[ID]],0),"")</f>
        <v/>
      </c>
      <c r="D584" s="289" t="str">
        <f ca="1">IFERROR(IF(VLOOKUP(E584,'Leader-Assistant'!$B$1:$B$25,1,FALSE)&lt;&gt;"",'Leader-Assistant'!$B$1,""),"") &amp; IFERROR(IF(VLOOKUP(E584,'Leader-Assistant'!$C$1:$C$25,1,FALSE)&lt;&gt;"",'Leader-Assistant'!$C$1,""),"")  &amp; IFERROR(IF(VLOOKUP(E584,'Leader-Assistant'!$D$1:$D$25,1,FALSE)&lt;&gt;"",'Leader-Assistant'!$D$1,""),"") &amp; IFERROR(IF(VLOOKUP(E584,'Leader-Assistant'!$E$1:$E$25,1,FALSE)&lt;&gt;"",'Leader-Assistant'!$E$1,""),"") &amp; IFERROR(IF(VLOOKUP(E584,'Leader-Assistant'!$F$1:$F$25,1,FALSE)&lt;&gt;"",'Leader-Assistant'!$F$1,""),"") &amp; IFERROR(IF(VLOOKUP(E584,'Leader-Assistant'!$G$1:$G$25,1,FALSE)&lt;&gt;"",'Leader-Assistant'!$G$1,""),"") &amp; IFERROR(IF(VLOOKUP(E584,'Leader-Assistant'!$H$1:$H$25,1,FALSE)&lt;&gt;"",'Leader-Assistant'!$H$1,""),"") &amp; IFERROR(IF(VLOOKUP(E584,'Leader-Assistant'!$I$1:$I$25,1,FALSE)&lt;&gt;"",'Leader-Assistant'!$I$1,""),"")</f>
        <v/>
      </c>
      <c r="E584" s="289" t="str">
        <f ca="1">IF(COUNTIF(Priorities!$B$4:OFFSET(Priorities!$B$3,Table1[[#This Row],[ID]],0),OFFSET(Priorities!$B$3,Table1[[#This Row],[ID]],0))=1,OFFSET(Priorities!$D$3,Table1[[#This Row],[ID]],0),"")</f>
        <v/>
      </c>
      <c r="F584" s="291"/>
      <c r="G584" s="292" t="str" cm="1">
        <f t="array" aca="1" ref="G584" ca="1">_xlfn.IFNA(TODAY()-(INDEX(OFFSET(Priorities!$F$3:$F$2283,Table1[[#This Row],[ID]],0),MATCH(1,(B584=OFFSET(Priorities!$B$3:$B$2283,Table1[[#This Row],[ID]],0))*("1W"=OFFSET(Priorities!$E$3:$E$2283,Table1[[#This Row],[ID]],0)),0))),"")</f>
        <v/>
      </c>
      <c r="H584" s="292" t="str" cm="1">
        <f t="array" aca="1" ref="H584" ca="1">_xlfn.IFNA(TODAY()-(INDEX(OFFSET(Priorities!$F$3:$F$2283,Table1[[#This Row],[ID]],0),MATCH(1,(B584=OFFSET(Priorities!$B$3:$B$2283,Table1[[#This Row],[ID]],0))*("3W"=OFFSET(Priorities!$E$3:$E$2283,Table1[[#This Row],[ID]],0)),0))),"")</f>
        <v/>
      </c>
      <c r="I584" s="292" t="str" cm="1">
        <f t="array" aca="1" ref="I584" ca="1">_xlfn.IFNA(TODAY()-(INDEX(OFFSET(Priorities!$F$3:$F$2283,Table1[[#This Row],[ID]],0),MATCH(1,(B584=OFFSET(Priorities!$B$3:$B$2283,Table1[[#This Row],[ID]],0))*("6W"=OFFSET(Priorities!$E$3:$E$2283,Table1[[#This Row],[ID]],0)),0))),"")</f>
        <v/>
      </c>
      <c r="J584" s="292" t="str" cm="1">
        <f t="array" aca="1" ref="J584" ca="1">_xlfn.IFNA(TODAY()-(INDEX(OFFSET(Priorities!$F$3:$F$2283,Table1[[#This Row],[ID]],0),MATCH(1,(B584=OFFSET(Priorities!$B$3:$B$2283,Table1[[#This Row],[ID]],0))*("12W"=OFFSET(Priorities!$E$3:$E$2283,Table1[[#This Row],[ID]],0)),0))),"")</f>
        <v/>
      </c>
      <c r="K584" s="292" t="str" cm="1">
        <f t="array" aca="1" ref="K584" ca="1">_xlfn.IFNA(TODAY()-(INDEX(OFFSET(Priorities!$F$3:$F$2283,Table1[[#This Row],[ID]],0),MATCH(1,(B584=OFFSET(Priorities!$B$3:$B$2283,Table1[[#This Row],[ID]],0))*("18W"=OFFSET(Priorities!$E$3:$E$2283,Table1[[#This Row],[ID]],0)),0))),"")</f>
        <v/>
      </c>
      <c r="L584" s="292" t="str" cm="1">
        <f t="array" aca="1" ref="L584" ca="1">_xlfn.IFNA(TODAY()-(INDEX(OFFSET(Priorities!$F$3:$F$2283,Table1[[#This Row],[ID]],0),MATCH(1,(B584=OFFSET(Priorities!$B$3:$B$2283,Table1[[#This Row],[ID]],0))*("26W"=OFFSET(Priorities!$E$3:$E$2283,Table1[[#This Row],[ID]],0)),0))),"")</f>
        <v/>
      </c>
      <c r="M584" s="292" t="str" cm="1">
        <f t="array" aca="1" ref="M584" ca="1">_xlfn.IFNA(TODAY()-(INDEX(OFFSET(Priorities!$F$3:$F$2283,Table1[[#This Row],[ID]],0),MATCH(1,(B584=OFFSET(Priorities!$B$3:$B$2283,Table1[[#This Row],[ID]],0))*("52W"=OFFSET(Priorities!$E$3:$E$2283,Table1[[#This Row],[ID]],0)),0))),"")</f>
        <v/>
      </c>
      <c r="N584" s="292" t="str" cm="1">
        <f t="array" aca="1" ref="N584" ca="1">_xlfn.IFNA(TODAY()-(INDEX(OFFSET(Priorities!$F$3:$F$2283,Table1[[#This Row],[ID]],0),MATCH(1,(B584=OFFSET(Priorities!$B$3:$B$2283,Table1[[#This Row],[ID]],0))*("104W"=OFFSET(Priorities!$E$3:$E$2283,Table1[[#This Row],[ID]],0)),0))),"")</f>
        <v/>
      </c>
      <c r="O584" s="292" t="str" cm="1">
        <f t="array" aca="1" ref="O584" ca="1">_xlfn.IFNA(TODAY()-(INDEX(OFFSET(Priorities!$F$3:$F$2283,Table1[[#This Row],[ID]],0),MATCH(1,(B584=OFFSET(Priorities!$B$3:$B$2283,Table1[[#This Row],[ID]],0))*("2L"=OFFSET(Priorities!$E$3:$E$2283,Table1[[#This Row],[ID]],0)),0))),"")</f>
        <v/>
      </c>
      <c r="P584" s="292" t="str" cm="1">
        <f t="array" aca="1" ref="P584" ca="1">_xlfn.IFNA(TODAY()-(INDEX(OFFSET(Priorities!$F$3:$F$2283,Table1[[#This Row],[ID]],0),MATCH(1,(B584=OFFSET(Priorities!$B$3:$B$2283,Table1[[#This Row],[ID]],0))*("156W"=OFFSET(Priorities!$E$3:$E$2283,Table1[[#This Row],[ID]],0)),0))),"")</f>
        <v/>
      </c>
      <c r="Q584" s="289" t="str" cm="1">
        <f t="array" aca="1" ref="Q584" ca="1">_xlfn.IFNA(TODAY()-(INDEX(OFFSET(Priorities!$F$3:$F$2283,Table1[[#This Row],[ID]],0),MATCH(1,(B584=OFFSET(Priorities!$B$3:$B$2283,Table1[[#This Row],[ID]],0))*("3L"=OFFSET(Priorities!$E$3:$E$2283,Table1[[#This Row],[ID]],0)),0))),"")</f>
        <v/>
      </c>
    </row>
    <row r="585" spans="1:17" hidden="1" x14ac:dyDescent="0.3">
      <c r="A585" s="288">
        <v>584</v>
      </c>
      <c r="B585" s="289" t="str">
        <f ca="1">IF(COUNTIF(Priorities!$B$4:OFFSET(Priorities!$B$3,Table1[[#This Row],[ID]],0),OFFSET(Priorities!$B$3,Table1[[#This Row],[ID]],0))=1,OFFSET(Priorities!$B$3,Table1[[#This Row],[ID]],0),"")</f>
        <v/>
      </c>
      <c r="C585" s="290" t="str">
        <f ca="1">IF(COUNTIF(Priorities!$B$4:OFFSET(Priorities!$B$3,Table1[[#This Row],[ID]],0),OFFSET(Priorities!$B$3,Table1[[#This Row],[ID]],0))=1,OFFSET(Priorities!$C$3,Table1[[#This Row],[ID]],0),"")</f>
        <v/>
      </c>
      <c r="D585" s="289" t="str">
        <f ca="1">IFERROR(IF(VLOOKUP(E585,'Leader-Assistant'!$B$1:$B$25,1,FALSE)&lt;&gt;"",'Leader-Assistant'!$B$1,""),"") &amp; IFERROR(IF(VLOOKUP(E585,'Leader-Assistant'!$C$1:$C$25,1,FALSE)&lt;&gt;"",'Leader-Assistant'!$C$1,""),"")  &amp; IFERROR(IF(VLOOKUP(E585,'Leader-Assistant'!$D$1:$D$25,1,FALSE)&lt;&gt;"",'Leader-Assistant'!$D$1,""),"") &amp; IFERROR(IF(VLOOKUP(E585,'Leader-Assistant'!$E$1:$E$25,1,FALSE)&lt;&gt;"",'Leader-Assistant'!$E$1,""),"") &amp; IFERROR(IF(VLOOKUP(E585,'Leader-Assistant'!$F$1:$F$25,1,FALSE)&lt;&gt;"",'Leader-Assistant'!$F$1,""),"") &amp; IFERROR(IF(VLOOKUP(E585,'Leader-Assistant'!$G$1:$G$25,1,FALSE)&lt;&gt;"",'Leader-Assistant'!$G$1,""),"") &amp; IFERROR(IF(VLOOKUP(E585,'Leader-Assistant'!$H$1:$H$25,1,FALSE)&lt;&gt;"",'Leader-Assistant'!$H$1,""),"") &amp; IFERROR(IF(VLOOKUP(E585,'Leader-Assistant'!$I$1:$I$25,1,FALSE)&lt;&gt;"",'Leader-Assistant'!$I$1,""),"")</f>
        <v/>
      </c>
      <c r="E585" s="289" t="str">
        <f ca="1">IF(COUNTIF(Priorities!$B$4:OFFSET(Priorities!$B$3,Table1[[#This Row],[ID]],0),OFFSET(Priorities!$B$3,Table1[[#This Row],[ID]],0))=1,OFFSET(Priorities!$D$3,Table1[[#This Row],[ID]],0),"")</f>
        <v/>
      </c>
      <c r="F585" s="291"/>
      <c r="G585" s="292" t="str" cm="1">
        <f t="array" aca="1" ref="G585" ca="1">_xlfn.IFNA(TODAY()-(INDEX(OFFSET(Priorities!$F$3:$F$2283,Table1[[#This Row],[ID]],0),MATCH(1,(B585=OFFSET(Priorities!$B$3:$B$2283,Table1[[#This Row],[ID]],0))*("1W"=OFFSET(Priorities!$E$3:$E$2283,Table1[[#This Row],[ID]],0)),0))),"")</f>
        <v/>
      </c>
      <c r="H585" s="292" t="str" cm="1">
        <f t="array" aca="1" ref="H585" ca="1">_xlfn.IFNA(TODAY()-(INDEX(OFFSET(Priorities!$F$3:$F$2283,Table1[[#This Row],[ID]],0),MATCH(1,(B585=OFFSET(Priorities!$B$3:$B$2283,Table1[[#This Row],[ID]],0))*("3W"=OFFSET(Priorities!$E$3:$E$2283,Table1[[#This Row],[ID]],0)),0))),"")</f>
        <v/>
      </c>
      <c r="I585" s="292" t="str" cm="1">
        <f t="array" aca="1" ref="I585" ca="1">_xlfn.IFNA(TODAY()-(INDEX(OFFSET(Priorities!$F$3:$F$2283,Table1[[#This Row],[ID]],0),MATCH(1,(B585=OFFSET(Priorities!$B$3:$B$2283,Table1[[#This Row],[ID]],0))*("6W"=OFFSET(Priorities!$E$3:$E$2283,Table1[[#This Row],[ID]],0)),0))),"")</f>
        <v/>
      </c>
      <c r="J585" s="292" t="str" cm="1">
        <f t="array" aca="1" ref="J585" ca="1">_xlfn.IFNA(TODAY()-(INDEX(OFFSET(Priorities!$F$3:$F$2283,Table1[[#This Row],[ID]],0),MATCH(1,(B585=OFFSET(Priorities!$B$3:$B$2283,Table1[[#This Row],[ID]],0))*("12W"=OFFSET(Priorities!$E$3:$E$2283,Table1[[#This Row],[ID]],0)),0))),"")</f>
        <v/>
      </c>
      <c r="K585" s="292" t="str" cm="1">
        <f t="array" aca="1" ref="K585" ca="1">_xlfn.IFNA(TODAY()-(INDEX(OFFSET(Priorities!$F$3:$F$2283,Table1[[#This Row],[ID]],0),MATCH(1,(B585=OFFSET(Priorities!$B$3:$B$2283,Table1[[#This Row],[ID]],0))*("18W"=OFFSET(Priorities!$E$3:$E$2283,Table1[[#This Row],[ID]],0)),0))),"")</f>
        <v/>
      </c>
      <c r="L585" s="292" t="str" cm="1">
        <f t="array" aca="1" ref="L585" ca="1">_xlfn.IFNA(TODAY()-(INDEX(OFFSET(Priorities!$F$3:$F$2283,Table1[[#This Row],[ID]],0),MATCH(1,(B585=OFFSET(Priorities!$B$3:$B$2283,Table1[[#This Row],[ID]],0))*("26W"=OFFSET(Priorities!$E$3:$E$2283,Table1[[#This Row],[ID]],0)),0))),"")</f>
        <v/>
      </c>
      <c r="M585" s="292" t="str" cm="1">
        <f t="array" aca="1" ref="M585" ca="1">_xlfn.IFNA(TODAY()-(INDEX(OFFSET(Priorities!$F$3:$F$2283,Table1[[#This Row],[ID]],0),MATCH(1,(B585=OFFSET(Priorities!$B$3:$B$2283,Table1[[#This Row],[ID]],0))*("52W"=OFFSET(Priorities!$E$3:$E$2283,Table1[[#This Row],[ID]],0)),0))),"")</f>
        <v/>
      </c>
      <c r="N585" s="292" t="str" cm="1">
        <f t="array" aca="1" ref="N585" ca="1">_xlfn.IFNA(TODAY()-(INDEX(OFFSET(Priorities!$F$3:$F$2283,Table1[[#This Row],[ID]],0),MATCH(1,(B585=OFFSET(Priorities!$B$3:$B$2283,Table1[[#This Row],[ID]],0))*("104W"=OFFSET(Priorities!$E$3:$E$2283,Table1[[#This Row],[ID]],0)),0))),"")</f>
        <v/>
      </c>
      <c r="O585" s="292" t="str" cm="1">
        <f t="array" aca="1" ref="O585" ca="1">_xlfn.IFNA(TODAY()-(INDEX(OFFSET(Priorities!$F$3:$F$2283,Table1[[#This Row],[ID]],0),MATCH(1,(B585=OFFSET(Priorities!$B$3:$B$2283,Table1[[#This Row],[ID]],0))*("2L"=OFFSET(Priorities!$E$3:$E$2283,Table1[[#This Row],[ID]],0)),0))),"")</f>
        <v/>
      </c>
      <c r="P585" s="292" t="str" cm="1">
        <f t="array" aca="1" ref="P585" ca="1">_xlfn.IFNA(TODAY()-(INDEX(OFFSET(Priorities!$F$3:$F$2283,Table1[[#This Row],[ID]],0),MATCH(1,(B585=OFFSET(Priorities!$B$3:$B$2283,Table1[[#This Row],[ID]],0))*("156W"=OFFSET(Priorities!$E$3:$E$2283,Table1[[#This Row],[ID]],0)),0))),"")</f>
        <v/>
      </c>
      <c r="Q585" s="289" t="str" cm="1">
        <f t="array" aca="1" ref="Q585" ca="1">_xlfn.IFNA(TODAY()-(INDEX(OFFSET(Priorities!$F$3:$F$2283,Table1[[#This Row],[ID]],0),MATCH(1,(B585=OFFSET(Priorities!$B$3:$B$2283,Table1[[#This Row],[ID]],0))*("3L"=OFFSET(Priorities!$E$3:$E$2283,Table1[[#This Row],[ID]],0)),0))),"")</f>
        <v/>
      </c>
    </row>
    <row r="586" spans="1:17" hidden="1" x14ac:dyDescent="0.3">
      <c r="A586" s="288">
        <v>585</v>
      </c>
      <c r="B586" s="289" t="str">
        <f ca="1">IF(COUNTIF(Priorities!$B$4:OFFSET(Priorities!$B$3,Table1[[#This Row],[ID]],0),OFFSET(Priorities!$B$3,Table1[[#This Row],[ID]],0))=1,OFFSET(Priorities!$B$3,Table1[[#This Row],[ID]],0),"")</f>
        <v/>
      </c>
      <c r="C586" s="290" t="str">
        <f ca="1">IF(COUNTIF(Priorities!$B$4:OFFSET(Priorities!$B$3,Table1[[#This Row],[ID]],0),OFFSET(Priorities!$B$3,Table1[[#This Row],[ID]],0))=1,OFFSET(Priorities!$C$3,Table1[[#This Row],[ID]],0),"")</f>
        <v/>
      </c>
      <c r="D586" s="289" t="str">
        <f ca="1">IFERROR(IF(VLOOKUP(E586,'Leader-Assistant'!$B$1:$B$25,1,FALSE)&lt;&gt;"",'Leader-Assistant'!$B$1,""),"") &amp; IFERROR(IF(VLOOKUP(E586,'Leader-Assistant'!$C$1:$C$25,1,FALSE)&lt;&gt;"",'Leader-Assistant'!$C$1,""),"")  &amp; IFERROR(IF(VLOOKUP(E586,'Leader-Assistant'!$D$1:$D$25,1,FALSE)&lt;&gt;"",'Leader-Assistant'!$D$1,""),"") &amp; IFERROR(IF(VLOOKUP(E586,'Leader-Assistant'!$E$1:$E$25,1,FALSE)&lt;&gt;"",'Leader-Assistant'!$E$1,""),"") &amp; IFERROR(IF(VLOOKUP(E586,'Leader-Assistant'!$F$1:$F$25,1,FALSE)&lt;&gt;"",'Leader-Assistant'!$F$1,""),"") &amp; IFERROR(IF(VLOOKUP(E586,'Leader-Assistant'!$G$1:$G$25,1,FALSE)&lt;&gt;"",'Leader-Assistant'!$G$1,""),"") &amp; IFERROR(IF(VLOOKUP(E586,'Leader-Assistant'!$H$1:$H$25,1,FALSE)&lt;&gt;"",'Leader-Assistant'!$H$1,""),"") &amp; IFERROR(IF(VLOOKUP(E586,'Leader-Assistant'!$I$1:$I$25,1,FALSE)&lt;&gt;"",'Leader-Assistant'!$I$1,""),"")</f>
        <v/>
      </c>
      <c r="E586" s="289" t="str">
        <f ca="1">IF(COUNTIF(Priorities!$B$4:OFFSET(Priorities!$B$3,Table1[[#This Row],[ID]],0),OFFSET(Priorities!$B$3,Table1[[#This Row],[ID]],0))=1,OFFSET(Priorities!$D$3,Table1[[#This Row],[ID]],0),"")</f>
        <v/>
      </c>
      <c r="F586" s="291"/>
      <c r="G586" s="292" t="str" cm="1">
        <f t="array" aca="1" ref="G586" ca="1">_xlfn.IFNA(TODAY()-(INDEX(OFFSET(Priorities!$F$3:$F$2283,Table1[[#This Row],[ID]],0),MATCH(1,(B586=OFFSET(Priorities!$B$3:$B$2283,Table1[[#This Row],[ID]],0))*("1W"=OFFSET(Priorities!$E$3:$E$2283,Table1[[#This Row],[ID]],0)),0))),"")</f>
        <v/>
      </c>
      <c r="H586" s="292" t="str" cm="1">
        <f t="array" aca="1" ref="H586" ca="1">_xlfn.IFNA(TODAY()-(INDEX(OFFSET(Priorities!$F$3:$F$2283,Table1[[#This Row],[ID]],0),MATCH(1,(B586=OFFSET(Priorities!$B$3:$B$2283,Table1[[#This Row],[ID]],0))*("3W"=OFFSET(Priorities!$E$3:$E$2283,Table1[[#This Row],[ID]],0)),0))),"")</f>
        <v/>
      </c>
      <c r="I586" s="292" t="str" cm="1">
        <f t="array" aca="1" ref="I586" ca="1">_xlfn.IFNA(TODAY()-(INDEX(OFFSET(Priorities!$F$3:$F$2283,Table1[[#This Row],[ID]],0),MATCH(1,(B586=OFFSET(Priorities!$B$3:$B$2283,Table1[[#This Row],[ID]],0))*("6W"=OFFSET(Priorities!$E$3:$E$2283,Table1[[#This Row],[ID]],0)),0))),"")</f>
        <v/>
      </c>
      <c r="J586" s="292" t="str" cm="1">
        <f t="array" aca="1" ref="J586" ca="1">_xlfn.IFNA(TODAY()-(INDEX(OFFSET(Priorities!$F$3:$F$2283,Table1[[#This Row],[ID]],0),MATCH(1,(B586=OFFSET(Priorities!$B$3:$B$2283,Table1[[#This Row],[ID]],0))*("12W"=OFFSET(Priorities!$E$3:$E$2283,Table1[[#This Row],[ID]],0)),0))),"")</f>
        <v/>
      </c>
      <c r="K586" s="292" t="str" cm="1">
        <f t="array" aca="1" ref="K586" ca="1">_xlfn.IFNA(TODAY()-(INDEX(OFFSET(Priorities!$F$3:$F$2283,Table1[[#This Row],[ID]],0),MATCH(1,(B586=OFFSET(Priorities!$B$3:$B$2283,Table1[[#This Row],[ID]],0))*("18W"=OFFSET(Priorities!$E$3:$E$2283,Table1[[#This Row],[ID]],0)),0))),"")</f>
        <v/>
      </c>
      <c r="L586" s="292" t="str" cm="1">
        <f t="array" aca="1" ref="L586" ca="1">_xlfn.IFNA(TODAY()-(INDEX(OFFSET(Priorities!$F$3:$F$2283,Table1[[#This Row],[ID]],0),MATCH(1,(B586=OFFSET(Priorities!$B$3:$B$2283,Table1[[#This Row],[ID]],0))*("26W"=OFFSET(Priorities!$E$3:$E$2283,Table1[[#This Row],[ID]],0)),0))),"")</f>
        <v/>
      </c>
      <c r="M586" s="292" t="str" cm="1">
        <f t="array" aca="1" ref="M586" ca="1">_xlfn.IFNA(TODAY()-(INDEX(OFFSET(Priorities!$F$3:$F$2283,Table1[[#This Row],[ID]],0),MATCH(1,(B586=OFFSET(Priorities!$B$3:$B$2283,Table1[[#This Row],[ID]],0))*("52W"=OFFSET(Priorities!$E$3:$E$2283,Table1[[#This Row],[ID]],0)),0))),"")</f>
        <v/>
      </c>
      <c r="N586" s="292" t="str" cm="1">
        <f t="array" aca="1" ref="N586" ca="1">_xlfn.IFNA(TODAY()-(INDEX(OFFSET(Priorities!$F$3:$F$2283,Table1[[#This Row],[ID]],0),MATCH(1,(B586=OFFSET(Priorities!$B$3:$B$2283,Table1[[#This Row],[ID]],0))*("104W"=OFFSET(Priorities!$E$3:$E$2283,Table1[[#This Row],[ID]],0)),0))),"")</f>
        <v/>
      </c>
      <c r="O586" s="292" t="str" cm="1">
        <f t="array" aca="1" ref="O586" ca="1">_xlfn.IFNA(TODAY()-(INDEX(OFFSET(Priorities!$F$3:$F$2283,Table1[[#This Row],[ID]],0),MATCH(1,(B586=OFFSET(Priorities!$B$3:$B$2283,Table1[[#This Row],[ID]],0))*("2L"=OFFSET(Priorities!$E$3:$E$2283,Table1[[#This Row],[ID]],0)),0))),"")</f>
        <v/>
      </c>
      <c r="P586" s="292" t="str" cm="1">
        <f t="array" aca="1" ref="P586" ca="1">_xlfn.IFNA(TODAY()-(INDEX(OFFSET(Priorities!$F$3:$F$2283,Table1[[#This Row],[ID]],0),MATCH(1,(B586=OFFSET(Priorities!$B$3:$B$2283,Table1[[#This Row],[ID]],0))*("156W"=OFFSET(Priorities!$E$3:$E$2283,Table1[[#This Row],[ID]],0)),0))),"")</f>
        <v/>
      </c>
      <c r="Q586" s="289" t="str" cm="1">
        <f t="array" aca="1" ref="Q586" ca="1">_xlfn.IFNA(TODAY()-(INDEX(OFFSET(Priorities!$F$3:$F$2283,Table1[[#This Row],[ID]],0),MATCH(1,(B586=OFFSET(Priorities!$B$3:$B$2283,Table1[[#This Row],[ID]],0))*("3L"=OFFSET(Priorities!$E$3:$E$2283,Table1[[#This Row],[ID]],0)),0))),"")</f>
        <v/>
      </c>
    </row>
    <row r="587" spans="1:17" hidden="1" x14ac:dyDescent="0.3">
      <c r="A587" s="288">
        <v>586</v>
      </c>
      <c r="B587" s="289" t="str">
        <f ca="1">IF(COUNTIF(Priorities!$B$4:OFFSET(Priorities!$B$3,Table1[[#This Row],[ID]],0),OFFSET(Priorities!$B$3,Table1[[#This Row],[ID]],0))=1,OFFSET(Priorities!$B$3,Table1[[#This Row],[ID]],0),"")</f>
        <v/>
      </c>
      <c r="C587" s="290" t="str">
        <f ca="1">IF(COUNTIF(Priorities!$B$4:OFFSET(Priorities!$B$3,Table1[[#This Row],[ID]],0),OFFSET(Priorities!$B$3,Table1[[#This Row],[ID]],0))=1,OFFSET(Priorities!$C$3,Table1[[#This Row],[ID]],0),"")</f>
        <v/>
      </c>
      <c r="D587" s="289" t="str">
        <f ca="1">IFERROR(IF(VLOOKUP(E587,'Leader-Assistant'!$B$1:$B$25,1,FALSE)&lt;&gt;"",'Leader-Assistant'!$B$1,""),"") &amp; IFERROR(IF(VLOOKUP(E587,'Leader-Assistant'!$C$1:$C$25,1,FALSE)&lt;&gt;"",'Leader-Assistant'!$C$1,""),"")  &amp; IFERROR(IF(VLOOKUP(E587,'Leader-Assistant'!$D$1:$D$25,1,FALSE)&lt;&gt;"",'Leader-Assistant'!$D$1,""),"") &amp; IFERROR(IF(VLOOKUP(E587,'Leader-Assistant'!$E$1:$E$25,1,FALSE)&lt;&gt;"",'Leader-Assistant'!$E$1,""),"") &amp; IFERROR(IF(VLOOKUP(E587,'Leader-Assistant'!$F$1:$F$25,1,FALSE)&lt;&gt;"",'Leader-Assistant'!$F$1,""),"") &amp; IFERROR(IF(VLOOKUP(E587,'Leader-Assistant'!$G$1:$G$25,1,FALSE)&lt;&gt;"",'Leader-Assistant'!$G$1,""),"") &amp; IFERROR(IF(VLOOKUP(E587,'Leader-Assistant'!$H$1:$H$25,1,FALSE)&lt;&gt;"",'Leader-Assistant'!$H$1,""),"") &amp; IFERROR(IF(VLOOKUP(E587,'Leader-Assistant'!$I$1:$I$25,1,FALSE)&lt;&gt;"",'Leader-Assistant'!$I$1,""),"")</f>
        <v/>
      </c>
      <c r="E587" s="289" t="str">
        <f ca="1">IF(COUNTIF(Priorities!$B$4:OFFSET(Priorities!$B$3,Table1[[#This Row],[ID]],0),OFFSET(Priorities!$B$3,Table1[[#This Row],[ID]],0))=1,OFFSET(Priorities!$D$3,Table1[[#This Row],[ID]],0),"")</f>
        <v/>
      </c>
      <c r="F587" s="291"/>
      <c r="G587" s="292" t="str" cm="1">
        <f t="array" aca="1" ref="G587" ca="1">_xlfn.IFNA(TODAY()-(INDEX(OFFSET(Priorities!$F$3:$F$2283,Table1[[#This Row],[ID]],0),MATCH(1,(B587=OFFSET(Priorities!$B$3:$B$2283,Table1[[#This Row],[ID]],0))*("1W"=OFFSET(Priorities!$E$3:$E$2283,Table1[[#This Row],[ID]],0)),0))),"")</f>
        <v/>
      </c>
      <c r="H587" s="292" t="str" cm="1">
        <f t="array" aca="1" ref="H587" ca="1">_xlfn.IFNA(TODAY()-(INDEX(OFFSET(Priorities!$F$3:$F$2283,Table1[[#This Row],[ID]],0),MATCH(1,(B587=OFFSET(Priorities!$B$3:$B$2283,Table1[[#This Row],[ID]],0))*("3W"=OFFSET(Priorities!$E$3:$E$2283,Table1[[#This Row],[ID]],0)),0))),"")</f>
        <v/>
      </c>
      <c r="I587" s="292" t="str" cm="1">
        <f t="array" aca="1" ref="I587" ca="1">_xlfn.IFNA(TODAY()-(INDEX(OFFSET(Priorities!$F$3:$F$2283,Table1[[#This Row],[ID]],0),MATCH(1,(B587=OFFSET(Priorities!$B$3:$B$2283,Table1[[#This Row],[ID]],0))*("6W"=OFFSET(Priorities!$E$3:$E$2283,Table1[[#This Row],[ID]],0)),0))),"")</f>
        <v/>
      </c>
      <c r="J587" s="292" t="str" cm="1">
        <f t="array" aca="1" ref="J587" ca="1">_xlfn.IFNA(TODAY()-(INDEX(OFFSET(Priorities!$F$3:$F$2283,Table1[[#This Row],[ID]],0),MATCH(1,(B587=OFFSET(Priorities!$B$3:$B$2283,Table1[[#This Row],[ID]],0))*("12W"=OFFSET(Priorities!$E$3:$E$2283,Table1[[#This Row],[ID]],0)),0))),"")</f>
        <v/>
      </c>
      <c r="K587" s="292" t="str" cm="1">
        <f t="array" aca="1" ref="K587" ca="1">_xlfn.IFNA(TODAY()-(INDEX(OFFSET(Priorities!$F$3:$F$2283,Table1[[#This Row],[ID]],0),MATCH(1,(B587=OFFSET(Priorities!$B$3:$B$2283,Table1[[#This Row],[ID]],0))*("18W"=OFFSET(Priorities!$E$3:$E$2283,Table1[[#This Row],[ID]],0)),0))),"")</f>
        <v/>
      </c>
      <c r="L587" s="292" t="str" cm="1">
        <f t="array" aca="1" ref="L587" ca="1">_xlfn.IFNA(TODAY()-(INDEX(OFFSET(Priorities!$F$3:$F$2283,Table1[[#This Row],[ID]],0),MATCH(1,(B587=OFFSET(Priorities!$B$3:$B$2283,Table1[[#This Row],[ID]],0))*("26W"=OFFSET(Priorities!$E$3:$E$2283,Table1[[#This Row],[ID]],0)),0))),"")</f>
        <v/>
      </c>
      <c r="M587" s="292" t="str" cm="1">
        <f t="array" aca="1" ref="M587" ca="1">_xlfn.IFNA(TODAY()-(INDEX(OFFSET(Priorities!$F$3:$F$2283,Table1[[#This Row],[ID]],0),MATCH(1,(B587=OFFSET(Priorities!$B$3:$B$2283,Table1[[#This Row],[ID]],0))*("52W"=OFFSET(Priorities!$E$3:$E$2283,Table1[[#This Row],[ID]],0)),0))),"")</f>
        <v/>
      </c>
      <c r="N587" s="292" t="str" cm="1">
        <f t="array" aca="1" ref="N587" ca="1">_xlfn.IFNA(TODAY()-(INDEX(OFFSET(Priorities!$F$3:$F$2283,Table1[[#This Row],[ID]],0),MATCH(1,(B587=OFFSET(Priorities!$B$3:$B$2283,Table1[[#This Row],[ID]],0))*("104W"=OFFSET(Priorities!$E$3:$E$2283,Table1[[#This Row],[ID]],0)),0))),"")</f>
        <v/>
      </c>
      <c r="O587" s="292" t="str" cm="1">
        <f t="array" aca="1" ref="O587" ca="1">_xlfn.IFNA(TODAY()-(INDEX(OFFSET(Priorities!$F$3:$F$2283,Table1[[#This Row],[ID]],0),MATCH(1,(B587=OFFSET(Priorities!$B$3:$B$2283,Table1[[#This Row],[ID]],0))*("2L"=OFFSET(Priorities!$E$3:$E$2283,Table1[[#This Row],[ID]],0)),0))),"")</f>
        <v/>
      </c>
      <c r="P587" s="292" t="str" cm="1">
        <f t="array" aca="1" ref="P587" ca="1">_xlfn.IFNA(TODAY()-(INDEX(OFFSET(Priorities!$F$3:$F$2283,Table1[[#This Row],[ID]],0),MATCH(1,(B587=OFFSET(Priorities!$B$3:$B$2283,Table1[[#This Row],[ID]],0))*("156W"=OFFSET(Priorities!$E$3:$E$2283,Table1[[#This Row],[ID]],0)),0))),"")</f>
        <v/>
      </c>
      <c r="Q587" s="289" t="str" cm="1">
        <f t="array" aca="1" ref="Q587" ca="1">_xlfn.IFNA(TODAY()-(INDEX(OFFSET(Priorities!$F$3:$F$2283,Table1[[#This Row],[ID]],0),MATCH(1,(B587=OFFSET(Priorities!$B$3:$B$2283,Table1[[#This Row],[ID]],0))*("3L"=OFFSET(Priorities!$E$3:$E$2283,Table1[[#This Row],[ID]],0)),0))),"")</f>
        <v/>
      </c>
    </row>
    <row r="588" spans="1:17" hidden="1" x14ac:dyDescent="0.3">
      <c r="A588" s="288">
        <v>587</v>
      </c>
      <c r="B588" s="289" t="str">
        <f ca="1">IF(COUNTIF(Priorities!$B$4:OFFSET(Priorities!$B$3,Table1[[#This Row],[ID]],0),OFFSET(Priorities!$B$3,Table1[[#This Row],[ID]],0))=1,OFFSET(Priorities!$B$3,Table1[[#This Row],[ID]],0),"")</f>
        <v/>
      </c>
      <c r="C588" s="290" t="str">
        <f ca="1">IF(COUNTIF(Priorities!$B$4:OFFSET(Priorities!$B$3,Table1[[#This Row],[ID]],0),OFFSET(Priorities!$B$3,Table1[[#This Row],[ID]],0))=1,OFFSET(Priorities!$C$3,Table1[[#This Row],[ID]],0),"")</f>
        <v/>
      </c>
      <c r="D588" s="289" t="str">
        <f ca="1">IFERROR(IF(VLOOKUP(E588,'Leader-Assistant'!$B$1:$B$25,1,FALSE)&lt;&gt;"",'Leader-Assistant'!$B$1,""),"") &amp; IFERROR(IF(VLOOKUP(E588,'Leader-Assistant'!$C$1:$C$25,1,FALSE)&lt;&gt;"",'Leader-Assistant'!$C$1,""),"")  &amp; IFERROR(IF(VLOOKUP(E588,'Leader-Assistant'!$D$1:$D$25,1,FALSE)&lt;&gt;"",'Leader-Assistant'!$D$1,""),"") &amp; IFERROR(IF(VLOOKUP(E588,'Leader-Assistant'!$E$1:$E$25,1,FALSE)&lt;&gt;"",'Leader-Assistant'!$E$1,""),"") &amp; IFERROR(IF(VLOOKUP(E588,'Leader-Assistant'!$F$1:$F$25,1,FALSE)&lt;&gt;"",'Leader-Assistant'!$F$1,""),"") &amp; IFERROR(IF(VLOOKUP(E588,'Leader-Assistant'!$G$1:$G$25,1,FALSE)&lt;&gt;"",'Leader-Assistant'!$G$1,""),"") &amp; IFERROR(IF(VLOOKUP(E588,'Leader-Assistant'!$H$1:$H$25,1,FALSE)&lt;&gt;"",'Leader-Assistant'!$H$1,""),"") &amp; IFERROR(IF(VLOOKUP(E588,'Leader-Assistant'!$I$1:$I$25,1,FALSE)&lt;&gt;"",'Leader-Assistant'!$I$1,""),"")</f>
        <v/>
      </c>
      <c r="E588" s="289" t="str">
        <f ca="1">IF(COUNTIF(Priorities!$B$4:OFFSET(Priorities!$B$3,Table1[[#This Row],[ID]],0),OFFSET(Priorities!$B$3,Table1[[#This Row],[ID]],0))=1,OFFSET(Priorities!$D$3,Table1[[#This Row],[ID]],0),"")</f>
        <v/>
      </c>
      <c r="F588" s="291"/>
      <c r="G588" s="292" t="str" cm="1">
        <f t="array" aca="1" ref="G588" ca="1">_xlfn.IFNA(TODAY()-(INDEX(OFFSET(Priorities!$F$3:$F$2283,Table1[[#This Row],[ID]],0),MATCH(1,(B588=OFFSET(Priorities!$B$3:$B$2283,Table1[[#This Row],[ID]],0))*("1W"=OFFSET(Priorities!$E$3:$E$2283,Table1[[#This Row],[ID]],0)),0))),"")</f>
        <v/>
      </c>
      <c r="H588" s="292" t="str" cm="1">
        <f t="array" aca="1" ref="H588" ca="1">_xlfn.IFNA(TODAY()-(INDEX(OFFSET(Priorities!$F$3:$F$2283,Table1[[#This Row],[ID]],0),MATCH(1,(B588=OFFSET(Priorities!$B$3:$B$2283,Table1[[#This Row],[ID]],0))*("3W"=OFFSET(Priorities!$E$3:$E$2283,Table1[[#This Row],[ID]],0)),0))),"")</f>
        <v/>
      </c>
      <c r="I588" s="292" t="str" cm="1">
        <f t="array" aca="1" ref="I588" ca="1">_xlfn.IFNA(TODAY()-(INDEX(OFFSET(Priorities!$F$3:$F$2283,Table1[[#This Row],[ID]],0),MATCH(1,(B588=OFFSET(Priorities!$B$3:$B$2283,Table1[[#This Row],[ID]],0))*("6W"=OFFSET(Priorities!$E$3:$E$2283,Table1[[#This Row],[ID]],0)),0))),"")</f>
        <v/>
      </c>
      <c r="J588" s="292" t="str" cm="1">
        <f t="array" aca="1" ref="J588" ca="1">_xlfn.IFNA(TODAY()-(INDEX(OFFSET(Priorities!$F$3:$F$2283,Table1[[#This Row],[ID]],0),MATCH(1,(B588=OFFSET(Priorities!$B$3:$B$2283,Table1[[#This Row],[ID]],0))*("12W"=OFFSET(Priorities!$E$3:$E$2283,Table1[[#This Row],[ID]],0)),0))),"")</f>
        <v/>
      </c>
      <c r="K588" s="292" t="str" cm="1">
        <f t="array" aca="1" ref="K588" ca="1">_xlfn.IFNA(TODAY()-(INDEX(OFFSET(Priorities!$F$3:$F$2283,Table1[[#This Row],[ID]],0),MATCH(1,(B588=OFFSET(Priorities!$B$3:$B$2283,Table1[[#This Row],[ID]],0))*("18W"=OFFSET(Priorities!$E$3:$E$2283,Table1[[#This Row],[ID]],0)),0))),"")</f>
        <v/>
      </c>
      <c r="L588" s="292" t="str" cm="1">
        <f t="array" aca="1" ref="L588" ca="1">_xlfn.IFNA(TODAY()-(INDEX(OFFSET(Priorities!$F$3:$F$2283,Table1[[#This Row],[ID]],0),MATCH(1,(B588=OFFSET(Priorities!$B$3:$B$2283,Table1[[#This Row],[ID]],0))*("26W"=OFFSET(Priorities!$E$3:$E$2283,Table1[[#This Row],[ID]],0)),0))),"")</f>
        <v/>
      </c>
      <c r="M588" s="292" t="str" cm="1">
        <f t="array" aca="1" ref="M588" ca="1">_xlfn.IFNA(TODAY()-(INDEX(OFFSET(Priorities!$F$3:$F$2283,Table1[[#This Row],[ID]],0),MATCH(1,(B588=OFFSET(Priorities!$B$3:$B$2283,Table1[[#This Row],[ID]],0))*("52W"=OFFSET(Priorities!$E$3:$E$2283,Table1[[#This Row],[ID]],0)),0))),"")</f>
        <v/>
      </c>
      <c r="N588" s="292" t="str" cm="1">
        <f t="array" aca="1" ref="N588" ca="1">_xlfn.IFNA(TODAY()-(INDEX(OFFSET(Priorities!$F$3:$F$2283,Table1[[#This Row],[ID]],0),MATCH(1,(B588=OFFSET(Priorities!$B$3:$B$2283,Table1[[#This Row],[ID]],0))*("104W"=OFFSET(Priorities!$E$3:$E$2283,Table1[[#This Row],[ID]],0)),0))),"")</f>
        <v/>
      </c>
      <c r="O588" s="292" t="str" cm="1">
        <f t="array" aca="1" ref="O588" ca="1">_xlfn.IFNA(TODAY()-(INDEX(OFFSET(Priorities!$F$3:$F$2283,Table1[[#This Row],[ID]],0),MATCH(1,(B588=OFFSET(Priorities!$B$3:$B$2283,Table1[[#This Row],[ID]],0))*("2L"=OFFSET(Priorities!$E$3:$E$2283,Table1[[#This Row],[ID]],0)),0))),"")</f>
        <v/>
      </c>
      <c r="P588" s="292" t="str" cm="1">
        <f t="array" aca="1" ref="P588" ca="1">_xlfn.IFNA(TODAY()-(INDEX(OFFSET(Priorities!$F$3:$F$2283,Table1[[#This Row],[ID]],0),MATCH(1,(B588=OFFSET(Priorities!$B$3:$B$2283,Table1[[#This Row],[ID]],0))*("156W"=OFFSET(Priorities!$E$3:$E$2283,Table1[[#This Row],[ID]],0)),0))),"")</f>
        <v/>
      </c>
      <c r="Q588" s="289" t="str" cm="1">
        <f t="array" aca="1" ref="Q588" ca="1">_xlfn.IFNA(TODAY()-(INDEX(OFFSET(Priorities!$F$3:$F$2283,Table1[[#This Row],[ID]],0),MATCH(1,(B588=OFFSET(Priorities!$B$3:$B$2283,Table1[[#This Row],[ID]],0))*("3L"=OFFSET(Priorities!$E$3:$E$2283,Table1[[#This Row],[ID]],0)),0))),"")</f>
        <v/>
      </c>
    </row>
    <row r="589" spans="1:17" hidden="1" x14ac:dyDescent="0.3">
      <c r="A589" s="288">
        <v>588</v>
      </c>
      <c r="B589" s="289" t="str">
        <f ca="1">IF(COUNTIF(Priorities!$B$4:OFFSET(Priorities!$B$3,Table1[[#This Row],[ID]],0),OFFSET(Priorities!$B$3,Table1[[#This Row],[ID]],0))=1,OFFSET(Priorities!$B$3,Table1[[#This Row],[ID]],0),"")</f>
        <v/>
      </c>
      <c r="C589" s="290" t="str">
        <f ca="1">IF(COUNTIF(Priorities!$B$4:OFFSET(Priorities!$B$3,Table1[[#This Row],[ID]],0),OFFSET(Priorities!$B$3,Table1[[#This Row],[ID]],0))=1,OFFSET(Priorities!$C$3,Table1[[#This Row],[ID]],0),"")</f>
        <v/>
      </c>
      <c r="D589" s="289" t="str">
        <f ca="1">IFERROR(IF(VLOOKUP(E589,'Leader-Assistant'!$B$1:$B$25,1,FALSE)&lt;&gt;"",'Leader-Assistant'!$B$1,""),"") &amp; IFERROR(IF(VLOOKUP(E589,'Leader-Assistant'!$C$1:$C$25,1,FALSE)&lt;&gt;"",'Leader-Assistant'!$C$1,""),"")  &amp; IFERROR(IF(VLOOKUP(E589,'Leader-Assistant'!$D$1:$D$25,1,FALSE)&lt;&gt;"",'Leader-Assistant'!$D$1,""),"") &amp; IFERROR(IF(VLOOKUP(E589,'Leader-Assistant'!$E$1:$E$25,1,FALSE)&lt;&gt;"",'Leader-Assistant'!$E$1,""),"") &amp; IFERROR(IF(VLOOKUP(E589,'Leader-Assistant'!$F$1:$F$25,1,FALSE)&lt;&gt;"",'Leader-Assistant'!$F$1,""),"") &amp; IFERROR(IF(VLOOKUP(E589,'Leader-Assistant'!$G$1:$G$25,1,FALSE)&lt;&gt;"",'Leader-Assistant'!$G$1,""),"") &amp; IFERROR(IF(VLOOKUP(E589,'Leader-Assistant'!$H$1:$H$25,1,FALSE)&lt;&gt;"",'Leader-Assistant'!$H$1,""),"") &amp; IFERROR(IF(VLOOKUP(E589,'Leader-Assistant'!$I$1:$I$25,1,FALSE)&lt;&gt;"",'Leader-Assistant'!$I$1,""),"")</f>
        <v/>
      </c>
      <c r="E589" s="289" t="str">
        <f ca="1">IF(COUNTIF(Priorities!$B$4:OFFSET(Priorities!$B$3,Table1[[#This Row],[ID]],0),OFFSET(Priorities!$B$3,Table1[[#This Row],[ID]],0))=1,OFFSET(Priorities!$D$3,Table1[[#This Row],[ID]],0),"")</f>
        <v/>
      </c>
      <c r="F589" s="291"/>
      <c r="G589" s="292" t="str" cm="1">
        <f t="array" aca="1" ref="G589" ca="1">_xlfn.IFNA(TODAY()-(INDEX(OFFSET(Priorities!$F$3:$F$2283,Table1[[#This Row],[ID]],0),MATCH(1,(B589=OFFSET(Priorities!$B$3:$B$2283,Table1[[#This Row],[ID]],0))*("1W"=OFFSET(Priorities!$E$3:$E$2283,Table1[[#This Row],[ID]],0)),0))),"")</f>
        <v/>
      </c>
      <c r="H589" s="292" t="str" cm="1">
        <f t="array" aca="1" ref="H589" ca="1">_xlfn.IFNA(TODAY()-(INDEX(OFFSET(Priorities!$F$3:$F$2283,Table1[[#This Row],[ID]],0),MATCH(1,(B589=OFFSET(Priorities!$B$3:$B$2283,Table1[[#This Row],[ID]],0))*("3W"=OFFSET(Priorities!$E$3:$E$2283,Table1[[#This Row],[ID]],0)),0))),"")</f>
        <v/>
      </c>
      <c r="I589" s="292" t="str" cm="1">
        <f t="array" aca="1" ref="I589" ca="1">_xlfn.IFNA(TODAY()-(INDEX(OFFSET(Priorities!$F$3:$F$2283,Table1[[#This Row],[ID]],0),MATCH(1,(B589=OFFSET(Priorities!$B$3:$B$2283,Table1[[#This Row],[ID]],0))*("6W"=OFFSET(Priorities!$E$3:$E$2283,Table1[[#This Row],[ID]],0)),0))),"")</f>
        <v/>
      </c>
      <c r="J589" s="292" t="str" cm="1">
        <f t="array" aca="1" ref="J589" ca="1">_xlfn.IFNA(TODAY()-(INDEX(OFFSET(Priorities!$F$3:$F$2283,Table1[[#This Row],[ID]],0),MATCH(1,(B589=OFFSET(Priorities!$B$3:$B$2283,Table1[[#This Row],[ID]],0))*("12W"=OFFSET(Priorities!$E$3:$E$2283,Table1[[#This Row],[ID]],0)),0))),"")</f>
        <v/>
      </c>
      <c r="K589" s="292" t="str" cm="1">
        <f t="array" aca="1" ref="K589" ca="1">_xlfn.IFNA(TODAY()-(INDEX(OFFSET(Priorities!$F$3:$F$2283,Table1[[#This Row],[ID]],0),MATCH(1,(B589=OFFSET(Priorities!$B$3:$B$2283,Table1[[#This Row],[ID]],0))*("18W"=OFFSET(Priorities!$E$3:$E$2283,Table1[[#This Row],[ID]],0)),0))),"")</f>
        <v/>
      </c>
      <c r="L589" s="292" t="str" cm="1">
        <f t="array" aca="1" ref="L589" ca="1">_xlfn.IFNA(TODAY()-(INDEX(OFFSET(Priorities!$F$3:$F$2283,Table1[[#This Row],[ID]],0),MATCH(1,(B589=OFFSET(Priorities!$B$3:$B$2283,Table1[[#This Row],[ID]],0))*("26W"=OFFSET(Priorities!$E$3:$E$2283,Table1[[#This Row],[ID]],0)),0))),"")</f>
        <v/>
      </c>
      <c r="M589" s="292" t="str" cm="1">
        <f t="array" aca="1" ref="M589" ca="1">_xlfn.IFNA(TODAY()-(INDEX(OFFSET(Priorities!$F$3:$F$2283,Table1[[#This Row],[ID]],0),MATCH(1,(B589=OFFSET(Priorities!$B$3:$B$2283,Table1[[#This Row],[ID]],0))*("52W"=OFFSET(Priorities!$E$3:$E$2283,Table1[[#This Row],[ID]],0)),0))),"")</f>
        <v/>
      </c>
      <c r="N589" s="292" t="str" cm="1">
        <f t="array" aca="1" ref="N589" ca="1">_xlfn.IFNA(TODAY()-(INDEX(OFFSET(Priorities!$F$3:$F$2283,Table1[[#This Row],[ID]],0),MATCH(1,(B589=OFFSET(Priorities!$B$3:$B$2283,Table1[[#This Row],[ID]],0))*("104W"=OFFSET(Priorities!$E$3:$E$2283,Table1[[#This Row],[ID]],0)),0))),"")</f>
        <v/>
      </c>
      <c r="O589" s="292" t="str" cm="1">
        <f t="array" aca="1" ref="O589" ca="1">_xlfn.IFNA(TODAY()-(INDEX(OFFSET(Priorities!$F$3:$F$2283,Table1[[#This Row],[ID]],0),MATCH(1,(B589=OFFSET(Priorities!$B$3:$B$2283,Table1[[#This Row],[ID]],0))*("2L"=OFFSET(Priorities!$E$3:$E$2283,Table1[[#This Row],[ID]],0)),0))),"")</f>
        <v/>
      </c>
      <c r="P589" s="292" t="str" cm="1">
        <f t="array" aca="1" ref="P589" ca="1">_xlfn.IFNA(TODAY()-(INDEX(OFFSET(Priorities!$F$3:$F$2283,Table1[[#This Row],[ID]],0),MATCH(1,(B589=OFFSET(Priorities!$B$3:$B$2283,Table1[[#This Row],[ID]],0))*("156W"=OFFSET(Priorities!$E$3:$E$2283,Table1[[#This Row],[ID]],0)),0))),"")</f>
        <v/>
      </c>
      <c r="Q589" s="289" t="str" cm="1">
        <f t="array" aca="1" ref="Q589" ca="1">_xlfn.IFNA(TODAY()-(INDEX(OFFSET(Priorities!$F$3:$F$2283,Table1[[#This Row],[ID]],0),MATCH(1,(B589=OFFSET(Priorities!$B$3:$B$2283,Table1[[#This Row],[ID]],0))*("3L"=OFFSET(Priorities!$E$3:$E$2283,Table1[[#This Row],[ID]],0)),0))),"")</f>
        <v/>
      </c>
    </row>
    <row r="590" spans="1:17" hidden="1" x14ac:dyDescent="0.3">
      <c r="A590" s="288">
        <v>589</v>
      </c>
      <c r="B590" s="289" t="str">
        <f ca="1">IF(COUNTIF(Priorities!$B$4:OFFSET(Priorities!$B$3,Table1[[#This Row],[ID]],0),OFFSET(Priorities!$B$3,Table1[[#This Row],[ID]],0))=1,OFFSET(Priorities!$B$3,Table1[[#This Row],[ID]],0),"")</f>
        <v/>
      </c>
      <c r="C590" s="290" t="str">
        <f ca="1">IF(COUNTIF(Priorities!$B$4:OFFSET(Priorities!$B$3,Table1[[#This Row],[ID]],0),OFFSET(Priorities!$B$3,Table1[[#This Row],[ID]],0))=1,OFFSET(Priorities!$C$3,Table1[[#This Row],[ID]],0),"")</f>
        <v/>
      </c>
      <c r="D590" s="289" t="str">
        <f ca="1">IFERROR(IF(VLOOKUP(E590,'Leader-Assistant'!$B$1:$B$25,1,FALSE)&lt;&gt;"",'Leader-Assistant'!$B$1,""),"") &amp; IFERROR(IF(VLOOKUP(E590,'Leader-Assistant'!$C$1:$C$25,1,FALSE)&lt;&gt;"",'Leader-Assistant'!$C$1,""),"")  &amp; IFERROR(IF(VLOOKUP(E590,'Leader-Assistant'!$D$1:$D$25,1,FALSE)&lt;&gt;"",'Leader-Assistant'!$D$1,""),"") &amp; IFERROR(IF(VLOOKUP(E590,'Leader-Assistant'!$E$1:$E$25,1,FALSE)&lt;&gt;"",'Leader-Assistant'!$E$1,""),"") &amp; IFERROR(IF(VLOOKUP(E590,'Leader-Assistant'!$F$1:$F$25,1,FALSE)&lt;&gt;"",'Leader-Assistant'!$F$1,""),"") &amp; IFERROR(IF(VLOOKUP(E590,'Leader-Assistant'!$G$1:$G$25,1,FALSE)&lt;&gt;"",'Leader-Assistant'!$G$1,""),"") &amp; IFERROR(IF(VLOOKUP(E590,'Leader-Assistant'!$H$1:$H$25,1,FALSE)&lt;&gt;"",'Leader-Assistant'!$H$1,""),"") &amp; IFERROR(IF(VLOOKUP(E590,'Leader-Assistant'!$I$1:$I$25,1,FALSE)&lt;&gt;"",'Leader-Assistant'!$I$1,""),"")</f>
        <v/>
      </c>
      <c r="E590" s="289" t="str">
        <f ca="1">IF(COUNTIF(Priorities!$B$4:OFFSET(Priorities!$B$3,Table1[[#This Row],[ID]],0),OFFSET(Priorities!$B$3,Table1[[#This Row],[ID]],0))=1,OFFSET(Priorities!$D$3,Table1[[#This Row],[ID]],0),"")</f>
        <v/>
      </c>
      <c r="F590" s="291"/>
      <c r="G590" s="292" t="str" cm="1">
        <f t="array" aca="1" ref="G590" ca="1">_xlfn.IFNA(TODAY()-(INDEX(OFFSET(Priorities!$F$3:$F$2283,Table1[[#This Row],[ID]],0),MATCH(1,(B590=OFFSET(Priorities!$B$3:$B$2283,Table1[[#This Row],[ID]],0))*("1W"=OFFSET(Priorities!$E$3:$E$2283,Table1[[#This Row],[ID]],0)),0))),"")</f>
        <v/>
      </c>
      <c r="H590" s="292" t="str" cm="1">
        <f t="array" aca="1" ref="H590" ca="1">_xlfn.IFNA(TODAY()-(INDEX(OFFSET(Priorities!$F$3:$F$2283,Table1[[#This Row],[ID]],0),MATCH(1,(B590=OFFSET(Priorities!$B$3:$B$2283,Table1[[#This Row],[ID]],0))*("3W"=OFFSET(Priorities!$E$3:$E$2283,Table1[[#This Row],[ID]],0)),0))),"")</f>
        <v/>
      </c>
      <c r="I590" s="292" t="str" cm="1">
        <f t="array" aca="1" ref="I590" ca="1">_xlfn.IFNA(TODAY()-(INDEX(OFFSET(Priorities!$F$3:$F$2283,Table1[[#This Row],[ID]],0),MATCH(1,(B590=OFFSET(Priorities!$B$3:$B$2283,Table1[[#This Row],[ID]],0))*("6W"=OFFSET(Priorities!$E$3:$E$2283,Table1[[#This Row],[ID]],0)),0))),"")</f>
        <v/>
      </c>
      <c r="J590" s="292" t="str" cm="1">
        <f t="array" aca="1" ref="J590" ca="1">_xlfn.IFNA(TODAY()-(INDEX(OFFSET(Priorities!$F$3:$F$2283,Table1[[#This Row],[ID]],0),MATCH(1,(B590=OFFSET(Priorities!$B$3:$B$2283,Table1[[#This Row],[ID]],0))*("12W"=OFFSET(Priorities!$E$3:$E$2283,Table1[[#This Row],[ID]],0)),0))),"")</f>
        <v/>
      </c>
      <c r="K590" s="292" t="str" cm="1">
        <f t="array" aca="1" ref="K590" ca="1">_xlfn.IFNA(TODAY()-(INDEX(OFFSET(Priorities!$F$3:$F$2283,Table1[[#This Row],[ID]],0),MATCH(1,(B590=OFFSET(Priorities!$B$3:$B$2283,Table1[[#This Row],[ID]],0))*("18W"=OFFSET(Priorities!$E$3:$E$2283,Table1[[#This Row],[ID]],0)),0))),"")</f>
        <v/>
      </c>
      <c r="L590" s="292" t="str" cm="1">
        <f t="array" aca="1" ref="L590" ca="1">_xlfn.IFNA(TODAY()-(INDEX(OFFSET(Priorities!$F$3:$F$2283,Table1[[#This Row],[ID]],0),MATCH(1,(B590=OFFSET(Priorities!$B$3:$B$2283,Table1[[#This Row],[ID]],0))*("26W"=OFFSET(Priorities!$E$3:$E$2283,Table1[[#This Row],[ID]],0)),0))),"")</f>
        <v/>
      </c>
      <c r="M590" s="292" t="str" cm="1">
        <f t="array" aca="1" ref="M590" ca="1">_xlfn.IFNA(TODAY()-(INDEX(OFFSET(Priorities!$F$3:$F$2283,Table1[[#This Row],[ID]],0),MATCH(1,(B590=OFFSET(Priorities!$B$3:$B$2283,Table1[[#This Row],[ID]],0))*("52W"=OFFSET(Priorities!$E$3:$E$2283,Table1[[#This Row],[ID]],0)),0))),"")</f>
        <v/>
      </c>
      <c r="N590" s="292" t="str" cm="1">
        <f t="array" aca="1" ref="N590" ca="1">_xlfn.IFNA(TODAY()-(INDEX(OFFSET(Priorities!$F$3:$F$2283,Table1[[#This Row],[ID]],0),MATCH(1,(B590=OFFSET(Priorities!$B$3:$B$2283,Table1[[#This Row],[ID]],0))*("104W"=OFFSET(Priorities!$E$3:$E$2283,Table1[[#This Row],[ID]],0)),0))),"")</f>
        <v/>
      </c>
      <c r="O590" s="292" t="str" cm="1">
        <f t="array" aca="1" ref="O590" ca="1">_xlfn.IFNA(TODAY()-(INDEX(OFFSET(Priorities!$F$3:$F$2283,Table1[[#This Row],[ID]],0),MATCH(1,(B590=OFFSET(Priorities!$B$3:$B$2283,Table1[[#This Row],[ID]],0))*("2L"=OFFSET(Priorities!$E$3:$E$2283,Table1[[#This Row],[ID]],0)),0))),"")</f>
        <v/>
      </c>
      <c r="P590" s="292" t="str" cm="1">
        <f t="array" aca="1" ref="P590" ca="1">_xlfn.IFNA(TODAY()-(INDEX(OFFSET(Priorities!$F$3:$F$2283,Table1[[#This Row],[ID]],0),MATCH(1,(B590=OFFSET(Priorities!$B$3:$B$2283,Table1[[#This Row],[ID]],0))*("156W"=OFFSET(Priorities!$E$3:$E$2283,Table1[[#This Row],[ID]],0)),0))),"")</f>
        <v/>
      </c>
      <c r="Q590" s="289" t="str" cm="1">
        <f t="array" aca="1" ref="Q590" ca="1">_xlfn.IFNA(TODAY()-(INDEX(OFFSET(Priorities!$F$3:$F$2283,Table1[[#This Row],[ID]],0),MATCH(1,(B590=OFFSET(Priorities!$B$3:$B$2283,Table1[[#This Row],[ID]],0))*("3L"=OFFSET(Priorities!$E$3:$E$2283,Table1[[#This Row],[ID]],0)),0))),"")</f>
        <v/>
      </c>
    </row>
    <row r="591" spans="1:17" hidden="1" x14ac:dyDescent="0.3">
      <c r="A591" s="288">
        <v>590</v>
      </c>
      <c r="B591" s="289" t="str">
        <f ca="1">IF(COUNTIF(Priorities!$B$4:OFFSET(Priorities!$B$3,Table1[[#This Row],[ID]],0),OFFSET(Priorities!$B$3,Table1[[#This Row],[ID]],0))=1,OFFSET(Priorities!$B$3,Table1[[#This Row],[ID]],0),"")</f>
        <v/>
      </c>
      <c r="C591" s="290" t="str">
        <f ca="1">IF(COUNTIF(Priorities!$B$4:OFFSET(Priorities!$B$3,Table1[[#This Row],[ID]],0),OFFSET(Priorities!$B$3,Table1[[#This Row],[ID]],0))=1,OFFSET(Priorities!$C$3,Table1[[#This Row],[ID]],0),"")</f>
        <v/>
      </c>
      <c r="D591" s="289" t="str">
        <f ca="1">IFERROR(IF(VLOOKUP(E591,'Leader-Assistant'!$B$1:$B$25,1,FALSE)&lt;&gt;"",'Leader-Assistant'!$B$1,""),"") &amp; IFERROR(IF(VLOOKUP(E591,'Leader-Assistant'!$C$1:$C$25,1,FALSE)&lt;&gt;"",'Leader-Assistant'!$C$1,""),"")  &amp; IFERROR(IF(VLOOKUP(E591,'Leader-Assistant'!$D$1:$D$25,1,FALSE)&lt;&gt;"",'Leader-Assistant'!$D$1,""),"") &amp; IFERROR(IF(VLOOKUP(E591,'Leader-Assistant'!$E$1:$E$25,1,FALSE)&lt;&gt;"",'Leader-Assistant'!$E$1,""),"") &amp; IFERROR(IF(VLOOKUP(E591,'Leader-Assistant'!$F$1:$F$25,1,FALSE)&lt;&gt;"",'Leader-Assistant'!$F$1,""),"") &amp; IFERROR(IF(VLOOKUP(E591,'Leader-Assistant'!$G$1:$G$25,1,FALSE)&lt;&gt;"",'Leader-Assistant'!$G$1,""),"") &amp; IFERROR(IF(VLOOKUP(E591,'Leader-Assistant'!$H$1:$H$25,1,FALSE)&lt;&gt;"",'Leader-Assistant'!$H$1,""),"") &amp; IFERROR(IF(VLOOKUP(E591,'Leader-Assistant'!$I$1:$I$25,1,FALSE)&lt;&gt;"",'Leader-Assistant'!$I$1,""),"")</f>
        <v/>
      </c>
      <c r="E591" s="289" t="str">
        <f ca="1">IF(COUNTIF(Priorities!$B$4:OFFSET(Priorities!$B$3,Table1[[#This Row],[ID]],0),OFFSET(Priorities!$B$3,Table1[[#This Row],[ID]],0))=1,OFFSET(Priorities!$D$3,Table1[[#This Row],[ID]],0),"")</f>
        <v/>
      </c>
      <c r="F591" s="291"/>
      <c r="G591" s="292" t="str" cm="1">
        <f t="array" aca="1" ref="G591" ca="1">_xlfn.IFNA(TODAY()-(INDEX(OFFSET(Priorities!$F$3:$F$2283,Table1[[#This Row],[ID]],0),MATCH(1,(B591=OFFSET(Priorities!$B$3:$B$2283,Table1[[#This Row],[ID]],0))*("1W"=OFFSET(Priorities!$E$3:$E$2283,Table1[[#This Row],[ID]],0)),0))),"")</f>
        <v/>
      </c>
      <c r="H591" s="292" t="str" cm="1">
        <f t="array" aca="1" ref="H591" ca="1">_xlfn.IFNA(TODAY()-(INDEX(OFFSET(Priorities!$F$3:$F$2283,Table1[[#This Row],[ID]],0),MATCH(1,(B591=OFFSET(Priorities!$B$3:$B$2283,Table1[[#This Row],[ID]],0))*("3W"=OFFSET(Priorities!$E$3:$E$2283,Table1[[#This Row],[ID]],0)),0))),"")</f>
        <v/>
      </c>
      <c r="I591" s="292" t="str" cm="1">
        <f t="array" aca="1" ref="I591" ca="1">_xlfn.IFNA(TODAY()-(INDEX(OFFSET(Priorities!$F$3:$F$2283,Table1[[#This Row],[ID]],0),MATCH(1,(B591=OFFSET(Priorities!$B$3:$B$2283,Table1[[#This Row],[ID]],0))*("6W"=OFFSET(Priorities!$E$3:$E$2283,Table1[[#This Row],[ID]],0)),0))),"")</f>
        <v/>
      </c>
      <c r="J591" s="292" t="str" cm="1">
        <f t="array" aca="1" ref="J591" ca="1">_xlfn.IFNA(TODAY()-(INDEX(OFFSET(Priorities!$F$3:$F$2283,Table1[[#This Row],[ID]],0),MATCH(1,(B591=OFFSET(Priorities!$B$3:$B$2283,Table1[[#This Row],[ID]],0))*("12W"=OFFSET(Priorities!$E$3:$E$2283,Table1[[#This Row],[ID]],0)),0))),"")</f>
        <v/>
      </c>
      <c r="K591" s="292" t="str" cm="1">
        <f t="array" aca="1" ref="K591" ca="1">_xlfn.IFNA(TODAY()-(INDEX(OFFSET(Priorities!$F$3:$F$2283,Table1[[#This Row],[ID]],0),MATCH(1,(B591=OFFSET(Priorities!$B$3:$B$2283,Table1[[#This Row],[ID]],0))*("18W"=OFFSET(Priorities!$E$3:$E$2283,Table1[[#This Row],[ID]],0)),0))),"")</f>
        <v/>
      </c>
      <c r="L591" s="292" t="str" cm="1">
        <f t="array" aca="1" ref="L591" ca="1">_xlfn.IFNA(TODAY()-(INDEX(OFFSET(Priorities!$F$3:$F$2283,Table1[[#This Row],[ID]],0),MATCH(1,(B591=OFFSET(Priorities!$B$3:$B$2283,Table1[[#This Row],[ID]],0))*("26W"=OFFSET(Priorities!$E$3:$E$2283,Table1[[#This Row],[ID]],0)),0))),"")</f>
        <v/>
      </c>
      <c r="M591" s="292" t="str" cm="1">
        <f t="array" aca="1" ref="M591" ca="1">_xlfn.IFNA(TODAY()-(INDEX(OFFSET(Priorities!$F$3:$F$2283,Table1[[#This Row],[ID]],0),MATCH(1,(B591=OFFSET(Priorities!$B$3:$B$2283,Table1[[#This Row],[ID]],0))*("52W"=OFFSET(Priorities!$E$3:$E$2283,Table1[[#This Row],[ID]],0)),0))),"")</f>
        <v/>
      </c>
      <c r="N591" s="292" t="str" cm="1">
        <f t="array" aca="1" ref="N591" ca="1">_xlfn.IFNA(TODAY()-(INDEX(OFFSET(Priorities!$F$3:$F$2283,Table1[[#This Row],[ID]],0),MATCH(1,(B591=OFFSET(Priorities!$B$3:$B$2283,Table1[[#This Row],[ID]],0))*("104W"=OFFSET(Priorities!$E$3:$E$2283,Table1[[#This Row],[ID]],0)),0))),"")</f>
        <v/>
      </c>
      <c r="O591" s="292" t="str" cm="1">
        <f t="array" aca="1" ref="O591" ca="1">_xlfn.IFNA(TODAY()-(INDEX(OFFSET(Priorities!$F$3:$F$2283,Table1[[#This Row],[ID]],0),MATCH(1,(B591=OFFSET(Priorities!$B$3:$B$2283,Table1[[#This Row],[ID]],0))*("2L"=OFFSET(Priorities!$E$3:$E$2283,Table1[[#This Row],[ID]],0)),0))),"")</f>
        <v/>
      </c>
      <c r="P591" s="292" t="str" cm="1">
        <f t="array" aca="1" ref="P591" ca="1">_xlfn.IFNA(TODAY()-(INDEX(OFFSET(Priorities!$F$3:$F$2283,Table1[[#This Row],[ID]],0),MATCH(1,(B591=OFFSET(Priorities!$B$3:$B$2283,Table1[[#This Row],[ID]],0))*("156W"=OFFSET(Priorities!$E$3:$E$2283,Table1[[#This Row],[ID]],0)),0))),"")</f>
        <v/>
      </c>
      <c r="Q591" s="289" t="str" cm="1">
        <f t="array" aca="1" ref="Q591" ca="1">_xlfn.IFNA(TODAY()-(INDEX(OFFSET(Priorities!$F$3:$F$2283,Table1[[#This Row],[ID]],0),MATCH(1,(B591=OFFSET(Priorities!$B$3:$B$2283,Table1[[#This Row],[ID]],0))*("3L"=OFFSET(Priorities!$E$3:$E$2283,Table1[[#This Row],[ID]],0)),0))),"")</f>
        <v/>
      </c>
    </row>
    <row r="592" spans="1:17" hidden="1" x14ac:dyDescent="0.3">
      <c r="A592" s="288">
        <v>591</v>
      </c>
      <c r="B592" s="289" t="str">
        <f ca="1">IF(COUNTIF(Priorities!$B$4:OFFSET(Priorities!$B$3,Table1[[#This Row],[ID]],0),OFFSET(Priorities!$B$3,Table1[[#This Row],[ID]],0))=1,OFFSET(Priorities!$B$3,Table1[[#This Row],[ID]],0),"")</f>
        <v/>
      </c>
      <c r="C592" s="290" t="str">
        <f ca="1">IF(COUNTIF(Priorities!$B$4:OFFSET(Priorities!$B$3,Table1[[#This Row],[ID]],0),OFFSET(Priorities!$B$3,Table1[[#This Row],[ID]],0))=1,OFFSET(Priorities!$C$3,Table1[[#This Row],[ID]],0),"")</f>
        <v/>
      </c>
      <c r="D592" s="289" t="str">
        <f ca="1">IFERROR(IF(VLOOKUP(E592,'Leader-Assistant'!$B$1:$B$25,1,FALSE)&lt;&gt;"",'Leader-Assistant'!$B$1,""),"") &amp; IFERROR(IF(VLOOKUP(E592,'Leader-Assistant'!$C$1:$C$25,1,FALSE)&lt;&gt;"",'Leader-Assistant'!$C$1,""),"")  &amp; IFERROR(IF(VLOOKUP(E592,'Leader-Assistant'!$D$1:$D$25,1,FALSE)&lt;&gt;"",'Leader-Assistant'!$D$1,""),"") &amp; IFERROR(IF(VLOOKUP(E592,'Leader-Assistant'!$E$1:$E$25,1,FALSE)&lt;&gt;"",'Leader-Assistant'!$E$1,""),"") &amp; IFERROR(IF(VLOOKUP(E592,'Leader-Assistant'!$F$1:$F$25,1,FALSE)&lt;&gt;"",'Leader-Assistant'!$F$1,""),"") &amp; IFERROR(IF(VLOOKUP(E592,'Leader-Assistant'!$G$1:$G$25,1,FALSE)&lt;&gt;"",'Leader-Assistant'!$G$1,""),"") &amp; IFERROR(IF(VLOOKUP(E592,'Leader-Assistant'!$H$1:$H$25,1,FALSE)&lt;&gt;"",'Leader-Assistant'!$H$1,""),"") &amp; IFERROR(IF(VLOOKUP(E592,'Leader-Assistant'!$I$1:$I$25,1,FALSE)&lt;&gt;"",'Leader-Assistant'!$I$1,""),"")</f>
        <v/>
      </c>
      <c r="E592" s="289" t="str">
        <f ca="1">IF(COUNTIF(Priorities!$B$4:OFFSET(Priorities!$B$3,Table1[[#This Row],[ID]],0),OFFSET(Priorities!$B$3,Table1[[#This Row],[ID]],0))=1,OFFSET(Priorities!$D$3,Table1[[#This Row],[ID]],0),"")</f>
        <v/>
      </c>
      <c r="F592" s="291"/>
      <c r="G592" s="292" t="str" cm="1">
        <f t="array" aca="1" ref="G592" ca="1">_xlfn.IFNA(TODAY()-(INDEX(OFFSET(Priorities!$F$3:$F$2283,Table1[[#This Row],[ID]],0),MATCH(1,(B592=OFFSET(Priorities!$B$3:$B$2283,Table1[[#This Row],[ID]],0))*("1W"=OFFSET(Priorities!$E$3:$E$2283,Table1[[#This Row],[ID]],0)),0))),"")</f>
        <v/>
      </c>
      <c r="H592" s="292" t="str" cm="1">
        <f t="array" aca="1" ref="H592" ca="1">_xlfn.IFNA(TODAY()-(INDEX(OFFSET(Priorities!$F$3:$F$2283,Table1[[#This Row],[ID]],0),MATCH(1,(B592=OFFSET(Priorities!$B$3:$B$2283,Table1[[#This Row],[ID]],0))*("3W"=OFFSET(Priorities!$E$3:$E$2283,Table1[[#This Row],[ID]],0)),0))),"")</f>
        <v/>
      </c>
      <c r="I592" s="292" t="str" cm="1">
        <f t="array" aca="1" ref="I592" ca="1">_xlfn.IFNA(TODAY()-(INDEX(OFFSET(Priorities!$F$3:$F$2283,Table1[[#This Row],[ID]],0),MATCH(1,(B592=OFFSET(Priorities!$B$3:$B$2283,Table1[[#This Row],[ID]],0))*("6W"=OFFSET(Priorities!$E$3:$E$2283,Table1[[#This Row],[ID]],0)),0))),"")</f>
        <v/>
      </c>
      <c r="J592" s="292" t="str" cm="1">
        <f t="array" aca="1" ref="J592" ca="1">_xlfn.IFNA(TODAY()-(INDEX(OFFSET(Priorities!$F$3:$F$2283,Table1[[#This Row],[ID]],0),MATCH(1,(B592=OFFSET(Priorities!$B$3:$B$2283,Table1[[#This Row],[ID]],0))*("12W"=OFFSET(Priorities!$E$3:$E$2283,Table1[[#This Row],[ID]],0)),0))),"")</f>
        <v/>
      </c>
      <c r="K592" s="292" t="str" cm="1">
        <f t="array" aca="1" ref="K592" ca="1">_xlfn.IFNA(TODAY()-(INDEX(OFFSET(Priorities!$F$3:$F$2283,Table1[[#This Row],[ID]],0),MATCH(1,(B592=OFFSET(Priorities!$B$3:$B$2283,Table1[[#This Row],[ID]],0))*("18W"=OFFSET(Priorities!$E$3:$E$2283,Table1[[#This Row],[ID]],0)),0))),"")</f>
        <v/>
      </c>
      <c r="L592" s="292" t="str" cm="1">
        <f t="array" aca="1" ref="L592" ca="1">_xlfn.IFNA(TODAY()-(INDEX(OFFSET(Priorities!$F$3:$F$2283,Table1[[#This Row],[ID]],0),MATCH(1,(B592=OFFSET(Priorities!$B$3:$B$2283,Table1[[#This Row],[ID]],0))*("26W"=OFFSET(Priorities!$E$3:$E$2283,Table1[[#This Row],[ID]],0)),0))),"")</f>
        <v/>
      </c>
      <c r="M592" s="292" t="str" cm="1">
        <f t="array" aca="1" ref="M592" ca="1">_xlfn.IFNA(TODAY()-(INDEX(OFFSET(Priorities!$F$3:$F$2283,Table1[[#This Row],[ID]],0),MATCH(1,(B592=OFFSET(Priorities!$B$3:$B$2283,Table1[[#This Row],[ID]],0))*("52W"=OFFSET(Priorities!$E$3:$E$2283,Table1[[#This Row],[ID]],0)),0))),"")</f>
        <v/>
      </c>
      <c r="N592" s="292" t="str" cm="1">
        <f t="array" aca="1" ref="N592" ca="1">_xlfn.IFNA(TODAY()-(INDEX(OFFSET(Priorities!$F$3:$F$2283,Table1[[#This Row],[ID]],0),MATCH(1,(B592=OFFSET(Priorities!$B$3:$B$2283,Table1[[#This Row],[ID]],0))*("104W"=OFFSET(Priorities!$E$3:$E$2283,Table1[[#This Row],[ID]],0)),0))),"")</f>
        <v/>
      </c>
      <c r="O592" s="292" t="str" cm="1">
        <f t="array" aca="1" ref="O592" ca="1">_xlfn.IFNA(TODAY()-(INDEX(OFFSET(Priorities!$F$3:$F$2283,Table1[[#This Row],[ID]],0),MATCH(1,(B592=OFFSET(Priorities!$B$3:$B$2283,Table1[[#This Row],[ID]],0))*("2L"=OFFSET(Priorities!$E$3:$E$2283,Table1[[#This Row],[ID]],0)),0))),"")</f>
        <v/>
      </c>
      <c r="P592" s="292" t="str" cm="1">
        <f t="array" aca="1" ref="P592" ca="1">_xlfn.IFNA(TODAY()-(INDEX(OFFSET(Priorities!$F$3:$F$2283,Table1[[#This Row],[ID]],0),MATCH(1,(B592=OFFSET(Priorities!$B$3:$B$2283,Table1[[#This Row],[ID]],0))*("156W"=OFFSET(Priorities!$E$3:$E$2283,Table1[[#This Row],[ID]],0)),0))),"")</f>
        <v/>
      </c>
      <c r="Q592" s="289" t="str" cm="1">
        <f t="array" aca="1" ref="Q592" ca="1">_xlfn.IFNA(TODAY()-(INDEX(OFFSET(Priorities!$F$3:$F$2283,Table1[[#This Row],[ID]],0),MATCH(1,(B592=OFFSET(Priorities!$B$3:$B$2283,Table1[[#This Row],[ID]],0))*("3L"=OFFSET(Priorities!$E$3:$E$2283,Table1[[#This Row],[ID]],0)),0))),"")</f>
        <v/>
      </c>
    </row>
    <row r="593" spans="1:17" hidden="1" x14ac:dyDescent="0.3">
      <c r="A593" s="288">
        <v>592</v>
      </c>
      <c r="B593" s="289" t="str">
        <f ca="1">IF(COUNTIF(Priorities!$B$4:OFFSET(Priorities!$B$3,Table1[[#This Row],[ID]],0),OFFSET(Priorities!$B$3,Table1[[#This Row],[ID]],0))=1,OFFSET(Priorities!$B$3,Table1[[#This Row],[ID]],0),"")</f>
        <v/>
      </c>
      <c r="C593" s="290" t="str">
        <f ca="1">IF(COUNTIF(Priorities!$B$4:OFFSET(Priorities!$B$3,Table1[[#This Row],[ID]],0),OFFSET(Priorities!$B$3,Table1[[#This Row],[ID]],0))=1,OFFSET(Priorities!$C$3,Table1[[#This Row],[ID]],0),"")</f>
        <v/>
      </c>
      <c r="D593" s="289" t="str">
        <f ca="1">IFERROR(IF(VLOOKUP(E593,'Leader-Assistant'!$B$1:$B$25,1,FALSE)&lt;&gt;"",'Leader-Assistant'!$B$1,""),"") &amp; IFERROR(IF(VLOOKUP(E593,'Leader-Assistant'!$C$1:$C$25,1,FALSE)&lt;&gt;"",'Leader-Assistant'!$C$1,""),"")  &amp; IFERROR(IF(VLOOKUP(E593,'Leader-Assistant'!$D$1:$D$25,1,FALSE)&lt;&gt;"",'Leader-Assistant'!$D$1,""),"") &amp; IFERROR(IF(VLOOKUP(E593,'Leader-Assistant'!$E$1:$E$25,1,FALSE)&lt;&gt;"",'Leader-Assistant'!$E$1,""),"") &amp; IFERROR(IF(VLOOKUP(E593,'Leader-Assistant'!$F$1:$F$25,1,FALSE)&lt;&gt;"",'Leader-Assistant'!$F$1,""),"") &amp; IFERROR(IF(VLOOKUP(E593,'Leader-Assistant'!$G$1:$G$25,1,FALSE)&lt;&gt;"",'Leader-Assistant'!$G$1,""),"") &amp; IFERROR(IF(VLOOKUP(E593,'Leader-Assistant'!$H$1:$H$25,1,FALSE)&lt;&gt;"",'Leader-Assistant'!$H$1,""),"") &amp; IFERROR(IF(VLOOKUP(E593,'Leader-Assistant'!$I$1:$I$25,1,FALSE)&lt;&gt;"",'Leader-Assistant'!$I$1,""),"")</f>
        <v/>
      </c>
      <c r="E593" s="289" t="str">
        <f ca="1">IF(COUNTIF(Priorities!$B$4:OFFSET(Priorities!$B$3,Table1[[#This Row],[ID]],0),OFFSET(Priorities!$B$3,Table1[[#This Row],[ID]],0))=1,OFFSET(Priorities!$D$3,Table1[[#This Row],[ID]],0),"")</f>
        <v/>
      </c>
      <c r="F593" s="291"/>
      <c r="G593" s="292" t="str" cm="1">
        <f t="array" aca="1" ref="G593" ca="1">_xlfn.IFNA(TODAY()-(INDEX(OFFSET(Priorities!$F$3:$F$2283,Table1[[#This Row],[ID]],0),MATCH(1,(B593=OFFSET(Priorities!$B$3:$B$2283,Table1[[#This Row],[ID]],0))*("1W"=OFFSET(Priorities!$E$3:$E$2283,Table1[[#This Row],[ID]],0)),0))),"")</f>
        <v/>
      </c>
      <c r="H593" s="292" t="str" cm="1">
        <f t="array" aca="1" ref="H593" ca="1">_xlfn.IFNA(TODAY()-(INDEX(OFFSET(Priorities!$F$3:$F$2283,Table1[[#This Row],[ID]],0),MATCH(1,(B593=OFFSET(Priorities!$B$3:$B$2283,Table1[[#This Row],[ID]],0))*("3W"=OFFSET(Priorities!$E$3:$E$2283,Table1[[#This Row],[ID]],0)),0))),"")</f>
        <v/>
      </c>
      <c r="I593" s="292" t="str" cm="1">
        <f t="array" aca="1" ref="I593" ca="1">_xlfn.IFNA(TODAY()-(INDEX(OFFSET(Priorities!$F$3:$F$2283,Table1[[#This Row],[ID]],0),MATCH(1,(B593=OFFSET(Priorities!$B$3:$B$2283,Table1[[#This Row],[ID]],0))*("6W"=OFFSET(Priorities!$E$3:$E$2283,Table1[[#This Row],[ID]],0)),0))),"")</f>
        <v/>
      </c>
      <c r="J593" s="292" t="str" cm="1">
        <f t="array" aca="1" ref="J593" ca="1">_xlfn.IFNA(TODAY()-(INDEX(OFFSET(Priorities!$F$3:$F$2283,Table1[[#This Row],[ID]],0),MATCH(1,(B593=OFFSET(Priorities!$B$3:$B$2283,Table1[[#This Row],[ID]],0))*("12W"=OFFSET(Priorities!$E$3:$E$2283,Table1[[#This Row],[ID]],0)),0))),"")</f>
        <v/>
      </c>
      <c r="K593" s="292" t="str" cm="1">
        <f t="array" aca="1" ref="K593" ca="1">_xlfn.IFNA(TODAY()-(INDEX(OFFSET(Priorities!$F$3:$F$2283,Table1[[#This Row],[ID]],0),MATCH(1,(B593=OFFSET(Priorities!$B$3:$B$2283,Table1[[#This Row],[ID]],0))*("18W"=OFFSET(Priorities!$E$3:$E$2283,Table1[[#This Row],[ID]],0)),0))),"")</f>
        <v/>
      </c>
      <c r="L593" s="292" t="str" cm="1">
        <f t="array" aca="1" ref="L593" ca="1">_xlfn.IFNA(TODAY()-(INDEX(OFFSET(Priorities!$F$3:$F$2283,Table1[[#This Row],[ID]],0),MATCH(1,(B593=OFFSET(Priorities!$B$3:$B$2283,Table1[[#This Row],[ID]],0))*("26W"=OFFSET(Priorities!$E$3:$E$2283,Table1[[#This Row],[ID]],0)),0))),"")</f>
        <v/>
      </c>
      <c r="M593" s="292" t="str" cm="1">
        <f t="array" aca="1" ref="M593" ca="1">_xlfn.IFNA(TODAY()-(INDEX(OFFSET(Priorities!$F$3:$F$2283,Table1[[#This Row],[ID]],0),MATCH(1,(B593=OFFSET(Priorities!$B$3:$B$2283,Table1[[#This Row],[ID]],0))*("52W"=OFFSET(Priorities!$E$3:$E$2283,Table1[[#This Row],[ID]],0)),0))),"")</f>
        <v/>
      </c>
      <c r="N593" s="292" t="str" cm="1">
        <f t="array" aca="1" ref="N593" ca="1">_xlfn.IFNA(TODAY()-(INDEX(OFFSET(Priorities!$F$3:$F$2283,Table1[[#This Row],[ID]],0),MATCH(1,(B593=OFFSET(Priorities!$B$3:$B$2283,Table1[[#This Row],[ID]],0))*("104W"=OFFSET(Priorities!$E$3:$E$2283,Table1[[#This Row],[ID]],0)),0))),"")</f>
        <v/>
      </c>
      <c r="O593" s="292" t="str" cm="1">
        <f t="array" aca="1" ref="O593" ca="1">_xlfn.IFNA(TODAY()-(INDEX(OFFSET(Priorities!$F$3:$F$2283,Table1[[#This Row],[ID]],0),MATCH(1,(B593=OFFSET(Priorities!$B$3:$B$2283,Table1[[#This Row],[ID]],0))*("2L"=OFFSET(Priorities!$E$3:$E$2283,Table1[[#This Row],[ID]],0)),0))),"")</f>
        <v/>
      </c>
      <c r="P593" s="292" t="str" cm="1">
        <f t="array" aca="1" ref="P593" ca="1">_xlfn.IFNA(TODAY()-(INDEX(OFFSET(Priorities!$F$3:$F$2283,Table1[[#This Row],[ID]],0),MATCH(1,(B593=OFFSET(Priorities!$B$3:$B$2283,Table1[[#This Row],[ID]],0))*("156W"=OFFSET(Priorities!$E$3:$E$2283,Table1[[#This Row],[ID]],0)),0))),"")</f>
        <v/>
      </c>
      <c r="Q593" s="289" t="str" cm="1">
        <f t="array" aca="1" ref="Q593" ca="1">_xlfn.IFNA(TODAY()-(INDEX(OFFSET(Priorities!$F$3:$F$2283,Table1[[#This Row],[ID]],0),MATCH(1,(B593=OFFSET(Priorities!$B$3:$B$2283,Table1[[#This Row],[ID]],0))*("3L"=OFFSET(Priorities!$E$3:$E$2283,Table1[[#This Row],[ID]],0)),0))),"")</f>
        <v/>
      </c>
    </row>
    <row r="594" spans="1:17" hidden="1" x14ac:dyDescent="0.3">
      <c r="A594" s="288">
        <v>593</v>
      </c>
      <c r="B594" s="289" t="str">
        <f ca="1">IF(COUNTIF(Priorities!$B$4:OFFSET(Priorities!$B$3,Table1[[#This Row],[ID]],0),OFFSET(Priorities!$B$3,Table1[[#This Row],[ID]],0))=1,OFFSET(Priorities!$B$3,Table1[[#This Row],[ID]],0),"")</f>
        <v/>
      </c>
      <c r="C594" s="290" t="str">
        <f ca="1">IF(COUNTIF(Priorities!$B$4:OFFSET(Priorities!$B$3,Table1[[#This Row],[ID]],0),OFFSET(Priorities!$B$3,Table1[[#This Row],[ID]],0))=1,OFFSET(Priorities!$C$3,Table1[[#This Row],[ID]],0),"")</f>
        <v/>
      </c>
      <c r="D594" s="289" t="str">
        <f ca="1">IFERROR(IF(VLOOKUP(E594,'Leader-Assistant'!$B$1:$B$25,1,FALSE)&lt;&gt;"",'Leader-Assistant'!$B$1,""),"") &amp; IFERROR(IF(VLOOKUP(E594,'Leader-Assistant'!$C$1:$C$25,1,FALSE)&lt;&gt;"",'Leader-Assistant'!$C$1,""),"")  &amp; IFERROR(IF(VLOOKUP(E594,'Leader-Assistant'!$D$1:$D$25,1,FALSE)&lt;&gt;"",'Leader-Assistant'!$D$1,""),"") &amp; IFERROR(IF(VLOOKUP(E594,'Leader-Assistant'!$E$1:$E$25,1,FALSE)&lt;&gt;"",'Leader-Assistant'!$E$1,""),"") &amp; IFERROR(IF(VLOOKUP(E594,'Leader-Assistant'!$F$1:$F$25,1,FALSE)&lt;&gt;"",'Leader-Assistant'!$F$1,""),"") &amp; IFERROR(IF(VLOOKUP(E594,'Leader-Assistant'!$G$1:$G$25,1,FALSE)&lt;&gt;"",'Leader-Assistant'!$G$1,""),"") &amp; IFERROR(IF(VLOOKUP(E594,'Leader-Assistant'!$H$1:$H$25,1,FALSE)&lt;&gt;"",'Leader-Assistant'!$H$1,""),"") &amp; IFERROR(IF(VLOOKUP(E594,'Leader-Assistant'!$I$1:$I$25,1,FALSE)&lt;&gt;"",'Leader-Assistant'!$I$1,""),"")</f>
        <v/>
      </c>
      <c r="E594" s="289" t="str">
        <f ca="1">IF(COUNTIF(Priorities!$B$4:OFFSET(Priorities!$B$3,Table1[[#This Row],[ID]],0),OFFSET(Priorities!$B$3,Table1[[#This Row],[ID]],0))=1,OFFSET(Priorities!$D$3,Table1[[#This Row],[ID]],0),"")</f>
        <v/>
      </c>
      <c r="F594" s="291"/>
      <c r="G594" s="292" t="str" cm="1">
        <f t="array" aca="1" ref="G594" ca="1">_xlfn.IFNA(TODAY()-(INDEX(OFFSET(Priorities!$F$3:$F$2283,Table1[[#This Row],[ID]],0),MATCH(1,(B594=OFFSET(Priorities!$B$3:$B$2283,Table1[[#This Row],[ID]],0))*("1W"=OFFSET(Priorities!$E$3:$E$2283,Table1[[#This Row],[ID]],0)),0))),"")</f>
        <v/>
      </c>
      <c r="H594" s="292" t="str" cm="1">
        <f t="array" aca="1" ref="H594" ca="1">_xlfn.IFNA(TODAY()-(INDEX(OFFSET(Priorities!$F$3:$F$2283,Table1[[#This Row],[ID]],0),MATCH(1,(B594=OFFSET(Priorities!$B$3:$B$2283,Table1[[#This Row],[ID]],0))*("3W"=OFFSET(Priorities!$E$3:$E$2283,Table1[[#This Row],[ID]],0)),0))),"")</f>
        <v/>
      </c>
      <c r="I594" s="292" t="str" cm="1">
        <f t="array" aca="1" ref="I594" ca="1">_xlfn.IFNA(TODAY()-(INDEX(OFFSET(Priorities!$F$3:$F$2283,Table1[[#This Row],[ID]],0),MATCH(1,(B594=OFFSET(Priorities!$B$3:$B$2283,Table1[[#This Row],[ID]],0))*("6W"=OFFSET(Priorities!$E$3:$E$2283,Table1[[#This Row],[ID]],0)),0))),"")</f>
        <v/>
      </c>
      <c r="J594" s="292" t="str" cm="1">
        <f t="array" aca="1" ref="J594" ca="1">_xlfn.IFNA(TODAY()-(INDEX(OFFSET(Priorities!$F$3:$F$2283,Table1[[#This Row],[ID]],0),MATCH(1,(B594=OFFSET(Priorities!$B$3:$B$2283,Table1[[#This Row],[ID]],0))*("12W"=OFFSET(Priorities!$E$3:$E$2283,Table1[[#This Row],[ID]],0)),0))),"")</f>
        <v/>
      </c>
      <c r="K594" s="292" t="str" cm="1">
        <f t="array" aca="1" ref="K594" ca="1">_xlfn.IFNA(TODAY()-(INDEX(OFFSET(Priorities!$F$3:$F$2283,Table1[[#This Row],[ID]],0),MATCH(1,(B594=OFFSET(Priorities!$B$3:$B$2283,Table1[[#This Row],[ID]],0))*("18W"=OFFSET(Priorities!$E$3:$E$2283,Table1[[#This Row],[ID]],0)),0))),"")</f>
        <v/>
      </c>
      <c r="L594" s="292" t="str" cm="1">
        <f t="array" aca="1" ref="L594" ca="1">_xlfn.IFNA(TODAY()-(INDEX(OFFSET(Priorities!$F$3:$F$2283,Table1[[#This Row],[ID]],0),MATCH(1,(B594=OFFSET(Priorities!$B$3:$B$2283,Table1[[#This Row],[ID]],0))*("26W"=OFFSET(Priorities!$E$3:$E$2283,Table1[[#This Row],[ID]],0)),0))),"")</f>
        <v/>
      </c>
      <c r="M594" s="292" t="str" cm="1">
        <f t="array" aca="1" ref="M594" ca="1">_xlfn.IFNA(TODAY()-(INDEX(OFFSET(Priorities!$F$3:$F$2283,Table1[[#This Row],[ID]],0),MATCH(1,(B594=OFFSET(Priorities!$B$3:$B$2283,Table1[[#This Row],[ID]],0))*("52W"=OFFSET(Priorities!$E$3:$E$2283,Table1[[#This Row],[ID]],0)),0))),"")</f>
        <v/>
      </c>
      <c r="N594" s="292" t="str" cm="1">
        <f t="array" aca="1" ref="N594" ca="1">_xlfn.IFNA(TODAY()-(INDEX(OFFSET(Priorities!$F$3:$F$2283,Table1[[#This Row],[ID]],0),MATCH(1,(B594=OFFSET(Priorities!$B$3:$B$2283,Table1[[#This Row],[ID]],0))*("104W"=OFFSET(Priorities!$E$3:$E$2283,Table1[[#This Row],[ID]],0)),0))),"")</f>
        <v/>
      </c>
      <c r="O594" s="292" t="str" cm="1">
        <f t="array" aca="1" ref="O594" ca="1">_xlfn.IFNA(TODAY()-(INDEX(OFFSET(Priorities!$F$3:$F$2283,Table1[[#This Row],[ID]],0),MATCH(1,(B594=OFFSET(Priorities!$B$3:$B$2283,Table1[[#This Row],[ID]],0))*("2L"=OFFSET(Priorities!$E$3:$E$2283,Table1[[#This Row],[ID]],0)),0))),"")</f>
        <v/>
      </c>
      <c r="P594" s="292" t="str" cm="1">
        <f t="array" aca="1" ref="P594" ca="1">_xlfn.IFNA(TODAY()-(INDEX(OFFSET(Priorities!$F$3:$F$2283,Table1[[#This Row],[ID]],0),MATCH(1,(B594=OFFSET(Priorities!$B$3:$B$2283,Table1[[#This Row],[ID]],0))*("156W"=OFFSET(Priorities!$E$3:$E$2283,Table1[[#This Row],[ID]],0)),0))),"")</f>
        <v/>
      </c>
      <c r="Q594" s="289" t="str" cm="1">
        <f t="array" aca="1" ref="Q594" ca="1">_xlfn.IFNA(TODAY()-(INDEX(OFFSET(Priorities!$F$3:$F$2283,Table1[[#This Row],[ID]],0),MATCH(1,(B594=OFFSET(Priorities!$B$3:$B$2283,Table1[[#This Row],[ID]],0))*("3L"=OFFSET(Priorities!$E$3:$E$2283,Table1[[#This Row],[ID]],0)),0))),"")</f>
        <v/>
      </c>
    </row>
    <row r="595" spans="1:17" hidden="1" x14ac:dyDescent="0.3">
      <c r="A595" s="288">
        <v>594</v>
      </c>
      <c r="B595" s="289" t="str">
        <f ca="1">IF(COUNTIF(Priorities!$B$4:OFFSET(Priorities!$B$3,Table1[[#This Row],[ID]],0),OFFSET(Priorities!$B$3,Table1[[#This Row],[ID]],0))=1,OFFSET(Priorities!$B$3,Table1[[#This Row],[ID]],0),"")</f>
        <v/>
      </c>
      <c r="C595" s="290" t="str">
        <f ca="1">IF(COUNTIF(Priorities!$B$4:OFFSET(Priorities!$B$3,Table1[[#This Row],[ID]],0),OFFSET(Priorities!$B$3,Table1[[#This Row],[ID]],0))=1,OFFSET(Priorities!$C$3,Table1[[#This Row],[ID]],0),"")</f>
        <v/>
      </c>
      <c r="D595" s="289" t="str">
        <f ca="1">IFERROR(IF(VLOOKUP(E595,'Leader-Assistant'!$B$1:$B$25,1,FALSE)&lt;&gt;"",'Leader-Assistant'!$B$1,""),"") &amp; IFERROR(IF(VLOOKUP(E595,'Leader-Assistant'!$C$1:$C$25,1,FALSE)&lt;&gt;"",'Leader-Assistant'!$C$1,""),"")  &amp; IFERROR(IF(VLOOKUP(E595,'Leader-Assistant'!$D$1:$D$25,1,FALSE)&lt;&gt;"",'Leader-Assistant'!$D$1,""),"") &amp; IFERROR(IF(VLOOKUP(E595,'Leader-Assistant'!$E$1:$E$25,1,FALSE)&lt;&gt;"",'Leader-Assistant'!$E$1,""),"") &amp; IFERROR(IF(VLOOKUP(E595,'Leader-Assistant'!$F$1:$F$25,1,FALSE)&lt;&gt;"",'Leader-Assistant'!$F$1,""),"") &amp; IFERROR(IF(VLOOKUP(E595,'Leader-Assistant'!$G$1:$G$25,1,FALSE)&lt;&gt;"",'Leader-Assistant'!$G$1,""),"") &amp; IFERROR(IF(VLOOKUP(E595,'Leader-Assistant'!$H$1:$H$25,1,FALSE)&lt;&gt;"",'Leader-Assistant'!$H$1,""),"") &amp; IFERROR(IF(VLOOKUP(E595,'Leader-Assistant'!$I$1:$I$25,1,FALSE)&lt;&gt;"",'Leader-Assistant'!$I$1,""),"")</f>
        <v/>
      </c>
      <c r="E595" s="289" t="str">
        <f ca="1">IF(COUNTIF(Priorities!$B$4:OFFSET(Priorities!$B$3,Table1[[#This Row],[ID]],0),OFFSET(Priorities!$B$3,Table1[[#This Row],[ID]],0))=1,OFFSET(Priorities!$D$3,Table1[[#This Row],[ID]],0),"")</f>
        <v/>
      </c>
      <c r="F595" s="291"/>
      <c r="G595" s="292" t="str" cm="1">
        <f t="array" aca="1" ref="G595" ca="1">_xlfn.IFNA(TODAY()-(INDEX(OFFSET(Priorities!$F$3:$F$2283,Table1[[#This Row],[ID]],0),MATCH(1,(B595=OFFSET(Priorities!$B$3:$B$2283,Table1[[#This Row],[ID]],0))*("1W"=OFFSET(Priorities!$E$3:$E$2283,Table1[[#This Row],[ID]],0)),0))),"")</f>
        <v/>
      </c>
      <c r="H595" s="292" t="str" cm="1">
        <f t="array" aca="1" ref="H595" ca="1">_xlfn.IFNA(TODAY()-(INDEX(OFFSET(Priorities!$F$3:$F$2283,Table1[[#This Row],[ID]],0),MATCH(1,(B595=OFFSET(Priorities!$B$3:$B$2283,Table1[[#This Row],[ID]],0))*("3W"=OFFSET(Priorities!$E$3:$E$2283,Table1[[#This Row],[ID]],0)),0))),"")</f>
        <v/>
      </c>
      <c r="I595" s="292" t="str" cm="1">
        <f t="array" aca="1" ref="I595" ca="1">_xlfn.IFNA(TODAY()-(INDEX(OFFSET(Priorities!$F$3:$F$2283,Table1[[#This Row],[ID]],0),MATCH(1,(B595=OFFSET(Priorities!$B$3:$B$2283,Table1[[#This Row],[ID]],0))*("6W"=OFFSET(Priorities!$E$3:$E$2283,Table1[[#This Row],[ID]],0)),0))),"")</f>
        <v/>
      </c>
      <c r="J595" s="292" t="str" cm="1">
        <f t="array" aca="1" ref="J595" ca="1">_xlfn.IFNA(TODAY()-(INDEX(OFFSET(Priorities!$F$3:$F$2283,Table1[[#This Row],[ID]],0),MATCH(1,(B595=OFFSET(Priorities!$B$3:$B$2283,Table1[[#This Row],[ID]],0))*("12W"=OFFSET(Priorities!$E$3:$E$2283,Table1[[#This Row],[ID]],0)),0))),"")</f>
        <v/>
      </c>
      <c r="K595" s="292" t="str" cm="1">
        <f t="array" aca="1" ref="K595" ca="1">_xlfn.IFNA(TODAY()-(INDEX(OFFSET(Priorities!$F$3:$F$2283,Table1[[#This Row],[ID]],0),MATCH(1,(B595=OFFSET(Priorities!$B$3:$B$2283,Table1[[#This Row],[ID]],0))*("18W"=OFFSET(Priorities!$E$3:$E$2283,Table1[[#This Row],[ID]],0)),0))),"")</f>
        <v/>
      </c>
      <c r="L595" s="292" t="str" cm="1">
        <f t="array" aca="1" ref="L595" ca="1">_xlfn.IFNA(TODAY()-(INDEX(OFFSET(Priorities!$F$3:$F$2283,Table1[[#This Row],[ID]],0),MATCH(1,(B595=OFFSET(Priorities!$B$3:$B$2283,Table1[[#This Row],[ID]],0))*("26W"=OFFSET(Priorities!$E$3:$E$2283,Table1[[#This Row],[ID]],0)),0))),"")</f>
        <v/>
      </c>
      <c r="M595" s="292" t="str" cm="1">
        <f t="array" aca="1" ref="M595" ca="1">_xlfn.IFNA(TODAY()-(INDEX(OFFSET(Priorities!$F$3:$F$2283,Table1[[#This Row],[ID]],0),MATCH(1,(B595=OFFSET(Priorities!$B$3:$B$2283,Table1[[#This Row],[ID]],0))*("52W"=OFFSET(Priorities!$E$3:$E$2283,Table1[[#This Row],[ID]],0)),0))),"")</f>
        <v/>
      </c>
      <c r="N595" s="292" t="str" cm="1">
        <f t="array" aca="1" ref="N595" ca="1">_xlfn.IFNA(TODAY()-(INDEX(OFFSET(Priorities!$F$3:$F$2283,Table1[[#This Row],[ID]],0),MATCH(1,(B595=OFFSET(Priorities!$B$3:$B$2283,Table1[[#This Row],[ID]],0))*("104W"=OFFSET(Priorities!$E$3:$E$2283,Table1[[#This Row],[ID]],0)),0))),"")</f>
        <v/>
      </c>
      <c r="O595" s="292" t="str" cm="1">
        <f t="array" aca="1" ref="O595" ca="1">_xlfn.IFNA(TODAY()-(INDEX(OFFSET(Priorities!$F$3:$F$2283,Table1[[#This Row],[ID]],0),MATCH(1,(B595=OFFSET(Priorities!$B$3:$B$2283,Table1[[#This Row],[ID]],0))*("2L"=OFFSET(Priorities!$E$3:$E$2283,Table1[[#This Row],[ID]],0)),0))),"")</f>
        <v/>
      </c>
      <c r="P595" s="292" t="str" cm="1">
        <f t="array" aca="1" ref="P595" ca="1">_xlfn.IFNA(TODAY()-(INDEX(OFFSET(Priorities!$F$3:$F$2283,Table1[[#This Row],[ID]],0),MATCH(1,(B595=OFFSET(Priorities!$B$3:$B$2283,Table1[[#This Row],[ID]],0))*("156W"=OFFSET(Priorities!$E$3:$E$2283,Table1[[#This Row],[ID]],0)),0))),"")</f>
        <v/>
      </c>
      <c r="Q595" s="289" t="str" cm="1">
        <f t="array" aca="1" ref="Q595" ca="1">_xlfn.IFNA(TODAY()-(INDEX(OFFSET(Priorities!$F$3:$F$2283,Table1[[#This Row],[ID]],0),MATCH(1,(B595=OFFSET(Priorities!$B$3:$B$2283,Table1[[#This Row],[ID]],0))*("3L"=OFFSET(Priorities!$E$3:$E$2283,Table1[[#This Row],[ID]],0)),0))),"")</f>
        <v/>
      </c>
    </row>
    <row r="596" spans="1:17" hidden="1" x14ac:dyDescent="0.3">
      <c r="A596" s="288">
        <v>595</v>
      </c>
      <c r="B596" s="289" t="str">
        <f ca="1">IF(COUNTIF(Priorities!$B$4:OFFSET(Priorities!$B$3,Table1[[#This Row],[ID]],0),OFFSET(Priorities!$B$3,Table1[[#This Row],[ID]],0))=1,OFFSET(Priorities!$B$3,Table1[[#This Row],[ID]],0),"")</f>
        <v/>
      </c>
      <c r="C596" s="290" t="str">
        <f ca="1">IF(COUNTIF(Priorities!$B$4:OFFSET(Priorities!$B$3,Table1[[#This Row],[ID]],0),OFFSET(Priorities!$B$3,Table1[[#This Row],[ID]],0))=1,OFFSET(Priorities!$C$3,Table1[[#This Row],[ID]],0),"")</f>
        <v/>
      </c>
      <c r="D596" s="289" t="str">
        <f ca="1">IFERROR(IF(VLOOKUP(E596,'Leader-Assistant'!$B$1:$B$25,1,FALSE)&lt;&gt;"",'Leader-Assistant'!$B$1,""),"") &amp; IFERROR(IF(VLOOKUP(E596,'Leader-Assistant'!$C$1:$C$25,1,FALSE)&lt;&gt;"",'Leader-Assistant'!$C$1,""),"")  &amp; IFERROR(IF(VLOOKUP(E596,'Leader-Assistant'!$D$1:$D$25,1,FALSE)&lt;&gt;"",'Leader-Assistant'!$D$1,""),"") &amp; IFERROR(IF(VLOOKUP(E596,'Leader-Assistant'!$E$1:$E$25,1,FALSE)&lt;&gt;"",'Leader-Assistant'!$E$1,""),"") &amp; IFERROR(IF(VLOOKUP(E596,'Leader-Assistant'!$F$1:$F$25,1,FALSE)&lt;&gt;"",'Leader-Assistant'!$F$1,""),"") &amp; IFERROR(IF(VLOOKUP(E596,'Leader-Assistant'!$G$1:$G$25,1,FALSE)&lt;&gt;"",'Leader-Assistant'!$G$1,""),"") &amp; IFERROR(IF(VLOOKUP(E596,'Leader-Assistant'!$H$1:$H$25,1,FALSE)&lt;&gt;"",'Leader-Assistant'!$H$1,""),"") &amp; IFERROR(IF(VLOOKUP(E596,'Leader-Assistant'!$I$1:$I$25,1,FALSE)&lt;&gt;"",'Leader-Assistant'!$I$1,""),"")</f>
        <v/>
      </c>
      <c r="E596" s="289" t="str">
        <f ca="1">IF(COUNTIF(Priorities!$B$4:OFFSET(Priorities!$B$3,Table1[[#This Row],[ID]],0),OFFSET(Priorities!$B$3,Table1[[#This Row],[ID]],0))=1,OFFSET(Priorities!$D$3,Table1[[#This Row],[ID]],0),"")</f>
        <v/>
      </c>
      <c r="F596" s="291"/>
      <c r="G596" s="292" t="str" cm="1">
        <f t="array" aca="1" ref="G596" ca="1">_xlfn.IFNA(TODAY()-(INDEX(OFFSET(Priorities!$F$3:$F$2283,Table1[[#This Row],[ID]],0),MATCH(1,(B596=OFFSET(Priorities!$B$3:$B$2283,Table1[[#This Row],[ID]],0))*("1W"=OFFSET(Priorities!$E$3:$E$2283,Table1[[#This Row],[ID]],0)),0))),"")</f>
        <v/>
      </c>
      <c r="H596" s="292" t="str" cm="1">
        <f t="array" aca="1" ref="H596" ca="1">_xlfn.IFNA(TODAY()-(INDEX(OFFSET(Priorities!$F$3:$F$2283,Table1[[#This Row],[ID]],0),MATCH(1,(B596=OFFSET(Priorities!$B$3:$B$2283,Table1[[#This Row],[ID]],0))*("3W"=OFFSET(Priorities!$E$3:$E$2283,Table1[[#This Row],[ID]],0)),0))),"")</f>
        <v/>
      </c>
      <c r="I596" s="292" t="str" cm="1">
        <f t="array" aca="1" ref="I596" ca="1">_xlfn.IFNA(TODAY()-(INDEX(OFFSET(Priorities!$F$3:$F$2283,Table1[[#This Row],[ID]],0),MATCH(1,(B596=OFFSET(Priorities!$B$3:$B$2283,Table1[[#This Row],[ID]],0))*("6W"=OFFSET(Priorities!$E$3:$E$2283,Table1[[#This Row],[ID]],0)),0))),"")</f>
        <v/>
      </c>
      <c r="J596" s="292" t="str" cm="1">
        <f t="array" aca="1" ref="J596" ca="1">_xlfn.IFNA(TODAY()-(INDEX(OFFSET(Priorities!$F$3:$F$2283,Table1[[#This Row],[ID]],0),MATCH(1,(B596=OFFSET(Priorities!$B$3:$B$2283,Table1[[#This Row],[ID]],0))*("12W"=OFFSET(Priorities!$E$3:$E$2283,Table1[[#This Row],[ID]],0)),0))),"")</f>
        <v/>
      </c>
      <c r="K596" s="292" t="str" cm="1">
        <f t="array" aca="1" ref="K596" ca="1">_xlfn.IFNA(TODAY()-(INDEX(OFFSET(Priorities!$F$3:$F$2283,Table1[[#This Row],[ID]],0),MATCH(1,(B596=OFFSET(Priorities!$B$3:$B$2283,Table1[[#This Row],[ID]],0))*("18W"=OFFSET(Priorities!$E$3:$E$2283,Table1[[#This Row],[ID]],0)),0))),"")</f>
        <v/>
      </c>
      <c r="L596" s="292" t="str" cm="1">
        <f t="array" aca="1" ref="L596" ca="1">_xlfn.IFNA(TODAY()-(INDEX(OFFSET(Priorities!$F$3:$F$2283,Table1[[#This Row],[ID]],0),MATCH(1,(B596=OFFSET(Priorities!$B$3:$B$2283,Table1[[#This Row],[ID]],0))*("26W"=OFFSET(Priorities!$E$3:$E$2283,Table1[[#This Row],[ID]],0)),0))),"")</f>
        <v/>
      </c>
      <c r="M596" s="292" t="str" cm="1">
        <f t="array" aca="1" ref="M596" ca="1">_xlfn.IFNA(TODAY()-(INDEX(OFFSET(Priorities!$F$3:$F$2283,Table1[[#This Row],[ID]],0),MATCH(1,(B596=OFFSET(Priorities!$B$3:$B$2283,Table1[[#This Row],[ID]],0))*("52W"=OFFSET(Priorities!$E$3:$E$2283,Table1[[#This Row],[ID]],0)),0))),"")</f>
        <v/>
      </c>
      <c r="N596" s="292" t="str" cm="1">
        <f t="array" aca="1" ref="N596" ca="1">_xlfn.IFNA(TODAY()-(INDEX(OFFSET(Priorities!$F$3:$F$2283,Table1[[#This Row],[ID]],0),MATCH(1,(B596=OFFSET(Priorities!$B$3:$B$2283,Table1[[#This Row],[ID]],0))*("104W"=OFFSET(Priorities!$E$3:$E$2283,Table1[[#This Row],[ID]],0)),0))),"")</f>
        <v/>
      </c>
      <c r="O596" s="292" t="str" cm="1">
        <f t="array" aca="1" ref="O596" ca="1">_xlfn.IFNA(TODAY()-(INDEX(OFFSET(Priorities!$F$3:$F$2283,Table1[[#This Row],[ID]],0),MATCH(1,(B596=OFFSET(Priorities!$B$3:$B$2283,Table1[[#This Row],[ID]],0))*("2L"=OFFSET(Priorities!$E$3:$E$2283,Table1[[#This Row],[ID]],0)),0))),"")</f>
        <v/>
      </c>
      <c r="P596" s="292" t="str" cm="1">
        <f t="array" aca="1" ref="P596" ca="1">_xlfn.IFNA(TODAY()-(INDEX(OFFSET(Priorities!$F$3:$F$2283,Table1[[#This Row],[ID]],0),MATCH(1,(B596=OFFSET(Priorities!$B$3:$B$2283,Table1[[#This Row],[ID]],0))*("156W"=OFFSET(Priorities!$E$3:$E$2283,Table1[[#This Row],[ID]],0)),0))),"")</f>
        <v/>
      </c>
      <c r="Q596" s="289" t="str" cm="1">
        <f t="array" aca="1" ref="Q596" ca="1">_xlfn.IFNA(TODAY()-(INDEX(OFFSET(Priorities!$F$3:$F$2283,Table1[[#This Row],[ID]],0),MATCH(1,(B596=OFFSET(Priorities!$B$3:$B$2283,Table1[[#This Row],[ID]],0))*("3L"=OFFSET(Priorities!$E$3:$E$2283,Table1[[#This Row],[ID]],0)),0))),"")</f>
        <v/>
      </c>
    </row>
    <row r="597" spans="1:17" hidden="1" x14ac:dyDescent="0.3">
      <c r="A597" s="288">
        <v>596</v>
      </c>
      <c r="B597" s="289" t="str">
        <f ca="1">IF(COUNTIF(Priorities!$B$4:OFFSET(Priorities!$B$3,Table1[[#This Row],[ID]],0),OFFSET(Priorities!$B$3,Table1[[#This Row],[ID]],0))=1,OFFSET(Priorities!$B$3,Table1[[#This Row],[ID]],0),"")</f>
        <v/>
      </c>
      <c r="C597" s="290" t="str">
        <f ca="1">IF(COUNTIF(Priorities!$B$4:OFFSET(Priorities!$B$3,Table1[[#This Row],[ID]],0),OFFSET(Priorities!$B$3,Table1[[#This Row],[ID]],0))=1,OFFSET(Priorities!$C$3,Table1[[#This Row],[ID]],0),"")</f>
        <v/>
      </c>
      <c r="D597" s="289" t="str">
        <f ca="1">IFERROR(IF(VLOOKUP(E597,'Leader-Assistant'!$B$1:$B$25,1,FALSE)&lt;&gt;"",'Leader-Assistant'!$B$1,""),"") &amp; IFERROR(IF(VLOOKUP(E597,'Leader-Assistant'!$C$1:$C$25,1,FALSE)&lt;&gt;"",'Leader-Assistant'!$C$1,""),"")  &amp; IFERROR(IF(VLOOKUP(E597,'Leader-Assistant'!$D$1:$D$25,1,FALSE)&lt;&gt;"",'Leader-Assistant'!$D$1,""),"") &amp; IFERROR(IF(VLOOKUP(E597,'Leader-Assistant'!$E$1:$E$25,1,FALSE)&lt;&gt;"",'Leader-Assistant'!$E$1,""),"") &amp; IFERROR(IF(VLOOKUP(E597,'Leader-Assistant'!$F$1:$F$25,1,FALSE)&lt;&gt;"",'Leader-Assistant'!$F$1,""),"") &amp; IFERROR(IF(VLOOKUP(E597,'Leader-Assistant'!$G$1:$G$25,1,FALSE)&lt;&gt;"",'Leader-Assistant'!$G$1,""),"") &amp; IFERROR(IF(VLOOKUP(E597,'Leader-Assistant'!$H$1:$H$25,1,FALSE)&lt;&gt;"",'Leader-Assistant'!$H$1,""),"") &amp; IFERROR(IF(VLOOKUP(E597,'Leader-Assistant'!$I$1:$I$25,1,FALSE)&lt;&gt;"",'Leader-Assistant'!$I$1,""),"")</f>
        <v/>
      </c>
      <c r="E597" s="289" t="str">
        <f ca="1">IF(COUNTIF(Priorities!$B$4:OFFSET(Priorities!$B$3,Table1[[#This Row],[ID]],0),OFFSET(Priorities!$B$3,Table1[[#This Row],[ID]],0))=1,OFFSET(Priorities!$D$3,Table1[[#This Row],[ID]],0),"")</f>
        <v/>
      </c>
      <c r="F597" s="291"/>
      <c r="G597" s="292" t="str" cm="1">
        <f t="array" aca="1" ref="G597" ca="1">_xlfn.IFNA(TODAY()-(INDEX(OFFSET(Priorities!$F$3:$F$2283,Table1[[#This Row],[ID]],0),MATCH(1,(B597=OFFSET(Priorities!$B$3:$B$2283,Table1[[#This Row],[ID]],0))*("1W"=OFFSET(Priorities!$E$3:$E$2283,Table1[[#This Row],[ID]],0)),0))),"")</f>
        <v/>
      </c>
      <c r="H597" s="292" t="str" cm="1">
        <f t="array" aca="1" ref="H597" ca="1">_xlfn.IFNA(TODAY()-(INDEX(OFFSET(Priorities!$F$3:$F$2283,Table1[[#This Row],[ID]],0),MATCH(1,(B597=OFFSET(Priorities!$B$3:$B$2283,Table1[[#This Row],[ID]],0))*("3W"=OFFSET(Priorities!$E$3:$E$2283,Table1[[#This Row],[ID]],0)),0))),"")</f>
        <v/>
      </c>
      <c r="I597" s="292" t="str" cm="1">
        <f t="array" aca="1" ref="I597" ca="1">_xlfn.IFNA(TODAY()-(INDEX(OFFSET(Priorities!$F$3:$F$2283,Table1[[#This Row],[ID]],0),MATCH(1,(B597=OFFSET(Priorities!$B$3:$B$2283,Table1[[#This Row],[ID]],0))*("6W"=OFFSET(Priorities!$E$3:$E$2283,Table1[[#This Row],[ID]],0)),0))),"")</f>
        <v/>
      </c>
      <c r="J597" s="292" t="str" cm="1">
        <f t="array" aca="1" ref="J597" ca="1">_xlfn.IFNA(TODAY()-(INDEX(OFFSET(Priorities!$F$3:$F$2283,Table1[[#This Row],[ID]],0),MATCH(1,(B597=OFFSET(Priorities!$B$3:$B$2283,Table1[[#This Row],[ID]],0))*("12W"=OFFSET(Priorities!$E$3:$E$2283,Table1[[#This Row],[ID]],0)),0))),"")</f>
        <v/>
      </c>
      <c r="K597" s="292" t="str" cm="1">
        <f t="array" aca="1" ref="K597" ca="1">_xlfn.IFNA(TODAY()-(INDEX(OFFSET(Priorities!$F$3:$F$2283,Table1[[#This Row],[ID]],0),MATCH(1,(B597=OFFSET(Priorities!$B$3:$B$2283,Table1[[#This Row],[ID]],0))*("18W"=OFFSET(Priorities!$E$3:$E$2283,Table1[[#This Row],[ID]],0)),0))),"")</f>
        <v/>
      </c>
      <c r="L597" s="292" t="str" cm="1">
        <f t="array" aca="1" ref="L597" ca="1">_xlfn.IFNA(TODAY()-(INDEX(OFFSET(Priorities!$F$3:$F$2283,Table1[[#This Row],[ID]],0),MATCH(1,(B597=OFFSET(Priorities!$B$3:$B$2283,Table1[[#This Row],[ID]],0))*("26W"=OFFSET(Priorities!$E$3:$E$2283,Table1[[#This Row],[ID]],0)),0))),"")</f>
        <v/>
      </c>
      <c r="M597" s="292" t="str" cm="1">
        <f t="array" aca="1" ref="M597" ca="1">_xlfn.IFNA(TODAY()-(INDEX(OFFSET(Priorities!$F$3:$F$2283,Table1[[#This Row],[ID]],0),MATCH(1,(B597=OFFSET(Priorities!$B$3:$B$2283,Table1[[#This Row],[ID]],0))*("52W"=OFFSET(Priorities!$E$3:$E$2283,Table1[[#This Row],[ID]],0)),0))),"")</f>
        <v/>
      </c>
      <c r="N597" s="292" t="str" cm="1">
        <f t="array" aca="1" ref="N597" ca="1">_xlfn.IFNA(TODAY()-(INDEX(OFFSET(Priorities!$F$3:$F$2283,Table1[[#This Row],[ID]],0),MATCH(1,(B597=OFFSET(Priorities!$B$3:$B$2283,Table1[[#This Row],[ID]],0))*("104W"=OFFSET(Priorities!$E$3:$E$2283,Table1[[#This Row],[ID]],0)),0))),"")</f>
        <v/>
      </c>
      <c r="O597" s="292" t="str" cm="1">
        <f t="array" aca="1" ref="O597" ca="1">_xlfn.IFNA(TODAY()-(INDEX(OFFSET(Priorities!$F$3:$F$2283,Table1[[#This Row],[ID]],0),MATCH(1,(B597=OFFSET(Priorities!$B$3:$B$2283,Table1[[#This Row],[ID]],0))*("2L"=OFFSET(Priorities!$E$3:$E$2283,Table1[[#This Row],[ID]],0)),0))),"")</f>
        <v/>
      </c>
      <c r="P597" s="292" t="str" cm="1">
        <f t="array" aca="1" ref="P597" ca="1">_xlfn.IFNA(TODAY()-(INDEX(OFFSET(Priorities!$F$3:$F$2283,Table1[[#This Row],[ID]],0),MATCH(1,(B597=OFFSET(Priorities!$B$3:$B$2283,Table1[[#This Row],[ID]],0))*("156W"=OFFSET(Priorities!$E$3:$E$2283,Table1[[#This Row],[ID]],0)),0))),"")</f>
        <v/>
      </c>
      <c r="Q597" s="289" t="str" cm="1">
        <f t="array" aca="1" ref="Q597" ca="1">_xlfn.IFNA(TODAY()-(INDEX(OFFSET(Priorities!$F$3:$F$2283,Table1[[#This Row],[ID]],0),MATCH(1,(B597=OFFSET(Priorities!$B$3:$B$2283,Table1[[#This Row],[ID]],0))*("3L"=OFFSET(Priorities!$E$3:$E$2283,Table1[[#This Row],[ID]],0)),0))),"")</f>
        <v/>
      </c>
    </row>
    <row r="598" spans="1:17" hidden="1" x14ac:dyDescent="0.3">
      <c r="A598" s="288">
        <v>597</v>
      </c>
      <c r="B598" s="289" t="str">
        <f ca="1">IF(COUNTIF(Priorities!$B$4:OFFSET(Priorities!$B$3,Table1[[#This Row],[ID]],0),OFFSET(Priorities!$B$3,Table1[[#This Row],[ID]],0))=1,OFFSET(Priorities!$B$3,Table1[[#This Row],[ID]],0),"")</f>
        <v/>
      </c>
      <c r="C598" s="290" t="str">
        <f ca="1">IF(COUNTIF(Priorities!$B$4:OFFSET(Priorities!$B$3,Table1[[#This Row],[ID]],0),OFFSET(Priorities!$B$3,Table1[[#This Row],[ID]],0))=1,OFFSET(Priorities!$C$3,Table1[[#This Row],[ID]],0),"")</f>
        <v/>
      </c>
      <c r="D598" s="289" t="str">
        <f ca="1">IFERROR(IF(VLOOKUP(E598,'Leader-Assistant'!$B$1:$B$25,1,FALSE)&lt;&gt;"",'Leader-Assistant'!$B$1,""),"") &amp; IFERROR(IF(VLOOKUP(E598,'Leader-Assistant'!$C$1:$C$25,1,FALSE)&lt;&gt;"",'Leader-Assistant'!$C$1,""),"")  &amp; IFERROR(IF(VLOOKUP(E598,'Leader-Assistant'!$D$1:$D$25,1,FALSE)&lt;&gt;"",'Leader-Assistant'!$D$1,""),"") &amp; IFERROR(IF(VLOOKUP(E598,'Leader-Assistant'!$E$1:$E$25,1,FALSE)&lt;&gt;"",'Leader-Assistant'!$E$1,""),"") &amp; IFERROR(IF(VLOOKUP(E598,'Leader-Assistant'!$F$1:$F$25,1,FALSE)&lt;&gt;"",'Leader-Assistant'!$F$1,""),"") &amp; IFERROR(IF(VLOOKUP(E598,'Leader-Assistant'!$G$1:$G$25,1,FALSE)&lt;&gt;"",'Leader-Assistant'!$G$1,""),"") &amp; IFERROR(IF(VLOOKUP(E598,'Leader-Assistant'!$H$1:$H$25,1,FALSE)&lt;&gt;"",'Leader-Assistant'!$H$1,""),"") &amp; IFERROR(IF(VLOOKUP(E598,'Leader-Assistant'!$I$1:$I$25,1,FALSE)&lt;&gt;"",'Leader-Assistant'!$I$1,""),"")</f>
        <v/>
      </c>
      <c r="E598" s="289" t="str">
        <f ca="1">IF(COUNTIF(Priorities!$B$4:OFFSET(Priorities!$B$3,Table1[[#This Row],[ID]],0),OFFSET(Priorities!$B$3,Table1[[#This Row],[ID]],0))=1,OFFSET(Priorities!$D$3,Table1[[#This Row],[ID]],0),"")</f>
        <v/>
      </c>
      <c r="F598" s="291"/>
      <c r="G598" s="292" t="str" cm="1">
        <f t="array" aca="1" ref="G598" ca="1">_xlfn.IFNA(TODAY()-(INDEX(OFFSET(Priorities!$F$3:$F$2283,Table1[[#This Row],[ID]],0),MATCH(1,(B598=OFFSET(Priorities!$B$3:$B$2283,Table1[[#This Row],[ID]],0))*("1W"=OFFSET(Priorities!$E$3:$E$2283,Table1[[#This Row],[ID]],0)),0))),"")</f>
        <v/>
      </c>
      <c r="H598" s="292" t="str" cm="1">
        <f t="array" aca="1" ref="H598" ca="1">_xlfn.IFNA(TODAY()-(INDEX(OFFSET(Priorities!$F$3:$F$2283,Table1[[#This Row],[ID]],0),MATCH(1,(B598=OFFSET(Priorities!$B$3:$B$2283,Table1[[#This Row],[ID]],0))*("3W"=OFFSET(Priorities!$E$3:$E$2283,Table1[[#This Row],[ID]],0)),0))),"")</f>
        <v/>
      </c>
      <c r="I598" s="292" t="str" cm="1">
        <f t="array" aca="1" ref="I598" ca="1">_xlfn.IFNA(TODAY()-(INDEX(OFFSET(Priorities!$F$3:$F$2283,Table1[[#This Row],[ID]],0),MATCH(1,(B598=OFFSET(Priorities!$B$3:$B$2283,Table1[[#This Row],[ID]],0))*("6W"=OFFSET(Priorities!$E$3:$E$2283,Table1[[#This Row],[ID]],0)),0))),"")</f>
        <v/>
      </c>
      <c r="J598" s="292" t="str" cm="1">
        <f t="array" aca="1" ref="J598" ca="1">_xlfn.IFNA(TODAY()-(INDEX(OFFSET(Priorities!$F$3:$F$2283,Table1[[#This Row],[ID]],0),MATCH(1,(B598=OFFSET(Priorities!$B$3:$B$2283,Table1[[#This Row],[ID]],0))*("12W"=OFFSET(Priorities!$E$3:$E$2283,Table1[[#This Row],[ID]],0)),0))),"")</f>
        <v/>
      </c>
      <c r="K598" s="292" t="str" cm="1">
        <f t="array" aca="1" ref="K598" ca="1">_xlfn.IFNA(TODAY()-(INDEX(OFFSET(Priorities!$F$3:$F$2283,Table1[[#This Row],[ID]],0),MATCH(1,(B598=OFFSET(Priorities!$B$3:$B$2283,Table1[[#This Row],[ID]],0))*("18W"=OFFSET(Priorities!$E$3:$E$2283,Table1[[#This Row],[ID]],0)),0))),"")</f>
        <v/>
      </c>
      <c r="L598" s="292" t="str" cm="1">
        <f t="array" aca="1" ref="L598" ca="1">_xlfn.IFNA(TODAY()-(INDEX(OFFSET(Priorities!$F$3:$F$2283,Table1[[#This Row],[ID]],0),MATCH(1,(B598=OFFSET(Priorities!$B$3:$B$2283,Table1[[#This Row],[ID]],0))*("26W"=OFFSET(Priorities!$E$3:$E$2283,Table1[[#This Row],[ID]],0)),0))),"")</f>
        <v/>
      </c>
      <c r="M598" s="292" t="str" cm="1">
        <f t="array" aca="1" ref="M598" ca="1">_xlfn.IFNA(TODAY()-(INDEX(OFFSET(Priorities!$F$3:$F$2283,Table1[[#This Row],[ID]],0),MATCH(1,(B598=OFFSET(Priorities!$B$3:$B$2283,Table1[[#This Row],[ID]],0))*("52W"=OFFSET(Priorities!$E$3:$E$2283,Table1[[#This Row],[ID]],0)),0))),"")</f>
        <v/>
      </c>
      <c r="N598" s="292" t="str" cm="1">
        <f t="array" aca="1" ref="N598" ca="1">_xlfn.IFNA(TODAY()-(INDEX(OFFSET(Priorities!$F$3:$F$2283,Table1[[#This Row],[ID]],0),MATCH(1,(B598=OFFSET(Priorities!$B$3:$B$2283,Table1[[#This Row],[ID]],0))*("104W"=OFFSET(Priorities!$E$3:$E$2283,Table1[[#This Row],[ID]],0)),0))),"")</f>
        <v/>
      </c>
      <c r="O598" s="292" t="str" cm="1">
        <f t="array" aca="1" ref="O598" ca="1">_xlfn.IFNA(TODAY()-(INDEX(OFFSET(Priorities!$F$3:$F$2283,Table1[[#This Row],[ID]],0),MATCH(1,(B598=OFFSET(Priorities!$B$3:$B$2283,Table1[[#This Row],[ID]],0))*("2L"=OFFSET(Priorities!$E$3:$E$2283,Table1[[#This Row],[ID]],0)),0))),"")</f>
        <v/>
      </c>
      <c r="P598" s="292" t="str" cm="1">
        <f t="array" aca="1" ref="P598" ca="1">_xlfn.IFNA(TODAY()-(INDEX(OFFSET(Priorities!$F$3:$F$2283,Table1[[#This Row],[ID]],0),MATCH(1,(B598=OFFSET(Priorities!$B$3:$B$2283,Table1[[#This Row],[ID]],0))*("156W"=OFFSET(Priorities!$E$3:$E$2283,Table1[[#This Row],[ID]],0)),0))),"")</f>
        <v/>
      </c>
      <c r="Q598" s="289" t="str" cm="1">
        <f t="array" aca="1" ref="Q598" ca="1">_xlfn.IFNA(TODAY()-(INDEX(OFFSET(Priorities!$F$3:$F$2283,Table1[[#This Row],[ID]],0),MATCH(1,(B598=OFFSET(Priorities!$B$3:$B$2283,Table1[[#This Row],[ID]],0))*("3L"=OFFSET(Priorities!$E$3:$E$2283,Table1[[#This Row],[ID]],0)),0))),"")</f>
        <v/>
      </c>
    </row>
    <row r="599" spans="1:17" hidden="1" x14ac:dyDescent="0.3">
      <c r="A599" s="288">
        <v>598</v>
      </c>
      <c r="B599" s="289" t="str">
        <f ca="1">IF(COUNTIF(Priorities!$B$4:OFFSET(Priorities!$B$3,Table1[[#This Row],[ID]],0),OFFSET(Priorities!$B$3,Table1[[#This Row],[ID]],0))=1,OFFSET(Priorities!$B$3,Table1[[#This Row],[ID]],0),"")</f>
        <v/>
      </c>
      <c r="C599" s="290" t="str">
        <f ca="1">IF(COUNTIF(Priorities!$B$4:OFFSET(Priorities!$B$3,Table1[[#This Row],[ID]],0),OFFSET(Priorities!$B$3,Table1[[#This Row],[ID]],0))=1,OFFSET(Priorities!$C$3,Table1[[#This Row],[ID]],0),"")</f>
        <v/>
      </c>
      <c r="D599" s="289" t="str">
        <f ca="1">IFERROR(IF(VLOOKUP(E599,'Leader-Assistant'!$B$1:$B$25,1,FALSE)&lt;&gt;"",'Leader-Assistant'!$B$1,""),"") &amp; IFERROR(IF(VLOOKUP(E599,'Leader-Assistant'!$C$1:$C$25,1,FALSE)&lt;&gt;"",'Leader-Assistant'!$C$1,""),"")  &amp; IFERROR(IF(VLOOKUP(E599,'Leader-Assistant'!$D$1:$D$25,1,FALSE)&lt;&gt;"",'Leader-Assistant'!$D$1,""),"") &amp; IFERROR(IF(VLOOKUP(E599,'Leader-Assistant'!$E$1:$E$25,1,FALSE)&lt;&gt;"",'Leader-Assistant'!$E$1,""),"") &amp; IFERROR(IF(VLOOKUP(E599,'Leader-Assistant'!$F$1:$F$25,1,FALSE)&lt;&gt;"",'Leader-Assistant'!$F$1,""),"") &amp; IFERROR(IF(VLOOKUP(E599,'Leader-Assistant'!$G$1:$G$25,1,FALSE)&lt;&gt;"",'Leader-Assistant'!$G$1,""),"") &amp; IFERROR(IF(VLOOKUP(E599,'Leader-Assistant'!$H$1:$H$25,1,FALSE)&lt;&gt;"",'Leader-Assistant'!$H$1,""),"") &amp; IFERROR(IF(VLOOKUP(E599,'Leader-Assistant'!$I$1:$I$25,1,FALSE)&lt;&gt;"",'Leader-Assistant'!$I$1,""),"")</f>
        <v/>
      </c>
      <c r="E599" s="289" t="str">
        <f ca="1">IF(COUNTIF(Priorities!$B$4:OFFSET(Priorities!$B$3,Table1[[#This Row],[ID]],0),OFFSET(Priorities!$B$3,Table1[[#This Row],[ID]],0))=1,OFFSET(Priorities!$D$3,Table1[[#This Row],[ID]],0),"")</f>
        <v/>
      </c>
      <c r="F599" s="291"/>
      <c r="G599" s="292" t="str" cm="1">
        <f t="array" aca="1" ref="G599" ca="1">_xlfn.IFNA(TODAY()-(INDEX(OFFSET(Priorities!$F$3:$F$2283,Table1[[#This Row],[ID]],0),MATCH(1,(B599=OFFSET(Priorities!$B$3:$B$2283,Table1[[#This Row],[ID]],0))*("1W"=OFFSET(Priorities!$E$3:$E$2283,Table1[[#This Row],[ID]],0)),0))),"")</f>
        <v/>
      </c>
      <c r="H599" s="292" t="str" cm="1">
        <f t="array" aca="1" ref="H599" ca="1">_xlfn.IFNA(TODAY()-(INDEX(OFFSET(Priorities!$F$3:$F$2283,Table1[[#This Row],[ID]],0),MATCH(1,(B599=OFFSET(Priorities!$B$3:$B$2283,Table1[[#This Row],[ID]],0))*("3W"=OFFSET(Priorities!$E$3:$E$2283,Table1[[#This Row],[ID]],0)),0))),"")</f>
        <v/>
      </c>
      <c r="I599" s="292" t="str" cm="1">
        <f t="array" aca="1" ref="I599" ca="1">_xlfn.IFNA(TODAY()-(INDEX(OFFSET(Priorities!$F$3:$F$2283,Table1[[#This Row],[ID]],0),MATCH(1,(B599=OFFSET(Priorities!$B$3:$B$2283,Table1[[#This Row],[ID]],0))*("6W"=OFFSET(Priorities!$E$3:$E$2283,Table1[[#This Row],[ID]],0)),0))),"")</f>
        <v/>
      </c>
      <c r="J599" s="292" t="str" cm="1">
        <f t="array" aca="1" ref="J599" ca="1">_xlfn.IFNA(TODAY()-(INDEX(OFFSET(Priorities!$F$3:$F$2283,Table1[[#This Row],[ID]],0),MATCH(1,(B599=OFFSET(Priorities!$B$3:$B$2283,Table1[[#This Row],[ID]],0))*("12W"=OFFSET(Priorities!$E$3:$E$2283,Table1[[#This Row],[ID]],0)),0))),"")</f>
        <v/>
      </c>
      <c r="K599" s="292" t="str" cm="1">
        <f t="array" aca="1" ref="K599" ca="1">_xlfn.IFNA(TODAY()-(INDEX(OFFSET(Priorities!$F$3:$F$2283,Table1[[#This Row],[ID]],0),MATCH(1,(B599=OFFSET(Priorities!$B$3:$B$2283,Table1[[#This Row],[ID]],0))*("18W"=OFFSET(Priorities!$E$3:$E$2283,Table1[[#This Row],[ID]],0)),0))),"")</f>
        <v/>
      </c>
      <c r="L599" s="292" t="str" cm="1">
        <f t="array" aca="1" ref="L599" ca="1">_xlfn.IFNA(TODAY()-(INDEX(OFFSET(Priorities!$F$3:$F$2283,Table1[[#This Row],[ID]],0),MATCH(1,(B599=OFFSET(Priorities!$B$3:$B$2283,Table1[[#This Row],[ID]],0))*("26W"=OFFSET(Priorities!$E$3:$E$2283,Table1[[#This Row],[ID]],0)),0))),"")</f>
        <v/>
      </c>
      <c r="M599" s="292" t="str" cm="1">
        <f t="array" aca="1" ref="M599" ca="1">_xlfn.IFNA(TODAY()-(INDEX(OFFSET(Priorities!$F$3:$F$2283,Table1[[#This Row],[ID]],0),MATCH(1,(B599=OFFSET(Priorities!$B$3:$B$2283,Table1[[#This Row],[ID]],0))*("52W"=OFFSET(Priorities!$E$3:$E$2283,Table1[[#This Row],[ID]],0)),0))),"")</f>
        <v/>
      </c>
      <c r="N599" s="292" t="str" cm="1">
        <f t="array" aca="1" ref="N599" ca="1">_xlfn.IFNA(TODAY()-(INDEX(OFFSET(Priorities!$F$3:$F$2283,Table1[[#This Row],[ID]],0),MATCH(1,(B599=OFFSET(Priorities!$B$3:$B$2283,Table1[[#This Row],[ID]],0))*("104W"=OFFSET(Priorities!$E$3:$E$2283,Table1[[#This Row],[ID]],0)),0))),"")</f>
        <v/>
      </c>
      <c r="O599" s="292" t="str" cm="1">
        <f t="array" aca="1" ref="O599" ca="1">_xlfn.IFNA(TODAY()-(INDEX(OFFSET(Priorities!$F$3:$F$2283,Table1[[#This Row],[ID]],0),MATCH(1,(B599=OFFSET(Priorities!$B$3:$B$2283,Table1[[#This Row],[ID]],0))*("2L"=OFFSET(Priorities!$E$3:$E$2283,Table1[[#This Row],[ID]],0)),0))),"")</f>
        <v/>
      </c>
      <c r="P599" s="292" t="str" cm="1">
        <f t="array" aca="1" ref="P599" ca="1">_xlfn.IFNA(TODAY()-(INDEX(OFFSET(Priorities!$F$3:$F$2283,Table1[[#This Row],[ID]],0),MATCH(1,(B599=OFFSET(Priorities!$B$3:$B$2283,Table1[[#This Row],[ID]],0))*("156W"=OFFSET(Priorities!$E$3:$E$2283,Table1[[#This Row],[ID]],0)),0))),"")</f>
        <v/>
      </c>
      <c r="Q599" s="289" t="str" cm="1">
        <f t="array" aca="1" ref="Q599" ca="1">_xlfn.IFNA(TODAY()-(INDEX(OFFSET(Priorities!$F$3:$F$2283,Table1[[#This Row],[ID]],0),MATCH(1,(B599=OFFSET(Priorities!$B$3:$B$2283,Table1[[#This Row],[ID]],0))*("3L"=OFFSET(Priorities!$E$3:$E$2283,Table1[[#This Row],[ID]],0)),0))),"")</f>
        <v/>
      </c>
    </row>
    <row r="600" spans="1:17" hidden="1" x14ac:dyDescent="0.3">
      <c r="A600" s="288">
        <v>599</v>
      </c>
      <c r="B600" s="323" t="str">
        <f ca="1">IF(COUNTIF(Priorities!$B$4:OFFSET(Priorities!$B$3,Table1[[#This Row],[ID]],0),OFFSET(Priorities!$B$3,Table1[[#This Row],[ID]],0))=1,OFFSET(Priorities!$B$3,Table1[[#This Row],[ID]],0),"")</f>
        <v/>
      </c>
      <c r="C600" s="324" t="str">
        <f ca="1">IF(COUNTIF(Priorities!$B$4:OFFSET(Priorities!$B$3,Table1[[#This Row],[ID]],0),OFFSET(Priorities!$B$3,Table1[[#This Row],[ID]],0))=1,OFFSET(Priorities!$C$3,Table1[[#This Row],[ID]],0),"")</f>
        <v/>
      </c>
      <c r="D600" s="289" t="str">
        <f ca="1">IFERROR(IF(VLOOKUP(E600,'Leader-Assistant'!$B$1:$B$25,1,FALSE)&lt;&gt;"",'Leader-Assistant'!$B$1,""),"") &amp; IFERROR(IF(VLOOKUP(E600,'Leader-Assistant'!$C$1:$C$25,1,FALSE)&lt;&gt;"",'Leader-Assistant'!$C$1,""),"")  &amp; IFERROR(IF(VLOOKUP(E600,'Leader-Assistant'!$D$1:$D$25,1,FALSE)&lt;&gt;"",'Leader-Assistant'!$D$1,""),"") &amp; IFERROR(IF(VLOOKUP(E600,'Leader-Assistant'!$E$1:$E$25,1,FALSE)&lt;&gt;"",'Leader-Assistant'!$E$1,""),"") &amp; IFERROR(IF(VLOOKUP(E600,'Leader-Assistant'!$F$1:$F$25,1,FALSE)&lt;&gt;"",'Leader-Assistant'!$F$1,""),"") &amp; IFERROR(IF(VLOOKUP(E600,'Leader-Assistant'!$G$1:$G$25,1,FALSE)&lt;&gt;"",'Leader-Assistant'!$G$1,""),"") &amp; IFERROR(IF(VLOOKUP(E600,'Leader-Assistant'!$H$1:$H$25,1,FALSE)&lt;&gt;"",'Leader-Assistant'!$H$1,""),"") &amp; IFERROR(IF(VLOOKUP(E600,'Leader-Assistant'!$I$1:$I$25,1,FALSE)&lt;&gt;"",'Leader-Assistant'!$I$1,""),"")</f>
        <v/>
      </c>
      <c r="E600" s="323" t="str">
        <f ca="1">IF(COUNTIF(Priorities!$B$4:OFFSET(Priorities!$B$3,Table1[[#This Row],[ID]],0),OFFSET(Priorities!$B$3,Table1[[#This Row],[ID]],0))=1,OFFSET(Priorities!$D$3,Table1[[#This Row],[ID]],0),"")</f>
        <v/>
      </c>
      <c r="F600" s="393"/>
      <c r="G600" s="394" t="str" cm="1">
        <f t="array" aca="1" ref="G600" ca="1">_xlfn.IFNA(TODAY()-(INDEX(OFFSET(Priorities!$F$3:$F$2283,Table1[[#This Row],[ID]],0),MATCH(1,(B600=OFFSET(Priorities!$B$3:$B$2283,Table1[[#This Row],[ID]],0))*("1W"=OFFSET(Priorities!$E$3:$E$2283,Table1[[#This Row],[ID]],0)),0))),"")</f>
        <v/>
      </c>
      <c r="H600" s="394" t="str" cm="1">
        <f t="array" aca="1" ref="H600" ca="1">_xlfn.IFNA(TODAY()-(INDEX(OFFSET(Priorities!$F$3:$F$2283,Table1[[#This Row],[ID]],0),MATCH(1,(B600=OFFSET(Priorities!$B$3:$B$2283,Table1[[#This Row],[ID]],0))*("3W"=OFFSET(Priorities!$E$3:$E$2283,Table1[[#This Row],[ID]],0)),0))),"")</f>
        <v/>
      </c>
      <c r="I600" s="394" t="str" cm="1">
        <f t="array" aca="1" ref="I600" ca="1">_xlfn.IFNA(TODAY()-(INDEX(OFFSET(Priorities!$F$3:$F$2283,Table1[[#This Row],[ID]],0),MATCH(1,(B600=OFFSET(Priorities!$B$3:$B$2283,Table1[[#This Row],[ID]],0))*("6W"=OFFSET(Priorities!$E$3:$E$2283,Table1[[#This Row],[ID]],0)),0))),"")</f>
        <v/>
      </c>
      <c r="J600" s="394" t="str" cm="1">
        <f t="array" aca="1" ref="J600" ca="1">_xlfn.IFNA(TODAY()-(INDEX(OFFSET(Priorities!$F$3:$F$2283,Table1[[#This Row],[ID]],0),MATCH(1,(B600=OFFSET(Priorities!$B$3:$B$2283,Table1[[#This Row],[ID]],0))*("12W"=OFFSET(Priorities!$E$3:$E$2283,Table1[[#This Row],[ID]],0)),0))),"")</f>
        <v/>
      </c>
      <c r="K600" s="394" t="str" cm="1">
        <f t="array" aca="1" ref="K600" ca="1">_xlfn.IFNA(TODAY()-(INDEX(OFFSET(Priorities!$F$3:$F$2283,Table1[[#This Row],[ID]],0),MATCH(1,(B600=OFFSET(Priorities!$B$3:$B$2283,Table1[[#This Row],[ID]],0))*("18W"=OFFSET(Priorities!$E$3:$E$2283,Table1[[#This Row],[ID]],0)),0))),"")</f>
        <v/>
      </c>
      <c r="L600" s="394" t="str" cm="1">
        <f t="array" aca="1" ref="L600" ca="1">_xlfn.IFNA(TODAY()-(INDEX(OFFSET(Priorities!$F$3:$F$2283,Table1[[#This Row],[ID]],0),MATCH(1,(B600=OFFSET(Priorities!$B$3:$B$2283,Table1[[#This Row],[ID]],0))*("26W"=OFFSET(Priorities!$E$3:$E$2283,Table1[[#This Row],[ID]],0)),0))),"")</f>
        <v/>
      </c>
      <c r="M600" s="394" t="str" cm="1">
        <f t="array" aca="1" ref="M600" ca="1">_xlfn.IFNA(TODAY()-(INDEX(OFFSET(Priorities!$F$3:$F$2283,Table1[[#This Row],[ID]],0),MATCH(1,(B600=OFFSET(Priorities!$B$3:$B$2283,Table1[[#This Row],[ID]],0))*("52W"=OFFSET(Priorities!$E$3:$E$2283,Table1[[#This Row],[ID]],0)),0))),"")</f>
        <v/>
      </c>
      <c r="N600" s="394" t="str" cm="1">
        <f t="array" aca="1" ref="N600" ca="1">_xlfn.IFNA(TODAY()-(INDEX(OFFSET(Priorities!$F$3:$F$2283,Table1[[#This Row],[ID]],0),MATCH(1,(B600=OFFSET(Priorities!$B$3:$B$2283,Table1[[#This Row],[ID]],0))*("104W"=OFFSET(Priorities!$E$3:$E$2283,Table1[[#This Row],[ID]],0)),0))),"")</f>
        <v/>
      </c>
      <c r="O600" s="394" t="str" cm="1">
        <f t="array" aca="1" ref="O600" ca="1">_xlfn.IFNA(TODAY()-(INDEX(OFFSET(Priorities!$F$3:$F$2283,Table1[[#This Row],[ID]],0),MATCH(1,(B600=OFFSET(Priorities!$B$3:$B$2283,Table1[[#This Row],[ID]],0))*("2L"=OFFSET(Priorities!$E$3:$E$2283,Table1[[#This Row],[ID]],0)),0))),"")</f>
        <v/>
      </c>
      <c r="P600" s="394" t="str" cm="1">
        <f t="array" aca="1" ref="P600" ca="1">_xlfn.IFNA(TODAY()-(INDEX(OFFSET(Priorities!$F$3:$F$2283,Table1[[#This Row],[ID]],0),MATCH(1,(B600=OFFSET(Priorities!$B$3:$B$2283,Table1[[#This Row],[ID]],0))*("156W"=OFFSET(Priorities!$E$3:$E$2283,Table1[[#This Row],[ID]],0)),0))),"")</f>
        <v/>
      </c>
      <c r="Q600" s="323" t="str" cm="1">
        <f t="array" aca="1" ref="Q600" ca="1">_xlfn.IFNA(TODAY()-(INDEX(OFFSET(Priorities!$F$3:$F$2283,Table1[[#This Row],[ID]],0),MATCH(1,(B600=OFFSET(Priorities!$B$3:$B$2283,Table1[[#This Row],[ID]],0))*("3L"=OFFSET(Priorities!$E$3:$E$2283,Table1[[#This Row],[ID]],0)),0))),"")</f>
        <v/>
      </c>
    </row>
  </sheetData>
  <sheetProtection selectLockedCells="1" sort="0" autoFilter="0" selectUnlockedCells="1"/>
  <phoneticPr fontId="17" type="noConversion"/>
  <conditionalFormatting sqref="O2">
    <cfRule type="cellIs" dxfId="28" priority="657" operator="greaterThan">
      <formula>90</formula>
    </cfRule>
  </conditionalFormatting>
  <conditionalFormatting sqref="O2">
    <cfRule type="cellIs" dxfId="27" priority="654" operator="greaterThan">
      <formula>90</formula>
    </cfRule>
  </conditionalFormatting>
  <conditionalFormatting sqref="G3:Q602">
    <cfRule type="cellIs" dxfId="26" priority="3" operator="greaterThan">
      <formula>90</formula>
    </cfRule>
  </conditionalFormatting>
  <pageMargins left="0.7" right="0.7" top="0.75" bottom="0.75" header="0.3" footer="0.3"/>
  <pageSetup paperSize="9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91" stopIfTrue="1" id="{8D10BF11-542D-481B-874B-F4DBB9789B00}">
            <xm:f>Priorities!AD4="x"</xm:f>
            <x14:dxf>
              <fill>
                <patternFill>
                  <fgColor indexed="64"/>
                  <bgColor rgb="FFFFFF00"/>
                </patternFill>
              </fill>
            </x14:dxf>
          </x14:cfRule>
          <x14:cfRule type="expression" priority="1192" stopIfTrue="1" id="{D6749DE9-42B2-4A49-9AF2-327D148CD649}">
            <xm:f>Priorities!AD4="u"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O2</xm:sqref>
        </x14:conditionalFormatting>
        <x14:conditionalFormatting xmlns:xm="http://schemas.microsoft.com/office/excel/2006/main">
          <x14:cfRule type="expression" priority="2" stopIfTrue="1" id="{B40FA357-D344-464E-8F81-33425BA9A4C4}">
            <xm:f>Priorities!V5="u"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14:cfRule type="expression" priority="1" stopIfTrue="1" id="{F4A2A1A0-EAC6-424C-A48E-EED959F7B817}">
            <xm:f>Priorities!V5="x"</xm:f>
            <x14:dxf>
              <fill>
                <patternFill>
                  <fgColor indexed="64"/>
                  <bgColor rgb="FFFFFF00"/>
                </patternFill>
              </fill>
            </x14:dxf>
          </x14:cfRule>
          <xm:sqref>G3:Q602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464-E49D-43BB-9069-B65FBDF501E9}">
  <sheetPr codeName="Sheet3"/>
  <dimension ref="A1:I25"/>
  <sheetViews>
    <sheetView workbookViewId="0">
      <selection activeCell="D4" sqref="D4"/>
    </sheetView>
  </sheetViews>
  <sheetFormatPr defaultRowHeight="14.4" x14ac:dyDescent="0.3"/>
  <cols>
    <col min="1" max="1" width="11.5546875" customWidth="1"/>
  </cols>
  <sheetData>
    <row r="1" spans="1:9" ht="15" thickBot="1" x14ac:dyDescent="0.35">
      <c r="A1" s="381" t="s">
        <v>1120</v>
      </c>
      <c r="B1" s="124" t="s">
        <v>112</v>
      </c>
      <c r="C1" s="124" t="s">
        <v>1123</v>
      </c>
      <c r="D1" s="124" t="s">
        <v>697</v>
      </c>
      <c r="E1" s="124"/>
      <c r="F1" s="124"/>
      <c r="G1" s="124"/>
      <c r="H1" s="124"/>
      <c r="I1" s="382"/>
    </row>
    <row r="2" spans="1:9" x14ac:dyDescent="0.3">
      <c r="A2" s="451" t="s">
        <v>1124</v>
      </c>
      <c r="B2" s="313" t="s">
        <v>35</v>
      </c>
      <c r="C2" s="313" t="s">
        <v>53</v>
      </c>
      <c r="D2" s="313" t="s">
        <v>83</v>
      </c>
      <c r="E2" s="313"/>
      <c r="F2" s="313"/>
      <c r="G2" s="313"/>
      <c r="H2" s="313"/>
      <c r="I2" s="383"/>
    </row>
    <row r="3" spans="1:9" x14ac:dyDescent="0.3">
      <c r="A3" s="452"/>
      <c r="B3" s="99" t="s">
        <v>42</v>
      </c>
      <c r="C3" s="99"/>
      <c r="D3" s="99" t="s">
        <v>38</v>
      </c>
      <c r="E3" s="99"/>
      <c r="F3" s="99"/>
      <c r="G3" s="99"/>
      <c r="H3" s="99"/>
      <c r="I3" s="384"/>
    </row>
    <row r="4" spans="1:9" x14ac:dyDescent="0.3">
      <c r="A4" s="452"/>
      <c r="B4" s="99" t="s">
        <v>181</v>
      </c>
      <c r="C4" s="99"/>
      <c r="D4" s="99"/>
      <c r="E4" s="99"/>
      <c r="F4" s="99"/>
      <c r="G4" s="99"/>
      <c r="H4" s="99"/>
      <c r="I4" s="384"/>
    </row>
    <row r="5" spans="1:9" x14ac:dyDescent="0.3">
      <c r="A5" s="452"/>
      <c r="B5" s="99" t="s">
        <v>80</v>
      </c>
      <c r="C5" s="99"/>
      <c r="D5" s="99"/>
      <c r="E5" s="99"/>
      <c r="F5" s="99"/>
      <c r="G5" s="99"/>
      <c r="H5" s="99"/>
      <c r="I5" s="384"/>
    </row>
    <row r="6" spans="1:9" x14ac:dyDescent="0.3">
      <c r="A6" s="452"/>
      <c r="B6" s="99" t="s">
        <v>61</v>
      </c>
      <c r="C6" s="99"/>
      <c r="D6" s="99"/>
      <c r="E6" s="99"/>
      <c r="F6" s="99"/>
      <c r="G6" s="99"/>
      <c r="H6" s="99"/>
      <c r="I6" s="384"/>
    </row>
    <row r="7" spans="1:9" x14ac:dyDescent="0.3">
      <c r="A7" s="452"/>
      <c r="B7" s="99" t="s">
        <v>412</v>
      </c>
      <c r="C7" s="99"/>
      <c r="D7" s="99"/>
      <c r="E7" s="99"/>
      <c r="F7" s="99"/>
      <c r="G7" s="99"/>
      <c r="H7" s="99"/>
      <c r="I7" s="384"/>
    </row>
    <row r="8" spans="1:9" x14ac:dyDescent="0.3">
      <c r="A8" s="452"/>
      <c r="B8" s="99" t="s">
        <v>116</v>
      </c>
      <c r="C8" s="99"/>
      <c r="D8" s="99"/>
      <c r="E8" s="99"/>
      <c r="F8" s="99"/>
      <c r="G8" s="99"/>
      <c r="H8" s="99"/>
      <c r="I8" s="384"/>
    </row>
    <row r="9" spans="1:9" x14ac:dyDescent="0.3">
      <c r="A9" s="452"/>
      <c r="B9" s="99"/>
      <c r="C9" s="99"/>
      <c r="D9" s="99"/>
      <c r="E9" s="99"/>
      <c r="F9" s="99"/>
      <c r="G9" s="99"/>
      <c r="H9" s="99"/>
      <c r="I9" s="384"/>
    </row>
    <row r="10" spans="1:9" x14ac:dyDescent="0.3">
      <c r="A10" s="452"/>
      <c r="B10" s="99"/>
      <c r="C10" s="99"/>
      <c r="D10" s="99"/>
      <c r="E10" s="99"/>
      <c r="F10" s="99"/>
      <c r="G10" s="99"/>
      <c r="H10" s="99"/>
      <c r="I10" s="384"/>
    </row>
    <row r="11" spans="1:9" x14ac:dyDescent="0.3">
      <c r="A11" s="452"/>
      <c r="B11" s="99"/>
      <c r="C11" s="99"/>
      <c r="D11" s="99"/>
      <c r="E11" s="99"/>
      <c r="F11" s="99"/>
      <c r="G11" s="99"/>
      <c r="H11" s="99"/>
      <c r="I11" s="384"/>
    </row>
    <row r="12" spans="1:9" x14ac:dyDescent="0.3">
      <c r="A12" s="452"/>
      <c r="B12" s="99"/>
      <c r="C12" s="99"/>
      <c r="D12" s="99"/>
      <c r="E12" s="99"/>
      <c r="F12" s="99"/>
      <c r="G12" s="99"/>
      <c r="H12" s="99"/>
      <c r="I12" s="384"/>
    </row>
    <row r="13" spans="1:9" x14ac:dyDescent="0.3">
      <c r="A13" s="452"/>
      <c r="B13" s="99"/>
      <c r="C13" s="99"/>
      <c r="D13" s="99"/>
      <c r="E13" s="99"/>
      <c r="F13" s="99"/>
      <c r="G13" s="99"/>
      <c r="H13" s="99"/>
      <c r="I13" s="384"/>
    </row>
    <row r="14" spans="1:9" x14ac:dyDescent="0.3">
      <c r="A14" s="452"/>
      <c r="B14" s="99"/>
      <c r="C14" s="99"/>
      <c r="D14" s="99"/>
      <c r="E14" s="99"/>
      <c r="F14" s="99"/>
      <c r="G14" s="99"/>
      <c r="H14" s="99"/>
      <c r="I14" s="384"/>
    </row>
    <row r="15" spans="1:9" x14ac:dyDescent="0.3">
      <c r="A15" s="452"/>
      <c r="B15" s="99"/>
      <c r="C15" s="99"/>
      <c r="D15" s="99"/>
      <c r="E15" s="99"/>
      <c r="F15" s="99"/>
      <c r="G15" s="99"/>
      <c r="H15" s="99"/>
      <c r="I15" s="384"/>
    </row>
    <row r="16" spans="1:9" x14ac:dyDescent="0.3">
      <c r="A16" s="452"/>
      <c r="B16" s="99"/>
      <c r="C16" s="99"/>
      <c r="D16" s="99"/>
      <c r="E16" s="99"/>
      <c r="F16" s="99"/>
      <c r="G16" s="99"/>
      <c r="H16" s="99"/>
      <c r="I16" s="384"/>
    </row>
    <row r="17" spans="1:9" x14ac:dyDescent="0.3">
      <c r="A17" s="452"/>
      <c r="B17" s="99"/>
      <c r="C17" s="99"/>
      <c r="D17" s="99"/>
      <c r="E17" s="99"/>
      <c r="F17" s="99"/>
      <c r="G17" s="99"/>
      <c r="H17" s="99"/>
      <c r="I17" s="384"/>
    </row>
    <row r="18" spans="1:9" x14ac:dyDescent="0.3">
      <c r="A18" s="452"/>
      <c r="B18" s="99"/>
      <c r="C18" s="99"/>
      <c r="D18" s="99"/>
      <c r="E18" s="99"/>
      <c r="F18" s="99"/>
      <c r="G18" s="99"/>
      <c r="H18" s="99"/>
      <c r="I18" s="384"/>
    </row>
    <row r="19" spans="1:9" x14ac:dyDescent="0.3">
      <c r="A19" s="452"/>
      <c r="B19" s="99"/>
      <c r="C19" s="99"/>
      <c r="D19" s="99"/>
      <c r="E19" s="99"/>
      <c r="F19" s="99"/>
      <c r="G19" s="99"/>
      <c r="H19" s="99"/>
      <c r="I19" s="384"/>
    </row>
    <row r="20" spans="1:9" x14ac:dyDescent="0.3">
      <c r="A20" s="452"/>
      <c r="B20" s="99"/>
      <c r="C20" s="99"/>
      <c r="D20" s="99"/>
      <c r="E20" s="99"/>
      <c r="F20" s="99"/>
      <c r="G20" s="99"/>
      <c r="H20" s="99"/>
      <c r="I20" s="384"/>
    </row>
    <row r="21" spans="1:9" x14ac:dyDescent="0.3">
      <c r="A21" s="452"/>
      <c r="B21" s="99"/>
      <c r="C21" s="99"/>
      <c r="D21" s="99"/>
      <c r="E21" s="99"/>
      <c r="F21" s="99"/>
      <c r="G21" s="99"/>
      <c r="H21" s="99"/>
      <c r="I21" s="384"/>
    </row>
    <row r="22" spans="1:9" x14ac:dyDescent="0.3">
      <c r="A22" s="452"/>
      <c r="B22" s="99"/>
      <c r="C22" s="99"/>
      <c r="D22" s="99"/>
      <c r="E22" s="99"/>
      <c r="F22" s="99"/>
      <c r="G22" s="99"/>
      <c r="H22" s="99"/>
      <c r="I22" s="384"/>
    </row>
    <row r="23" spans="1:9" x14ac:dyDescent="0.3">
      <c r="A23" s="452"/>
      <c r="B23" s="99"/>
      <c r="C23" s="99"/>
      <c r="D23" s="99"/>
      <c r="E23" s="99"/>
      <c r="F23" s="99"/>
      <c r="G23" s="99"/>
      <c r="H23" s="99"/>
      <c r="I23" s="384"/>
    </row>
    <row r="24" spans="1:9" x14ac:dyDescent="0.3">
      <c r="A24" s="452"/>
      <c r="B24" s="99"/>
      <c r="C24" s="99"/>
      <c r="D24" s="99"/>
      <c r="E24" s="99"/>
      <c r="F24" s="99"/>
      <c r="G24" s="99"/>
      <c r="H24" s="99"/>
      <c r="I24" s="384"/>
    </row>
    <row r="25" spans="1:9" ht="15" thickBot="1" x14ac:dyDescent="0.35">
      <c r="A25" s="453"/>
      <c r="B25" s="385"/>
      <c r="C25" s="385"/>
      <c r="D25" s="385"/>
      <c r="E25" s="385"/>
      <c r="F25" s="385"/>
      <c r="G25" s="385"/>
      <c r="H25" s="385"/>
      <c r="I25" s="386"/>
    </row>
  </sheetData>
  <mergeCells count="1">
    <mergeCell ref="A2:A2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B B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RBDocument_3YR" ma:contentTypeID="0x01010058CA59F675BBCA418BE8D93538A5CB9300A27FB079A6A4114EAE31DC2F43E1DD0E" ma:contentTypeVersion="19" ma:contentTypeDescription="Create a new document." ma:contentTypeScope="" ma:versionID="080e657f7bd08713385d386b7c05221b">
  <xsd:schema xmlns:xsd="http://www.w3.org/2001/XMLSchema" xmlns:xs="http://www.w3.org/2001/XMLSchema" xmlns:p="http://schemas.microsoft.com/office/2006/metadata/properties" xmlns:ns2="cafa2e65-a64d-49d3-a9a6-a660a02dbddd" xmlns:ns3="37db4906-f14d-4151-a13c-96c22e9f628f" xmlns:ns4="c08b3372-8e87-483d-bcd9-ba74a6f764c4" targetNamespace="http://schemas.microsoft.com/office/2006/metadata/properties" ma:root="true" ma:fieldsID="1ab1258be6ac763a7b13b9e420cce564" ns2:_="" ns3:_="" ns4:_="">
    <xsd:import namespace="cafa2e65-a64d-49d3-a9a6-a660a02dbddd"/>
    <xsd:import namespace="37db4906-f14d-4151-a13c-96c22e9f628f"/>
    <xsd:import namespace="c08b3372-8e87-483d-bcd9-ba74a6f764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4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fa2e65-a64d-49d3-a9a6-a660a02dbd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91871397-01f1-4df6-ac7a-d04447f3795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db4906-f14d-4151-a13c-96c22e9f6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8b3372-8e87-483d-bcd9-ba74a6f764c4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70f2bbc8-e401-4f0c-bb92-a7f5c136face}" ma:internalName="TaxCatchAll" ma:showField="CatchAllData" ma:web="37db4906-f14d-4151-a13c-96c22e9f62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B B B B 
</file>

<file path=customXml/item10.xml>�� B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08b3372-8e87-483d-bcd9-ba74a6f764c4" xsi:nil="true"/>
    <lcf76f155ced4ddcb4097134ff3c332f xmlns="cafa2e65-a64d-49d3-a9a6-a660a02dbdd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0EE7180-8BE2-4AF6-91FA-A68E66BA11A6}">
  <ds:schemaRefs>
    <ds:schemaRef ds:uri="http://gemini/pivotcustomization/FormulaBarState"/>
  </ds:schemaRefs>
</ds:datastoreItem>
</file>

<file path=customXml/itemProps2.xml><?xml version="1.0" encoding="utf-8"?>
<ds:datastoreItem xmlns:ds="http://schemas.openxmlformats.org/officeDocument/2006/customXml" ds:itemID="{C0603A3A-0CD1-4860-9A43-77291BE015B4}">
  <ds:schemaRefs>
    <ds:schemaRef ds:uri="http://gemini/pivotcustomization/TableXML_Table1"/>
  </ds:schemaRefs>
</ds:datastoreItem>
</file>

<file path=customXml/itemProps3.xml><?xml version="1.0" encoding="utf-8"?>
<ds:datastoreItem xmlns:ds="http://schemas.openxmlformats.org/officeDocument/2006/customXml" ds:itemID="{15159554-7689-442B-9A69-EA3A5EC948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fa2e65-a64d-49d3-a9a6-a660a02dbddd"/>
    <ds:schemaRef ds:uri="37db4906-f14d-4151-a13c-96c22e9f628f"/>
    <ds:schemaRef ds:uri="c08b3372-8e87-483d-bcd9-ba74a6f764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A1FFF2F-1C19-4CC8-A22D-FA010FD7D99C}">
  <ds:schemaRefs>
    <ds:schemaRef ds:uri="http://gemini/pivotcustomization/TableXML_Table4"/>
  </ds:schemaRefs>
</ds:datastoreItem>
</file>

<file path=customXml/itemProps5.xml><?xml version="1.0" encoding="utf-8"?>
<ds:datastoreItem xmlns:ds="http://schemas.openxmlformats.org/officeDocument/2006/customXml" ds:itemID="{84E0654A-E541-49C0-8D88-4EE9067A6BB9}">
  <ds:schemaRefs>
    <ds:schemaRef ds:uri="http://gemini/pivotcustomization/ShowImplicitMeasures"/>
  </ds:schemaRefs>
</ds:datastoreItem>
</file>

<file path=customXml/itemProps6.xml><?xml version="1.0" encoding="utf-8"?>
<ds:datastoreItem xmlns:ds="http://schemas.openxmlformats.org/officeDocument/2006/customXml" ds:itemID="{8E29DE82-7559-42DD-AD13-A6EE7C3B896F}">
  <ds:schemaRefs>
    <ds:schemaRef ds:uri="http://gemini/pivotcustomization/ErrorCache"/>
  </ds:schemaRefs>
</ds:datastoreItem>
</file>

<file path=customXml/itemProps7.xml><?xml version="1.0" encoding="utf-8"?>
<ds:datastoreItem xmlns:ds="http://schemas.openxmlformats.org/officeDocument/2006/customXml" ds:itemID="{FFA8CD54-135C-4512-BE14-14D715E484EF}">
  <ds:schemaRefs>
    <ds:schemaRef ds:uri="http://gemini/pivotcustomization/ManualCalcMode"/>
  </ds:schemaRefs>
</ds:datastoreItem>
</file>

<file path=customXml/itemProps8.xml><?xml version="1.0" encoding="utf-8"?>
<ds:datastoreItem xmlns:ds="http://schemas.openxmlformats.org/officeDocument/2006/customXml" ds:itemID="{DDBD2D62-63AD-488C-BB84-BE7B336DFAE6}">
  <ds:schemaRefs>
    <ds:schemaRef ds:uri="http://gemini/pivotcustomization/RelationshipAutoDetectionEnabled"/>
  </ds:schemaRefs>
</ds:datastoreItem>
</file>

<file path=customXml/itemProps9.xml><?xml version="1.0" encoding="utf-8"?>
<ds:datastoreItem xmlns:ds="http://schemas.openxmlformats.org/officeDocument/2006/customXml" ds:itemID="{D9812457-0961-4A5B-BA9A-46996C9E7E5C}">
  <ds:schemaRefs>
    <ds:schemaRef ds:uri="http://gemini/pivotcustomization/Diagrams"/>
  </ds:schemaRefs>
</ds:datastoreItem>
</file>

<file path=customXml/itemProps10.xml><?xml version="1.0" encoding="utf-8"?>
<ds:datastoreItem xmlns:ds="http://schemas.openxmlformats.org/officeDocument/2006/customXml" ds:itemID="{907125C3-108A-434E-875F-B3DCE1CE7250}">
  <ds:schemaRefs>
    <ds:schemaRef ds:uri="http://gemini/pivotcustomization/TableWidget"/>
  </ds:schemaRefs>
</ds:datastoreItem>
</file>

<file path=customXml/itemProps11.xml><?xml version="1.0" encoding="utf-8"?>
<ds:datastoreItem xmlns:ds="http://schemas.openxmlformats.org/officeDocument/2006/customXml" ds:itemID="{3CE9A072-6400-4368-9322-4050A2E353B8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A9FC133E-D6DB-4751-A89E-8092BDA2552A}">
  <ds:schemaRefs>
    <ds:schemaRef ds:uri="http://gemini/pivotcustomization/LinkedTableUpdateMode"/>
  </ds:schemaRefs>
</ds:datastoreItem>
</file>

<file path=customXml/itemProps13.xml><?xml version="1.0" encoding="utf-8"?>
<ds:datastoreItem xmlns:ds="http://schemas.openxmlformats.org/officeDocument/2006/customXml" ds:itemID="{32DAED0B-1772-4CC8-9ED4-CA907A7B44F7}">
  <ds:schemaRefs>
    <ds:schemaRef ds:uri="http://gemini/pivotcustomization/ClientWindowXML"/>
  </ds:schemaRefs>
</ds:datastoreItem>
</file>

<file path=customXml/itemProps14.xml><?xml version="1.0" encoding="utf-8"?>
<ds:datastoreItem xmlns:ds="http://schemas.openxmlformats.org/officeDocument/2006/customXml" ds:itemID="{5682C1D7-2820-4A55-93F3-E39F328D5E96}">
  <ds:schemaRefs>
    <ds:schemaRef ds:uri="http://gemini/pivotcustomization/PowerPivotVersion"/>
  </ds:schemaRefs>
</ds:datastoreItem>
</file>

<file path=customXml/itemProps15.xml><?xml version="1.0" encoding="utf-8"?>
<ds:datastoreItem xmlns:ds="http://schemas.openxmlformats.org/officeDocument/2006/customXml" ds:itemID="{F0757EE0-4076-4B42-8DCF-0D2CE8D685C9}">
  <ds:schemaRefs>
    <ds:schemaRef ds:uri="http://gemini/pivotcustomization/IsSandboxEmbedded"/>
  </ds:schemaRefs>
</ds:datastoreItem>
</file>

<file path=customXml/itemProps16.xml><?xml version="1.0" encoding="utf-8"?>
<ds:datastoreItem xmlns:ds="http://schemas.openxmlformats.org/officeDocument/2006/customXml" ds:itemID="{BAD885D4-DB51-42EC-B32E-53A78BC84A1D}">
  <ds:schemaRefs>
    <ds:schemaRef ds:uri="http://gemini/pivotcustomization/SandboxNonEmpty"/>
  </ds:schemaRefs>
</ds:datastoreItem>
</file>

<file path=customXml/itemProps17.xml><?xml version="1.0" encoding="utf-8"?>
<ds:datastoreItem xmlns:ds="http://schemas.openxmlformats.org/officeDocument/2006/customXml" ds:itemID="{D65593F4-3F08-4FB9-A7B6-50635F67B522}">
  <ds:schemaRefs>
    <ds:schemaRef ds:uri="http://gemini/pivotcustomization/TableOrder"/>
  </ds:schemaRefs>
</ds:datastoreItem>
</file>

<file path=customXml/itemProps18.xml><?xml version="1.0" encoding="utf-8"?>
<ds:datastoreItem xmlns:ds="http://schemas.openxmlformats.org/officeDocument/2006/customXml" ds:itemID="{2A092F77-A9EF-4C84-AFFD-8AF36B2EC460}">
  <ds:schemaRefs>
    <ds:schemaRef ds:uri="http://gemini/pivotcustomization/MeasureGridState"/>
  </ds:schemaRefs>
</ds:datastoreItem>
</file>

<file path=customXml/itemProps19.xml><?xml version="1.0" encoding="utf-8"?>
<ds:datastoreItem xmlns:ds="http://schemas.openxmlformats.org/officeDocument/2006/customXml" ds:itemID="{369F259B-F2F0-4B72-B4EA-46CBDAC9071E}">
  <ds:schemaRefs>
    <ds:schemaRef ds:uri="http://gemini/pivotcustomization/ShowHidden"/>
  </ds:schemaRefs>
</ds:datastoreItem>
</file>

<file path=customXml/itemProps20.xml><?xml version="1.0" encoding="utf-8"?>
<ds:datastoreItem xmlns:ds="http://schemas.openxmlformats.org/officeDocument/2006/customXml" ds:itemID="{529426BD-1E14-45EC-8D67-4481D76713D6}">
  <ds:schemaRefs>
    <ds:schemaRef ds:uri="http://purl.org/dc/terms/"/>
    <ds:schemaRef ds:uri="37db4906-f14d-4151-a13c-96c22e9f628f"/>
    <ds:schemaRef ds:uri="http://schemas.microsoft.com/office/2006/documentManagement/types"/>
    <ds:schemaRef ds:uri="c08b3372-8e87-483d-bcd9-ba74a6f764c4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cafa2e65-a64d-49d3-a9a6-a660a02dbdd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INFO</vt:lpstr>
      <vt:lpstr>Priorities</vt:lpstr>
      <vt:lpstr>Opis działania</vt:lpstr>
      <vt:lpstr>Leader-Assistant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Patryk.Tomaszewski@reckitt.com</dc:creator>
  <cp:keywords/>
  <dc:description/>
  <cp:lastModifiedBy>Tomaszewski, Patryk</cp:lastModifiedBy>
  <cp:revision/>
  <dcterms:created xsi:type="dcterms:W3CDTF">2021-11-03T08:31:00Z</dcterms:created>
  <dcterms:modified xsi:type="dcterms:W3CDTF">2022-10-11T13:53:46Z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0x01010058CA59F675BBCA418BE8D93538A5CB9300A27FB079A6A4114EAE31DC2F43E1DD0E</vt:lpwstr>
  </property>
  <property fmtid="{D5CDD505-2E9C-101B-9397-08002B2CF9AE}" pid="3" name="MediaServiceImageTags">
    <vt:lpwstr/>
  </property>
</Properties>
</file>