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en_skoroszyt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try\OneDrive\Pulpit\komercyjny\"/>
    </mc:Choice>
  </mc:AlternateContent>
  <xr:revisionPtr revIDLastSave="0" documentId="13_ncr:1_{0B4FB4A0-EE7D-4685-ACD5-A5D21EC568B4}" xr6:coauthVersionLast="47" xr6:coauthVersionMax="47" xr10:uidLastSave="{00000000-0000-0000-0000-000000000000}"/>
  <bookViews>
    <workbookView xWindow="-25320" yWindow="390" windowWidth="25440" windowHeight="15390" xr2:uid="{F860CA84-8491-4F73-86EB-89F96BA4BCD0}"/>
  </bookViews>
  <sheets>
    <sheet name="Dashboard" sheetId="6" r:id="rId1"/>
    <sheet name="Flamex_20-21" sheetId="2" r:id="rId2"/>
    <sheet name="Flamex_23-24" sheetId="1" r:id="rId3"/>
    <sheet name="Rozliczenia_21" sheetId="10" r:id="rId4"/>
    <sheet name="Rozliczenia_22" sheetId="9" r:id="rId5"/>
    <sheet name="Rozliczenia_23" sheetId="5" r:id="rId6"/>
    <sheet name="Usługi" sheetId="4" r:id="rId7"/>
    <sheet name="Zamówienia_23" sheetId="8" r:id="rId8"/>
    <sheet name="Kontakt" sheetId="7" r:id="rId9"/>
    <sheet name="Prognozy" sheetId="13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C5" i="13"/>
  <c r="B6" i="13"/>
  <c r="B5" i="13"/>
  <c r="X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" i="5"/>
  <c r="B10" i="8"/>
  <c r="G2" i="10"/>
  <c r="G2" i="9"/>
  <c r="E25" i="5"/>
  <c r="E49" i="5"/>
  <c r="E45" i="5"/>
  <c r="E41" i="5"/>
  <c r="E37" i="5"/>
  <c r="E33" i="5"/>
  <c r="E29" i="5"/>
  <c r="E21" i="5"/>
  <c r="E17" i="5"/>
  <c r="E13" i="5"/>
  <c r="E9" i="5"/>
  <c r="E5" i="5"/>
  <c r="J1" i="5" l="1"/>
  <c r="I1" i="5"/>
  <c r="I2" i="5" l="1"/>
  <c r="K1" i="5"/>
</calcChain>
</file>

<file path=xl/sharedStrings.xml><?xml version="1.0" encoding="utf-8"?>
<sst xmlns="http://schemas.openxmlformats.org/spreadsheetml/2006/main" count="331" uniqueCount="99">
  <si>
    <t xml:space="preserve">Usługa </t>
  </si>
  <si>
    <t>Cena</t>
  </si>
  <si>
    <t>Operaty pożarowe</t>
  </si>
  <si>
    <t>1000 - 6000 zł</t>
  </si>
  <si>
    <t>Instrukcje bezpieczeństwa pożarowego</t>
  </si>
  <si>
    <t>Dokumenty zabezpieczenia przed wybuchem</t>
  </si>
  <si>
    <t>Oceny zagrożenia wybuchem</t>
  </si>
  <si>
    <t>Szkolenia BHP</t>
  </si>
  <si>
    <t>50 - 200 zł/osoba</t>
  </si>
  <si>
    <t>Nadzory BHP</t>
  </si>
  <si>
    <t>200 zł/miesiąc (za firmę)</t>
  </si>
  <si>
    <t>Legalizacja gaśnic</t>
  </si>
  <si>
    <t>10 zł/szt. (osoba prywatna) lub od 300 zł (firma)</t>
  </si>
  <si>
    <t>Badania hydrantów wewnętrznych i zewnętrznych</t>
  </si>
  <si>
    <t>100 zł/szt.</t>
  </si>
  <si>
    <t>Doradztwo BHP/PPOŻ i Pierwsza Pomoc</t>
  </si>
  <si>
    <t>Do uzgodnienia</t>
  </si>
  <si>
    <t>Współpraca z rzeczoznawcą ds. ppoż.</t>
  </si>
  <si>
    <t>1000 zł (umowa zlecenie)</t>
  </si>
  <si>
    <t>Nazwa Usługi</t>
  </si>
  <si>
    <t>Czasokres</t>
  </si>
  <si>
    <t>Cena (netto)</t>
  </si>
  <si>
    <t>Przegląd stanowisk pracy w zakresie bezpieczeństwa pożarowego</t>
  </si>
  <si>
    <t>12 miesięcy lub 6 miesięcy</t>
  </si>
  <si>
    <t>Opracowanie instrukcji bezpieczeństwa pożarowego</t>
  </si>
  <si>
    <t>24 miesiące</t>
  </si>
  <si>
    <t>2000 zł/obiekt</t>
  </si>
  <si>
    <t>Opracowanie aktualizacji instrukcji bezpieczeństwa pożarowego</t>
  </si>
  <si>
    <t>1500 zł/obiekt</t>
  </si>
  <si>
    <t>Przegląd oznakowania ewakuacyjnego i PPOŻ zgodnie z obowiązującymi przepisami</t>
  </si>
  <si>
    <t>6 miesięcy lub 3 miesiące</t>
  </si>
  <si>
    <t>Wykonanie oceny zagrożenia wybuchem</t>
  </si>
  <si>
    <t>12 miesięcy</t>
  </si>
  <si>
    <t>300 zł/stanowisko</t>
  </si>
  <si>
    <t>Opracowanie dokumentu zabezpieczenia przed wybuchem</t>
  </si>
  <si>
    <t>Przegląd gaśnic zgodnie z PN-EN</t>
  </si>
  <si>
    <t>9 zł/szt.</t>
  </si>
  <si>
    <t>Remont gaśnic</t>
  </si>
  <si>
    <t>30 miesięcy</t>
  </si>
  <si>
    <t>1 kg ABC - 15 zł, 2 kg ABC - 25 zł, 4 kg ABC - 35 zł, 6 kg ABC - 50 zł</t>
  </si>
  <si>
    <t>Utylizacja gaśnic, proszków gaśniczych</t>
  </si>
  <si>
    <t>60 miesięcy</t>
  </si>
  <si>
    <t>Bez dodatkowych kosztów</t>
  </si>
  <si>
    <t>Pielęgnacja i pomiar parametrów hydrantów</t>
  </si>
  <si>
    <t>50 zł/szt.</t>
  </si>
  <si>
    <t>Próba ciśnieniowa węży zgodnie z PN-EN</t>
  </si>
  <si>
    <t>5 lat</t>
  </si>
  <si>
    <t>Reprezentowanie zleceniodawcy w zakresie ochrony PPOŻ w przypadku kontroli/audytu</t>
  </si>
  <si>
    <t>-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</si>
  <si>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</si>
  <si>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</si>
  <si>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</si>
  <si>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</si>
  <si>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</si>
  <si>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</si>
  <si>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</si>
  <si>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</si>
  <si>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</si>
  <si>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</si>
  <si>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</si>
  <si>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</si>
  <si>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Fireproof24</t>
  </si>
  <si>
    <t>Robert Doryn</t>
  </si>
  <si>
    <t>FIREDOM</t>
  </si>
  <si>
    <t>Doryn PPOŻ</t>
  </si>
  <si>
    <t>POŻ-POL</t>
  </si>
  <si>
    <t>Przegląd hydrantów</t>
  </si>
  <si>
    <t>Nazwa Firmy</t>
  </si>
  <si>
    <t>Instrukcja bezpieczeństwa pożarowego</t>
  </si>
  <si>
    <t>Ocena zagrożenia wybuchem</t>
  </si>
  <si>
    <t>Szkolenie BHP (10 osób)</t>
  </si>
  <si>
    <t>Miesiąc</t>
  </si>
  <si>
    <t>Usługa</t>
  </si>
  <si>
    <t>Cena jednostkowa</t>
  </si>
  <si>
    <t>Ilość</t>
  </si>
  <si>
    <t>Łączny przychód</t>
  </si>
  <si>
    <t>Razem</t>
  </si>
  <si>
    <t>10 zł/szt.</t>
  </si>
  <si>
    <t xml:space="preserve">Flamex </t>
  </si>
  <si>
    <t>biuro@flamex.pl</t>
  </si>
  <si>
    <t>https://www.flamex.pl</t>
  </si>
  <si>
    <t>37-310 Nowa Sarzyna</t>
  </si>
  <si>
    <t>przychód</t>
  </si>
  <si>
    <t>zysk</t>
  </si>
  <si>
    <t>200 zł/osoba</t>
  </si>
  <si>
    <t>Legalizacja gaśnic (40 szt.)</t>
  </si>
  <si>
    <t>Przegląd hydrantów (15 szt.)</t>
  </si>
  <si>
    <t>Szkolenie BHP (15 osób)</t>
  </si>
  <si>
    <t>Legalizacja gaśnic (50 szt.)</t>
  </si>
  <si>
    <t>Przegląd hydrantów (20 szt.)</t>
  </si>
  <si>
    <t>Suma z Łączny przychód</t>
  </si>
  <si>
    <t>15 zł/szt.</t>
  </si>
  <si>
    <t>Przegląd oznakowania ewakuacyjnego i PPOŻ</t>
  </si>
  <si>
    <t>42 428 zł</t>
  </si>
  <si>
    <t>51 988 zł</t>
  </si>
  <si>
    <t>Suma</t>
  </si>
  <si>
    <t>`</t>
  </si>
  <si>
    <t>rok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</si>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</sst>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164" formatCode="#,##0\ _z_ł;[Red]\-#,##0\ _z_ł"/>
    <numFmt numFmtId="165" formatCode="#,##0\ &quot;zł&quot;"/>
  </numFmts>
  <fonts count="1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sz val="11"/>
      <color rgb="FFFFC00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36"/>
      <color theme="2" tint="-0.749992370372631"/>
      <name val="Aptos Narrow"/>
      <family val="2"/>
      <charset val="238"/>
      <scheme val="minor"/>
    </font>
    <font>
      <u/>
      <sz val="22"/>
      <color theme="2" tint="-0.749992370372631"/>
      <name val="Aptos Narrow"/>
      <family val="2"/>
      <charset val="238"/>
      <scheme val="minor"/>
    </font>
    <font>
      <sz val="22"/>
      <color theme="2" tint="-0.749992370372631"/>
      <name val="Aptos Narrow"/>
      <family val="2"/>
      <charset val="238"/>
      <scheme val="minor"/>
    </font>
    <font>
      <u/>
      <sz val="20"/>
      <color theme="2" tint="-0.749992370372631"/>
      <name val="Aptos Narrow"/>
      <family val="2"/>
      <charset val="238"/>
      <scheme val="minor"/>
    </font>
    <font>
      <sz val="20"/>
      <color theme="2" tint="-0.749992370372631"/>
      <name val="Aptos Narrow"/>
      <family val="2"/>
      <charset val="238"/>
      <scheme val="minor"/>
    </font>
    <font>
      <sz val="11"/>
      <color theme="1"/>
      <name val="Arial Rounded MT Bold"/>
      <family val="2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99"/>
        <bgColor indexed="64"/>
      </patternFill>
    </fill>
  </fills>
  <borders count="6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2" borderId="3" xfId="0" applyFont="1" applyFill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6" fontId="0" fillId="0" borderId="0" xfId="0" applyNumberFormat="1" applyAlignment="1">
      <alignment wrapText="1"/>
    </xf>
    <xf numFmtId="0" fontId="0" fillId="0" borderId="2" xfId="0" applyBorder="1" applyAlignment="1">
      <alignment horizontal="right" vertical="center" wrapText="1"/>
    </xf>
    <xf numFmtId="3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6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4" borderId="1" xfId="0" applyNumberFormat="1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2" borderId="3" xfId="0" applyFont="1" applyFill="1" applyBorder="1"/>
    <xf numFmtId="0" fontId="0" fillId="2" borderId="3" xfId="0" applyFill="1" applyBorder="1"/>
    <xf numFmtId="0" fontId="0" fillId="3" borderId="1" xfId="0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3" borderId="1" xfId="0" applyNumberFormat="1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horizontal="right"/>
    </xf>
    <xf numFmtId="0" fontId="1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11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1" fontId="0" fillId="3" borderId="3" xfId="0" applyNumberFormat="1" applyFill="1" applyBorder="1"/>
    <xf numFmtId="6" fontId="0" fillId="3" borderId="3" xfId="0" applyNumberFormat="1" applyFill="1" applyBorder="1" applyAlignment="1">
      <alignment wrapText="1"/>
    </xf>
    <xf numFmtId="165" fontId="0" fillId="3" borderId="3" xfId="0" applyNumberFormat="1" applyFill="1" applyBorder="1" applyAlignment="1">
      <alignment wrapText="1"/>
    </xf>
    <xf numFmtId="0" fontId="11" fillId="3" borderId="0" xfId="0" applyFont="1" applyFill="1" applyAlignment="1">
      <alignment horizontal="center"/>
    </xf>
    <xf numFmtId="6" fontId="0" fillId="3" borderId="3" xfId="0" applyNumberFormat="1" applyFill="1" applyBorder="1"/>
    <xf numFmtId="165" fontId="0" fillId="3" borderId="3" xfId="0" applyNumberFormat="1" applyFill="1" applyBorder="1"/>
    <xf numFmtId="6" fontId="0" fillId="3" borderId="0" xfId="0" applyNumberFormat="1" applyFill="1" applyAlignment="1">
      <alignment wrapText="1"/>
    </xf>
    <xf numFmtId="3" fontId="5" fillId="4" borderId="0" xfId="0" applyNumberFormat="1" applyFont="1" applyFill="1"/>
    <xf numFmtId="0" fontId="5" fillId="4" borderId="0" xfId="0" applyFont="1" applyFill="1"/>
    <xf numFmtId="0" fontId="6" fillId="4" borderId="0" xfId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8" fillId="4" borderId="0" xfId="1" applyFont="1" applyFill="1" applyAlignment="1"/>
    <xf numFmtId="0" fontId="9" fillId="4" borderId="0" xfId="0" applyFont="1" applyFill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6" fontId="0" fillId="0" borderId="3" xfId="0" applyNumberFormat="1" applyBorder="1" applyAlignment="1">
      <alignment horizontal="right" vertical="center" wrapText="1"/>
    </xf>
    <xf numFmtId="6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vertical="center" wrapText="1"/>
    </xf>
    <xf numFmtId="6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6" fontId="0" fillId="0" borderId="3" xfId="0" applyNumberFormat="1" applyBorder="1" applyAlignment="1">
      <alignment horizontal="right" vertical="center"/>
    </xf>
    <xf numFmtId="6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right" vertical="center"/>
    </xf>
    <xf numFmtId="6" fontId="1" fillId="0" borderId="3" xfId="0" applyNumberFormat="1" applyFont="1" applyBorder="1" applyAlignment="1">
      <alignment vertical="center"/>
    </xf>
    <xf numFmtId="0" fontId="12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wrapText="1"/>
    </xf>
    <xf numFmtId="0" fontId="0" fillId="2" borderId="3" xfId="0" applyNumberFormat="1" applyFill="1" applyBorder="1"/>
  </cellXfs>
  <cellStyles count="2">
    <cellStyle name="Hiperłącze" xfId="1" builtinId="8"/>
    <cellStyle name="Normalny" xfId="0" builtinId="0"/>
  </cellStyles>
  <dxfs count="4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38"/>
        <scheme val="minor"/>
      </font>
      <fill>
        <patternFill patternType="solid">
          <fgColor indexed="64"/>
          <bgColor rgb="FF006699"/>
        </patternFill>
      </fill>
      <alignment horizontal="center" vertical="center" textRotation="0" wrapText="1" indent="0" justifyLastLine="0" shrinkToFit="0" readingOrder="0"/>
    </dxf>
    <dxf>
      <numFmt numFmtId="10" formatCode="#,##0\ &quot;zł&quot;;[Red]\-#,##0\ &quot;zł&quot;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0" formatCode="#,##0\ &quot;zł&quot;;[Red]\-#,##0\ &quot;zł&quot;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0" formatCode="#,##0\ &quot;zł&quot;;[Red]\-#,##0\ &quot;zł&quot;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006699"/>
      <color rgb="FF003399"/>
      <color rgb="FFFF6600"/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AE-4F3F-A2D9-C7E6EA2E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AE-4F3F-A2D9-C7E6EA2E8589}"/>
              </c:ext>
            </c:extLst>
          </c:dPt>
          <c:dLbls>
            <c:delete val="1"/>
          </c:dLbls>
          <c:cat>
            <c:numRef>
              <c:f>Rozliczenia_23!$W$1:$W$2</c:f>
              <c:numCache>
                <c:formatCode>General</c:formatCode>
                <c:ptCount val="2"/>
                <c:pt idx="0" formatCode="#,##0">
                  <c:v>128350</c:v>
                </c:pt>
                <c:pt idx="1">
                  <c:v>120000</c:v>
                </c:pt>
              </c:numCache>
            </c:numRef>
          </c:cat>
          <c:val>
            <c:numRef>
              <c:f>Rozliczenia_23!$X$1:$X$2</c:f>
              <c:numCache>
                <c:formatCode>General</c:formatCode>
                <c:ptCount val="2"/>
                <c:pt idx="0">
                  <c:v>1.0695833333333333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E-4F3F-A2D9-C7E6EA2E85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effectLst/>
          </c:spPr>
          <c:dPt>
            <c:idx val="0"/>
            <c:bubble3D val="0"/>
            <c:explosion val="6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D-46E7-997A-BBBCA91FB47B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D-46E7-997A-BBBCA91FB47B}"/>
              </c:ext>
            </c:extLst>
          </c:dPt>
          <c:val>
            <c:numRef>
              <c:f>Rozliczenia_23!$I$1:$I$2</c:f>
              <c:numCache>
                <c:formatCode>"zł"#,##0_);[Red]\("zł"#,##0\)</c:formatCode>
                <c:ptCount val="2"/>
                <c:pt idx="0">
                  <c:v>128350</c:v>
                </c:pt>
                <c:pt idx="1">
                  <c:v>80878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D-46E7-997A-BBBCA91F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Rozliczenia_23!$B$15</c:f>
              <c:strCache>
                <c:ptCount val="1"/>
                <c:pt idx="0">
                  <c:v>Ocena zagrożenia wybuchem</c:v>
                </c:pt>
              </c:strCache>
            </c:strRef>
          </c:tx>
          <c:spPr>
            <a:solidFill>
              <a:srgbClr val="FF6600"/>
            </a:solidFill>
            <a:effectLst/>
          </c:spPr>
          <c:dPt>
            <c:idx val="0"/>
            <c:bubble3D val="0"/>
            <c:explosion val="4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1-40E9-97D1-842E16A7CA20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1-40E9-97D1-842E16A7CA20}"/>
              </c:ext>
            </c:extLst>
          </c:dPt>
          <c:dLbls>
            <c:delete val="1"/>
          </c:dLbls>
          <c:val>
            <c:numRef>
              <c:f>Rozliczenia_23!$J$1:$K$1</c:f>
              <c:numCache>
                <c:formatCode>"zł"#,##0_);[Red]\("zł"#,##0\)</c:formatCode>
                <c:ptCount val="2"/>
                <c:pt idx="0">
                  <c:v>55500</c:v>
                </c:pt>
                <c:pt idx="1">
                  <c:v>72850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1-40E9-97D1-842E16A7CA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[Flamex.xlsx]Zamówienia_23!Tabela przestawna21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Zamówienia_23!$B$1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Zamówienia_23!$A$2:$A$9</c:f>
              <c:strCache>
                <c:ptCount val="8"/>
                <c:pt idx="0">
                  <c:v>Legalizacja gaśnic (40 szt.)</c:v>
                </c:pt>
                <c:pt idx="1">
                  <c:v>Legalizacja gaśnic (50 szt.)</c:v>
                </c:pt>
                <c:pt idx="2">
                  <c:v>Szkolenie BHP (10 osób)</c:v>
                </c:pt>
                <c:pt idx="3">
                  <c:v>Przegląd hydrantów (20 szt.)</c:v>
                </c:pt>
                <c:pt idx="4">
                  <c:v>Przegląd hydrantów (15 szt.)</c:v>
                </c:pt>
                <c:pt idx="5">
                  <c:v>Szkolenie BHP (15 osób)</c:v>
                </c:pt>
                <c:pt idx="6">
                  <c:v>Instrukcja bezpieczeństwa pożarowego</c:v>
                </c:pt>
                <c:pt idx="7">
                  <c:v>Ocena zagrożenia wybuchem</c:v>
                </c:pt>
              </c:strCache>
            </c:strRef>
          </c:cat>
          <c:val>
            <c:numRef>
              <c:f>Zamówienia_23!$B$2:$B$9</c:f>
              <c:numCache>
                <c:formatCode>General</c:formatCode>
                <c:ptCount val="8"/>
                <c:pt idx="0">
                  <c:v>850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4500</c:v>
                </c:pt>
                <c:pt idx="5">
                  <c:v>9000</c:v>
                </c:pt>
                <c:pt idx="6">
                  <c:v>53500</c:v>
                </c:pt>
                <c:pt idx="7">
                  <c:v>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D-48B8-BA04-EFF420FC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345007"/>
        <c:axId val="1338349807"/>
      </c:barChart>
      <c:catAx>
        <c:axId val="133834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9807"/>
        <c:crosses val="autoZero"/>
        <c:auto val="1"/>
        <c:lblAlgn val="ctr"/>
        <c:lblOffset val="100"/>
        <c:noMultiLvlLbl val="0"/>
      </c:catAx>
      <c:valAx>
        <c:axId val="13383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500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Usługi!$B$1</c:f>
              <c:strCache>
                <c:ptCount val="1"/>
                <c:pt idx="0">
                  <c:v>Operaty pożarowe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Usługi!$B$2:$B$7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F-402F-8EF3-CFD5E2996859}"/>
            </c:ext>
          </c:extLst>
        </c:ser>
        <c:ser>
          <c:idx val="1"/>
          <c:order val="1"/>
          <c:tx>
            <c:strRef>
              <c:f>Usługi!$C$1</c:f>
              <c:strCache>
                <c:ptCount val="1"/>
                <c:pt idx="0">
                  <c:v>Instrukcje bezpieczeństwa pożarowego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Usługi!$C$2:$C$7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F-402F-8EF3-CFD5E2996859}"/>
            </c:ext>
          </c:extLst>
        </c:ser>
        <c:ser>
          <c:idx val="2"/>
          <c:order val="2"/>
          <c:tx>
            <c:strRef>
              <c:f>Usługi!$D$1</c:f>
              <c:strCache>
                <c:ptCount val="1"/>
                <c:pt idx="0">
                  <c:v>Dokumenty zabezpieczenia przed wybuchem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Usługi!$D$2:$D$7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1500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F-402F-8EF3-CFD5E2996859}"/>
            </c:ext>
          </c:extLst>
        </c:ser>
        <c:ser>
          <c:idx val="3"/>
          <c:order val="3"/>
          <c:tx>
            <c:strRef>
              <c:f>Usługi!$E$1</c:f>
              <c:strCache>
                <c:ptCount val="1"/>
                <c:pt idx="0">
                  <c:v>Oceny zagrożenia wybuchem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Usługi!$E$2:$E$7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1500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F-402F-8EF3-CFD5E2996859}"/>
            </c:ext>
          </c:extLst>
        </c:ser>
        <c:ser>
          <c:idx val="4"/>
          <c:order val="4"/>
          <c:tx>
            <c:strRef>
              <c:f>Usługi!$F$1</c:f>
              <c:strCache>
                <c:ptCount val="1"/>
                <c:pt idx="0">
                  <c:v>Szkolenia BHP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Usługi!$F$2:$F$7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F-402F-8EF3-CFD5E2996859}"/>
            </c:ext>
          </c:extLst>
        </c:ser>
        <c:ser>
          <c:idx val="5"/>
          <c:order val="5"/>
          <c:tx>
            <c:strRef>
              <c:f>Usługi!$G$1</c:f>
              <c:strCache>
                <c:ptCount val="1"/>
                <c:pt idx="0">
                  <c:v>Nadzory BHP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Usługi!$G$2:$G$7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F-402F-8EF3-CFD5E2996859}"/>
            </c:ext>
          </c:extLst>
        </c:ser>
        <c:ser>
          <c:idx val="6"/>
          <c:order val="6"/>
          <c:tx>
            <c:strRef>
              <c:f>Usługi!$H$1</c:f>
              <c:strCache>
                <c:ptCount val="1"/>
                <c:pt idx="0">
                  <c:v>Legalizacja gaśnic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F-402F-8EF3-CFD5E2996859}"/>
            </c:ext>
          </c:extLst>
        </c:ser>
        <c:ser>
          <c:idx val="7"/>
          <c:order val="7"/>
          <c:tx>
            <c:strRef>
              <c:f>Usługi!$I$1</c:f>
              <c:strCache>
                <c:ptCount val="1"/>
                <c:pt idx="0">
                  <c:v>Przegląd hydrantów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Usługi!$I$2:$I$7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35</c:v>
                </c:pt>
                <c:pt idx="3">
                  <c:v>40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F-402F-8EF3-CFD5E2996859}"/>
            </c:ext>
          </c:extLst>
        </c:ser>
        <c:ser>
          <c:idx val="8"/>
          <c:order val="8"/>
          <c:tx>
            <c:strRef>
              <c:f>Usługi!$J$1</c:f>
              <c:strCache>
                <c:ptCount val="1"/>
                <c:pt idx="0">
                  <c:v>Współpraca z rzeczoznawcą ds. ppoż.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Usługi!$J$2:$J$7</c:f>
              <c:numCache>
                <c:formatCode>#,##0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F-402F-8EF3-CFD5E299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4425615"/>
        <c:axId val="1694425135"/>
      </c:barChart>
      <c:catAx>
        <c:axId val="16944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135"/>
        <c:crosses val="autoZero"/>
        <c:auto val="1"/>
        <c:lblAlgn val="ctr"/>
        <c:lblOffset val="100"/>
        <c:noMultiLvlLbl val="0"/>
      </c:catAx>
      <c:valAx>
        <c:axId val="16944251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615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Przychód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Prognozy!$B$2:$B$6</c:f>
              <c:numCache>
                <c:formatCode>"zł"#,##0_);[Red]\("zł"#,##0\)</c:formatCode>
                <c:ptCount val="5"/>
                <c:pt idx="0">
                  <c:v>89900</c:v>
                </c:pt>
                <c:pt idx="1">
                  <c:v>99460</c:v>
                </c:pt>
                <c:pt idx="2">
                  <c:v>128350</c:v>
                </c:pt>
                <c:pt idx="3" formatCode="#\ ##0\ &quot;zł&quot;">
                  <c:v>144353.33333333582</c:v>
                </c:pt>
                <c:pt idx="4" formatCode="#\ ##0\ &quot;zł&quot;">
                  <c:v>168947.77777779102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58D-A1C7-EAFF1995D620}"/>
            </c:ext>
          </c:extLst>
        </c:ser>
        <c:ser>
          <c:idx val="1"/>
          <c:order val="1"/>
          <c:tx>
            <c:v>Zysk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Prognozy!$C$2:$C$6</c:f>
              <c:numCache>
                <c:formatCode>#\ ##0\ "zł"</c:formatCode>
                <c:ptCount val="5"/>
                <c:pt idx="0">
                  <c:v>42428</c:v>
                </c:pt>
                <c:pt idx="1">
                  <c:v>51988</c:v>
                </c:pt>
                <c:pt idx="2">
                  <c:v>80878</c:v>
                </c:pt>
                <c:pt idx="3">
                  <c:v>96881.333333335817</c:v>
                </c:pt>
                <c:pt idx="4">
                  <c:v>121475.77777779102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E-458D-A1C7-EAFF1995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77232"/>
        <c:axId val="1650894512"/>
      </c:lineChart>
      <c:catAx>
        <c:axId val="165087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94512"/>
        <c:crosses val="autoZero"/>
        <c:auto val="1"/>
        <c:lblAlgn val="ctr"/>
        <c:lblOffset val="100"/>
        <c:noMultiLvlLbl val="0"/>
      </c:catAx>
      <c:valAx>
        <c:axId val="1650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Usługi!$B$1</c:f>
              <c:strCache>
                <c:ptCount val="1"/>
                <c:pt idx="0">
                  <c:v>Operaty pożarowe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Usługi!$B$2:$B$7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9-43C4-AC56-655CB8301205}"/>
            </c:ext>
          </c:extLst>
        </c:ser>
        <c:ser>
          <c:idx val="1"/>
          <c:order val="1"/>
          <c:tx>
            <c:strRef>
              <c:f>Usługi!$C$1</c:f>
              <c:strCache>
                <c:ptCount val="1"/>
                <c:pt idx="0">
                  <c:v>Instrukcje bezpieczeństwa pożarowego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Usługi!$C$2:$C$7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9-43C4-AC56-655CB8301205}"/>
            </c:ext>
          </c:extLst>
        </c:ser>
        <c:ser>
          <c:idx val="2"/>
          <c:order val="2"/>
          <c:tx>
            <c:strRef>
              <c:f>Usługi!$D$1</c:f>
              <c:strCache>
                <c:ptCount val="1"/>
                <c:pt idx="0">
                  <c:v>Dokumenty zabezpieczenia przed wybuchem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Usługi!$D$2:$D$7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1500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9-43C4-AC56-655CB8301205}"/>
            </c:ext>
          </c:extLst>
        </c:ser>
        <c:ser>
          <c:idx val="3"/>
          <c:order val="3"/>
          <c:tx>
            <c:strRef>
              <c:f>Usługi!$E$1</c:f>
              <c:strCache>
                <c:ptCount val="1"/>
                <c:pt idx="0">
                  <c:v>Oceny zagrożenia wybuchem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Usługi!$E$2:$E$7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1500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9-43C4-AC56-655CB8301205}"/>
            </c:ext>
          </c:extLst>
        </c:ser>
        <c:ser>
          <c:idx val="4"/>
          <c:order val="4"/>
          <c:tx>
            <c:strRef>
              <c:f>Usługi!$F$1</c:f>
              <c:strCache>
                <c:ptCount val="1"/>
                <c:pt idx="0">
                  <c:v>Szkolenia BHP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Usługi!$F$2:$F$7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9-43C4-AC56-655CB8301205}"/>
            </c:ext>
          </c:extLst>
        </c:ser>
        <c:ser>
          <c:idx val="5"/>
          <c:order val="5"/>
          <c:tx>
            <c:strRef>
              <c:f>Usługi!$G$1</c:f>
              <c:strCache>
                <c:ptCount val="1"/>
                <c:pt idx="0">
                  <c:v>Nadzory BHP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Usługi!$G$2:$G$7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9-43C4-AC56-655CB8301205}"/>
            </c:ext>
          </c:extLst>
        </c:ser>
        <c:ser>
          <c:idx val="6"/>
          <c:order val="6"/>
          <c:tx>
            <c:strRef>
              <c:f>Usługi!$H$1</c:f>
              <c:strCache>
                <c:ptCount val="1"/>
                <c:pt idx="0">
                  <c:v>Legalizacja gaśnic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9-43C4-AC56-655CB8301205}"/>
            </c:ext>
          </c:extLst>
        </c:ser>
        <c:ser>
          <c:idx val="7"/>
          <c:order val="7"/>
          <c:tx>
            <c:strRef>
              <c:f>Usługi!$I$1</c:f>
              <c:strCache>
                <c:ptCount val="1"/>
                <c:pt idx="0">
                  <c:v>Przegląd hydrantów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Usługi!$I$2:$I$7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35</c:v>
                </c:pt>
                <c:pt idx="3">
                  <c:v>40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59-43C4-AC56-655CB8301205}"/>
            </c:ext>
          </c:extLst>
        </c:ser>
        <c:ser>
          <c:idx val="8"/>
          <c:order val="8"/>
          <c:tx>
            <c:strRef>
              <c:f>Usługi!$J$1</c:f>
              <c:strCache>
                <c:ptCount val="1"/>
                <c:pt idx="0">
                  <c:v>Współpraca z rzeczoznawcą ds. ppoż.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Usługi!$J$2:$J$7</c:f>
              <c:numCache>
                <c:formatCode>#,##0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9-43C4-AC56-655CB830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4425615"/>
        <c:axId val="1694425135"/>
      </c:barChart>
      <c:catAx>
        <c:axId val="16944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135"/>
        <c:crosses val="autoZero"/>
        <c:auto val="1"/>
        <c:lblAlgn val="ctr"/>
        <c:lblOffset val="100"/>
        <c:noMultiLvlLbl val="0"/>
      </c:catAx>
      <c:valAx>
        <c:axId val="16944251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615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[Flamex.xlsx]Zamówienia_23!Tabela przestawna21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Usługi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Zamówienia_23!$B$1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Zamówienia_23!$A$2:$A$9</c:f>
              <c:strCache>
                <c:ptCount val="8"/>
                <c:pt idx="0">
                  <c:v>Legalizacja gaśnic (40 szt.)</c:v>
                </c:pt>
                <c:pt idx="1">
                  <c:v>Legalizacja gaśnic (50 szt.)</c:v>
                </c:pt>
                <c:pt idx="2">
                  <c:v>Szkolenie BHP (10 osób)</c:v>
                </c:pt>
                <c:pt idx="3">
                  <c:v>Przegląd hydrantów (20 szt.)</c:v>
                </c:pt>
                <c:pt idx="4">
                  <c:v>Przegląd hydrantów (15 szt.)</c:v>
                </c:pt>
                <c:pt idx="5">
                  <c:v>Szkolenie BHP (15 osób)</c:v>
                </c:pt>
                <c:pt idx="6">
                  <c:v>Instrukcja bezpieczeństwa pożarowego</c:v>
                </c:pt>
                <c:pt idx="7">
                  <c:v>Ocena zagrożenia wybuchem</c:v>
                </c:pt>
              </c:strCache>
            </c:strRef>
          </c:cat>
          <c:val>
            <c:numRef>
              <c:f>Zamówienia_23!$B$2:$B$9</c:f>
              <c:numCache>
                <c:formatCode>General</c:formatCode>
                <c:ptCount val="8"/>
                <c:pt idx="0">
                  <c:v>850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4500</c:v>
                </c:pt>
                <c:pt idx="5">
                  <c:v>9000</c:v>
                </c:pt>
                <c:pt idx="6">
                  <c:v>53500</c:v>
                </c:pt>
                <c:pt idx="7">
                  <c:v>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8-4093-A0C9-5EE88B8DD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345007"/>
        <c:axId val="1338349807"/>
      </c:barChart>
      <c:catAx>
        <c:axId val="133834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9807"/>
        <c:crosses val="autoZero"/>
        <c:auto val="1"/>
        <c:lblAlgn val="ctr"/>
        <c:lblOffset val="100"/>
        <c:noMultiLvlLbl val="0"/>
      </c:catAx>
      <c:valAx>
        <c:axId val="13383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Przychód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Prognozy!$B$2:$B$6</c:f>
              <c:numCache>
                <c:formatCode>"zł"#,##0_);[Red]\("zł"#,##0\)</c:formatCode>
                <c:ptCount val="5"/>
                <c:pt idx="0">
                  <c:v>89900</c:v>
                </c:pt>
                <c:pt idx="1">
                  <c:v>99460</c:v>
                </c:pt>
                <c:pt idx="2">
                  <c:v>128350</c:v>
                </c:pt>
                <c:pt idx="3" formatCode="#\ ##0\ &quot;zł&quot;">
                  <c:v>144353.33333333582</c:v>
                </c:pt>
                <c:pt idx="4" formatCode="#\ ##0\ &quot;zł&quot;">
                  <c:v>168947.77777779102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96A-8DBC-2DD64C36880F}"/>
            </c:ext>
          </c:extLst>
        </c:ser>
        <c:ser>
          <c:idx val="1"/>
          <c:order val="1"/>
          <c:tx>
            <c:v>Zysk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Prognozy!$C$2:$C$6</c:f>
              <c:numCache>
                <c:formatCode>#\ ##0\ "zł"</c:formatCode>
                <c:ptCount val="5"/>
                <c:pt idx="0">
                  <c:v>42428</c:v>
                </c:pt>
                <c:pt idx="1">
                  <c:v>51988</c:v>
                </c:pt>
                <c:pt idx="2">
                  <c:v>80878</c:v>
                </c:pt>
                <c:pt idx="3">
                  <c:v>96881.333333335817</c:v>
                </c:pt>
                <c:pt idx="4">
                  <c:v>121475.77777779102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A-496A-8DBC-2DD64C36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77232"/>
        <c:axId val="1650894512"/>
      </c:lineChart>
      <c:catAx>
        <c:axId val="165087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94512"/>
        <c:crosses val="autoZero"/>
        <c:auto val="1"/>
        <c:lblAlgn val="ctr"/>
        <c:lblOffset val="100"/>
        <c:noMultiLvlLbl val="0"/>
      </c:catAx>
      <c:valAx>
        <c:axId val="1650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kontakt!A1"/><Relationship Id="rId13" Type="http://schemas.openxmlformats.org/officeDocument/2006/relationships/image" Target="../media/image9.svg"/><Relationship Id="rId18" Type="http://schemas.openxmlformats.org/officeDocument/2006/relationships/image" Target="../media/image13.svg"/><Relationship Id="rId26" Type="http://schemas.openxmlformats.org/officeDocument/2006/relationships/chart" Target="../charts/chart3.xml"/><Relationship Id="rId3" Type="http://schemas.openxmlformats.org/officeDocument/2006/relationships/image" Target="../media/image2.png"/><Relationship Id="rId21" Type="http://schemas.openxmlformats.org/officeDocument/2006/relationships/hyperlink" Target="#Rozliczenia_23!A1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image" Target="../media/image12.png"/><Relationship Id="rId25" Type="http://schemas.openxmlformats.org/officeDocument/2006/relationships/image" Target="../media/image15.svg"/><Relationship Id="rId2" Type="http://schemas.openxmlformats.org/officeDocument/2006/relationships/hyperlink" Target="#Dashboard!A1"/><Relationship Id="rId16" Type="http://schemas.openxmlformats.org/officeDocument/2006/relationships/image" Target="../media/image11.svg"/><Relationship Id="rId20" Type="http://schemas.openxmlformats.org/officeDocument/2006/relationships/hyperlink" Target="#Rozliczenia_22!A1"/><Relationship Id="rId29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patryk5555511@gmail.com?subject=Issue" TargetMode="External"/><Relationship Id="rId24" Type="http://schemas.openxmlformats.org/officeDocument/2006/relationships/image" Target="../media/image14.png"/><Relationship Id="rId5" Type="http://schemas.openxmlformats.org/officeDocument/2006/relationships/hyperlink" Target="#Us&#322;ugi!A1"/><Relationship Id="rId15" Type="http://schemas.openxmlformats.org/officeDocument/2006/relationships/image" Target="../media/image10.png"/><Relationship Id="rId23" Type="http://schemas.openxmlformats.org/officeDocument/2006/relationships/chart" Target="../charts/chart2.xml"/><Relationship Id="rId28" Type="http://schemas.openxmlformats.org/officeDocument/2006/relationships/chart" Target="../charts/chart5.xml"/><Relationship Id="rId10" Type="http://schemas.openxmlformats.org/officeDocument/2006/relationships/image" Target="../media/image7.svg"/><Relationship Id="rId19" Type="http://schemas.openxmlformats.org/officeDocument/2006/relationships/hyperlink" Target="#Rozliczenia_21!A1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hyperlink" Target="#'Flamex_23-24'!A1"/><Relationship Id="rId22" Type="http://schemas.openxmlformats.org/officeDocument/2006/relationships/chart" Target="../charts/chart1.xml"/><Relationship Id="rId27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svg"/><Relationship Id="rId3" Type="http://schemas.openxmlformats.org/officeDocument/2006/relationships/image" Target="../media/image6.png"/><Relationship Id="rId7" Type="http://schemas.openxmlformats.org/officeDocument/2006/relationships/image" Target="../media/image21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0.svg"/><Relationship Id="rId5" Type="http://schemas.openxmlformats.org/officeDocument/2006/relationships/image" Target="../media/image19.png"/><Relationship Id="rId4" Type="http://schemas.openxmlformats.org/officeDocument/2006/relationships/image" Target="../media/image18.svg"/><Relationship Id="rId9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5795</xdr:colOff>
      <xdr:row>3</xdr:row>
      <xdr:rowOff>188701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A51E359-5D09-16D9-35A6-B6AAD527E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8800" cy="76020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4</xdr:row>
      <xdr:rowOff>133350</xdr:rowOff>
    </xdr:from>
    <xdr:to>
      <xdr:col>2</xdr:col>
      <xdr:colOff>142875</xdr:colOff>
      <xdr:row>9</xdr:row>
      <xdr:rowOff>95250</xdr:rowOff>
    </xdr:to>
    <xdr:pic>
      <xdr:nvPicPr>
        <xdr:cNvPr id="9" name="Grafika 8" descr="Prezentacja z wykresem kołowym z wypełnieniem pełny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093130-3C92-C01C-D1B1-E7A2D7238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7675" y="895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10</xdr:row>
      <xdr:rowOff>9525</xdr:rowOff>
    </xdr:from>
    <xdr:to>
      <xdr:col>2</xdr:col>
      <xdr:colOff>161925</xdr:colOff>
      <xdr:row>14</xdr:row>
      <xdr:rowOff>161925</xdr:rowOff>
    </xdr:to>
    <xdr:pic>
      <xdr:nvPicPr>
        <xdr:cNvPr id="11" name="Grafika 10" descr="Tabela z wypełnieniem pełnym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A5B6CA-16E8-F7B2-22F4-61CB0D4F7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6725" y="19145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15</xdr:row>
      <xdr:rowOff>19050</xdr:rowOff>
    </xdr:from>
    <xdr:to>
      <xdr:col>2</xdr:col>
      <xdr:colOff>161925</xdr:colOff>
      <xdr:row>19</xdr:row>
      <xdr:rowOff>171450</xdr:rowOff>
    </xdr:to>
    <xdr:pic>
      <xdr:nvPicPr>
        <xdr:cNvPr id="13" name="Grafika 12" descr="Koperta z wypełnieniem pełny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693A7F1-7E73-4461-8749-26CD80908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66725" y="2876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27</xdr:row>
      <xdr:rowOff>38100</xdr:rowOff>
    </xdr:from>
    <xdr:to>
      <xdr:col>2</xdr:col>
      <xdr:colOff>133350</xdr:colOff>
      <xdr:row>32</xdr:row>
      <xdr:rowOff>0</xdr:rowOff>
    </xdr:to>
    <xdr:pic>
      <xdr:nvPicPr>
        <xdr:cNvPr id="15" name="Grafika 14" descr="Znak zapytania z wypełnieniem pełnym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55D1C8-4E64-A90B-41C8-3EA6F0AF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38150" y="5181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435750</xdr:colOff>
      <xdr:row>20</xdr:row>
      <xdr:rowOff>178575</xdr:rowOff>
    </xdr:from>
    <xdr:to>
      <xdr:col>2</xdr:col>
      <xdr:colOff>130950</xdr:colOff>
      <xdr:row>25</xdr:row>
      <xdr:rowOff>140475</xdr:rowOff>
    </xdr:to>
    <xdr:pic>
      <xdr:nvPicPr>
        <xdr:cNvPr id="19" name="Grafika 18" descr="Ogień z wypełnieniem pełny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53EA48C-84C1-0401-263B-FA30CF01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5750" y="3988575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0</xdr:row>
      <xdr:rowOff>57150</xdr:rowOff>
    </xdr:from>
    <xdr:to>
      <xdr:col>24</xdr:col>
      <xdr:colOff>481851</xdr:colOff>
      <xdr:row>2</xdr:row>
      <xdr:rowOff>104775</xdr:rowOff>
    </xdr:to>
    <xdr:sp macro="" textlink="">
      <xdr:nvSpPr>
        <xdr:cNvPr id="33" name="Prostokąt: zaokrąglone rogi 32">
          <a:extLst>
            <a:ext uri="{FF2B5EF4-FFF2-40B4-BE49-F238E27FC236}">
              <a16:creationId xmlns:a16="http://schemas.microsoft.com/office/drawing/2014/main" id="{EF9EE646-4B48-9322-C04D-7CCCFE429CA0}"/>
            </a:ext>
          </a:extLst>
        </xdr:cNvPr>
        <xdr:cNvSpPr/>
      </xdr:nvSpPr>
      <xdr:spPr>
        <a:xfrm>
          <a:off x="2039471" y="57150"/>
          <a:ext cx="12965204" cy="428625"/>
        </a:xfrm>
        <a:prstGeom prst="roundRect">
          <a:avLst/>
        </a:prstGeom>
        <a:solidFill>
          <a:schemeClr val="bg1"/>
        </a:solidFill>
        <a:ln>
          <a:solidFill>
            <a:srgbClr val="FF66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Analiza</a:t>
          </a:r>
          <a:r>
            <a:rPr lang="pl-PL" sz="2400" baseline="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 firmy </a:t>
          </a:r>
          <a:r>
            <a:rPr lang="pl-PL" sz="2400" b="0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FHU FLAMEX Grzegorz </a:t>
          </a:r>
          <a:r>
            <a:rPr lang="pl-PL" sz="2400" b="1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Ż</a:t>
          </a:r>
          <a:r>
            <a:rPr lang="pl-PL" sz="2400" b="0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uczek</a:t>
          </a:r>
          <a:r>
            <a:rPr lang="pl-PL" sz="2400" baseline="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 2023</a:t>
          </a:r>
        </a:p>
        <a:p>
          <a:pPr algn="l"/>
          <a:endParaRPr lang="pl-PL" sz="2400">
            <a:solidFill>
              <a:schemeClr val="bg2">
                <a:lumMod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11</xdr:col>
      <xdr:colOff>561975</xdr:colOff>
      <xdr:row>6</xdr:row>
      <xdr:rowOff>123825</xdr:rowOff>
    </xdr:from>
    <xdr:ext cx="581025" cy="311496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70076B6C-670E-408F-B6D0-50E8B567C0AF}"/>
            </a:ext>
          </a:extLst>
        </xdr:cNvPr>
        <xdr:cNvSpPr txBox="1"/>
      </xdr:nvSpPr>
      <xdr:spPr>
        <a:xfrm>
          <a:off x="7267575" y="1266825"/>
          <a:ext cx="58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63%</a:t>
          </a:r>
        </a:p>
      </xdr:txBody>
    </xdr:sp>
    <xdr:clientData/>
  </xdr:oneCellAnchor>
  <xdr:twoCellAnchor>
    <xdr:from>
      <xdr:col>6</xdr:col>
      <xdr:colOff>152400</xdr:colOff>
      <xdr:row>6</xdr:row>
      <xdr:rowOff>123826</xdr:rowOff>
    </xdr:from>
    <xdr:to>
      <xdr:col>7</xdr:col>
      <xdr:colOff>247649</xdr:colOff>
      <xdr:row>7</xdr:row>
      <xdr:rowOff>180976</xdr:rowOff>
    </xdr:to>
    <xdr:sp macro="" textlink="">
      <xdr:nvSpPr>
        <xdr:cNvPr id="35" name="pole tekstowe 34">
          <a:extLst>
            <a:ext uri="{FF2B5EF4-FFF2-40B4-BE49-F238E27FC236}">
              <a16:creationId xmlns:a16="http://schemas.microsoft.com/office/drawing/2014/main" id="{872F8F9E-4C8E-1A76-D5B2-95BB09D70EC1}"/>
            </a:ext>
          </a:extLst>
        </xdr:cNvPr>
        <xdr:cNvSpPr txBox="1"/>
      </xdr:nvSpPr>
      <xdr:spPr>
        <a:xfrm>
          <a:off x="3810000" y="1266826"/>
          <a:ext cx="7048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107%</a:t>
          </a:r>
        </a:p>
      </xdr:txBody>
    </xdr:sp>
    <xdr:clientData/>
  </xdr:twoCellAnchor>
  <xdr:twoCellAnchor editAs="oneCell">
    <xdr:from>
      <xdr:col>0</xdr:col>
      <xdr:colOff>457200</xdr:colOff>
      <xdr:row>33</xdr:row>
      <xdr:rowOff>38100</xdr:rowOff>
    </xdr:from>
    <xdr:to>
      <xdr:col>2</xdr:col>
      <xdr:colOff>152400</xdr:colOff>
      <xdr:row>38</xdr:row>
      <xdr:rowOff>0</xdr:rowOff>
    </xdr:to>
    <xdr:pic>
      <xdr:nvPicPr>
        <xdr:cNvPr id="26" name="Grafika 25" descr="Bank z wypełnieniem pełnym">
          <a:extLst>
            <a:ext uri="{FF2B5EF4-FFF2-40B4-BE49-F238E27FC236}">
              <a16:creationId xmlns:a16="http://schemas.microsoft.com/office/drawing/2014/main" id="{750414A9-8228-8E4D-EB3B-A10A3A3D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57200" y="63246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14780</xdr:colOff>
      <xdr:row>37</xdr:row>
      <xdr:rowOff>105761</xdr:rowOff>
    </xdr:from>
    <xdr:to>
      <xdr:col>0</xdr:col>
      <xdr:colOff>578070</xdr:colOff>
      <xdr:row>40</xdr:row>
      <xdr:rowOff>986</xdr:rowOff>
    </xdr:to>
    <xdr:sp macro="" textlink="">
      <xdr:nvSpPr>
        <xdr:cNvPr id="28" name="pole tekstowe 2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34C8B03-3E82-2B79-25B5-BAC6836B1F69}"/>
            </a:ext>
          </a:extLst>
        </xdr:cNvPr>
        <xdr:cNvSpPr txBox="1"/>
      </xdr:nvSpPr>
      <xdr:spPr>
        <a:xfrm>
          <a:off x="14780" y="7154261"/>
          <a:ext cx="563290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21</a:t>
          </a:r>
        </a:p>
      </xdr:txBody>
    </xdr:sp>
    <xdr:clientData/>
  </xdr:twoCellAnchor>
  <xdr:twoCellAnchor>
    <xdr:from>
      <xdr:col>1</xdr:col>
      <xdr:colOff>11167</xdr:colOff>
      <xdr:row>37</xdr:row>
      <xdr:rowOff>103462</xdr:rowOff>
    </xdr:from>
    <xdr:to>
      <xdr:col>1</xdr:col>
      <xdr:colOff>574457</xdr:colOff>
      <xdr:row>39</xdr:row>
      <xdr:rowOff>189187</xdr:rowOff>
    </xdr:to>
    <xdr:sp macro="" textlink="">
      <xdr:nvSpPr>
        <xdr:cNvPr id="29" name="pole tekstowe 2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A56EB3C-60CD-43B5-AB7E-EFDF03ECB869}"/>
            </a:ext>
          </a:extLst>
        </xdr:cNvPr>
        <xdr:cNvSpPr txBox="1"/>
      </xdr:nvSpPr>
      <xdr:spPr>
        <a:xfrm>
          <a:off x="622081" y="7151962"/>
          <a:ext cx="563290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22</a:t>
          </a:r>
        </a:p>
      </xdr:txBody>
    </xdr:sp>
    <xdr:clientData/>
  </xdr:twoCellAnchor>
  <xdr:twoCellAnchor>
    <xdr:from>
      <xdr:col>2</xdr:col>
      <xdr:colOff>31531</xdr:colOff>
      <xdr:row>37</xdr:row>
      <xdr:rowOff>107075</xdr:rowOff>
    </xdr:from>
    <xdr:to>
      <xdr:col>2</xdr:col>
      <xdr:colOff>593507</xdr:colOff>
      <xdr:row>40</xdr:row>
      <xdr:rowOff>2300</xdr:rowOff>
    </xdr:to>
    <xdr:sp macro="" textlink="">
      <xdr:nvSpPr>
        <xdr:cNvPr id="30" name="pole tekstowe 2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ADDF7F1-6F03-48D9-B542-D945612069BF}"/>
            </a:ext>
          </a:extLst>
        </xdr:cNvPr>
        <xdr:cNvSpPr txBox="1"/>
      </xdr:nvSpPr>
      <xdr:spPr>
        <a:xfrm>
          <a:off x="1253359" y="7155575"/>
          <a:ext cx="561976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23</a:t>
          </a:r>
        </a:p>
      </xdr:txBody>
    </xdr:sp>
    <xdr:clientData/>
  </xdr:twoCellAnchor>
  <xdr:oneCellAnchor>
    <xdr:from>
      <xdr:col>17</xdr:col>
      <xdr:colOff>323849</xdr:colOff>
      <xdr:row>6</xdr:row>
      <xdr:rowOff>133350</xdr:rowOff>
    </xdr:from>
    <xdr:ext cx="581025" cy="311496"/>
    <xdr:sp macro="" textlink="">
      <xdr:nvSpPr>
        <xdr:cNvPr id="52" name="pole tekstowe 51">
          <a:extLst>
            <a:ext uri="{FF2B5EF4-FFF2-40B4-BE49-F238E27FC236}">
              <a16:creationId xmlns:a16="http://schemas.microsoft.com/office/drawing/2014/main" id="{43E51E21-0BE9-4B64-B060-15472F4238FC}"/>
            </a:ext>
          </a:extLst>
        </xdr:cNvPr>
        <xdr:cNvSpPr txBox="1"/>
      </xdr:nvSpPr>
      <xdr:spPr>
        <a:xfrm>
          <a:off x="10687049" y="1276350"/>
          <a:ext cx="58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43%</a:t>
          </a:r>
        </a:p>
      </xdr:txBody>
    </xdr:sp>
    <xdr:clientData/>
  </xdr:oneCellAnchor>
  <xdr:twoCellAnchor>
    <xdr:from>
      <xdr:col>3</xdr:col>
      <xdr:colOff>115153</xdr:colOff>
      <xdr:row>2</xdr:row>
      <xdr:rowOff>189442</xdr:rowOff>
    </xdr:from>
    <xdr:to>
      <xdr:col>24</xdr:col>
      <xdr:colOff>486834</xdr:colOff>
      <xdr:row>11</xdr:row>
      <xdr:rowOff>123516</xdr:rowOff>
    </xdr:to>
    <xdr:grpSp>
      <xdr:nvGrpSpPr>
        <xdr:cNvPr id="41" name="Grupa 40">
          <a:extLst>
            <a:ext uri="{FF2B5EF4-FFF2-40B4-BE49-F238E27FC236}">
              <a16:creationId xmlns:a16="http://schemas.microsoft.com/office/drawing/2014/main" id="{A71C469F-196F-EBB8-FEF6-5A0A6E7E7777}"/>
            </a:ext>
          </a:extLst>
        </xdr:cNvPr>
        <xdr:cNvGrpSpPr/>
      </xdr:nvGrpSpPr>
      <xdr:grpSpPr>
        <a:xfrm>
          <a:off x="1943953" y="570442"/>
          <a:ext cx="13173281" cy="1648574"/>
          <a:chOff x="1800024" y="581025"/>
          <a:chExt cx="13552600" cy="1648574"/>
        </a:xfrm>
      </xdr:grpSpPr>
      <xdr:grpSp>
        <xdr:nvGrpSpPr>
          <xdr:cNvPr id="12" name="Grupa 11">
            <a:extLst>
              <a:ext uri="{FF2B5EF4-FFF2-40B4-BE49-F238E27FC236}">
                <a16:creationId xmlns:a16="http://schemas.microsoft.com/office/drawing/2014/main" id="{3F5124FA-A551-977E-3BC1-9DDC3B3F0AF6}"/>
              </a:ext>
            </a:extLst>
          </xdr:cNvPr>
          <xdr:cNvGrpSpPr/>
        </xdr:nvGrpSpPr>
        <xdr:grpSpPr>
          <a:xfrm>
            <a:off x="1800024" y="581025"/>
            <a:ext cx="3279092" cy="1620000"/>
            <a:chOff x="1800024" y="581025"/>
            <a:chExt cx="3279092" cy="1620000"/>
          </a:xfrm>
        </xdr:grpSpPr>
        <xdr:sp macro="" textlink="">
          <xdr:nvSpPr>
            <xdr:cNvPr id="37" name="Prostokąt: zaokrąglone rogi 36">
              <a:extLst>
                <a:ext uri="{FF2B5EF4-FFF2-40B4-BE49-F238E27FC236}">
                  <a16:creationId xmlns:a16="http://schemas.microsoft.com/office/drawing/2014/main" id="{609E54D7-8489-E06F-4146-DCF0CF37BCAC}"/>
                </a:ext>
              </a:extLst>
            </xdr:cNvPr>
            <xdr:cNvSpPr/>
          </xdr:nvSpPr>
          <xdr:spPr>
            <a:xfrm>
              <a:off x="1866487" y="581025"/>
              <a:ext cx="3110854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l-PL" sz="18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Przychód</a:t>
              </a:r>
            </a:p>
          </xdr:txBody>
        </xdr:sp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D26050A-1189-7FCA-191F-EA17EFB6537E}"/>
                </a:ext>
              </a:extLst>
            </xdr:cNvPr>
            <xdr:cNvSpPr txBox="1"/>
          </xdr:nvSpPr>
          <xdr:spPr>
            <a:xfrm>
              <a:off x="1800024" y="1189567"/>
              <a:ext cx="1893932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24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128 350 z</a:t>
              </a:r>
              <a:r>
                <a:rPr lang="pl-PL" sz="2400" b="1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ł</a:t>
              </a:r>
            </a:p>
          </xdr:txBody>
        </xdr:sp>
        <xdr:graphicFrame macro="">
          <xdr:nvGraphicFramePr>
            <xdr:cNvPr id="34" name="Wykres 33">
              <a:extLst>
                <a:ext uri="{FF2B5EF4-FFF2-40B4-BE49-F238E27FC236}">
                  <a16:creationId xmlns:a16="http://schemas.microsoft.com/office/drawing/2014/main" id="{F344B0E8-C45A-4DEA-8BA1-C871FF1BBC7A}"/>
                </a:ext>
              </a:extLst>
            </xdr:cNvPr>
            <xdr:cNvGraphicFramePr>
              <a:graphicFrameLocks/>
            </xdr:cNvGraphicFramePr>
          </xdr:nvGraphicFramePr>
          <xdr:xfrm>
            <a:off x="3415328" y="685800"/>
            <a:ext cx="1408641" cy="14430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sp macro="" textlink="">
          <xdr:nvSpPr>
            <xdr:cNvPr id="36" name="pole tekstowe 35">
              <a:extLst>
                <a:ext uri="{FF2B5EF4-FFF2-40B4-BE49-F238E27FC236}">
                  <a16:creationId xmlns:a16="http://schemas.microsoft.com/office/drawing/2014/main" id="{9B3CD280-CFF3-AD8F-795F-EF90081D3E2F}"/>
                </a:ext>
              </a:extLst>
            </xdr:cNvPr>
            <xdr:cNvSpPr txBox="1"/>
          </xdr:nvSpPr>
          <xdr:spPr>
            <a:xfrm>
              <a:off x="3437641" y="1931894"/>
              <a:ext cx="1641475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>
                  <a:solidFill>
                    <a:schemeClr val="bg2">
                      <a:lumMod val="75000"/>
                    </a:schemeClr>
                  </a:solidFill>
                </a:rPr>
                <a:t>%</a:t>
              </a:r>
              <a:r>
                <a:rPr lang="pl-PL" sz="1100" baseline="0">
                  <a:solidFill>
                    <a:schemeClr val="bg2">
                      <a:lumMod val="75000"/>
                    </a:schemeClr>
                  </a:solidFill>
                </a:rPr>
                <a:t> założonych zysków</a:t>
              </a:r>
              <a:endParaRPr lang="pl-PL" sz="11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7" name="Grupa 16">
            <a:extLst>
              <a:ext uri="{FF2B5EF4-FFF2-40B4-BE49-F238E27FC236}">
                <a16:creationId xmlns:a16="http://schemas.microsoft.com/office/drawing/2014/main" id="{0CB271DA-5261-EB48-C7C6-D81BD760D599}"/>
              </a:ext>
            </a:extLst>
          </xdr:cNvPr>
          <xdr:cNvGrpSpPr/>
        </xdr:nvGrpSpPr>
        <xdr:grpSpPr>
          <a:xfrm>
            <a:off x="5158317" y="609598"/>
            <a:ext cx="3261166" cy="1620000"/>
            <a:chOff x="5158317" y="609598"/>
            <a:chExt cx="3261166" cy="1620000"/>
          </a:xfrm>
        </xdr:grpSpPr>
        <xdr:sp macro="" textlink="">
          <xdr:nvSpPr>
            <xdr:cNvPr id="38" name="Prostokąt: zaokrąglone rogi 37">
              <a:extLst>
                <a:ext uri="{FF2B5EF4-FFF2-40B4-BE49-F238E27FC236}">
                  <a16:creationId xmlns:a16="http://schemas.microsoft.com/office/drawing/2014/main" id="{56AEED11-3AC4-438C-815F-A60C5D43F565}"/>
                </a:ext>
              </a:extLst>
            </xdr:cNvPr>
            <xdr:cNvSpPr/>
          </xdr:nvSpPr>
          <xdr:spPr>
            <a:xfrm>
              <a:off x="5158317" y="609598"/>
              <a:ext cx="3261166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8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endParaRPr>
            </a:p>
          </xdr:txBody>
        </xdr:sp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0AB9C225-5CB5-4FA3-8FD0-77CCCDBFCC22}"/>
                </a:ext>
              </a:extLst>
            </xdr:cNvPr>
            <xdr:cNvGraphicFramePr>
              <a:graphicFrameLocks/>
            </xdr:cNvGraphicFramePr>
          </xdr:nvGraphicFramePr>
          <xdr:xfrm>
            <a:off x="6799791" y="685801"/>
            <a:ext cx="1513417" cy="14287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090D855C-1ED0-2AF9-5C38-59DECDD72990}"/>
                </a:ext>
              </a:extLst>
            </xdr:cNvPr>
            <xdr:cNvSpPr txBox="1"/>
          </xdr:nvSpPr>
          <xdr:spPr>
            <a:xfrm>
              <a:off x="5169626" y="1204384"/>
              <a:ext cx="1530926" cy="676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24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80 878 z</a:t>
              </a:r>
              <a:r>
                <a:rPr lang="pl-PL" sz="2400" b="1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ł</a:t>
              </a:r>
            </a:p>
          </xdr:txBody>
        </xdr:sp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96D97C95-70E2-8014-F950-55CDED000B84}"/>
                </a:ext>
              </a:extLst>
            </xdr:cNvPr>
            <xdr:cNvSpPr txBox="1"/>
          </xdr:nvSpPr>
          <xdr:spPr>
            <a:xfrm>
              <a:off x="7133167" y="1962150"/>
              <a:ext cx="11620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l-PL" sz="1100">
                  <a:solidFill>
                    <a:schemeClr val="bg2">
                      <a:lumMod val="75000"/>
                    </a:schemeClr>
                  </a:solidFill>
                </a:rPr>
                <a:t>% przychodu</a:t>
              </a:r>
            </a:p>
          </xdr:txBody>
        </xdr:sp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AF32E1BD-0DA7-BC35-5FEF-BD427E2B3A86}"/>
                </a:ext>
              </a:extLst>
            </xdr:cNvPr>
            <xdr:cNvSpPr txBox="1"/>
          </xdr:nvSpPr>
          <xdr:spPr>
            <a:xfrm>
              <a:off x="5310717" y="704850"/>
              <a:ext cx="1037166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800">
                  <a:latin typeface="Arial Rounded MT Bold" panose="020F0704030504030204" pitchFamily="34" charset="0"/>
                </a:rPr>
                <a:t>Zysk</a:t>
              </a:r>
            </a:p>
          </xdr:txBody>
        </xdr:sp>
      </xdr:grpSp>
      <xdr:grpSp>
        <xdr:nvGrpSpPr>
          <xdr:cNvPr id="23" name="Grupa 22">
            <a:extLst>
              <a:ext uri="{FF2B5EF4-FFF2-40B4-BE49-F238E27FC236}">
                <a16:creationId xmlns:a16="http://schemas.microsoft.com/office/drawing/2014/main" id="{589E748B-1F62-5A62-E27D-EE617FE50DEC}"/>
              </a:ext>
            </a:extLst>
          </xdr:cNvPr>
          <xdr:cNvGrpSpPr/>
        </xdr:nvGrpSpPr>
        <xdr:grpSpPr>
          <a:xfrm>
            <a:off x="8631767" y="600075"/>
            <a:ext cx="6720857" cy="1629524"/>
            <a:chOff x="8631767" y="600075"/>
            <a:chExt cx="6720857" cy="1629524"/>
          </a:xfrm>
        </xdr:grpSpPr>
        <xdr:sp macro="" textlink="">
          <xdr:nvSpPr>
            <xdr:cNvPr id="39" name="Prostokąt: zaokrąglone rogi 38">
              <a:extLst>
                <a:ext uri="{FF2B5EF4-FFF2-40B4-BE49-F238E27FC236}">
                  <a16:creationId xmlns:a16="http://schemas.microsoft.com/office/drawing/2014/main" id="{26892FB6-79BB-42A1-9B3F-BE8E609B7827}"/>
                </a:ext>
              </a:extLst>
            </xdr:cNvPr>
            <xdr:cNvSpPr/>
          </xdr:nvSpPr>
          <xdr:spPr>
            <a:xfrm>
              <a:off x="12091457" y="609599"/>
              <a:ext cx="3261167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l-PL" sz="18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BE0DC255-7B7C-59D8-E32E-60E7C61A2D4F}"/>
                </a:ext>
              </a:extLst>
            </xdr:cNvPr>
            <xdr:cNvSpPr txBox="1"/>
          </xdr:nvSpPr>
          <xdr:spPr>
            <a:xfrm>
              <a:off x="12524317" y="1104900"/>
              <a:ext cx="1727200" cy="800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4800">
                  <a:solidFill>
                    <a:schemeClr val="bg2">
                      <a:lumMod val="25000"/>
                    </a:schemeClr>
                  </a:solidFill>
                </a:rPr>
                <a:t>36.0</a:t>
              </a:r>
            </a:p>
          </xdr:txBody>
        </xdr:sp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7B66FA8E-736A-7922-1A62-23AE65C7D032}"/>
                </a:ext>
              </a:extLst>
            </xdr:cNvPr>
            <xdr:cNvSpPr txBox="1"/>
          </xdr:nvSpPr>
          <xdr:spPr>
            <a:xfrm>
              <a:off x="13698617" y="1814729"/>
              <a:ext cx="1532718" cy="25219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6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20% &gt; 2022</a:t>
              </a:r>
            </a:p>
          </xdr:txBody>
        </xdr:sp>
        <xdr:pic>
          <xdr:nvPicPr>
            <xdr:cNvPr id="25" name="Grafika 24" descr="Rozwój biznesu z wypełnieniem pełnym">
              <a:extLst>
                <a:ext uri="{FF2B5EF4-FFF2-40B4-BE49-F238E27FC236}">
                  <a16:creationId xmlns:a16="http://schemas.microsoft.com/office/drawing/2014/main" id="{1594E3A0-78C8-2073-72D7-9D4F841BD7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13967201" y="971550"/>
              <a:ext cx="918633" cy="914400"/>
            </a:xfrm>
            <a:prstGeom prst="rect">
              <a:avLst/>
            </a:prstGeom>
          </xdr:spPr>
        </xdr:pic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4AAFE119-CABB-0A41-34AE-601F8D647294}"/>
                </a:ext>
              </a:extLst>
            </xdr:cNvPr>
            <xdr:cNvSpPr txBox="1"/>
          </xdr:nvSpPr>
          <xdr:spPr>
            <a:xfrm>
              <a:off x="12253382" y="714375"/>
              <a:ext cx="3012018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800">
                  <a:latin typeface="Arial Rounded MT Bold" panose="020F0704030504030204" pitchFamily="34" charset="0"/>
                </a:rPr>
                <a:t>Liczba zamówie</a:t>
              </a:r>
              <a:r>
                <a:rPr lang="pl-PL" sz="1800" b="1">
                  <a:latin typeface="Arial Rounded MT Bold" panose="020F0704030504030204" pitchFamily="34" charset="0"/>
                </a:rPr>
                <a:t>ń </a:t>
              </a:r>
              <a:r>
                <a:rPr lang="pl-PL" sz="1800" b="0">
                  <a:latin typeface="Arial Rounded MT Bold" panose="020F0704030504030204" pitchFamily="34" charset="0"/>
                </a:rPr>
                <a:t>w 2023</a:t>
              </a:r>
            </a:p>
          </xdr:txBody>
        </xdr:sp>
        <xdr:grpSp>
          <xdr:nvGrpSpPr>
            <xdr:cNvPr id="22" name="Grupa 21">
              <a:extLst>
                <a:ext uri="{FF2B5EF4-FFF2-40B4-BE49-F238E27FC236}">
                  <a16:creationId xmlns:a16="http://schemas.microsoft.com/office/drawing/2014/main" id="{EFD67BBB-09DB-8A5E-D49C-15F75818758B}"/>
                </a:ext>
              </a:extLst>
            </xdr:cNvPr>
            <xdr:cNvGrpSpPr/>
          </xdr:nvGrpSpPr>
          <xdr:grpSpPr>
            <a:xfrm>
              <a:off x="8631767" y="600075"/>
              <a:ext cx="3261166" cy="1620000"/>
              <a:chOff x="8631767" y="600075"/>
              <a:chExt cx="3261166" cy="1620000"/>
            </a:xfrm>
          </xdr:grpSpPr>
          <xdr:sp macro="" textlink="">
            <xdr:nvSpPr>
              <xdr:cNvPr id="10" name="Prostokąt: zaokrąglone rogi 9">
                <a:extLst>
                  <a:ext uri="{FF2B5EF4-FFF2-40B4-BE49-F238E27FC236}">
                    <a16:creationId xmlns:a16="http://schemas.microsoft.com/office/drawing/2014/main" id="{FADF9D36-E089-E752-E3F0-F327695EAB23}"/>
                  </a:ext>
                </a:extLst>
              </xdr:cNvPr>
              <xdr:cNvSpPr/>
            </xdr:nvSpPr>
            <xdr:spPr>
              <a:xfrm>
                <a:off x="8631767" y="600075"/>
                <a:ext cx="3261166" cy="1620000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rgbClr val="FF660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graphicFrame macro="">
            <xdr:nvGraphicFramePr>
              <xdr:cNvPr id="47" name="Wykres 46">
                <a:extLst>
                  <a:ext uri="{FF2B5EF4-FFF2-40B4-BE49-F238E27FC236}">
                    <a16:creationId xmlns:a16="http://schemas.microsoft.com/office/drawing/2014/main" id="{AA1B73D5-45EE-471C-A9CB-4DC740E2E5B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240433" y="771525"/>
              <a:ext cx="1574800" cy="131445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6"/>
              </a:graphicData>
            </a:graphic>
          </xdr:graphicFrame>
          <xdr:sp macro="" textlink="">
            <xdr:nvSpPr>
              <xdr:cNvPr id="51" name="pole tekstowe 50">
                <a:extLst>
                  <a:ext uri="{FF2B5EF4-FFF2-40B4-BE49-F238E27FC236}">
                    <a16:creationId xmlns:a16="http://schemas.microsoft.com/office/drawing/2014/main" id="{0D8B2C52-A9D5-426E-8D4E-0CD449309B11}"/>
                  </a:ext>
                </a:extLst>
              </xdr:cNvPr>
              <xdr:cNvSpPr txBox="1"/>
            </xdr:nvSpPr>
            <xdr:spPr>
              <a:xfrm>
                <a:off x="10635192" y="1943100"/>
                <a:ext cx="11620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l-PL" sz="1100">
                    <a:solidFill>
                      <a:schemeClr val="bg2">
                        <a:lumMod val="75000"/>
                      </a:schemeClr>
                    </a:solidFill>
                  </a:rPr>
                  <a:t>% przychodu</a:t>
                </a:r>
              </a:p>
            </xdr:txBody>
          </xdr:sp>
          <xdr:sp macro="" textlink="">
            <xdr:nvSpPr>
              <xdr:cNvPr id="54" name="pole tekstowe 53">
                <a:extLst>
                  <a:ext uri="{FF2B5EF4-FFF2-40B4-BE49-F238E27FC236}">
                    <a16:creationId xmlns:a16="http://schemas.microsoft.com/office/drawing/2014/main" id="{3F71D59C-ABF1-45AD-8B68-AA01130DF655}"/>
                  </a:ext>
                </a:extLst>
              </xdr:cNvPr>
              <xdr:cNvSpPr txBox="1"/>
            </xdr:nvSpPr>
            <xdr:spPr>
              <a:xfrm>
                <a:off x="8784167" y="1104900"/>
                <a:ext cx="1593053" cy="8477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bg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l-PL" sz="1600">
                    <a:latin typeface="Arial Rounded MT Bold" panose="020F0704030504030204" pitchFamily="34" charset="0"/>
                  </a:rPr>
                  <a:t>Ocena</a:t>
                </a:r>
                <a:r>
                  <a:rPr lang="pl-PL" sz="1600" baseline="0">
                    <a:latin typeface="Arial Rounded MT Bold" panose="020F0704030504030204" pitchFamily="34" charset="0"/>
                  </a:rPr>
                  <a:t> </a:t>
                </a:r>
              </a:p>
              <a:p>
                <a:r>
                  <a:rPr lang="pl-PL" sz="1600" baseline="0">
                    <a:latin typeface="Arial Rounded MT Bold" panose="020F0704030504030204" pitchFamily="34" charset="0"/>
                  </a:rPr>
                  <a:t>zagro</a:t>
                </a:r>
                <a:r>
                  <a:rPr lang="pl-PL" sz="1600" b="1" baseline="0">
                    <a:latin typeface="Arial Rounded MT Bold" panose="020F0704030504030204" pitchFamily="34" charset="0"/>
                  </a:rPr>
                  <a:t>ż</a:t>
                </a:r>
                <a:r>
                  <a:rPr lang="pl-PL" sz="1600" baseline="0">
                    <a:latin typeface="Arial Rounded MT Bold" panose="020F0704030504030204" pitchFamily="34" charset="0"/>
                  </a:rPr>
                  <a:t>enia wybuchem</a:t>
                </a:r>
                <a:endParaRPr lang="pl-PL" sz="1600">
                  <a:latin typeface="Arial Rounded MT Bold" panose="020F0704030504030204" pitchFamily="34" charset="0"/>
                </a:endParaRPr>
              </a:p>
            </xdr:txBody>
          </xdr:sp>
          <xdr:sp macro="" textlink="">
            <xdr:nvSpPr>
              <xdr:cNvPr id="55" name="pole tekstowe 54">
                <a:extLst>
                  <a:ext uri="{FF2B5EF4-FFF2-40B4-BE49-F238E27FC236}">
                    <a16:creationId xmlns:a16="http://schemas.microsoft.com/office/drawing/2014/main" id="{2C81B81A-6B37-45EE-AB10-A38326DB2DCB}"/>
                  </a:ext>
                </a:extLst>
              </xdr:cNvPr>
              <xdr:cNvSpPr txBox="1"/>
            </xdr:nvSpPr>
            <xdr:spPr>
              <a:xfrm>
                <a:off x="8891457" y="619125"/>
                <a:ext cx="244541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Najbardziej op</a:t>
                </a:r>
                <a:r>
                  <a:rPr lang="pl-PL" sz="1100" b="1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ł</a:t>
                </a:r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acalna us</a:t>
                </a:r>
                <a:r>
                  <a:rPr lang="pl-PL" sz="1100" b="1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ł</a:t>
                </a:r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uga</a:t>
                </a:r>
                <a:endParaRPr lang="pl-PL" sz="1400">
                  <a:effectLst/>
                  <a:latin typeface="Arial Rounded MT Bold" panose="020F0704030504030204" pitchFamily="34" charset="0"/>
                </a:endParaRPr>
              </a:p>
            </xdr:txBody>
          </xdr:sp>
        </xdr:grpSp>
      </xdr:grpSp>
    </xdr:grpSp>
    <xdr:clientData/>
  </xdr:twoCellAnchor>
  <xdr:twoCellAnchor>
    <xdr:from>
      <xdr:col>3</xdr:col>
      <xdr:colOff>212912</xdr:colOff>
      <xdr:row>12</xdr:row>
      <xdr:rowOff>63873</xdr:rowOff>
    </xdr:from>
    <xdr:to>
      <xdr:col>13</xdr:col>
      <xdr:colOff>563230</xdr:colOff>
      <xdr:row>31</xdr:row>
      <xdr:rowOff>44373</xdr:rowOff>
    </xdr:to>
    <xdr:grpSp>
      <xdr:nvGrpSpPr>
        <xdr:cNvPr id="62" name="Grupa 61">
          <a:extLst>
            <a:ext uri="{FF2B5EF4-FFF2-40B4-BE49-F238E27FC236}">
              <a16:creationId xmlns:a16="http://schemas.microsoft.com/office/drawing/2014/main" id="{87812D80-9291-8C6B-EB29-F81693B34AE4}"/>
            </a:ext>
          </a:extLst>
        </xdr:cNvPr>
        <xdr:cNvGrpSpPr/>
      </xdr:nvGrpSpPr>
      <xdr:grpSpPr>
        <a:xfrm>
          <a:off x="2041712" y="2349873"/>
          <a:ext cx="6446318" cy="3600000"/>
          <a:chOff x="2028265" y="2305049"/>
          <a:chExt cx="6401494" cy="3600000"/>
        </a:xfrm>
      </xdr:grpSpPr>
      <xdr:sp macro="" textlink="">
        <xdr:nvSpPr>
          <xdr:cNvPr id="40" name="Prostokąt: zaokrąglone rogi 39">
            <a:extLst>
              <a:ext uri="{FF2B5EF4-FFF2-40B4-BE49-F238E27FC236}">
                <a16:creationId xmlns:a16="http://schemas.microsoft.com/office/drawing/2014/main" id="{27B28ECB-B958-057E-C6DB-0052A68BF4A3}"/>
              </a:ext>
            </a:extLst>
          </xdr:cNvPr>
          <xdr:cNvSpPr/>
        </xdr:nvSpPr>
        <xdr:spPr>
          <a:xfrm>
            <a:off x="2028265" y="2305049"/>
            <a:ext cx="6401494" cy="3600000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l-PL" sz="24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rPr>
              <a:t>Zamówienia 2023</a:t>
            </a:r>
          </a:p>
        </xdr:txBody>
      </xdr:sp>
      <xdr:graphicFrame macro="">
        <xdr:nvGraphicFramePr>
          <xdr:cNvPr id="45" name="Wykres 44">
            <a:extLst>
              <a:ext uri="{FF2B5EF4-FFF2-40B4-BE49-F238E27FC236}">
                <a16:creationId xmlns:a16="http://schemas.microsoft.com/office/drawing/2014/main" id="{C1296AAC-6000-429A-BE1D-1F754B3BF3B6}"/>
              </a:ext>
            </a:extLst>
          </xdr:cNvPr>
          <xdr:cNvGraphicFramePr>
            <a:graphicFrameLocks/>
          </xdr:cNvGraphicFramePr>
        </xdr:nvGraphicFramePr>
        <xdr:xfrm>
          <a:off x="2193482" y="2857500"/>
          <a:ext cx="6032856" cy="2790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</xdr:grpSp>
    <xdr:clientData/>
  </xdr:twoCellAnchor>
  <xdr:twoCellAnchor>
    <xdr:from>
      <xdr:col>14</xdr:col>
      <xdr:colOff>133350</xdr:colOff>
      <xdr:row>12</xdr:row>
      <xdr:rowOff>57149</xdr:rowOff>
    </xdr:from>
    <xdr:to>
      <xdr:col>24</xdr:col>
      <xdr:colOff>481852</xdr:colOff>
      <xdr:row>31</xdr:row>
      <xdr:rowOff>37649</xdr:rowOff>
    </xdr:to>
    <xdr:grpSp>
      <xdr:nvGrpSpPr>
        <xdr:cNvPr id="61" name="Grupa 60">
          <a:extLst>
            <a:ext uri="{FF2B5EF4-FFF2-40B4-BE49-F238E27FC236}">
              <a16:creationId xmlns:a16="http://schemas.microsoft.com/office/drawing/2014/main" id="{D7273D98-9409-BF6B-ED65-464E21E81BCA}"/>
            </a:ext>
          </a:extLst>
        </xdr:cNvPr>
        <xdr:cNvGrpSpPr/>
      </xdr:nvGrpSpPr>
      <xdr:grpSpPr>
        <a:xfrm>
          <a:off x="8667750" y="2343149"/>
          <a:ext cx="6444502" cy="3600000"/>
          <a:chOff x="8604997" y="2343149"/>
          <a:chExt cx="6525177" cy="3600000"/>
        </a:xfrm>
      </xdr:grpSpPr>
      <xdr:sp macro="" textlink="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84D3AB7A-E87C-43E0-A26B-220651126522}"/>
              </a:ext>
            </a:extLst>
          </xdr:cNvPr>
          <xdr:cNvSpPr/>
        </xdr:nvSpPr>
        <xdr:spPr>
          <a:xfrm>
            <a:off x="8604997" y="2343149"/>
            <a:ext cx="6525177" cy="3600000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endParaRPr>
          </a:p>
        </xdr:txBody>
      </xdr:sp>
      <xdr:graphicFrame macro="">
        <xdr:nvGraphicFramePr>
          <xdr:cNvPr id="14" name="Wykres 13">
            <a:extLst>
              <a:ext uri="{FF2B5EF4-FFF2-40B4-BE49-F238E27FC236}">
                <a16:creationId xmlns:a16="http://schemas.microsoft.com/office/drawing/2014/main" id="{27F7DBD1-3660-461C-B507-BF5F555C13FC}"/>
              </a:ext>
            </a:extLst>
          </xdr:cNvPr>
          <xdr:cNvGraphicFramePr>
            <a:graphicFrameLocks/>
          </xdr:cNvGraphicFramePr>
        </xdr:nvGraphicFramePr>
        <xdr:xfrm>
          <a:off x="9054925" y="2446243"/>
          <a:ext cx="5771144" cy="3343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sp macro="" textlink="">
        <xdr:nvSpPr>
          <xdr:cNvPr id="18" name="pole tekstowe 17">
            <a:extLst>
              <a:ext uri="{FF2B5EF4-FFF2-40B4-BE49-F238E27FC236}">
                <a16:creationId xmlns:a16="http://schemas.microsoft.com/office/drawing/2014/main" id="{294A0CE7-1A64-5703-E477-F3D20B7BB430}"/>
              </a:ext>
            </a:extLst>
          </xdr:cNvPr>
          <xdr:cNvSpPr txBox="1"/>
        </xdr:nvSpPr>
        <xdr:spPr>
          <a:xfrm>
            <a:off x="8800650" y="2638425"/>
            <a:ext cx="2078110" cy="10477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240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Porównaniecen</a:t>
            </a:r>
            <a:r>
              <a:rPr lang="pl-PL" sz="2400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 us</a:t>
            </a:r>
            <a:r>
              <a:rPr lang="pl-PL" sz="2400" b="1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ł</a:t>
            </a:r>
            <a:r>
              <a:rPr lang="pl-PL" sz="2400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ug</a:t>
            </a:r>
            <a:endParaRPr lang="pl-PL" sz="1100"/>
          </a:p>
        </xdr:txBody>
      </xdr:sp>
    </xdr:grpSp>
    <xdr:clientData/>
  </xdr:twoCellAnchor>
  <xdr:twoCellAnchor>
    <xdr:from>
      <xdr:col>3</xdr:col>
      <xdr:colOff>190500</xdr:colOff>
      <xdr:row>31</xdr:row>
      <xdr:rowOff>113180</xdr:rowOff>
    </xdr:from>
    <xdr:to>
      <xdr:col>24</xdr:col>
      <xdr:colOff>481852</xdr:colOff>
      <xdr:row>45</xdr:row>
      <xdr:rowOff>94130</xdr:rowOff>
    </xdr:to>
    <xdr:grpSp>
      <xdr:nvGrpSpPr>
        <xdr:cNvPr id="60" name="Grupa 59">
          <a:extLst>
            <a:ext uri="{FF2B5EF4-FFF2-40B4-BE49-F238E27FC236}">
              <a16:creationId xmlns:a16="http://schemas.microsoft.com/office/drawing/2014/main" id="{EAB0EF8E-780C-BDBE-B583-B1EFC232AF4C}"/>
            </a:ext>
          </a:extLst>
        </xdr:cNvPr>
        <xdr:cNvGrpSpPr/>
      </xdr:nvGrpSpPr>
      <xdr:grpSpPr>
        <a:xfrm>
          <a:off x="2019300" y="6018680"/>
          <a:ext cx="13092952" cy="2647950"/>
          <a:chOff x="1931770" y="5962650"/>
          <a:chExt cx="13210179" cy="2647950"/>
        </a:xfrm>
      </xdr:grpSpPr>
      <xdr:sp macro="" textlink="">
        <xdr:nvSpPr>
          <xdr:cNvPr id="43" name="Prostokąt: zaokrąglone rogi 42">
            <a:extLst>
              <a:ext uri="{FF2B5EF4-FFF2-40B4-BE49-F238E27FC236}">
                <a16:creationId xmlns:a16="http://schemas.microsoft.com/office/drawing/2014/main" id="{AC7D29CE-7768-49F2-A760-9E670CDE03C3}"/>
              </a:ext>
            </a:extLst>
          </xdr:cNvPr>
          <xdr:cNvSpPr/>
        </xdr:nvSpPr>
        <xdr:spPr>
          <a:xfrm>
            <a:off x="1931770" y="6010274"/>
            <a:ext cx="13210179" cy="2600326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endParaRPr>
          </a:p>
        </xdr:txBody>
      </xdr:sp>
      <xdr:graphicFrame macro="">
        <xdr:nvGraphicFramePr>
          <xdr:cNvPr id="56" name="Wykres 55">
            <a:extLst>
              <a:ext uri="{FF2B5EF4-FFF2-40B4-BE49-F238E27FC236}">
                <a16:creationId xmlns:a16="http://schemas.microsoft.com/office/drawing/2014/main" id="{A8B62473-7518-42BE-83DF-24B946233C0C}"/>
              </a:ext>
            </a:extLst>
          </xdr:cNvPr>
          <xdr:cNvGraphicFramePr>
            <a:graphicFrameLocks/>
          </xdr:cNvGraphicFramePr>
        </xdr:nvGraphicFramePr>
        <xdr:xfrm>
          <a:off x="2118706" y="6243357"/>
          <a:ext cx="12826958" cy="2243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sp macro="" textlink="">
        <xdr:nvSpPr>
          <xdr:cNvPr id="57" name="pole tekstowe 56">
            <a:extLst>
              <a:ext uri="{FF2B5EF4-FFF2-40B4-BE49-F238E27FC236}">
                <a16:creationId xmlns:a16="http://schemas.microsoft.com/office/drawing/2014/main" id="{E7AE1FCE-1CAB-8A3B-CB04-5B2ACAFCF963}"/>
              </a:ext>
            </a:extLst>
          </xdr:cNvPr>
          <xdr:cNvSpPr txBox="1"/>
        </xdr:nvSpPr>
        <xdr:spPr>
          <a:xfrm>
            <a:off x="7754842" y="5962650"/>
            <a:ext cx="172293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240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Prognozy</a:t>
            </a:r>
            <a:endParaRPr lang="pl-PL" sz="2400">
              <a:effectLst/>
              <a:latin typeface="Arial Rounded MT Bold" panose="020F0704030504030204" pitchFamily="34" charset="0"/>
            </a:endParaRPr>
          </a:p>
          <a:p>
            <a:endParaRPr lang="pl-PL" sz="2400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6</xdr:col>
      <xdr:colOff>212910</xdr:colOff>
      <xdr:row>6</xdr:row>
      <xdr:rowOff>112060</xdr:rowOff>
    </xdr:from>
    <xdr:to>
      <xdr:col>7</xdr:col>
      <xdr:colOff>302557</xdr:colOff>
      <xdr:row>7</xdr:row>
      <xdr:rowOff>156883</xdr:rowOff>
    </xdr:to>
    <xdr:sp macro="" textlink="">
      <xdr:nvSpPr>
        <xdr:cNvPr id="67" name="pole tekstowe 66">
          <a:extLst>
            <a:ext uri="{FF2B5EF4-FFF2-40B4-BE49-F238E27FC236}">
              <a16:creationId xmlns:a16="http://schemas.microsoft.com/office/drawing/2014/main" id="{622F2A61-D46C-5AFC-4942-5280DA833765}"/>
            </a:ext>
          </a:extLst>
        </xdr:cNvPr>
        <xdr:cNvSpPr txBox="1"/>
      </xdr:nvSpPr>
      <xdr:spPr>
        <a:xfrm>
          <a:off x="3843616" y="1255060"/>
          <a:ext cx="69476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107%</a:t>
          </a:r>
        </a:p>
      </xdr:txBody>
    </xdr:sp>
    <xdr:clientData/>
  </xdr:twoCellAnchor>
  <xdr:twoCellAnchor>
    <xdr:from>
      <xdr:col>11</xdr:col>
      <xdr:colOff>578224</xdr:colOff>
      <xdr:row>6</xdr:row>
      <xdr:rowOff>96373</xdr:rowOff>
    </xdr:from>
    <xdr:to>
      <xdr:col>12</xdr:col>
      <xdr:colOff>526677</xdr:colOff>
      <xdr:row>7</xdr:row>
      <xdr:rowOff>134471</xdr:rowOff>
    </xdr:to>
    <xdr:sp macro="" textlink="">
      <xdr:nvSpPr>
        <xdr:cNvPr id="68" name="pole tekstowe 67">
          <a:extLst>
            <a:ext uri="{FF2B5EF4-FFF2-40B4-BE49-F238E27FC236}">
              <a16:creationId xmlns:a16="http://schemas.microsoft.com/office/drawing/2014/main" id="{342E7E80-5FAB-4336-9992-5A08A111F371}"/>
            </a:ext>
          </a:extLst>
        </xdr:cNvPr>
        <xdr:cNvSpPr txBox="1"/>
      </xdr:nvSpPr>
      <xdr:spPr>
        <a:xfrm>
          <a:off x="7234518" y="1239373"/>
          <a:ext cx="553571" cy="228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63%</a:t>
          </a:r>
        </a:p>
      </xdr:txBody>
    </xdr:sp>
    <xdr:clientData/>
  </xdr:twoCellAnchor>
  <xdr:twoCellAnchor>
    <xdr:from>
      <xdr:col>17</xdr:col>
      <xdr:colOff>304799</xdr:colOff>
      <xdr:row>6</xdr:row>
      <xdr:rowOff>136714</xdr:rowOff>
    </xdr:from>
    <xdr:to>
      <xdr:col>18</xdr:col>
      <xdr:colOff>253252</xdr:colOff>
      <xdr:row>7</xdr:row>
      <xdr:rowOff>174812</xdr:rowOff>
    </xdr:to>
    <xdr:sp macro="" textlink="">
      <xdr:nvSpPr>
        <xdr:cNvPr id="69" name="pole tekstowe 68">
          <a:extLst>
            <a:ext uri="{FF2B5EF4-FFF2-40B4-BE49-F238E27FC236}">
              <a16:creationId xmlns:a16="http://schemas.microsoft.com/office/drawing/2014/main" id="{E53B5653-2BAA-47D8-B78E-31FC793355D4}"/>
            </a:ext>
          </a:extLst>
        </xdr:cNvPr>
        <xdr:cNvSpPr txBox="1"/>
      </xdr:nvSpPr>
      <xdr:spPr>
        <a:xfrm>
          <a:off x="10591799" y="1279714"/>
          <a:ext cx="553571" cy="228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43%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1885950</xdr:colOff>
      <xdr:row>7</xdr:row>
      <xdr:rowOff>104775</xdr:rowOff>
    </xdr:from>
    <xdr:to>
      <xdr:col>7</xdr:col>
      <xdr:colOff>866775</xdr:colOff>
      <xdr:row>28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C146ED-BABB-DF5F-1DB8-8065F450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16</xdr:col>
      <xdr:colOff>438150</xdr:colOff>
      <xdr:row>24</xdr:row>
      <xdr:rowOff>19051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149281-1511-E5AB-BFD1-FADB71BA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4</xdr:row>
      <xdr:rowOff>152401</xdr:rowOff>
    </xdr:from>
    <xdr:to>
      <xdr:col>1</xdr:col>
      <xdr:colOff>266701</xdr:colOff>
      <xdr:row>9</xdr:row>
      <xdr:rowOff>1</xdr:rowOff>
    </xdr:to>
    <xdr:pic>
      <xdr:nvPicPr>
        <xdr:cNvPr id="3" name="Grafika 2" descr="Słuchawka z wypełnieniem pełnym">
          <a:extLst>
            <a:ext uri="{FF2B5EF4-FFF2-40B4-BE49-F238E27FC236}">
              <a16:creationId xmlns:a16="http://schemas.microsoft.com/office/drawing/2014/main" id="{332C73F2-12BA-4C30-F815-4B7DCCAE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43401" y="2247901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104775</xdr:rowOff>
    </xdr:from>
    <xdr:to>
      <xdr:col>1</xdr:col>
      <xdr:colOff>333375</xdr:colOff>
      <xdr:row>13</xdr:row>
      <xdr:rowOff>66675</xdr:rowOff>
    </xdr:to>
    <xdr:pic>
      <xdr:nvPicPr>
        <xdr:cNvPr id="5" name="Grafika 4" descr="Koperta z wypełnieniem pełnym">
          <a:extLst>
            <a:ext uri="{FF2B5EF4-FFF2-40B4-BE49-F238E27FC236}">
              <a16:creationId xmlns:a16="http://schemas.microsoft.com/office/drawing/2014/main" id="{4674E2F5-12D4-0303-333C-0F107601D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95775" y="29622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12</xdr:row>
      <xdr:rowOff>123825</xdr:rowOff>
    </xdr:from>
    <xdr:to>
      <xdr:col>1</xdr:col>
      <xdr:colOff>323850</xdr:colOff>
      <xdr:row>17</xdr:row>
      <xdr:rowOff>85725</xdr:rowOff>
    </xdr:to>
    <xdr:pic>
      <xdr:nvPicPr>
        <xdr:cNvPr id="7" name="Grafika 6" descr="Okno przeglądarki z wypełnieniem pełnym">
          <a:extLst>
            <a:ext uri="{FF2B5EF4-FFF2-40B4-BE49-F238E27FC236}">
              <a16:creationId xmlns:a16="http://schemas.microsoft.com/office/drawing/2014/main" id="{BC8B586D-923C-7A8A-1199-DCB0DFF1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86250" y="37433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123825</xdr:rowOff>
    </xdr:from>
    <xdr:to>
      <xdr:col>1</xdr:col>
      <xdr:colOff>304800</xdr:colOff>
      <xdr:row>21</xdr:row>
      <xdr:rowOff>85725</xdr:rowOff>
    </xdr:to>
    <xdr:pic>
      <xdr:nvPicPr>
        <xdr:cNvPr id="9" name="Grafika 8" descr="Dom z wypełnieniem pełnym">
          <a:extLst>
            <a:ext uri="{FF2B5EF4-FFF2-40B4-BE49-F238E27FC236}">
              <a16:creationId xmlns:a16="http://schemas.microsoft.com/office/drawing/2014/main" id="{D5B05E84-97B1-864E-7E56-6D041419D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67200" y="45053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0</xdr:row>
      <xdr:rowOff>0</xdr:rowOff>
    </xdr:from>
    <xdr:to>
      <xdr:col>5</xdr:col>
      <xdr:colOff>105180</xdr:colOff>
      <xdr:row>4</xdr:row>
      <xdr:rowOff>143001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6F426D5D-D533-2776-09F5-40BA2C92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2905530" cy="905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76201</xdr:rowOff>
    </xdr:from>
    <xdr:to>
      <xdr:col>24</xdr:col>
      <xdr:colOff>361950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FE86AC-BBF9-6CC9-73E4-4B37D68D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yk paul" refreshedDate="45525.989301388887" createdVersion="8" refreshedVersion="8" minRefreshableVersion="3" recordCount="48" xr:uid="{687361A1-6ACF-4128-98D5-7E3F8638A2A1}">
  <cacheSource type="worksheet">
    <worksheetSource ref="A1:E49" sheet="Rozliczenia_23"/>
  </cacheSource>
  <cacheFields count="5">
    <cacheField name="Miesiąc" numFmtId="0">
      <sharedItems containsBlank="1" count="14">
        <s v="Styczeń"/>
        <m/>
        <s v="Razem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Usługa" numFmtId="0">
      <sharedItems containsBlank="1" count="9">
        <s v="Instrukcja bezpieczeństwa pożarowego"/>
        <s v="Ocena zagrożenia wybuchem"/>
        <s v="Szkolenie BHP (10 osób)"/>
        <m/>
        <s v="Legalizacja gaśnic (40 szt.)"/>
        <s v="Przegląd hydrantów (15 szt.)"/>
        <s v="Szkolenie BHP (15 osób)"/>
        <s v="Legalizacja gaśnic (50 szt.)"/>
        <s v="Przegląd hydrantów (20 szt.)"/>
      </sharedItems>
    </cacheField>
    <cacheField name="Cena jednostkowa" numFmtId="0">
      <sharedItems containsBlank="1" containsMixedTypes="1" containsNumber="1" containsInteger="1" minValue="4000" maxValue="6000" count="8">
        <n v="4000"/>
        <n v="4500"/>
        <s v="200 zł/osoba"/>
        <m/>
        <n v="6000"/>
        <s v="10 zł/szt."/>
        <s v="100 zł/szt."/>
        <n v="5500"/>
      </sharedItems>
    </cacheField>
    <cacheField name="Ilość" numFmtId="0">
      <sharedItems containsString="0" containsBlank="1" containsNumber="1" containsInteger="1" minValue="1" maxValue="50"/>
    </cacheField>
    <cacheField name="Łączny przychód" numFmtId="6">
      <sharedItems containsSemiMixedTypes="0" containsString="0" containsNumber="1" containsInteger="1" minValue="4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1"/>
    <n v="4000"/>
  </r>
  <r>
    <x v="1"/>
    <x v="1"/>
    <x v="1"/>
    <n v="1"/>
    <n v="4500"/>
  </r>
  <r>
    <x v="1"/>
    <x v="2"/>
    <x v="2"/>
    <n v="10"/>
    <n v="2000"/>
  </r>
  <r>
    <x v="2"/>
    <x v="3"/>
    <x v="3"/>
    <m/>
    <n v="10500"/>
  </r>
  <r>
    <x v="3"/>
    <x v="0"/>
    <x v="4"/>
    <n v="1"/>
    <n v="6000"/>
  </r>
  <r>
    <x v="1"/>
    <x v="1"/>
    <x v="1"/>
    <n v="1"/>
    <n v="4500"/>
  </r>
  <r>
    <x v="1"/>
    <x v="4"/>
    <x v="5"/>
    <n v="45"/>
    <n v="450"/>
  </r>
  <r>
    <x v="2"/>
    <x v="3"/>
    <x v="3"/>
    <m/>
    <n v="10950"/>
  </r>
  <r>
    <x v="4"/>
    <x v="0"/>
    <x v="0"/>
    <n v="1"/>
    <n v="4000"/>
  </r>
  <r>
    <x v="1"/>
    <x v="1"/>
    <x v="1"/>
    <n v="1"/>
    <n v="4500"/>
  </r>
  <r>
    <x v="1"/>
    <x v="5"/>
    <x v="6"/>
    <n v="15"/>
    <n v="1500"/>
  </r>
  <r>
    <x v="2"/>
    <x v="3"/>
    <x v="3"/>
    <m/>
    <n v="10000"/>
  </r>
  <r>
    <x v="5"/>
    <x v="0"/>
    <x v="0"/>
    <n v="1"/>
    <n v="4000"/>
  </r>
  <r>
    <x v="1"/>
    <x v="1"/>
    <x v="1"/>
    <n v="1"/>
    <n v="4500"/>
  </r>
  <r>
    <x v="1"/>
    <x v="6"/>
    <x v="2"/>
    <n v="15"/>
    <n v="3000"/>
  </r>
  <r>
    <x v="2"/>
    <x v="3"/>
    <x v="3"/>
    <m/>
    <n v="11500"/>
  </r>
  <r>
    <x v="6"/>
    <x v="0"/>
    <x v="0"/>
    <n v="1"/>
    <n v="4000"/>
  </r>
  <r>
    <x v="1"/>
    <x v="1"/>
    <x v="1"/>
    <n v="1"/>
    <n v="4500"/>
  </r>
  <r>
    <x v="1"/>
    <x v="7"/>
    <x v="5"/>
    <n v="50"/>
    <n v="500"/>
  </r>
  <r>
    <x v="2"/>
    <x v="3"/>
    <x v="3"/>
    <m/>
    <n v="9000"/>
  </r>
  <r>
    <x v="7"/>
    <x v="0"/>
    <x v="7"/>
    <n v="1"/>
    <n v="5500"/>
  </r>
  <r>
    <x v="1"/>
    <x v="1"/>
    <x v="4"/>
    <n v="1"/>
    <n v="6000"/>
  </r>
  <r>
    <x v="1"/>
    <x v="5"/>
    <x v="6"/>
    <n v="15"/>
    <n v="1500"/>
  </r>
  <r>
    <x v="2"/>
    <x v="3"/>
    <x v="3"/>
    <m/>
    <n v="13000"/>
  </r>
  <r>
    <x v="8"/>
    <x v="0"/>
    <x v="0"/>
    <n v="1"/>
    <n v="4000"/>
  </r>
  <r>
    <x v="1"/>
    <x v="1"/>
    <x v="1"/>
    <n v="1"/>
    <n v="4500"/>
  </r>
  <r>
    <x v="1"/>
    <x v="6"/>
    <x v="2"/>
    <n v="15"/>
    <n v="3000"/>
  </r>
  <r>
    <x v="2"/>
    <x v="3"/>
    <x v="3"/>
    <m/>
    <n v="11500"/>
  </r>
  <r>
    <x v="9"/>
    <x v="0"/>
    <x v="0"/>
    <n v="1"/>
    <n v="4000"/>
  </r>
  <r>
    <x v="1"/>
    <x v="1"/>
    <x v="1"/>
    <n v="1"/>
    <n v="4500"/>
  </r>
  <r>
    <x v="1"/>
    <x v="4"/>
    <x v="5"/>
    <n v="40"/>
    <n v="400"/>
  </r>
  <r>
    <x v="2"/>
    <x v="3"/>
    <x v="3"/>
    <m/>
    <n v="8900"/>
  </r>
  <r>
    <x v="10"/>
    <x v="0"/>
    <x v="0"/>
    <n v="1"/>
    <n v="4000"/>
  </r>
  <r>
    <x v="1"/>
    <x v="1"/>
    <x v="1"/>
    <n v="1"/>
    <n v="4500"/>
  </r>
  <r>
    <x v="1"/>
    <x v="5"/>
    <x v="6"/>
    <n v="15"/>
    <n v="1500"/>
  </r>
  <r>
    <x v="2"/>
    <x v="3"/>
    <x v="3"/>
    <m/>
    <n v="10000"/>
  </r>
  <r>
    <x v="11"/>
    <x v="0"/>
    <x v="4"/>
    <n v="1"/>
    <n v="6000"/>
  </r>
  <r>
    <x v="1"/>
    <x v="1"/>
    <x v="1"/>
    <n v="1"/>
    <n v="4500"/>
  </r>
  <r>
    <x v="1"/>
    <x v="6"/>
    <x v="2"/>
    <n v="15"/>
    <n v="3000"/>
  </r>
  <r>
    <x v="2"/>
    <x v="3"/>
    <x v="3"/>
    <m/>
    <n v="13500"/>
  </r>
  <r>
    <x v="12"/>
    <x v="0"/>
    <x v="0"/>
    <n v="1"/>
    <n v="4000"/>
  </r>
  <r>
    <x v="1"/>
    <x v="1"/>
    <x v="1"/>
    <n v="1"/>
    <n v="4500"/>
  </r>
  <r>
    <x v="1"/>
    <x v="7"/>
    <x v="5"/>
    <n v="50"/>
    <n v="500"/>
  </r>
  <r>
    <x v="2"/>
    <x v="3"/>
    <x v="3"/>
    <m/>
    <n v="9000"/>
  </r>
  <r>
    <x v="13"/>
    <x v="0"/>
    <x v="0"/>
    <n v="1"/>
    <n v="4000"/>
  </r>
  <r>
    <x v="1"/>
    <x v="1"/>
    <x v="1"/>
    <n v="1"/>
    <n v="4500"/>
  </r>
  <r>
    <x v="1"/>
    <x v="8"/>
    <x v="6"/>
    <n v="20"/>
    <n v="2000"/>
  </r>
  <r>
    <x v="2"/>
    <x v="3"/>
    <x v="3"/>
    <m/>
    <n v="10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27D5D-610A-4999-8E4D-017FF544BB16}" name="Tabela przestawna21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18">
  <location ref="A1:B9" firstHeaderRow="1" firstDataRow="1" firstDataCol="1"/>
  <pivotFields count="5">
    <pivotField compact="0" outline="0" showAll="0" defaultSubtotal="0">
      <items count="14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9">
        <item x="0"/>
        <item x="4"/>
        <item x="7"/>
        <item x="1"/>
        <item x="5"/>
        <item x="8"/>
        <item x="2"/>
        <item x="6"/>
        <item h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1"/>
        <item x="7"/>
        <item x="4"/>
        <item x="5"/>
        <item x="6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6"/>
    </i>
    <i>
      <x v="5"/>
    </i>
    <i>
      <x v="4"/>
    </i>
    <i>
      <x v="7"/>
    </i>
    <i>
      <x/>
    </i>
    <i>
      <x v="3"/>
    </i>
  </rowItems>
  <colItems count="1">
    <i/>
  </colItems>
  <dataFields count="1">
    <dataField name="Suma z Łączny przychód" fld="4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outline="0" fieldPosition="0">
        <references count="1">
          <reference field="1" count="0"/>
        </references>
      </pivotArea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axis="axisValues" fieldPosition="0"/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0D57B-ABC0-4006-AB7A-ED5DAFD7DB25}" name="Tabela1" displayName="Tabela1" ref="A1:E48" totalsRowShown="0" headerRowDxfId="30" dataDxfId="31">
  <autoFilter ref="A1:E48" xr:uid="{74E0D57B-ABC0-4006-AB7A-ED5DAFD7DB25}"/>
  <tableColumns count="5">
    <tableColumn id="1" xr3:uid="{78B130F0-8A7A-46EA-AD83-2C7527C6E676}" name="Miesiąc" dataDxfId="15"/>
    <tableColumn id="2" xr3:uid="{BE44B343-C329-4531-B8EE-F9E5BC0E73FA}" name="Usługa" dataDxfId="14"/>
    <tableColumn id="3" xr3:uid="{1B53072F-EF8B-4FCB-BED7-776F2CBD46F1}" name="Cena jednostkowa" dataDxfId="13"/>
    <tableColumn id="4" xr3:uid="{70B45E57-514B-4E7D-BB0A-4811F6A8BD5D}" name="Ilość" dataDxfId="12"/>
    <tableColumn id="5" xr3:uid="{F90D8C8F-81F3-4530-AE82-385ECF7EFE11}" name="Łączny przychód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5056A-0F96-4BA3-9CD8-2C12C259F212}" name="Tabela2" displayName="Tabela2" ref="A1:E49" totalsRowShown="0" headerRowDxfId="28" dataDxfId="29">
  <autoFilter ref="A1:E49" xr:uid="{3CF5056A-0F96-4BA3-9CD8-2C12C259F212}"/>
  <tableColumns count="5">
    <tableColumn id="1" xr3:uid="{E17DC48E-492C-405B-906C-D1918FA9C51F}" name="Miesiąc" dataDxfId="20"/>
    <tableColumn id="2" xr3:uid="{4E9897D6-CD47-4164-A9D2-221D1309BB1F}" name="Usługa" dataDxfId="19"/>
    <tableColumn id="3" xr3:uid="{42C7425A-988E-4447-A541-1D8C00EBB4AB}" name="Cena jednostkowa" dataDxfId="18"/>
    <tableColumn id="4" xr3:uid="{04A9F9E4-8610-4A85-A7E4-34037D86ACAE}" name="Ilość" dataDxfId="17"/>
    <tableColumn id="5" xr3:uid="{63E3E9F8-762E-4D6E-81D7-9ADFBE39E041}" name="Łączny przychód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34B3D-7AEF-46CA-B21B-B932323F5A2E}" name="Tabela3" displayName="Tabela3" ref="A1:F49" totalsRowShown="0" headerRowDxfId="10" dataDxfId="27">
  <autoFilter ref="A1:F49" xr:uid="{D4034B3D-7AEF-46CA-B21B-B932323F5A2E}"/>
  <tableColumns count="6">
    <tableColumn id="1" xr3:uid="{2B55135E-CED5-442B-A957-A63FEB463C5F}" name="Miesiąc" dataDxfId="26"/>
    <tableColumn id="2" xr3:uid="{90823C0D-9137-48FE-B90B-2613F56DBD80}" name="Usługa" dataDxfId="25"/>
    <tableColumn id="3" xr3:uid="{63F774D6-D8B5-4046-BD60-EAF012FCC754}" name="Cena jednostkowa" dataDxfId="24"/>
    <tableColumn id="4" xr3:uid="{595AAB3D-13E1-46BF-B1DE-6931D469673C}" name="Ilość" dataDxfId="23"/>
    <tableColumn id="5" xr3:uid="{9401E27B-1C58-4A8B-983E-939895E1B179}" name="Łączny przychód" dataDxfId="22"/>
    <tableColumn id="6" xr3:uid="{A27229AD-634F-4C8A-B014-58938D7F8962}" name="Kolumna1" dataDxfId="21">
      <calculatedColumnFormula>IF(B2="Ocena zagrożenia wybuchem", E2,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flamex.pl/" TargetMode="External"/><Relationship Id="rId1" Type="http://schemas.openxmlformats.org/officeDocument/2006/relationships/hyperlink" Target="mailto:biuro@flamex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EA1F-32D5-47C7-8ED8-965955D74076}">
  <sheetPr codeName="Arkusz5"/>
  <dimension ref="A1:AC38"/>
  <sheetViews>
    <sheetView tabSelected="1" zoomScaleNormal="100" workbookViewId="0">
      <selection activeCell="AB18" sqref="AB18"/>
    </sheetView>
  </sheetViews>
  <sheetFormatPr defaultRowHeight="15" x14ac:dyDescent="0.25"/>
  <cols>
    <col min="1" max="3" width="9.140625" style="8"/>
    <col min="4" max="24" width="9.140625" style="9"/>
    <col min="25" max="25" width="10.42578125" style="9" customWidth="1"/>
    <col min="26" max="26" width="9.140625" style="8" customWidth="1"/>
    <col min="27" max="27" width="9.140625" style="8"/>
    <col min="28" max="16384" width="9.140625" style="9"/>
  </cols>
  <sheetData>
    <row r="1" spans="1:2" x14ac:dyDescent="0.25">
      <c r="A1" s="7"/>
      <c r="B1" s="7"/>
    </row>
    <row r="2" spans="1:2" x14ac:dyDescent="0.25">
      <c r="A2" s="7"/>
      <c r="B2" s="7"/>
    </row>
    <row r="3" spans="1:2" x14ac:dyDescent="0.25">
      <c r="A3" s="7"/>
      <c r="B3" s="7"/>
    </row>
    <row r="4" spans="1:2" x14ac:dyDescent="0.25">
      <c r="A4" s="7"/>
      <c r="B4" s="7"/>
    </row>
    <row r="5" spans="1:2" x14ac:dyDescent="0.25">
      <c r="A5" s="7"/>
      <c r="B5" s="7"/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  <c r="B9" s="7"/>
    </row>
    <row r="10" spans="1:2" x14ac:dyDescent="0.25">
      <c r="A10" s="7"/>
      <c r="B10" s="7"/>
    </row>
    <row r="11" spans="1:2" x14ac:dyDescent="0.25">
      <c r="A11" s="7"/>
      <c r="B11" s="7"/>
    </row>
    <row r="12" spans="1:2" x14ac:dyDescent="0.25">
      <c r="A12" s="7"/>
      <c r="B12" s="7"/>
    </row>
    <row r="13" spans="1:2" x14ac:dyDescent="0.25">
      <c r="A13" s="7"/>
      <c r="B13" s="7"/>
    </row>
    <row r="14" spans="1:2" x14ac:dyDescent="0.25">
      <c r="A14" s="7"/>
      <c r="B14" s="7"/>
    </row>
    <row r="15" spans="1:2" x14ac:dyDescent="0.25">
      <c r="A15" s="7"/>
      <c r="B15" s="7"/>
    </row>
    <row r="16" spans="1:2" x14ac:dyDescent="0.25">
      <c r="A16" s="7"/>
      <c r="B16" s="7"/>
    </row>
    <row r="17" spans="1:29" x14ac:dyDescent="0.25">
      <c r="A17" s="7"/>
      <c r="B17" s="7"/>
    </row>
    <row r="18" spans="1:29" x14ac:dyDescent="0.25">
      <c r="A18" s="7"/>
      <c r="B18" s="7"/>
    </row>
    <row r="19" spans="1:29" x14ac:dyDescent="0.25">
      <c r="A19" s="7"/>
      <c r="B19" s="7"/>
    </row>
    <row r="20" spans="1:29" x14ac:dyDescent="0.25">
      <c r="A20" s="7"/>
      <c r="B20" s="7"/>
    </row>
    <row r="21" spans="1:29" x14ac:dyDescent="0.25">
      <c r="A21" s="7"/>
      <c r="B21" s="7"/>
    </row>
    <row r="22" spans="1:29" x14ac:dyDescent="0.25">
      <c r="A22" s="7"/>
      <c r="B22" s="7"/>
      <c r="AC22" s="9" t="s">
        <v>96</v>
      </c>
    </row>
    <row r="23" spans="1:29" x14ac:dyDescent="0.25">
      <c r="A23" s="7"/>
      <c r="B23" s="7"/>
    </row>
    <row r="24" spans="1:29" x14ac:dyDescent="0.25">
      <c r="A24" s="7"/>
      <c r="B24" s="7"/>
    </row>
    <row r="25" spans="1:29" x14ac:dyDescent="0.25">
      <c r="A25" s="7"/>
      <c r="B25" s="7"/>
    </row>
    <row r="26" spans="1:29" x14ac:dyDescent="0.25">
      <c r="A26" s="7"/>
      <c r="B26" s="7"/>
    </row>
    <row r="27" spans="1:29" x14ac:dyDescent="0.25">
      <c r="A27" s="7"/>
      <c r="B27" s="7"/>
    </row>
    <row r="28" spans="1:29" x14ac:dyDescent="0.25">
      <c r="A28" s="7"/>
      <c r="B28" s="7"/>
    </row>
    <row r="29" spans="1:29" x14ac:dyDescent="0.25">
      <c r="A29" s="7"/>
      <c r="B29" s="7"/>
    </row>
    <row r="30" spans="1:29" x14ac:dyDescent="0.25">
      <c r="A30" s="7"/>
      <c r="B30" s="7"/>
    </row>
    <row r="31" spans="1:29" x14ac:dyDescent="0.25">
      <c r="A31" s="7"/>
      <c r="B31" s="7"/>
    </row>
    <row r="32" spans="1:29" x14ac:dyDescent="0.25">
      <c r="A32" s="7"/>
      <c r="B32" s="7"/>
    </row>
    <row r="33" spans="1:2" x14ac:dyDescent="0.25">
      <c r="A33" s="7"/>
      <c r="B33" s="7"/>
    </row>
    <row r="34" spans="1:2" x14ac:dyDescent="0.25">
      <c r="A34" s="7"/>
      <c r="B34" s="7"/>
    </row>
    <row r="35" spans="1:2" x14ac:dyDescent="0.25">
      <c r="A35" s="7"/>
      <c r="B35" s="7"/>
    </row>
    <row r="36" spans="1:2" x14ac:dyDescent="0.25">
      <c r="A36" s="7"/>
      <c r="B36" s="7"/>
    </row>
    <row r="37" spans="1:2" x14ac:dyDescent="0.25">
      <c r="A37" s="7"/>
      <c r="B37" s="7"/>
    </row>
    <row r="38" spans="1:2" x14ac:dyDescent="0.25">
      <c r="A38" s="7"/>
      <c r="B38" s="7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C8EC-343B-476C-B2D1-6B113F0BC059}">
  <dimension ref="A1:J12"/>
  <sheetViews>
    <sheetView zoomScaleNormal="100" workbookViewId="0">
      <selection activeCell="B14" sqref="B14"/>
    </sheetView>
  </sheetViews>
  <sheetFormatPr defaultRowHeight="15" x14ac:dyDescent="0.25"/>
  <cols>
    <col min="1" max="1" width="9.140625" style="6" customWidth="1"/>
    <col min="2" max="2" width="9.140625" style="6"/>
    <col min="3" max="3" width="9.140625" style="6" customWidth="1"/>
    <col min="4" max="11" width="9.140625" style="6"/>
    <col min="12" max="12" width="9.42578125" style="6" bestFit="1" customWidth="1"/>
    <col min="13" max="16384" width="9.140625" style="6"/>
  </cols>
  <sheetData>
    <row r="1" spans="1:10" x14ac:dyDescent="0.25">
      <c r="A1" s="30" t="s">
        <v>97</v>
      </c>
      <c r="B1" s="31" t="s">
        <v>82</v>
      </c>
      <c r="C1" s="31" t="s">
        <v>83</v>
      </c>
      <c r="D1" s="29"/>
      <c r="E1" s="28"/>
      <c r="F1" s="28"/>
      <c r="G1" s="28"/>
      <c r="H1" s="28"/>
      <c r="I1" s="28"/>
      <c r="J1" s="28"/>
    </row>
    <row r="2" spans="1:10" x14ac:dyDescent="0.25">
      <c r="A2" s="32">
        <v>2021</v>
      </c>
      <c r="B2" s="33">
        <v>89900</v>
      </c>
      <c r="C2" s="34">
        <v>42428</v>
      </c>
      <c r="D2" s="35"/>
      <c r="E2" s="35"/>
      <c r="F2" s="35"/>
    </row>
    <row r="3" spans="1:10" x14ac:dyDescent="0.25">
      <c r="A3" s="32">
        <v>2022</v>
      </c>
      <c r="B3" s="36">
        <v>99460</v>
      </c>
      <c r="C3" s="37">
        <v>51988</v>
      </c>
    </row>
    <row r="4" spans="1:10" x14ac:dyDescent="0.25">
      <c r="A4" s="32">
        <v>2023</v>
      </c>
      <c r="B4" s="36">
        <v>128350</v>
      </c>
      <c r="C4" s="37">
        <v>80878</v>
      </c>
    </row>
    <row r="5" spans="1:10" x14ac:dyDescent="0.25">
      <c r="A5" s="32">
        <v>2024</v>
      </c>
      <c r="B5" s="37">
        <f>_xlfn.FORECAST.LINEAR(A5,B2:B4,A2:A4)</f>
        <v>144353.33333333582</v>
      </c>
      <c r="C5" s="37">
        <f>_xlfn.FORECAST.LINEAR(A5,C2:C4,A2:A4)</f>
        <v>96881.333333335817</v>
      </c>
    </row>
    <row r="6" spans="1:10" x14ac:dyDescent="0.25">
      <c r="A6" s="32">
        <v>2025</v>
      </c>
      <c r="B6" s="37">
        <f>_xlfn.FORECAST.LINEAR(A6,B3:B5,A3:A5)</f>
        <v>168947.77777779102</v>
      </c>
      <c r="C6" s="37">
        <f>_xlfn.FORECAST.LINEAR(A6,C3:C5,A3:A5)</f>
        <v>121475.77777779102</v>
      </c>
    </row>
    <row r="12" spans="1:10" x14ac:dyDescent="0.25">
      <c r="G12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56DE-91D5-4564-A6C7-9E5E5E83F93C}">
  <sheetPr codeName="Arkusz1"/>
  <dimension ref="A1:C13"/>
  <sheetViews>
    <sheetView workbookViewId="0">
      <selection activeCell="C8" sqref="C8"/>
    </sheetView>
  </sheetViews>
  <sheetFormatPr defaultRowHeight="15" x14ac:dyDescent="0.25"/>
  <cols>
    <col min="1" max="1" width="79.42578125" bestFit="1" customWidth="1"/>
    <col min="2" max="2" width="24.42578125" bestFit="1" customWidth="1"/>
    <col min="3" max="3" width="57.140625" customWidth="1"/>
  </cols>
  <sheetData>
    <row r="1" spans="1:3" x14ac:dyDescent="0.25">
      <c r="A1" s="1" t="s">
        <v>19</v>
      </c>
      <c r="B1" s="1" t="s">
        <v>20</v>
      </c>
      <c r="C1" s="1" t="s">
        <v>21</v>
      </c>
    </row>
    <row r="2" spans="1:3" x14ac:dyDescent="0.25">
      <c r="A2" s="2" t="s">
        <v>22</v>
      </c>
      <c r="B2" s="2" t="s">
        <v>23</v>
      </c>
      <c r="C2" s="11">
        <v>500</v>
      </c>
    </row>
    <row r="3" spans="1:3" x14ac:dyDescent="0.25">
      <c r="A3" s="2" t="s">
        <v>24</v>
      </c>
      <c r="B3" s="2" t="s">
        <v>25</v>
      </c>
      <c r="C3" s="11" t="s">
        <v>26</v>
      </c>
    </row>
    <row r="4" spans="1:3" x14ac:dyDescent="0.25">
      <c r="A4" s="2" t="s">
        <v>27</v>
      </c>
      <c r="B4" s="2" t="s">
        <v>25</v>
      </c>
      <c r="C4" s="11" t="s">
        <v>28</v>
      </c>
    </row>
    <row r="5" spans="1:3" x14ac:dyDescent="0.25">
      <c r="A5" s="2" t="s">
        <v>29</v>
      </c>
      <c r="B5" s="2" t="s">
        <v>30</v>
      </c>
      <c r="C5" s="11">
        <v>100</v>
      </c>
    </row>
    <row r="6" spans="1:3" x14ac:dyDescent="0.25">
      <c r="A6" s="2" t="s">
        <v>31</v>
      </c>
      <c r="B6" s="2" t="s">
        <v>32</v>
      </c>
      <c r="C6" s="11" t="s">
        <v>33</v>
      </c>
    </row>
    <row r="7" spans="1:3" x14ac:dyDescent="0.25">
      <c r="A7" s="2" t="s">
        <v>34</v>
      </c>
      <c r="B7" s="2" t="s">
        <v>32</v>
      </c>
      <c r="C7" s="11" t="s">
        <v>33</v>
      </c>
    </row>
    <row r="8" spans="1:3" x14ac:dyDescent="0.25">
      <c r="A8" s="2" t="s">
        <v>35</v>
      </c>
      <c r="B8" s="2" t="s">
        <v>23</v>
      </c>
      <c r="C8" s="11" t="s">
        <v>36</v>
      </c>
    </row>
    <row r="9" spans="1:3" x14ac:dyDescent="0.25">
      <c r="A9" s="2" t="s">
        <v>37</v>
      </c>
      <c r="B9" s="2" t="s">
        <v>38</v>
      </c>
      <c r="C9" s="11" t="s">
        <v>39</v>
      </c>
    </row>
    <row r="10" spans="1:3" x14ac:dyDescent="0.25">
      <c r="A10" s="2" t="s">
        <v>40</v>
      </c>
      <c r="B10" s="2" t="s">
        <v>41</v>
      </c>
      <c r="C10" s="11" t="s">
        <v>42</v>
      </c>
    </row>
    <row r="11" spans="1:3" x14ac:dyDescent="0.25">
      <c r="A11" s="2" t="s">
        <v>43</v>
      </c>
      <c r="B11" s="2" t="s">
        <v>32</v>
      </c>
      <c r="C11" s="11" t="s">
        <v>44</v>
      </c>
    </row>
    <row r="12" spans="1:3" x14ac:dyDescent="0.25">
      <c r="A12" s="2" t="s">
        <v>45</v>
      </c>
      <c r="B12" s="2" t="s">
        <v>46</v>
      </c>
      <c r="C12" s="11" t="s">
        <v>44</v>
      </c>
    </row>
    <row r="13" spans="1:3" x14ac:dyDescent="0.25">
      <c r="A13" s="2" t="s">
        <v>47</v>
      </c>
      <c r="B13" s="2" t="s">
        <v>48</v>
      </c>
      <c r="C13" s="1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96C-1149-4908-B055-844E6727EAF4}">
  <sheetPr codeName="Arkusz3"/>
  <dimension ref="A1:B11"/>
  <sheetViews>
    <sheetView workbookViewId="0"/>
  </sheetViews>
  <sheetFormatPr defaultRowHeight="15" x14ac:dyDescent="0.25"/>
  <cols>
    <col min="1" max="1" width="45.140625" bestFit="1" customWidth="1"/>
    <col min="2" max="2" width="43.5703125" bestFit="1" customWidth="1"/>
  </cols>
  <sheetData>
    <row r="1" spans="1:2" ht="18.75" x14ac:dyDescent="0.3">
      <c r="A1" s="3" t="s">
        <v>0</v>
      </c>
      <c r="B1" s="3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3</v>
      </c>
    </row>
    <row r="4" spans="1:2" x14ac:dyDescent="0.25">
      <c r="A4" s="4" t="s">
        <v>5</v>
      </c>
      <c r="B4" s="4" t="s">
        <v>3</v>
      </c>
    </row>
    <row r="5" spans="1:2" x14ac:dyDescent="0.25">
      <c r="A5" s="4" t="s">
        <v>6</v>
      </c>
      <c r="B5" s="4" t="s">
        <v>3</v>
      </c>
    </row>
    <row r="6" spans="1:2" x14ac:dyDescent="0.25">
      <c r="A6" s="4" t="s">
        <v>7</v>
      </c>
      <c r="B6" s="4" t="s">
        <v>8</v>
      </c>
    </row>
    <row r="7" spans="1:2" x14ac:dyDescent="0.25">
      <c r="A7" s="4" t="s">
        <v>9</v>
      </c>
      <c r="B7" s="4" t="s">
        <v>10</v>
      </c>
    </row>
    <row r="8" spans="1:2" x14ac:dyDescent="0.25">
      <c r="A8" s="4" t="s">
        <v>11</v>
      </c>
      <c r="B8" s="4" t="s">
        <v>12</v>
      </c>
    </row>
    <row r="9" spans="1:2" x14ac:dyDescent="0.25">
      <c r="A9" s="4" t="s">
        <v>13</v>
      </c>
      <c r="B9" s="4" t="s">
        <v>14</v>
      </c>
    </row>
    <row r="10" spans="1:2" x14ac:dyDescent="0.25">
      <c r="A10" s="4" t="s">
        <v>15</v>
      </c>
      <c r="B10" s="4" t="s">
        <v>16</v>
      </c>
    </row>
    <row r="11" spans="1:2" x14ac:dyDescent="0.25">
      <c r="A11" s="4" t="s">
        <v>17</v>
      </c>
      <c r="B11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67F3-1B27-4A37-B049-E0A0F935A03F}">
  <sheetPr codeName="Arkusz9"/>
  <dimension ref="A1:H48"/>
  <sheetViews>
    <sheetView workbookViewId="0">
      <selection activeCell="I8" sqref="I8"/>
    </sheetView>
  </sheetViews>
  <sheetFormatPr defaultRowHeight="15" x14ac:dyDescent="0.25"/>
  <cols>
    <col min="1" max="1" width="12.42578125" style="5" bestFit="1" customWidth="1"/>
    <col min="2" max="2" width="60" style="5" bestFit="1" customWidth="1"/>
    <col min="3" max="3" width="17.85546875" style="46" bestFit="1" customWidth="1"/>
    <col min="4" max="4" width="9.85546875" style="5" bestFit="1" customWidth="1"/>
    <col min="5" max="5" width="20.28515625" style="5" bestFit="1" customWidth="1"/>
    <col min="6" max="16384" width="9.140625" style="5"/>
  </cols>
  <sheetData>
    <row r="1" spans="1:8" x14ac:dyDescent="0.25">
      <c r="A1" s="14" t="s">
        <v>71</v>
      </c>
      <c r="B1" s="14" t="s">
        <v>72</v>
      </c>
      <c r="C1" s="45" t="s">
        <v>73</v>
      </c>
      <c r="D1" s="14" t="s">
        <v>74</v>
      </c>
      <c r="E1" s="14" t="s">
        <v>75</v>
      </c>
      <c r="G1" s="26" t="s">
        <v>82</v>
      </c>
      <c r="H1" s="26" t="s">
        <v>83</v>
      </c>
    </row>
    <row r="2" spans="1:8" x14ac:dyDescent="0.25">
      <c r="A2" s="48" t="s">
        <v>49</v>
      </c>
      <c r="B2" s="4" t="s">
        <v>24</v>
      </c>
      <c r="C2" s="49">
        <v>2000</v>
      </c>
      <c r="D2" s="4">
        <v>2</v>
      </c>
      <c r="E2" s="50">
        <v>4000</v>
      </c>
      <c r="G2" s="10">
        <f>SUM(E2:E48)/2</f>
        <v>89900</v>
      </c>
      <c r="H2" s="27" t="s">
        <v>93</v>
      </c>
    </row>
    <row r="3" spans="1:8" x14ac:dyDescent="0.25">
      <c r="A3" s="4"/>
      <c r="B3" s="4" t="s">
        <v>22</v>
      </c>
      <c r="C3" s="49">
        <v>500</v>
      </c>
      <c r="D3" s="4">
        <v>2</v>
      </c>
      <c r="E3" s="50">
        <v>1000</v>
      </c>
    </row>
    <row r="4" spans="1:8" x14ac:dyDescent="0.25">
      <c r="A4" s="4"/>
      <c r="B4" s="4" t="s">
        <v>31</v>
      </c>
      <c r="C4" s="49">
        <v>3000</v>
      </c>
      <c r="D4" s="4">
        <v>1</v>
      </c>
      <c r="E4" s="50">
        <v>3000</v>
      </c>
    </row>
    <row r="5" spans="1:8" x14ac:dyDescent="0.25">
      <c r="A5" s="48" t="s">
        <v>76</v>
      </c>
      <c r="B5" s="4"/>
      <c r="C5" s="52"/>
      <c r="D5" s="4"/>
      <c r="E5" s="53">
        <v>8000</v>
      </c>
    </row>
    <row r="6" spans="1:8" x14ac:dyDescent="0.25">
      <c r="A6" s="48" t="s">
        <v>50</v>
      </c>
      <c r="B6" s="4" t="s">
        <v>27</v>
      </c>
      <c r="C6" s="49">
        <v>1500</v>
      </c>
      <c r="D6" s="4">
        <v>3</v>
      </c>
      <c r="E6" s="50">
        <v>4500</v>
      </c>
    </row>
    <row r="7" spans="1:8" x14ac:dyDescent="0.25">
      <c r="A7" s="4"/>
      <c r="B7" s="4" t="s">
        <v>37</v>
      </c>
      <c r="C7" s="52" t="s">
        <v>91</v>
      </c>
      <c r="D7" s="4">
        <v>100</v>
      </c>
      <c r="E7" s="50">
        <v>1500</v>
      </c>
    </row>
    <row r="8" spans="1:8" x14ac:dyDescent="0.25">
      <c r="A8" s="48" t="s">
        <v>76</v>
      </c>
      <c r="B8" s="4"/>
      <c r="C8" s="52"/>
      <c r="D8" s="4"/>
      <c r="E8" s="53">
        <v>6000</v>
      </c>
    </row>
    <row r="9" spans="1:8" x14ac:dyDescent="0.25">
      <c r="A9" s="48" t="s">
        <v>51</v>
      </c>
      <c r="B9" s="4" t="s">
        <v>31</v>
      </c>
      <c r="C9" s="49">
        <v>3000</v>
      </c>
      <c r="D9" s="4">
        <v>2</v>
      </c>
      <c r="E9" s="50">
        <v>6000</v>
      </c>
    </row>
    <row r="10" spans="1:8" x14ac:dyDescent="0.25">
      <c r="A10" s="4"/>
      <c r="B10" s="4" t="s">
        <v>43</v>
      </c>
      <c r="C10" s="52" t="s">
        <v>44</v>
      </c>
      <c r="D10" s="4">
        <v>40</v>
      </c>
      <c r="E10" s="50">
        <v>2000</v>
      </c>
    </row>
    <row r="11" spans="1:8" x14ac:dyDescent="0.25">
      <c r="A11" s="4"/>
      <c r="B11" s="4" t="s">
        <v>22</v>
      </c>
      <c r="C11" s="49">
        <v>500</v>
      </c>
      <c r="D11" s="4">
        <v>2</v>
      </c>
      <c r="E11" s="50">
        <v>1000</v>
      </c>
    </row>
    <row r="12" spans="1:8" x14ac:dyDescent="0.25">
      <c r="A12" s="48" t="s">
        <v>76</v>
      </c>
      <c r="B12" s="4"/>
      <c r="C12" s="52"/>
      <c r="D12" s="4"/>
      <c r="E12" s="53">
        <v>9000</v>
      </c>
    </row>
    <row r="13" spans="1:8" x14ac:dyDescent="0.25">
      <c r="A13" s="48" t="s">
        <v>52</v>
      </c>
      <c r="B13" s="4" t="s">
        <v>34</v>
      </c>
      <c r="C13" s="49">
        <v>2000</v>
      </c>
      <c r="D13" s="4">
        <v>2</v>
      </c>
      <c r="E13" s="50">
        <v>4000</v>
      </c>
    </row>
    <row r="14" spans="1:8" x14ac:dyDescent="0.25">
      <c r="A14" s="4"/>
      <c r="B14" s="4" t="s">
        <v>35</v>
      </c>
      <c r="C14" s="52" t="s">
        <v>36</v>
      </c>
      <c r="D14" s="4">
        <v>200</v>
      </c>
      <c r="E14" s="50">
        <v>1800</v>
      </c>
    </row>
    <row r="15" spans="1:8" x14ac:dyDescent="0.25">
      <c r="A15" s="4"/>
      <c r="B15" s="4" t="s">
        <v>24</v>
      </c>
      <c r="C15" s="49">
        <v>2000</v>
      </c>
      <c r="D15" s="4">
        <v>1</v>
      </c>
      <c r="E15" s="50">
        <v>2000</v>
      </c>
    </row>
    <row r="16" spans="1:8" x14ac:dyDescent="0.25">
      <c r="A16" s="48" t="s">
        <v>76</v>
      </c>
      <c r="B16" s="4"/>
      <c r="C16" s="52"/>
      <c r="D16" s="4"/>
      <c r="E16" s="53">
        <v>7800</v>
      </c>
    </row>
    <row r="17" spans="1:5" x14ac:dyDescent="0.25">
      <c r="A17" s="48" t="s">
        <v>53</v>
      </c>
      <c r="B17" s="4" t="s">
        <v>68</v>
      </c>
      <c r="C17" s="49">
        <v>2000</v>
      </c>
      <c r="D17" s="4">
        <v>2</v>
      </c>
      <c r="E17" s="50">
        <v>4000</v>
      </c>
    </row>
    <row r="18" spans="1:5" x14ac:dyDescent="0.25">
      <c r="A18" s="4"/>
      <c r="B18" s="4" t="s">
        <v>37</v>
      </c>
      <c r="C18" s="52" t="s">
        <v>91</v>
      </c>
      <c r="D18" s="4">
        <v>60</v>
      </c>
      <c r="E18" s="50">
        <v>900</v>
      </c>
    </row>
    <row r="19" spans="1:5" x14ac:dyDescent="0.25">
      <c r="A19" s="4"/>
      <c r="B19" s="4" t="s">
        <v>43</v>
      </c>
      <c r="C19" s="52" t="s">
        <v>44</v>
      </c>
      <c r="D19" s="4">
        <v>30</v>
      </c>
      <c r="E19" s="50">
        <v>1500</v>
      </c>
    </row>
    <row r="20" spans="1:5" x14ac:dyDescent="0.25">
      <c r="A20" s="48" t="s">
        <v>76</v>
      </c>
      <c r="B20" s="4"/>
      <c r="C20" s="52"/>
      <c r="D20" s="4"/>
      <c r="E20" s="53">
        <v>6400</v>
      </c>
    </row>
    <row r="21" spans="1:5" x14ac:dyDescent="0.25">
      <c r="A21" s="48" t="s">
        <v>54</v>
      </c>
      <c r="B21" s="4" t="s">
        <v>92</v>
      </c>
      <c r="C21" s="49">
        <v>100</v>
      </c>
      <c r="D21" s="4">
        <v>10</v>
      </c>
      <c r="E21" s="50">
        <v>1000</v>
      </c>
    </row>
    <row r="22" spans="1:5" x14ac:dyDescent="0.25">
      <c r="A22" s="4"/>
      <c r="B22" s="4" t="s">
        <v>34</v>
      </c>
      <c r="C22" s="49">
        <v>2000</v>
      </c>
      <c r="D22" s="4">
        <v>2</v>
      </c>
      <c r="E22" s="50">
        <v>4000</v>
      </c>
    </row>
    <row r="23" spans="1:5" x14ac:dyDescent="0.25">
      <c r="A23" s="4"/>
      <c r="B23" s="4" t="s">
        <v>68</v>
      </c>
      <c r="C23" s="49">
        <v>2000</v>
      </c>
      <c r="D23" s="4">
        <v>2</v>
      </c>
      <c r="E23" s="50">
        <v>4000</v>
      </c>
    </row>
    <row r="24" spans="1:5" x14ac:dyDescent="0.25">
      <c r="A24" s="48" t="s">
        <v>76</v>
      </c>
      <c r="B24" s="4"/>
      <c r="C24" s="52"/>
      <c r="D24" s="4"/>
      <c r="E24" s="53">
        <v>9000</v>
      </c>
    </row>
    <row r="25" spans="1:5" x14ac:dyDescent="0.25">
      <c r="A25" s="48" t="s">
        <v>55</v>
      </c>
      <c r="B25" s="4" t="s">
        <v>24</v>
      </c>
      <c r="C25" s="49">
        <v>2000</v>
      </c>
      <c r="D25" s="4">
        <v>2</v>
      </c>
      <c r="E25" s="50">
        <v>4000</v>
      </c>
    </row>
    <row r="26" spans="1:5" x14ac:dyDescent="0.25">
      <c r="A26" s="4"/>
      <c r="B26" s="4" t="s">
        <v>35</v>
      </c>
      <c r="C26" s="52" t="s">
        <v>36</v>
      </c>
      <c r="D26" s="4">
        <v>100</v>
      </c>
      <c r="E26" s="50">
        <v>900</v>
      </c>
    </row>
    <row r="27" spans="1:5" x14ac:dyDescent="0.25">
      <c r="A27" s="4"/>
      <c r="B27" s="4" t="s">
        <v>43</v>
      </c>
      <c r="C27" s="52" t="s">
        <v>44</v>
      </c>
      <c r="D27" s="4">
        <v>20</v>
      </c>
      <c r="E27" s="50">
        <v>1000</v>
      </c>
    </row>
    <row r="28" spans="1:5" x14ac:dyDescent="0.25">
      <c r="A28" s="48" t="s">
        <v>76</v>
      </c>
      <c r="B28" s="4"/>
      <c r="C28" s="52"/>
      <c r="D28" s="4"/>
      <c r="E28" s="53">
        <v>5900</v>
      </c>
    </row>
    <row r="29" spans="1:5" x14ac:dyDescent="0.25">
      <c r="A29" s="48" t="s">
        <v>56</v>
      </c>
      <c r="B29" s="4" t="s">
        <v>37</v>
      </c>
      <c r="C29" s="52" t="s">
        <v>91</v>
      </c>
      <c r="D29" s="4">
        <v>60</v>
      </c>
      <c r="E29" s="50">
        <v>900</v>
      </c>
    </row>
    <row r="30" spans="1:5" x14ac:dyDescent="0.25">
      <c r="A30" s="4"/>
      <c r="B30" s="4" t="s">
        <v>22</v>
      </c>
      <c r="C30" s="49">
        <v>500</v>
      </c>
      <c r="D30" s="4">
        <v>2</v>
      </c>
      <c r="E30" s="50">
        <v>1000</v>
      </c>
    </row>
    <row r="31" spans="1:5" x14ac:dyDescent="0.25">
      <c r="A31" s="4"/>
      <c r="B31" s="4" t="s">
        <v>31</v>
      </c>
      <c r="C31" s="49">
        <v>3000</v>
      </c>
      <c r="D31" s="4">
        <v>2</v>
      </c>
      <c r="E31" s="50">
        <v>6000</v>
      </c>
    </row>
    <row r="32" spans="1:5" x14ac:dyDescent="0.25">
      <c r="A32" s="48" t="s">
        <v>76</v>
      </c>
      <c r="B32" s="4"/>
      <c r="C32" s="52"/>
      <c r="D32" s="4"/>
      <c r="E32" s="53">
        <v>7900</v>
      </c>
    </row>
    <row r="33" spans="1:5" x14ac:dyDescent="0.25">
      <c r="A33" s="48" t="s">
        <v>57</v>
      </c>
      <c r="B33" s="4" t="s">
        <v>27</v>
      </c>
      <c r="C33" s="49">
        <v>1500</v>
      </c>
      <c r="D33" s="4">
        <v>2</v>
      </c>
      <c r="E33" s="50">
        <v>3000</v>
      </c>
    </row>
    <row r="34" spans="1:5" x14ac:dyDescent="0.25">
      <c r="A34" s="4"/>
      <c r="B34" s="4" t="s">
        <v>68</v>
      </c>
      <c r="C34" s="49">
        <v>2000</v>
      </c>
      <c r="D34" s="4">
        <v>2</v>
      </c>
      <c r="E34" s="50">
        <v>4000</v>
      </c>
    </row>
    <row r="35" spans="1:5" x14ac:dyDescent="0.25">
      <c r="A35" s="4"/>
      <c r="B35" s="4" t="s">
        <v>66</v>
      </c>
      <c r="C35" s="52" t="s">
        <v>44</v>
      </c>
      <c r="D35" s="4">
        <v>40</v>
      </c>
      <c r="E35" s="50">
        <v>2000</v>
      </c>
    </row>
    <row r="36" spans="1:5" x14ac:dyDescent="0.25">
      <c r="A36" s="48" t="s">
        <v>76</v>
      </c>
      <c r="B36" s="4"/>
      <c r="C36" s="52"/>
      <c r="D36" s="4"/>
      <c r="E36" s="53">
        <v>9000</v>
      </c>
    </row>
    <row r="37" spans="1:5" x14ac:dyDescent="0.25">
      <c r="A37" s="48" t="s">
        <v>58</v>
      </c>
      <c r="B37" s="4" t="s">
        <v>31</v>
      </c>
      <c r="C37" s="49">
        <v>3000</v>
      </c>
      <c r="D37" s="4">
        <v>2</v>
      </c>
      <c r="E37" s="50">
        <v>6000</v>
      </c>
    </row>
    <row r="38" spans="1:5" x14ac:dyDescent="0.25">
      <c r="A38" s="4"/>
      <c r="B38" s="4" t="s">
        <v>43</v>
      </c>
      <c r="C38" s="52" t="s">
        <v>44</v>
      </c>
      <c r="D38" s="4">
        <v>30</v>
      </c>
      <c r="E38" s="50">
        <v>1500</v>
      </c>
    </row>
    <row r="39" spans="1:5" x14ac:dyDescent="0.25">
      <c r="A39" s="4"/>
      <c r="B39" s="4" t="s">
        <v>92</v>
      </c>
      <c r="C39" s="49">
        <v>100</v>
      </c>
      <c r="D39" s="4">
        <v>10</v>
      </c>
      <c r="E39" s="50">
        <v>1000</v>
      </c>
    </row>
    <row r="40" spans="1:5" x14ac:dyDescent="0.25">
      <c r="A40" s="48" t="s">
        <v>76</v>
      </c>
      <c r="B40" s="4"/>
      <c r="C40" s="52"/>
      <c r="D40" s="4"/>
      <c r="E40" s="53">
        <v>8500</v>
      </c>
    </row>
    <row r="41" spans="1:5" x14ac:dyDescent="0.25">
      <c r="A41" s="48" t="s">
        <v>59</v>
      </c>
      <c r="B41" s="4" t="s">
        <v>68</v>
      </c>
      <c r="C41" s="49">
        <v>2000</v>
      </c>
      <c r="D41" s="4">
        <v>2</v>
      </c>
      <c r="E41" s="50">
        <v>4000</v>
      </c>
    </row>
    <row r="42" spans="1:5" x14ac:dyDescent="0.25">
      <c r="A42" s="4"/>
      <c r="B42" s="4" t="s">
        <v>22</v>
      </c>
      <c r="C42" s="49">
        <v>500</v>
      </c>
      <c r="D42" s="4">
        <v>2</v>
      </c>
      <c r="E42" s="50">
        <v>1000</v>
      </c>
    </row>
    <row r="43" spans="1:5" x14ac:dyDescent="0.25">
      <c r="A43" s="4"/>
      <c r="B43" s="4" t="s">
        <v>35</v>
      </c>
      <c r="C43" s="52" t="s">
        <v>36</v>
      </c>
      <c r="D43" s="4">
        <v>100</v>
      </c>
      <c r="E43" s="50">
        <v>900</v>
      </c>
    </row>
    <row r="44" spans="1:5" x14ac:dyDescent="0.25">
      <c r="A44" s="48" t="s">
        <v>76</v>
      </c>
      <c r="B44" s="4"/>
      <c r="C44" s="52"/>
      <c r="D44" s="4"/>
      <c r="E44" s="53">
        <v>5900</v>
      </c>
    </row>
    <row r="45" spans="1:5" x14ac:dyDescent="0.25">
      <c r="A45" s="48" t="s">
        <v>60</v>
      </c>
      <c r="B45" s="4" t="s">
        <v>24</v>
      </c>
      <c r="C45" s="49">
        <v>2000</v>
      </c>
      <c r="D45" s="4">
        <v>2</v>
      </c>
      <c r="E45" s="50">
        <v>4000</v>
      </c>
    </row>
    <row r="46" spans="1:5" x14ac:dyDescent="0.25">
      <c r="A46" s="4"/>
      <c r="B46" s="4" t="s">
        <v>37</v>
      </c>
      <c r="C46" s="52" t="s">
        <v>91</v>
      </c>
      <c r="D46" s="4">
        <v>100</v>
      </c>
      <c r="E46" s="50">
        <v>1500</v>
      </c>
    </row>
    <row r="47" spans="1:5" x14ac:dyDescent="0.25">
      <c r="A47" s="4"/>
      <c r="B47" s="4" t="s">
        <v>92</v>
      </c>
      <c r="C47" s="49">
        <v>100</v>
      </c>
      <c r="D47" s="4">
        <v>10</v>
      </c>
      <c r="E47" s="50">
        <v>1000</v>
      </c>
    </row>
    <row r="48" spans="1:5" x14ac:dyDescent="0.25">
      <c r="A48" s="48" t="s">
        <v>76</v>
      </c>
      <c r="B48" s="4"/>
      <c r="C48" s="52"/>
      <c r="D48" s="4"/>
      <c r="E48" s="53">
        <v>6500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FD93-FC5D-44EC-932A-5E63679B1EA9}">
  <sheetPr codeName="Arkusz7"/>
  <dimension ref="A1:H49"/>
  <sheetViews>
    <sheetView workbookViewId="0">
      <selection activeCell="B14" sqref="B14"/>
    </sheetView>
  </sheetViews>
  <sheetFormatPr defaultRowHeight="15" x14ac:dyDescent="0.25"/>
  <cols>
    <col min="1" max="1" width="11.140625" bestFit="1" customWidth="1"/>
    <col min="2" max="2" width="60" bestFit="1" customWidth="1"/>
    <col min="3" max="3" width="19.7109375" style="16" customWidth="1"/>
    <col min="4" max="4" width="7.42578125" customWidth="1"/>
    <col min="5" max="5" width="17.7109375" customWidth="1"/>
  </cols>
  <sheetData>
    <row r="1" spans="1:8" x14ac:dyDescent="0.25">
      <c r="A1" s="15" t="s">
        <v>71</v>
      </c>
      <c r="B1" s="15" t="s">
        <v>72</v>
      </c>
      <c r="C1" s="47" t="s">
        <v>73</v>
      </c>
      <c r="D1" s="15" t="s">
        <v>74</v>
      </c>
      <c r="E1" s="15" t="s">
        <v>75</v>
      </c>
      <c r="G1" s="15" t="s">
        <v>82</v>
      </c>
      <c r="H1" s="15" t="s">
        <v>83</v>
      </c>
    </row>
    <row r="2" spans="1:8" x14ac:dyDescent="0.25">
      <c r="A2" s="54" t="s">
        <v>49</v>
      </c>
      <c r="B2" s="55" t="s">
        <v>24</v>
      </c>
      <c r="C2" s="56">
        <v>2000</v>
      </c>
      <c r="D2" s="55">
        <v>2</v>
      </c>
      <c r="E2" s="57">
        <v>4000</v>
      </c>
      <c r="G2" s="17">
        <f>SUM(E2:E49)/2</f>
        <v>99460</v>
      </c>
      <c r="H2" t="s">
        <v>94</v>
      </c>
    </row>
    <row r="3" spans="1:8" x14ac:dyDescent="0.25">
      <c r="A3" s="55"/>
      <c r="B3" s="55" t="s">
        <v>22</v>
      </c>
      <c r="C3" s="56">
        <v>500</v>
      </c>
      <c r="D3" s="55">
        <v>2</v>
      </c>
      <c r="E3" s="57">
        <v>1000</v>
      </c>
    </row>
    <row r="4" spans="1:8" x14ac:dyDescent="0.25">
      <c r="A4" s="55"/>
      <c r="B4" s="55" t="s">
        <v>31</v>
      </c>
      <c r="C4" s="56">
        <v>3000</v>
      </c>
      <c r="D4" s="55">
        <v>2</v>
      </c>
      <c r="E4" s="57">
        <v>6000</v>
      </c>
    </row>
    <row r="5" spans="1:8" x14ac:dyDescent="0.25">
      <c r="A5" s="54" t="s">
        <v>76</v>
      </c>
      <c r="B5" s="55"/>
      <c r="C5" s="58"/>
      <c r="D5" s="55"/>
      <c r="E5" s="59">
        <v>11000</v>
      </c>
    </row>
    <row r="6" spans="1:8" x14ac:dyDescent="0.25">
      <c r="A6" s="54" t="s">
        <v>50</v>
      </c>
      <c r="B6" s="55" t="s">
        <v>34</v>
      </c>
      <c r="C6" s="56">
        <v>2000</v>
      </c>
      <c r="D6" s="55">
        <v>2</v>
      </c>
      <c r="E6" s="57">
        <v>4000</v>
      </c>
    </row>
    <row r="7" spans="1:8" x14ac:dyDescent="0.25">
      <c r="A7" s="55"/>
      <c r="B7" s="55" t="s">
        <v>37</v>
      </c>
      <c r="C7" s="58" t="s">
        <v>91</v>
      </c>
      <c r="D7" s="55">
        <v>60</v>
      </c>
      <c r="E7" s="57">
        <v>900</v>
      </c>
    </row>
    <row r="8" spans="1:8" x14ac:dyDescent="0.25">
      <c r="A8" s="55"/>
      <c r="B8" s="55" t="s">
        <v>92</v>
      </c>
      <c r="C8" s="56">
        <v>100</v>
      </c>
      <c r="D8" s="55">
        <v>2</v>
      </c>
      <c r="E8" s="57">
        <v>200</v>
      </c>
    </row>
    <row r="9" spans="1:8" x14ac:dyDescent="0.25">
      <c r="A9" s="54" t="s">
        <v>76</v>
      </c>
      <c r="B9" s="55"/>
      <c r="C9" s="58"/>
      <c r="D9" s="55"/>
      <c r="E9" s="59">
        <v>5100</v>
      </c>
    </row>
    <row r="10" spans="1:8" x14ac:dyDescent="0.25">
      <c r="A10" s="54" t="s">
        <v>51</v>
      </c>
      <c r="B10" s="55" t="s">
        <v>27</v>
      </c>
      <c r="C10" s="56">
        <v>1500</v>
      </c>
      <c r="D10" s="55">
        <v>2</v>
      </c>
      <c r="E10" s="57">
        <v>3000</v>
      </c>
    </row>
    <row r="11" spans="1:8" x14ac:dyDescent="0.25">
      <c r="A11" s="55"/>
      <c r="B11" s="55" t="s">
        <v>31</v>
      </c>
      <c r="C11" s="56">
        <v>3000</v>
      </c>
      <c r="D11" s="55">
        <v>2</v>
      </c>
      <c r="E11" s="57">
        <v>6000</v>
      </c>
    </row>
    <row r="12" spans="1:8" x14ac:dyDescent="0.25">
      <c r="A12" s="55"/>
      <c r="B12" s="55" t="s">
        <v>43</v>
      </c>
      <c r="C12" s="58" t="s">
        <v>44</v>
      </c>
      <c r="D12" s="55">
        <v>40</v>
      </c>
      <c r="E12" s="57">
        <v>2000</v>
      </c>
    </row>
    <row r="13" spans="1:8" x14ac:dyDescent="0.25">
      <c r="A13" s="54" t="s">
        <v>76</v>
      </c>
      <c r="B13" s="55"/>
      <c r="C13" s="58"/>
      <c r="D13" s="55"/>
      <c r="E13" s="59">
        <v>11000</v>
      </c>
    </row>
    <row r="14" spans="1:8" x14ac:dyDescent="0.25">
      <c r="A14" s="54" t="s">
        <v>52</v>
      </c>
      <c r="B14" s="55" t="s">
        <v>22</v>
      </c>
      <c r="C14" s="56">
        <v>500</v>
      </c>
      <c r="D14" s="55">
        <v>2</v>
      </c>
      <c r="E14" s="57">
        <v>1000</v>
      </c>
    </row>
    <row r="15" spans="1:8" x14ac:dyDescent="0.25">
      <c r="A15" s="55"/>
      <c r="B15" s="55" t="s">
        <v>24</v>
      </c>
      <c r="C15" s="56">
        <v>2000</v>
      </c>
      <c r="D15" s="55">
        <v>2</v>
      </c>
      <c r="E15" s="57">
        <v>4000</v>
      </c>
    </row>
    <row r="16" spans="1:8" x14ac:dyDescent="0.25">
      <c r="A16" s="55"/>
      <c r="B16" s="55" t="s">
        <v>31</v>
      </c>
      <c r="C16" s="56">
        <v>3000</v>
      </c>
      <c r="D16" s="55">
        <v>2</v>
      </c>
      <c r="E16" s="57">
        <v>6000</v>
      </c>
    </row>
    <row r="17" spans="1:5" x14ac:dyDescent="0.25">
      <c r="A17" s="54" t="s">
        <v>76</v>
      </c>
      <c r="B17" s="55"/>
      <c r="C17" s="58"/>
      <c r="D17" s="55"/>
      <c r="E17" s="59">
        <v>11000</v>
      </c>
    </row>
    <row r="18" spans="1:5" x14ac:dyDescent="0.25">
      <c r="A18" s="54" t="s">
        <v>53</v>
      </c>
      <c r="B18" s="55" t="s">
        <v>68</v>
      </c>
      <c r="C18" s="56">
        <v>1500</v>
      </c>
      <c r="D18" s="55">
        <v>2</v>
      </c>
      <c r="E18" s="57">
        <v>3000</v>
      </c>
    </row>
    <row r="19" spans="1:5" x14ac:dyDescent="0.25">
      <c r="A19" s="55"/>
      <c r="B19" s="55" t="s">
        <v>35</v>
      </c>
      <c r="C19" s="58" t="s">
        <v>36</v>
      </c>
      <c r="D19" s="55">
        <v>100</v>
      </c>
      <c r="E19" s="57">
        <v>900</v>
      </c>
    </row>
    <row r="20" spans="1:5" x14ac:dyDescent="0.25">
      <c r="A20" s="55"/>
      <c r="B20" s="55" t="s">
        <v>37</v>
      </c>
      <c r="C20" s="58" t="s">
        <v>91</v>
      </c>
      <c r="D20" s="55">
        <v>60</v>
      </c>
      <c r="E20" s="57">
        <v>900</v>
      </c>
    </row>
    <row r="21" spans="1:5" x14ac:dyDescent="0.25">
      <c r="A21" s="54" t="s">
        <v>76</v>
      </c>
      <c r="B21" s="55"/>
      <c r="C21" s="58"/>
      <c r="D21" s="55"/>
      <c r="E21" s="59">
        <v>4800</v>
      </c>
    </row>
    <row r="22" spans="1:5" x14ac:dyDescent="0.25">
      <c r="A22" s="54" t="s">
        <v>54</v>
      </c>
      <c r="B22" s="55" t="s">
        <v>43</v>
      </c>
      <c r="C22" s="58" t="s">
        <v>44</v>
      </c>
      <c r="D22" s="55">
        <v>40</v>
      </c>
      <c r="E22" s="57">
        <v>2000</v>
      </c>
    </row>
    <row r="23" spans="1:5" x14ac:dyDescent="0.25">
      <c r="A23" s="55"/>
      <c r="B23" s="55" t="s">
        <v>31</v>
      </c>
      <c r="C23" s="56">
        <v>3000</v>
      </c>
      <c r="D23" s="55">
        <v>2</v>
      </c>
      <c r="E23" s="57">
        <v>6000</v>
      </c>
    </row>
    <row r="24" spans="1:5" x14ac:dyDescent="0.25">
      <c r="A24" s="55"/>
      <c r="B24" s="55" t="s">
        <v>68</v>
      </c>
      <c r="C24" s="56">
        <v>2000</v>
      </c>
      <c r="D24" s="55">
        <v>2</v>
      </c>
      <c r="E24" s="57">
        <v>4000</v>
      </c>
    </row>
    <row r="25" spans="1:5" x14ac:dyDescent="0.25">
      <c r="A25" s="54" t="s">
        <v>76</v>
      </c>
      <c r="B25" s="55"/>
      <c r="C25" s="58"/>
      <c r="D25" s="55"/>
      <c r="E25" s="59">
        <v>12000</v>
      </c>
    </row>
    <row r="26" spans="1:5" x14ac:dyDescent="0.25">
      <c r="A26" s="54" t="s">
        <v>55</v>
      </c>
      <c r="B26" s="55" t="s">
        <v>27</v>
      </c>
      <c r="C26" s="56">
        <v>1500</v>
      </c>
      <c r="D26" s="55">
        <v>2</v>
      </c>
      <c r="E26" s="57">
        <v>3000</v>
      </c>
    </row>
    <row r="27" spans="1:5" x14ac:dyDescent="0.25">
      <c r="A27" s="55"/>
      <c r="B27" s="55" t="s">
        <v>35</v>
      </c>
      <c r="C27" s="58" t="s">
        <v>36</v>
      </c>
      <c r="D27" s="55">
        <v>60</v>
      </c>
      <c r="E27" s="57">
        <v>540</v>
      </c>
    </row>
    <row r="28" spans="1:5" x14ac:dyDescent="0.25">
      <c r="A28" s="55"/>
      <c r="B28" s="55" t="s">
        <v>92</v>
      </c>
      <c r="C28" s="56">
        <v>100</v>
      </c>
      <c r="D28" s="55">
        <v>2</v>
      </c>
      <c r="E28" s="57">
        <v>200</v>
      </c>
    </row>
    <row r="29" spans="1:5" x14ac:dyDescent="0.25">
      <c r="A29" s="54" t="s">
        <v>76</v>
      </c>
      <c r="B29" s="55"/>
      <c r="C29" s="58"/>
      <c r="D29" s="55"/>
      <c r="E29" s="59">
        <v>3740</v>
      </c>
    </row>
    <row r="30" spans="1:5" x14ac:dyDescent="0.25">
      <c r="A30" s="54" t="s">
        <v>56</v>
      </c>
      <c r="B30" s="55" t="s">
        <v>68</v>
      </c>
      <c r="C30" s="56">
        <v>2000</v>
      </c>
      <c r="D30" s="55">
        <v>2</v>
      </c>
      <c r="E30" s="57">
        <v>4000</v>
      </c>
    </row>
    <row r="31" spans="1:5" x14ac:dyDescent="0.25">
      <c r="A31" s="55"/>
      <c r="B31" s="55" t="s">
        <v>22</v>
      </c>
      <c r="C31" s="56">
        <v>500</v>
      </c>
      <c r="D31" s="55">
        <v>2</v>
      </c>
      <c r="E31" s="57">
        <v>1000</v>
      </c>
    </row>
    <row r="32" spans="1:5" x14ac:dyDescent="0.25">
      <c r="A32" s="55"/>
      <c r="B32" s="55" t="s">
        <v>66</v>
      </c>
      <c r="C32" s="58" t="s">
        <v>44</v>
      </c>
      <c r="D32" s="55">
        <v>30</v>
      </c>
      <c r="E32" s="57">
        <v>1500</v>
      </c>
    </row>
    <row r="33" spans="1:5" x14ac:dyDescent="0.25">
      <c r="A33" s="54" t="s">
        <v>76</v>
      </c>
      <c r="B33" s="55"/>
      <c r="C33" s="58"/>
      <c r="D33" s="55"/>
      <c r="E33" s="59">
        <v>6500</v>
      </c>
    </row>
    <row r="34" spans="1:5" x14ac:dyDescent="0.25">
      <c r="A34" s="54" t="s">
        <v>57</v>
      </c>
      <c r="B34" s="55" t="s">
        <v>24</v>
      </c>
      <c r="C34" s="56">
        <v>2000</v>
      </c>
      <c r="D34" s="55">
        <v>2</v>
      </c>
      <c r="E34" s="57">
        <v>4000</v>
      </c>
    </row>
    <row r="35" spans="1:5" x14ac:dyDescent="0.25">
      <c r="A35" s="55"/>
      <c r="B35" s="55" t="s">
        <v>31</v>
      </c>
      <c r="C35" s="56">
        <v>3000</v>
      </c>
      <c r="D35" s="55">
        <v>2</v>
      </c>
      <c r="E35" s="57">
        <v>6000</v>
      </c>
    </row>
    <row r="36" spans="1:5" x14ac:dyDescent="0.25">
      <c r="A36" s="55"/>
      <c r="B36" s="55" t="s">
        <v>35</v>
      </c>
      <c r="C36" s="58" t="s">
        <v>36</v>
      </c>
      <c r="D36" s="55">
        <v>80</v>
      </c>
      <c r="E36" s="57">
        <v>720</v>
      </c>
    </row>
    <row r="37" spans="1:5" x14ac:dyDescent="0.25">
      <c r="A37" s="54" t="s">
        <v>76</v>
      </c>
      <c r="B37" s="55"/>
      <c r="C37" s="58"/>
      <c r="D37" s="55"/>
      <c r="E37" s="59">
        <v>10720</v>
      </c>
    </row>
    <row r="38" spans="1:5" x14ac:dyDescent="0.25">
      <c r="A38" s="54" t="s">
        <v>58</v>
      </c>
      <c r="B38" s="55" t="s">
        <v>27</v>
      </c>
      <c r="C38" s="56">
        <v>1500</v>
      </c>
      <c r="D38" s="55">
        <v>2</v>
      </c>
      <c r="E38" s="57">
        <v>3000</v>
      </c>
    </row>
    <row r="39" spans="1:5" x14ac:dyDescent="0.25">
      <c r="A39" s="55"/>
      <c r="B39" s="55" t="s">
        <v>43</v>
      </c>
      <c r="C39" s="58" t="s">
        <v>44</v>
      </c>
      <c r="D39" s="55">
        <v>40</v>
      </c>
      <c r="E39" s="57">
        <v>2000</v>
      </c>
    </row>
    <row r="40" spans="1:5" x14ac:dyDescent="0.25">
      <c r="A40" s="55"/>
      <c r="B40" s="55" t="s">
        <v>22</v>
      </c>
      <c r="C40" s="56">
        <v>500</v>
      </c>
      <c r="D40" s="55">
        <v>2</v>
      </c>
      <c r="E40" s="57">
        <v>1000</v>
      </c>
    </row>
    <row r="41" spans="1:5" x14ac:dyDescent="0.25">
      <c r="A41" s="54" t="s">
        <v>76</v>
      </c>
      <c r="B41" s="55"/>
      <c r="C41" s="58"/>
      <c r="D41" s="55"/>
      <c r="E41" s="59">
        <v>6000</v>
      </c>
    </row>
    <row r="42" spans="1:5" x14ac:dyDescent="0.25">
      <c r="A42" s="54" t="s">
        <v>59</v>
      </c>
      <c r="B42" s="55" t="s">
        <v>68</v>
      </c>
      <c r="C42" s="56">
        <v>1500</v>
      </c>
      <c r="D42" s="55">
        <v>2</v>
      </c>
      <c r="E42" s="57">
        <v>3000</v>
      </c>
    </row>
    <row r="43" spans="1:5" x14ac:dyDescent="0.25">
      <c r="A43" s="55"/>
      <c r="B43" s="55" t="s">
        <v>37</v>
      </c>
      <c r="C43" s="58" t="s">
        <v>91</v>
      </c>
      <c r="D43" s="55">
        <v>160</v>
      </c>
      <c r="E43" s="57">
        <v>2400</v>
      </c>
    </row>
    <row r="44" spans="1:5" x14ac:dyDescent="0.25">
      <c r="A44" s="55"/>
      <c r="B44" s="55" t="s">
        <v>31</v>
      </c>
      <c r="C44" s="56">
        <v>3000</v>
      </c>
      <c r="D44" s="55">
        <v>2</v>
      </c>
      <c r="E44" s="57">
        <v>6000</v>
      </c>
    </row>
    <row r="45" spans="1:5" x14ac:dyDescent="0.25">
      <c r="A45" s="54" t="s">
        <v>76</v>
      </c>
      <c r="B45" s="55"/>
      <c r="C45" s="58"/>
      <c r="D45" s="55"/>
      <c r="E45" s="59">
        <v>11400</v>
      </c>
    </row>
    <row r="46" spans="1:5" x14ac:dyDescent="0.25">
      <c r="A46" s="54" t="s">
        <v>60</v>
      </c>
      <c r="B46" s="55" t="s">
        <v>43</v>
      </c>
      <c r="C46" s="58" t="s">
        <v>44</v>
      </c>
      <c r="D46" s="55">
        <v>40</v>
      </c>
      <c r="E46" s="57">
        <v>2000</v>
      </c>
    </row>
    <row r="47" spans="1:5" x14ac:dyDescent="0.25">
      <c r="A47" s="55"/>
      <c r="B47" s="55" t="s">
        <v>34</v>
      </c>
      <c r="C47" s="56">
        <v>2000</v>
      </c>
      <c r="D47" s="55">
        <v>2</v>
      </c>
      <c r="E47" s="57">
        <v>4000</v>
      </c>
    </row>
    <row r="48" spans="1:5" x14ac:dyDescent="0.25">
      <c r="A48" s="55"/>
      <c r="B48" s="55" t="s">
        <v>92</v>
      </c>
      <c r="C48" s="56">
        <v>100</v>
      </c>
      <c r="D48" s="55">
        <v>2</v>
      </c>
      <c r="E48" s="57">
        <v>200</v>
      </c>
    </row>
    <row r="49" spans="1:5" x14ac:dyDescent="0.25">
      <c r="A49" s="54" t="s">
        <v>76</v>
      </c>
      <c r="B49" s="55"/>
      <c r="C49" s="58"/>
      <c r="D49" s="55"/>
      <c r="E49" s="59">
        <v>6200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A09D-E31A-4A19-8275-4E825F665321}">
  <sheetPr codeName="Arkusz2"/>
  <dimension ref="A1:X50"/>
  <sheetViews>
    <sheetView zoomScaleNormal="100" workbookViewId="0">
      <selection activeCell="I20" sqref="I20"/>
    </sheetView>
  </sheetViews>
  <sheetFormatPr defaultRowHeight="15" x14ac:dyDescent="0.25"/>
  <cols>
    <col min="1" max="1" width="12.42578125" style="5" bestFit="1" customWidth="1"/>
    <col min="2" max="2" width="36.140625" style="5" bestFit="1" customWidth="1"/>
    <col min="3" max="3" width="22.42578125" style="46" bestFit="1" customWidth="1"/>
    <col min="4" max="4" width="9.85546875" style="5" bestFit="1" customWidth="1"/>
    <col min="5" max="5" width="20.28515625" style="5" bestFit="1" customWidth="1"/>
    <col min="6" max="6" width="12" style="5" customWidth="1"/>
    <col min="7" max="7" width="10.85546875" style="5" bestFit="1" customWidth="1"/>
    <col min="8" max="8" width="9.140625" style="5"/>
    <col min="9" max="9" width="11.85546875" style="5" bestFit="1" customWidth="1"/>
    <col min="10" max="10" width="9.42578125" style="5" bestFit="1" customWidth="1"/>
    <col min="11" max="13" width="9.140625" style="5"/>
    <col min="14" max="14" width="11.5703125" style="5" bestFit="1" customWidth="1"/>
    <col min="15" max="16384" width="9.140625" style="5"/>
  </cols>
  <sheetData>
    <row r="1" spans="1:24" x14ac:dyDescent="0.25">
      <c r="A1" s="60" t="s">
        <v>71</v>
      </c>
      <c r="B1" s="60" t="s">
        <v>72</v>
      </c>
      <c r="C1" s="61" t="s">
        <v>73</v>
      </c>
      <c r="D1" s="60" t="s">
        <v>74</v>
      </c>
      <c r="E1" s="60" t="s">
        <v>75</v>
      </c>
      <c r="F1" s="62" t="s">
        <v>98</v>
      </c>
      <c r="H1" s="26" t="s">
        <v>82</v>
      </c>
      <c r="I1" s="10">
        <f>SUM(E2:E49)/2</f>
        <v>128350</v>
      </c>
      <c r="J1" s="10">
        <f>SUM(F2:F49)</f>
        <v>55500</v>
      </c>
      <c r="K1" s="10">
        <f>I1-J1</f>
        <v>72850</v>
      </c>
      <c r="W1" s="12">
        <v>128350</v>
      </c>
      <c r="X1" s="5">
        <f>W1/W2</f>
        <v>1.0695833333333333</v>
      </c>
    </row>
    <row r="2" spans="1:24" x14ac:dyDescent="0.25">
      <c r="A2" s="48" t="s">
        <v>49</v>
      </c>
      <c r="B2" s="4" t="s">
        <v>68</v>
      </c>
      <c r="C2" s="49">
        <v>4000</v>
      </c>
      <c r="D2" s="4">
        <v>1</v>
      </c>
      <c r="E2" s="50">
        <v>4000</v>
      </c>
      <c r="F2" s="51">
        <f>IF(B2="Ocena zagrożenia wybuchem", E2, 0)</f>
        <v>0</v>
      </c>
      <c r="H2" s="26" t="s">
        <v>83</v>
      </c>
      <c r="I2" s="10">
        <f>I1-47472</f>
        <v>80878</v>
      </c>
      <c r="W2" s="5">
        <v>120000</v>
      </c>
    </row>
    <row r="3" spans="1:24" x14ac:dyDescent="0.25">
      <c r="A3" s="4"/>
      <c r="B3" s="4" t="s">
        <v>69</v>
      </c>
      <c r="C3" s="49">
        <v>4500</v>
      </c>
      <c r="D3" s="4">
        <v>1</v>
      </c>
      <c r="E3" s="50">
        <v>4500</v>
      </c>
      <c r="F3" s="51">
        <f t="shared" ref="F3:F49" si="0">IF(B3="Ocena zagrożenia wybuchem", E3, 0)</f>
        <v>4500</v>
      </c>
    </row>
    <row r="4" spans="1:24" x14ac:dyDescent="0.25">
      <c r="A4" s="4"/>
      <c r="B4" s="4" t="s">
        <v>70</v>
      </c>
      <c r="C4" s="52" t="s">
        <v>84</v>
      </c>
      <c r="D4" s="4">
        <v>10</v>
      </c>
      <c r="E4" s="50">
        <v>2000</v>
      </c>
      <c r="F4" s="51">
        <f t="shared" si="0"/>
        <v>0</v>
      </c>
    </row>
    <row r="5" spans="1:24" x14ac:dyDescent="0.25">
      <c r="A5" s="48" t="s">
        <v>76</v>
      </c>
      <c r="B5" s="4"/>
      <c r="C5" s="52"/>
      <c r="D5" s="4"/>
      <c r="E5" s="53">
        <f>SUM(E2:E4)</f>
        <v>10500</v>
      </c>
      <c r="F5" s="51">
        <f t="shared" si="0"/>
        <v>0</v>
      </c>
    </row>
    <row r="6" spans="1:24" x14ac:dyDescent="0.25">
      <c r="A6" s="48" t="s">
        <v>50</v>
      </c>
      <c r="B6" s="4" t="s">
        <v>68</v>
      </c>
      <c r="C6" s="49">
        <v>6000</v>
      </c>
      <c r="D6" s="4">
        <v>1</v>
      </c>
      <c r="E6" s="50">
        <v>6000</v>
      </c>
      <c r="F6" s="51">
        <f t="shared" si="0"/>
        <v>0</v>
      </c>
    </row>
    <row r="7" spans="1:24" x14ac:dyDescent="0.25">
      <c r="A7" s="4"/>
      <c r="B7" s="4" t="s">
        <v>69</v>
      </c>
      <c r="C7" s="49">
        <v>4500</v>
      </c>
      <c r="D7" s="4">
        <v>1</v>
      </c>
      <c r="E7" s="50">
        <v>4500</v>
      </c>
      <c r="F7" s="51">
        <f t="shared" si="0"/>
        <v>4500</v>
      </c>
    </row>
    <row r="8" spans="1:24" x14ac:dyDescent="0.25">
      <c r="A8" s="4"/>
      <c r="B8" s="4" t="s">
        <v>85</v>
      </c>
      <c r="C8" s="52" t="s">
        <v>77</v>
      </c>
      <c r="D8" s="4">
        <v>45</v>
      </c>
      <c r="E8" s="50">
        <v>450</v>
      </c>
      <c r="F8" s="51">
        <f t="shared" si="0"/>
        <v>0</v>
      </c>
    </row>
    <row r="9" spans="1:24" x14ac:dyDescent="0.25">
      <c r="A9" s="48" t="s">
        <v>76</v>
      </c>
      <c r="B9" s="4"/>
      <c r="C9" s="52"/>
      <c r="D9" s="4"/>
      <c r="E9" s="53">
        <f>SUM(E6:E8)</f>
        <v>10950</v>
      </c>
      <c r="F9" s="51">
        <f t="shared" si="0"/>
        <v>0</v>
      </c>
    </row>
    <row r="10" spans="1:24" x14ac:dyDescent="0.25">
      <c r="A10" s="48" t="s">
        <v>51</v>
      </c>
      <c r="B10" s="4" t="s">
        <v>68</v>
      </c>
      <c r="C10" s="49">
        <v>4000</v>
      </c>
      <c r="D10" s="4">
        <v>1</v>
      </c>
      <c r="E10" s="50">
        <v>4000</v>
      </c>
      <c r="F10" s="51">
        <f t="shared" si="0"/>
        <v>0</v>
      </c>
      <c r="I10" s="5" t="s">
        <v>96</v>
      </c>
    </row>
    <row r="11" spans="1:24" x14ac:dyDescent="0.25">
      <c r="A11" s="4"/>
      <c r="B11" s="4" t="s">
        <v>69</v>
      </c>
      <c r="C11" s="49">
        <v>4500</v>
      </c>
      <c r="D11" s="4">
        <v>1</v>
      </c>
      <c r="E11" s="50">
        <v>4500</v>
      </c>
      <c r="F11" s="51">
        <f t="shared" si="0"/>
        <v>4500</v>
      </c>
    </row>
    <row r="12" spans="1:24" x14ac:dyDescent="0.25">
      <c r="A12" s="4"/>
      <c r="B12" s="4" t="s">
        <v>86</v>
      </c>
      <c r="C12" s="52" t="s">
        <v>14</v>
      </c>
      <c r="D12" s="4">
        <v>15</v>
      </c>
      <c r="E12" s="50">
        <v>1500</v>
      </c>
      <c r="F12" s="51">
        <f t="shared" si="0"/>
        <v>0</v>
      </c>
    </row>
    <row r="13" spans="1:24" x14ac:dyDescent="0.25">
      <c r="A13" s="48" t="s">
        <v>76</v>
      </c>
      <c r="B13" s="4"/>
      <c r="C13" s="52"/>
      <c r="D13" s="4"/>
      <c r="E13" s="53">
        <f>SUM(E10:E12)</f>
        <v>10000</v>
      </c>
      <c r="F13" s="51">
        <f t="shared" si="0"/>
        <v>0</v>
      </c>
    </row>
    <row r="14" spans="1:24" x14ac:dyDescent="0.25">
      <c r="A14" s="48" t="s">
        <v>52</v>
      </c>
      <c r="B14" s="4" t="s">
        <v>68</v>
      </c>
      <c r="C14" s="49">
        <v>4000</v>
      </c>
      <c r="D14" s="4">
        <v>1</v>
      </c>
      <c r="E14" s="50">
        <v>4000</v>
      </c>
      <c r="F14" s="51">
        <f t="shared" si="0"/>
        <v>0</v>
      </c>
    </row>
    <row r="15" spans="1:24" x14ac:dyDescent="0.25">
      <c r="A15" s="4"/>
      <c r="B15" s="4" t="s">
        <v>69</v>
      </c>
      <c r="C15" s="49">
        <v>4500</v>
      </c>
      <c r="D15" s="4">
        <v>1</v>
      </c>
      <c r="E15" s="50">
        <v>4500</v>
      </c>
      <c r="F15" s="51">
        <f t="shared" si="0"/>
        <v>4500</v>
      </c>
    </row>
    <row r="16" spans="1:24" x14ac:dyDescent="0.25">
      <c r="A16" s="4"/>
      <c r="B16" s="4" t="s">
        <v>87</v>
      </c>
      <c r="C16" s="52" t="s">
        <v>84</v>
      </c>
      <c r="D16" s="4">
        <v>15</v>
      </c>
      <c r="E16" s="50">
        <v>3000</v>
      </c>
      <c r="F16" s="51">
        <f t="shared" si="0"/>
        <v>0</v>
      </c>
    </row>
    <row r="17" spans="1:14" x14ac:dyDescent="0.25">
      <c r="A17" s="48" t="s">
        <v>76</v>
      </c>
      <c r="B17" s="4"/>
      <c r="C17" s="52"/>
      <c r="D17" s="4"/>
      <c r="E17" s="53">
        <f>SUM(E14:E16)</f>
        <v>11500</v>
      </c>
      <c r="F17" s="51">
        <f t="shared" si="0"/>
        <v>0</v>
      </c>
    </row>
    <row r="18" spans="1:14" x14ac:dyDescent="0.25">
      <c r="A18" s="48" t="s">
        <v>53</v>
      </c>
      <c r="B18" s="4" t="s">
        <v>68</v>
      </c>
      <c r="C18" s="49">
        <v>4000</v>
      </c>
      <c r="D18" s="4">
        <v>1</v>
      </c>
      <c r="E18" s="50">
        <v>4000</v>
      </c>
      <c r="F18" s="51">
        <f t="shared" si="0"/>
        <v>0</v>
      </c>
    </row>
    <row r="19" spans="1:14" x14ac:dyDescent="0.25">
      <c r="A19" s="4"/>
      <c r="B19" s="4" t="s">
        <v>69</v>
      </c>
      <c r="C19" s="49">
        <v>4500</v>
      </c>
      <c r="D19" s="4">
        <v>1</v>
      </c>
      <c r="E19" s="50">
        <v>4500</v>
      </c>
      <c r="F19" s="51">
        <f t="shared" si="0"/>
        <v>4500</v>
      </c>
    </row>
    <row r="20" spans="1:14" x14ac:dyDescent="0.25">
      <c r="A20" s="4"/>
      <c r="B20" s="4" t="s">
        <v>88</v>
      </c>
      <c r="C20" s="52" t="s">
        <v>77</v>
      </c>
      <c r="D20" s="4">
        <v>50</v>
      </c>
      <c r="E20" s="50">
        <v>500</v>
      </c>
      <c r="F20" s="51">
        <f t="shared" si="0"/>
        <v>0</v>
      </c>
    </row>
    <row r="21" spans="1:14" x14ac:dyDescent="0.25">
      <c r="A21" s="48" t="s">
        <v>76</v>
      </c>
      <c r="B21" s="4"/>
      <c r="C21" s="52"/>
      <c r="D21" s="4"/>
      <c r="E21" s="53">
        <f>SUM(E18:E20)</f>
        <v>9000</v>
      </c>
      <c r="F21" s="51">
        <f t="shared" si="0"/>
        <v>0</v>
      </c>
    </row>
    <row r="22" spans="1:14" x14ac:dyDescent="0.25">
      <c r="A22" s="48" t="s">
        <v>54</v>
      </c>
      <c r="B22" s="4" t="s">
        <v>68</v>
      </c>
      <c r="C22" s="49">
        <v>5500</v>
      </c>
      <c r="D22" s="4">
        <v>1</v>
      </c>
      <c r="E22" s="50">
        <v>5500</v>
      </c>
      <c r="F22" s="51">
        <f t="shared" si="0"/>
        <v>0</v>
      </c>
    </row>
    <row r="23" spans="1:14" x14ac:dyDescent="0.25">
      <c r="A23" s="4"/>
      <c r="B23" s="4" t="s">
        <v>69</v>
      </c>
      <c r="C23" s="49">
        <v>6000</v>
      </c>
      <c r="D23" s="4">
        <v>1</v>
      </c>
      <c r="E23" s="50">
        <v>6000</v>
      </c>
      <c r="F23" s="51">
        <f t="shared" si="0"/>
        <v>6000</v>
      </c>
    </row>
    <row r="24" spans="1:14" x14ac:dyDescent="0.25">
      <c r="A24" s="4"/>
      <c r="B24" s="4" t="s">
        <v>86</v>
      </c>
      <c r="C24" s="52" t="s">
        <v>14</v>
      </c>
      <c r="D24" s="4">
        <v>15</v>
      </c>
      <c r="E24" s="50">
        <v>1500</v>
      </c>
      <c r="F24" s="51">
        <f t="shared" si="0"/>
        <v>0</v>
      </c>
    </row>
    <row r="25" spans="1:14" x14ac:dyDescent="0.25">
      <c r="A25" s="48" t="s">
        <v>76</v>
      </c>
      <c r="B25" s="4"/>
      <c r="C25" s="52"/>
      <c r="D25" s="4"/>
      <c r="E25" s="53">
        <f>SUM(E22:E24)</f>
        <v>13000</v>
      </c>
      <c r="F25" s="51">
        <f t="shared" si="0"/>
        <v>0</v>
      </c>
    </row>
    <row r="26" spans="1:14" x14ac:dyDescent="0.25">
      <c r="A26" s="48" t="s">
        <v>55</v>
      </c>
      <c r="B26" s="4" t="s">
        <v>68</v>
      </c>
      <c r="C26" s="49">
        <v>4000</v>
      </c>
      <c r="D26" s="4">
        <v>1</v>
      </c>
      <c r="E26" s="50">
        <v>4000</v>
      </c>
      <c r="F26" s="51">
        <f t="shared" si="0"/>
        <v>0</v>
      </c>
    </row>
    <row r="27" spans="1:14" x14ac:dyDescent="0.25">
      <c r="A27" s="4"/>
      <c r="B27" s="4" t="s">
        <v>69</v>
      </c>
      <c r="C27" s="49">
        <v>4500</v>
      </c>
      <c r="D27" s="4">
        <v>1</v>
      </c>
      <c r="E27" s="50">
        <v>4500</v>
      </c>
      <c r="F27" s="51">
        <f t="shared" si="0"/>
        <v>4500</v>
      </c>
    </row>
    <row r="28" spans="1:14" x14ac:dyDescent="0.25">
      <c r="A28" s="4"/>
      <c r="B28" s="4" t="s">
        <v>87</v>
      </c>
      <c r="C28" s="52" t="s">
        <v>84</v>
      </c>
      <c r="D28" s="4">
        <v>15</v>
      </c>
      <c r="E28" s="50">
        <v>3000</v>
      </c>
      <c r="F28" s="51">
        <f t="shared" si="0"/>
        <v>0</v>
      </c>
    </row>
    <row r="29" spans="1:14" x14ac:dyDescent="0.25">
      <c r="A29" s="48" t="s">
        <v>76</v>
      </c>
      <c r="B29" s="4"/>
      <c r="C29" s="52"/>
      <c r="D29" s="4"/>
      <c r="E29" s="53">
        <f>SUM(E26:E28)</f>
        <v>11500</v>
      </c>
      <c r="F29" s="51">
        <f t="shared" si="0"/>
        <v>0</v>
      </c>
      <c r="N29" s="13"/>
    </row>
    <row r="30" spans="1:14" x14ac:dyDescent="0.25">
      <c r="A30" s="48" t="s">
        <v>56</v>
      </c>
      <c r="B30" s="4" t="s">
        <v>68</v>
      </c>
      <c r="C30" s="49">
        <v>4000</v>
      </c>
      <c r="D30" s="4">
        <v>1</v>
      </c>
      <c r="E30" s="50">
        <v>4000</v>
      </c>
      <c r="F30" s="51">
        <f t="shared" si="0"/>
        <v>0</v>
      </c>
    </row>
    <row r="31" spans="1:14" x14ac:dyDescent="0.25">
      <c r="A31" s="4"/>
      <c r="B31" s="4" t="s">
        <v>69</v>
      </c>
      <c r="C31" s="49">
        <v>4500</v>
      </c>
      <c r="D31" s="4">
        <v>1</v>
      </c>
      <c r="E31" s="50">
        <v>4500</v>
      </c>
      <c r="F31" s="51">
        <f t="shared" si="0"/>
        <v>4500</v>
      </c>
    </row>
    <row r="32" spans="1:14" x14ac:dyDescent="0.25">
      <c r="A32" s="4"/>
      <c r="B32" s="4" t="s">
        <v>85</v>
      </c>
      <c r="C32" s="52" t="s">
        <v>77</v>
      </c>
      <c r="D32" s="4">
        <v>40</v>
      </c>
      <c r="E32" s="50">
        <v>400</v>
      </c>
      <c r="F32" s="51">
        <f t="shared" si="0"/>
        <v>0</v>
      </c>
    </row>
    <row r="33" spans="1:6" x14ac:dyDescent="0.25">
      <c r="A33" s="48" t="s">
        <v>76</v>
      </c>
      <c r="B33" s="4"/>
      <c r="C33" s="52"/>
      <c r="D33" s="4"/>
      <c r="E33" s="53">
        <f>SUM(E30:E32)</f>
        <v>8900</v>
      </c>
      <c r="F33" s="51">
        <f t="shared" si="0"/>
        <v>0</v>
      </c>
    </row>
    <row r="34" spans="1:6" x14ac:dyDescent="0.25">
      <c r="A34" s="48" t="s">
        <v>57</v>
      </c>
      <c r="B34" s="4" t="s">
        <v>68</v>
      </c>
      <c r="C34" s="49">
        <v>4000</v>
      </c>
      <c r="D34" s="4">
        <v>1</v>
      </c>
      <c r="E34" s="50">
        <v>4000</v>
      </c>
      <c r="F34" s="51">
        <f t="shared" si="0"/>
        <v>0</v>
      </c>
    </row>
    <row r="35" spans="1:6" x14ac:dyDescent="0.25">
      <c r="A35" s="4"/>
      <c r="B35" s="4" t="s">
        <v>69</v>
      </c>
      <c r="C35" s="49">
        <v>4500</v>
      </c>
      <c r="D35" s="4">
        <v>1</v>
      </c>
      <c r="E35" s="50">
        <v>4500</v>
      </c>
      <c r="F35" s="51">
        <f t="shared" si="0"/>
        <v>4500</v>
      </c>
    </row>
    <row r="36" spans="1:6" x14ac:dyDescent="0.25">
      <c r="A36" s="4"/>
      <c r="B36" s="4" t="s">
        <v>86</v>
      </c>
      <c r="C36" s="52" t="s">
        <v>14</v>
      </c>
      <c r="D36" s="4">
        <v>15</v>
      </c>
      <c r="E36" s="50">
        <v>1500</v>
      </c>
      <c r="F36" s="51">
        <f t="shared" si="0"/>
        <v>0</v>
      </c>
    </row>
    <row r="37" spans="1:6" x14ac:dyDescent="0.25">
      <c r="A37" s="48" t="s">
        <v>76</v>
      </c>
      <c r="B37" s="4"/>
      <c r="C37" s="52"/>
      <c r="D37" s="4"/>
      <c r="E37" s="53">
        <f>SUM(E34:E36)</f>
        <v>10000</v>
      </c>
      <c r="F37" s="51">
        <f t="shared" si="0"/>
        <v>0</v>
      </c>
    </row>
    <row r="38" spans="1:6" x14ac:dyDescent="0.25">
      <c r="A38" s="48" t="s">
        <v>58</v>
      </c>
      <c r="B38" s="4" t="s">
        <v>68</v>
      </c>
      <c r="C38" s="49">
        <v>6000</v>
      </c>
      <c r="D38" s="4">
        <v>1</v>
      </c>
      <c r="E38" s="50">
        <v>6000</v>
      </c>
      <c r="F38" s="51">
        <f t="shared" si="0"/>
        <v>0</v>
      </c>
    </row>
    <row r="39" spans="1:6" x14ac:dyDescent="0.25">
      <c r="A39" s="4"/>
      <c r="B39" s="4" t="s">
        <v>69</v>
      </c>
      <c r="C39" s="49">
        <v>4500</v>
      </c>
      <c r="D39" s="4">
        <v>1</v>
      </c>
      <c r="E39" s="50">
        <v>4500</v>
      </c>
      <c r="F39" s="51">
        <f t="shared" si="0"/>
        <v>4500</v>
      </c>
    </row>
    <row r="40" spans="1:6" x14ac:dyDescent="0.25">
      <c r="A40" s="4"/>
      <c r="B40" s="4" t="s">
        <v>87</v>
      </c>
      <c r="C40" s="52" t="s">
        <v>84</v>
      </c>
      <c r="D40" s="4">
        <v>15</v>
      </c>
      <c r="E40" s="50">
        <v>3000</v>
      </c>
      <c r="F40" s="51">
        <f t="shared" si="0"/>
        <v>0</v>
      </c>
    </row>
    <row r="41" spans="1:6" x14ac:dyDescent="0.25">
      <c r="A41" s="48" t="s">
        <v>76</v>
      </c>
      <c r="B41" s="4"/>
      <c r="C41" s="52"/>
      <c r="D41" s="4"/>
      <c r="E41" s="53">
        <f>SUM(E38:E40)</f>
        <v>13500</v>
      </c>
      <c r="F41" s="51">
        <f t="shared" si="0"/>
        <v>0</v>
      </c>
    </row>
    <row r="42" spans="1:6" x14ac:dyDescent="0.25">
      <c r="A42" s="48" t="s">
        <v>59</v>
      </c>
      <c r="B42" s="4" t="s">
        <v>68</v>
      </c>
      <c r="C42" s="49">
        <v>4000</v>
      </c>
      <c r="D42" s="4">
        <v>1</v>
      </c>
      <c r="E42" s="50">
        <v>4000</v>
      </c>
      <c r="F42" s="51">
        <f t="shared" si="0"/>
        <v>0</v>
      </c>
    </row>
    <row r="43" spans="1:6" x14ac:dyDescent="0.25">
      <c r="A43" s="4"/>
      <c r="B43" s="4" t="s">
        <v>69</v>
      </c>
      <c r="C43" s="49">
        <v>4500</v>
      </c>
      <c r="D43" s="4">
        <v>1</v>
      </c>
      <c r="E43" s="50">
        <v>4500</v>
      </c>
      <c r="F43" s="51">
        <f t="shared" si="0"/>
        <v>4500</v>
      </c>
    </row>
    <row r="44" spans="1:6" x14ac:dyDescent="0.25">
      <c r="A44" s="4"/>
      <c r="B44" s="4" t="s">
        <v>88</v>
      </c>
      <c r="C44" s="52" t="s">
        <v>77</v>
      </c>
      <c r="D44" s="4">
        <v>50</v>
      </c>
      <c r="E44" s="50">
        <v>500</v>
      </c>
      <c r="F44" s="51">
        <f t="shared" si="0"/>
        <v>0</v>
      </c>
    </row>
    <row r="45" spans="1:6" x14ac:dyDescent="0.25">
      <c r="A45" s="48" t="s">
        <v>76</v>
      </c>
      <c r="B45" s="4"/>
      <c r="C45" s="52"/>
      <c r="D45" s="4"/>
      <c r="E45" s="53">
        <f>SUM(E42:E44)</f>
        <v>9000</v>
      </c>
      <c r="F45" s="51">
        <f t="shared" si="0"/>
        <v>0</v>
      </c>
    </row>
    <row r="46" spans="1:6" x14ac:dyDescent="0.25">
      <c r="A46" s="48" t="s">
        <v>60</v>
      </c>
      <c r="B46" s="4" t="s">
        <v>68</v>
      </c>
      <c r="C46" s="49">
        <v>4000</v>
      </c>
      <c r="D46" s="4">
        <v>1</v>
      </c>
      <c r="E46" s="50">
        <v>4000</v>
      </c>
      <c r="F46" s="51">
        <f t="shared" si="0"/>
        <v>0</v>
      </c>
    </row>
    <row r="47" spans="1:6" x14ac:dyDescent="0.25">
      <c r="A47" s="4"/>
      <c r="B47" s="4" t="s">
        <v>69</v>
      </c>
      <c r="C47" s="49">
        <v>4500</v>
      </c>
      <c r="D47" s="4">
        <v>1</v>
      </c>
      <c r="E47" s="50">
        <v>4500</v>
      </c>
      <c r="F47" s="51">
        <f t="shared" si="0"/>
        <v>4500</v>
      </c>
    </row>
    <row r="48" spans="1:6" x14ac:dyDescent="0.25">
      <c r="A48" s="4"/>
      <c r="B48" s="4" t="s">
        <v>89</v>
      </c>
      <c r="C48" s="52" t="s">
        <v>14</v>
      </c>
      <c r="D48" s="4">
        <v>20</v>
      </c>
      <c r="E48" s="50">
        <v>2000</v>
      </c>
      <c r="F48" s="51">
        <f t="shared" si="0"/>
        <v>0</v>
      </c>
    </row>
    <row r="49" spans="1:6" x14ac:dyDescent="0.25">
      <c r="A49" s="48" t="s">
        <v>76</v>
      </c>
      <c r="B49" s="4"/>
      <c r="C49" s="52"/>
      <c r="D49" s="4"/>
      <c r="E49" s="53">
        <f>SUM(E46:E48)</f>
        <v>10500</v>
      </c>
      <c r="F49" s="51">
        <f t="shared" si="0"/>
        <v>0</v>
      </c>
    </row>
    <row r="50" spans="1:6" x14ac:dyDescent="0.25">
      <c r="A50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5A9F-7925-4141-BB07-0D4FBCD02BFC}">
  <sheetPr codeName="Arkusz4"/>
  <dimension ref="A1:J15"/>
  <sheetViews>
    <sheetView workbookViewId="0">
      <selection activeCell="C18" sqref="C18"/>
    </sheetView>
  </sheetViews>
  <sheetFormatPr defaultRowHeight="15" x14ac:dyDescent="0.25"/>
  <cols>
    <col min="1" max="1" width="12.28515625" style="6" bestFit="1" customWidth="1"/>
    <col min="2" max="2" width="17" style="6" bestFit="1" customWidth="1"/>
    <col min="3" max="3" width="36" style="6" bestFit="1" customWidth="1"/>
    <col min="4" max="4" width="40.85546875" style="6" bestFit="1" customWidth="1"/>
    <col min="5" max="5" width="26.85546875" style="6" bestFit="1" customWidth="1"/>
    <col min="6" max="6" width="15.85546875" style="6" bestFit="1" customWidth="1"/>
    <col min="7" max="7" width="14.28515625" style="6" bestFit="1" customWidth="1"/>
    <col min="8" max="8" width="17.42578125" style="6" bestFit="1" customWidth="1"/>
    <col min="9" max="9" width="18.5703125" style="6" bestFit="1" customWidth="1"/>
    <col min="10" max="10" width="35" style="6" bestFit="1" customWidth="1"/>
    <col min="11" max="11" width="36.5703125" style="6" bestFit="1" customWidth="1"/>
    <col min="12" max="16384" width="9.140625" style="6"/>
  </cols>
  <sheetData>
    <row r="1" spans="1:10" x14ac:dyDescent="0.25">
      <c r="A1" s="18" t="s">
        <v>67</v>
      </c>
      <c r="B1" s="18" t="s">
        <v>2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9</v>
      </c>
      <c r="H1" s="18" t="s">
        <v>11</v>
      </c>
      <c r="I1" s="18" t="s">
        <v>66</v>
      </c>
      <c r="J1" s="18" t="s">
        <v>17</v>
      </c>
    </row>
    <row r="2" spans="1:10" x14ac:dyDescent="0.25">
      <c r="A2" s="19" t="s">
        <v>78</v>
      </c>
      <c r="B2" s="19">
        <v>1000</v>
      </c>
      <c r="C2" s="19">
        <v>1000</v>
      </c>
      <c r="D2" s="19">
        <v>1000</v>
      </c>
      <c r="E2" s="19">
        <v>1000</v>
      </c>
      <c r="F2" s="19">
        <v>50</v>
      </c>
      <c r="G2" s="19">
        <v>200</v>
      </c>
      <c r="H2" s="19">
        <v>10</v>
      </c>
      <c r="I2" s="19">
        <v>100</v>
      </c>
      <c r="J2" s="20">
        <v>1000</v>
      </c>
    </row>
    <row r="3" spans="1:10" x14ac:dyDescent="0.25">
      <c r="A3" s="23" t="s">
        <v>61</v>
      </c>
      <c r="B3" s="23">
        <v>1500</v>
      </c>
      <c r="C3" s="23">
        <v>1500</v>
      </c>
      <c r="D3" s="23">
        <v>1500</v>
      </c>
      <c r="E3" s="23">
        <v>1500</v>
      </c>
      <c r="F3" s="23">
        <v>50</v>
      </c>
      <c r="G3" s="23">
        <v>200</v>
      </c>
      <c r="H3" s="23">
        <v>10</v>
      </c>
      <c r="I3" s="23">
        <v>50</v>
      </c>
      <c r="J3" s="24">
        <v>1200</v>
      </c>
    </row>
    <row r="4" spans="1:10" x14ac:dyDescent="0.25">
      <c r="A4" s="23" t="s">
        <v>62</v>
      </c>
      <c r="B4" s="23">
        <v>1200</v>
      </c>
      <c r="C4" s="23">
        <v>1200</v>
      </c>
      <c r="D4" s="23">
        <v>1200</v>
      </c>
      <c r="E4" s="23">
        <v>2000</v>
      </c>
      <c r="F4" s="23">
        <v>40</v>
      </c>
      <c r="G4" s="23">
        <v>200</v>
      </c>
      <c r="H4" s="23">
        <v>5</v>
      </c>
      <c r="I4" s="23">
        <v>35</v>
      </c>
      <c r="J4" s="24">
        <v>1000</v>
      </c>
    </row>
    <row r="5" spans="1:10" x14ac:dyDescent="0.25">
      <c r="A5" s="23" t="s">
        <v>63</v>
      </c>
      <c r="B5" s="23">
        <v>1200</v>
      </c>
      <c r="C5" s="23">
        <v>1200</v>
      </c>
      <c r="D5" s="23">
        <v>1500</v>
      </c>
      <c r="E5" s="23">
        <v>1500</v>
      </c>
      <c r="F5" s="23">
        <v>50</v>
      </c>
      <c r="G5" s="23">
        <v>300</v>
      </c>
      <c r="H5" s="23">
        <v>10</v>
      </c>
      <c r="I5" s="23">
        <v>40</v>
      </c>
      <c r="J5" s="24">
        <v>900</v>
      </c>
    </row>
    <row r="6" spans="1:10" x14ac:dyDescent="0.25">
      <c r="A6" s="23" t="s">
        <v>64</v>
      </c>
      <c r="B6" s="23">
        <v>1200</v>
      </c>
      <c r="C6" s="23">
        <v>1200</v>
      </c>
      <c r="D6" s="23">
        <v>1200</v>
      </c>
      <c r="E6" s="23">
        <v>1500</v>
      </c>
      <c r="F6" s="23">
        <v>40</v>
      </c>
      <c r="G6" s="23">
        <v>200</v>
      </c>
      <c r="H6" s="23">
        <v>5</v>
      </c>
      <c r="I6" s="23">
        <v>35</v>
      </c>
      <c r="J6" s="24">
        <v>1000</v>
      </c>
    </row>
    <row r="7" spans="1:10" x14ac:dyDescent="0.25">
      <c r="A7" s="23" t="s">
        <v>65</v>
      </c>
      <c r="B7" s="23">
        <v>1500</v>
      </c>
      <c r="C7" s="23">
        <v>1500</v>
      </c>
      <c r="D7" s="23">
        <v>1200</v>
      </c>
      <c r="E7" s="23">
        <v>2000</v>
      </c>
      <c r="F7" s="23">
        <v>50</v>
      </c>
      <c r="G7" s="23">
        <v>300</v>
      </c>
      <c r="H7" s="23">
        <v>10</v>
      </c>
      <c r="I7" s="23">
        <v>60</v>
      </c>
      <c r="J7" s="24">
        <v>800</v>
      </c>
    </row>
    <row r="15" spans="1:10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9018-66DE-4B1C-AA6B-F22D17CEAF8F}">
  <sheetPr codeName="Arkusz6"/>
  <dimension ref="A1:B24"/>
  <sheetViews>
    <sheetView workbookViewId="0">
      <selection activeCell="E29" sqref="E29"/>
    </sheetView>
  </sheetViews>
  <sheetFormatPr defaultRowHeight="15" x14ac:dyDescent="0.25"/>
  <cols>
    <col min="1" max="1" width="36.140625" style="6" bestFit="1" customWidth="1"/>
    <col min="2" max="3" width="22.7109375" style="6" bestFit="1" customWidth="1"/>
    <col min="4" max="16384" width="9.140625" style="6"/>
  </cols>
  <sheetData>
    <row r="1" spans="1:2" x14ac:dyDescent="0.25">
      <c r="A1" s="22" t="s">
        <v>72</v>
      </c>
      <c r="B1" s="22" t="s">
        <v>90</v>
      </c>
    </row>
    <row r="2" spans="1:2" x14ac:dyDescent="0.25">
      <c r="A2" s="22" t="s">
        <v>85</v>
      </c>
      <c r="B2" s="63">
        <v>850</v>
      </c>
    </row>
    <row r="3" spans="1:2" x14ac:dyDescent="0.25">
      <c r="A3" s="22" t="s">
        <v>88</v>
      </c>
      <c r="B3" s="63">
        <v>1000</v>
      </c>
    </row>
    <row r="4" spans="1:2" x14ac:dyDescent="0.25">
      <c r="A4" s="22" t="s">
        <v>70</v>
      </c>
      <c r="B4" s="63">
        <v>2000</v>
      </c>
    </row>
    <row r="5" spans="1:2" x14ac:dyDescent="0.25">
      <c r="A5" s="22" t="s">
        <v>89</v>
      </c>
      <c r="B5" s="63">
        <v>2000</v>
      </c>
    </row>
    <row r="6" spans="1:2" x14ac:dyDescent="0.25">
      <c r="A6" s="22" t="s">
        <v>86</v>
      </c>
      <c r="B6" s="63">
        <v>4500</v>
      </c>
    </row>
    <row r="7" spans="1:2" x14ac:dyDescent="0.25">
      <c r="A7" s="22" t="s">
        <v>87</v>
      </c>
      <c r="B7" s="63">
        <v>9000</v>
      </c>
    </row>
    <row r="8" spans="1:2" x14ac:dyDescent="0.25">
      <c r="A8" s="22" t="s">
        <v>68</v>
      </c>
      <c r="B8" s="63">
        <v>53500</v>
      </c>
    </row>
    <row r="9" spans="1:2" x14ac:dyDescent="0.25">
      <c r="A9" s="22" t="s">
        <v>69</v>
      </c>
      <c r="B9" s="63">
        <v>55500</v>
      </c>
    </row>
    <row r="10" spans="1:2" x14ac:dyDescent="0.25">
      <c r="A10" s="21" t="s">
        <v>95</v>
      </c>
      <c r="B10" s="22">
        <f>SUM(B2:B9)</f>
        <v>128350</v>
      </c>
    </row>
    <row r="11" spans="1:2" x14ac:dyDescent="0.25">
      <c r="A11" s="22"/>
      <c r="B11" s="22"/>
    </row>
    <row r="12" spans="1:2" x14ac:dyDescent="0.25">
      <c r="A12" s="22"/>
      <c r="B12" s="22"/>
    </row>
    <row r="13" spans="1:2" x14ac:dyDescent="0.25">
      <c r="A13" s="22"/>
      <c r="B13" s="22"/>
    </row>
    <row r="14" spans="1:2" x14ac:dyDescent="0.25">
      <c r="A14" s="22"/>
      <c r="B14" s="22"/>
    </row>
    <row r="15" spans="1:2" x14ac:dyDescent="0.25">
      <c r="A15" s="22"/>
      <c r="B15" s="22"/>
    </row>
    <row r="16" spans="1:2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2"/>
      <c r="B20" s="22"/>
    </row>
    <row r="21" spans="1:2" x14ac:dyDescent="0.25">
      <c r="A21" s="22"/>
      <c r="B21" s="22"/>
    </row>
    <row r="22" spans="1:2" x14ac:dyDescent="0.25">
      <c r="A22" s="22"/>
      <c r="B22" s="22"/>
    </row>
    <row r="23" spans="1:2" x14ac:dyDescent="0.25">
      <c r="A23" s="22"/>
      <c r="B23" s="22"/>
    </row>
    <row r="24" spans="1:2" x14ac:dyDescent="0.25">
      <c r="A24" s="22"/>
      <c r="B24" s="22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8CE3-BE87-4C16-9F5E-0E2135EEE7A1}">
  <sheetPr codeName="Arkusz8"/>
  <dimension ref="A6:F28"/>
  <sheetViews>
    <sheetView workbookViewId="0"/>
  </sheetViews>
  <sheetFormatPr defaultRowHeight="15" x14ac:dyDescent="0.25"/>
  <cols>
    <col min="1" max="16384" width="9.140625" style="6"/>
  </cols>
  <sheetData>
    <row r="6" spans="1:6" x14ac:dyDescent="0.25">
      <c r="A6" s="8"/>
      <c r="B6" s="8"/>
      <c r="C6" s="39">
        <v>508215775</v>
      </c>
      <c r="D6" s="40"/>
      <c r="E6" s="40"/>
      <c r="F6" s="40"/>
    </row>
    <row r="7" spans="1:6" x14ac:dyDescent="0.25">
      <c r="A7" s="8"/>
      <c r="B7" s="8"/>
      <c r="C7" s="40"/>
      <c r="D7" s="40"/>
      <c r="E7" s="40"/>
      <c r="F7" s="40"/>
    </row>
    <row r="8" spans="1:6" x14ac:dyDescent="0.25">
      <c r="A8" s="8"/>
      <c r="B8" s="8"/>
      <c r="C8" s="40"/>
      <c r="D8" s="40"/>
      <c r="E8" s="40"/>
      <c r="F8" s="40"/>
    </row>
    <row r="9" spans="1:6" x14ac:dyDescent="0.25">
      <c r="A9" s="8"/>
      <c r="B9" s="8"/>
      <c r="C9" s="40"/>
      <c r="D9" s="40"/>
      <c r="E9" s="40"/>
      <c r="F9" s="40"/>
    </row>
    <row r="10" spans="1:6" x14ac:dyDescent="0.25">
      <c r="A10" s="8"/>
      <c r="B10" s="8"/>
      <c r="C10" s="41" t="s">
        <v>79</v>
      </c>
      <c r="D10" s="42"/>
      <c r="E10" s="42"/>
      <c r="F10" s="42"/>
    </row>
    <row r="11" spans="1:6" x14ac:dyDescent="0.25">
      <c r="A11" s="8"/>
      <c r="B11" s="8"/>
      <c r="C11" s="42"/>
      <c r="D11" s="42"/>
      <c r="E11" s="42"/>
      <c r="F11" s="42"/>
    </row>
    <row r="12" spans="1:6" x14ac:dyDescent="0.25">
      <c r="A12" s="8"/>
      <c r="B12" s="8"/>
      <c r="C12" s="42"/>
      <c r="D12" s="42"/>
      <c r="E12" s="42"/>
      <c r="F12" s="42"/>
    </row>
    <row r="13" spans="1:6" ht="15" customHeight="1" x14ac:dyDescent="0.25">
      <c r="A13" s="8"/>
      <c r="B13" s="8"/>
      <c r="C13" s="42"/>
      <c r="D13" s="42"/>
      <c r="E13" s="42"/>
      <c r="F13" s="42"/>
    </row>
    <row r="14" spans="1:6" ht="15" customHeight="1" x14ac:dyDescent="0.25">
      <c r="A14" s="8"/>
      <c r="B14" s="8"/>
      <c r="C14" s="43" t="s">
        <v>80</v>
      </c>
      <c r="D14" s="44"/>
      <c r="E14" s="44"/>
      <c r="F14" s="44"/>
    </row>
    <row r="15" spans="1:6" ht="15" customHeight="1" x14ac:dyDescent="0.25">
      <c r="A15" s="8"/>
      <c r="B15" s="8"/>
      <c r="C15" s="44"/>
      <c r="D15" s="44"/>
      <c r="E15" s="44"/>
      <c r="F15" s="44"/>
    </row>
    <row r="16" spans="1:6" ht="15" customHeight="1" x14ac:dyDescent="0.25">
      <c r="A16" s="8"/>
      <c r="B16" s="8"/>
      <c r="C16" s="44"/>
      <c r="D16" s="44"/>
      <c r="E16" s="44"/>
      <c r="F16" s="44"/>
    </row>
    <row r="17" spans="1:6" ht="15" customHeight="1" x14ac:dyDescent="0.25">
      <c r="A17" s="8"/>
      <c r="B17" s="8"/>
      <c r="C17" s="44"/>
      <c r="D17" s="44"/>
      <c r="E17" s="44"/>
      <c r="F17" s="44"/>
    </row>
    <row r="18" spans="1:6" ht="15" customHeight="1" x14ac:dyDescent="0.25">
      <c r="A18" s="8"/>
      <c r="B18" s="8"/>
      <c r="C18" s="44" t="s">
        <v>81</v>
      </c>
      <c r="D18" s="44"/>
      <c r="E18" s="44"/>
      <c r="F18" s="44"/>
    </row>
    <row r="19" spans="1:6" ht="15" customHeight="1" x14ac:dyDescent="0.25">
      <c r="A19" s="8"/>
      <c r="B19" s="8"/>
      <c r="C19" s="44"/>
      <c r="D19" s="44"/>
      <c r="E19" s="44"/>
      <c r="F19" s="44"/>
    </row>
    <row r="20" spans="1:6" ht="15" customHeight="1" x14ac:dyDescent="0.25">
      <c r="A20" s="8"/>
      <c r="B20" s="8"/>
      <c r="C20" s="44"/>
      <c r="D20" s="44"/>
      <c r="E20" s="44"/>
      <c r="F20" s="44"/>
    </row>
    <row r="21" spans="1:6" ht="15" customHeight="1" x14ac:dyDescent="0.25">
      <c r="A21" s="8"/>
      <c r="B21" s="8"/>
      <c r="C21" s="44"/>
      <c r="D21" s="44"/>
      <c r="E21" s="44"/>
      <c r="F21" s="44"/>
    </row>
    <row r="22" spans="1:6" ht="15" customHeight="1" x14ac:dyDescent="0.25"/>
    <row r="23" spans="1:6" ht="15" customHeight="1" x14ac:dyDescent="0.25"/>
    <row r="24" spans="1:6" ht="15" customHeight="1" x14ac:dyDescent="0.25"/>
    <row r="25" spans="1:6" ht="15" customHeight="1" x14ac:dyDescent="0.25"/>
    <row r="26" spans="1:6" ht="15" customHeight="1" x14ac:dyDescent="0.25"/>
    <row r="27" spans="1:6" ht="15" customHeight="1" x14ac:dyDescent="0.25"/>
    <row r="28" spans="1:6" ht="15" customHeight="1" x14ac:dyDescent="0.25"/>
  </sheetData>
  <mergeCells count="4">
    <mergeCell ref="C6:F9"/>
    <mergeCell ref="C10:F13"/>
    <mergeCell ref="C14:F17"/>
    <mergeCell ref="C18:F21"/>
  </mergeCells>
  <hyperlinks>
    <hyperlink ref="C10" r:id="rId1" xr:uid="{819A3D74-9FB8-46FB-BF85-EEDDD2031497}"/>
    <hyperlink ref="C14" r:id="rId2" xr:uid="{C887D7B7-07E6-46E6-8597-152C226D326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Dashboard</vt:lpstr>
      <vt:lpstr>Flamex_20-21</vt:lpstr>
      <vt:lpstr>Flamex_23-24</vt:lpstr>
      <vt:lpstr>Rozliczenia_21</vt:lpstr>
      <vt:lpstr>Rozliczenia_22</vt:lpstr>
      <vt:lpstr>Rozliczenia_23</vt:lpstr>
      <vt:lpstr>Usługi</vt:lpstr>
      <vt:lpstr>Zamówienia_23</vt:lpstr>
      <vt:lpstr>Kontakt</vt:lpstr>
      <vt:lpstr>Prognozy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paul</dc:creator>
  <cp:lastModifiedBy>patryk paul</cp:lastModifiedBy>
  <dcterms:created xsi:type="dcterms:W3CDTF">2024-08-19T21:29:22Z</dcterms:created>
  <dcterms:modified xsi:type="dcterms:W3CDTF">2024-09-21T13:04:21Z</dcterms:modified>
</cp:coreProperties>
</file>