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suratno/Library/CloudStorage/Dropbox/Applied Micro - Research Module/4. DATA COLLECTION PROCESS/LAB DATA/Lab Raw Data/"/>
    </mc:Choice>
  </mc:AlternateContent>
  <xr:revisionPtr revIDLastSave="0" documentId="13_ncr:1_{31DB8551-50FA-2A4F-9D19-10EAFB168EEC}" xr6:coauthVersionLast="47" xr6:coauthVersionMax="47" xr10:uidLastSave="{00000000-0000-0000-0000-000000000000}"/>
  <bookViews>
    <workbookView xWindow="0" yWindow="0" windowWidth="33600" windowHeight="21000" activeTab="3" xr2:uid="{19D4EB3D-0E6E-CA41-BB0F-47C6E35FC84E}"/>
  </bookViews>
  <sheets>
    <sheet name="Nash Baseline" sheetId="1" r:id="rId1"/>
    <sheet name="Anticipation High" sheetId="2" r:id="rId2"/>
    <sheet name="Anticipation Low" sheetId="6" r:id="rId3"/>
    <sheet name="Anticipation" sheetId="7" r:id="rId4"/>
    <sheet name="Scarcit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7" l="1"/>
  <c r="F98" i="7"/>
  <c r="F94" i="7"/>
  <c r="F93" i="7"/>
  <c r="F19" i="6"/>
  <c r="F18" i="6"/>
  <c r="F14" i="6"/>
  <c r="F13" i="6"/>
  <c r="P22" i="6"/>
  <c r="P2" i="6"/>
  <c r="O22" i="6"/>
  <c r="O12" i="6"/>
  <c r="L22" i="6"/>
  <c r="L27" i="6"/>
  <c r="L7" i="6"/>
  <c r="L2" i="6"/>
  <c r="Q122" i="7"/>
  <c r="Q72" i="7"/>
  <c r="Q62" i="7"/>
  <c r="Q52" i="7"/>
  <c r="Q42" i="7"/>
  <c r="M12" i="7"/>
  <c r="M2" i="7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6" i="8"/>
  <c r="F5" i="8"/>
  <c r="F4" i="8"/>
  <c r="F3" i="8"/>
  <c r="F2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6" i="7"/>
  <c r="I5" i="7"/>
  <c r="I4" i="7"/>
  <c r="I3" i="7"/>
  <c r="I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6" i="1"/>
  <c r="F5" i="1"/>
  <c r="F3" i="1"/>
  <c r="F4" i="1"/>
  <c r="F2" i="1"/>
  <c r="E3" i="1"/>
  <c r="E4" i="1"/>
  <c r="E5" i="1"/>
  <c r="E6" i="1"/>
  <c r="E2" i="1"/>
  <c r="L161" i="7"/>
  <c r="H161" i="7"/>
  <c r="J161" i="7" s="1"/>
  <c r="L160" i="7"/>
  <c r="H160" i="7"/>
  <c r="J160" i="7" s="1"/>
  <c r="K160" i="7" s="1"/>
  <c r="L159" i="7"/>
  <c r="H159" i="7"/>
  <c r="J159" i="7" s="1"/>
  <c r="K159" i="7" s="1"/>
  <c r="L158" i="7"/>
  <c r="H158" i="7"/>
  <c r="J158" i="7" s="1"/>
  <c r="K158" i="7" s="1"/>
  <c r="L157" i="7"/>
  <c r="H157" i="7"/>
  <c r="J157" i="7" s="1"/>
  <c r="K157" i="7" s="1"/>
  <c r="L156" i="7"/>
  <c r="H156" i="7"/>
  <c r="L155" i="7"/>
  <c r="H155" i="7"/>
  <c r="L154" i="7"/>
  <c r="H154" i="7"/>
  <c r="L153" i="7"/>
  <c r="H153" i="7"/>
  <c r="P152" i="7"/>
  <c r="L152" i="7"/>
  <c r="H152" i="7"/>
  <c r="J152" i="7" s="1"/>
  <c r="K152" i="7" s="1"/>
  <c r="L151" i="7"/>
  <c r="H151" i="7"/>
  <c r="L150" i="7"/>
  <c r="H150" i="7"/>
  <c r="L149" i="7"/>
  <c r="H149" i="7"/>
  <c r="L148" i="7"/>
  <c r="H148" i="7"/>
  <c r="L147" i="7"/>
  <c r="H147" i="7"/>
  <c r="J147" i="7" s="1"/>
  <c r="K147" i="7" s="1"/>
  <c r="L146" i="7"/>
  <c r="H146" i="7"/>
  <c r="L145" i="7"/>
  <c r="H145" i="7"/>
  <c r="L144" i="7"/>
  <c r="H144" i="7"/>
  <c r="L143" i="7"/>
  <c r="H143" i="7"/>
  <c r="P142" i="7"/>
  <c r="L142" i="7"/>
  <c r="H142" i="7"/>
  <c r="J142" i="7" s="1"/>
  <c r="K142" i="7" s="1"/>
  <c r="F143" i="7" s="1"/>
  <c r="L141" i="7"/>
  <c r="H141" i="7"/>
  <c r="L140" i="7"/>
  <c r="H140" i="7"/>
  <c r="L139" i="7"/>
  <c r="H139" i="7"/>
  <c r="L138" i="7"/>
  <c r="H138" i="7"/>
  <c r="L137" i="7"/>
  <c r="H137" i="7"/>
  <c r="J137" i="7" s="1"/>
  <c r="L136" i="7"/>
  <c r="H136" i="7"/>
  <c r="L135" i="7"/>
  <c r="H135" i="7"/>
  <c r="L134" i="7"/>
  <c r="H134" i="7"/>
  <c r="L133" i="7"/>
  <c r="H133" i="7"/>
  <c r="P132" i="7"/>
  <c r="L132" i="7"/>
  <c r="H132" i="7"/>
  <c r="J132" i="7" s="1"/>
  <c r="L131" i="7"/>
  <c r="H131" i="7"/>
  <c r="L130" i="7"/>
  <c r="H130" i="7"/>
  <c r="L129" i="7"/>
  <c r="H129" i="7"/>
  <c r="L128" i="7"/>
  <c r="H128" i="7"/>
  <c r="L127" i="7"/>
  <c r="H127" i="7"/>
  <c r="J127" i="7" s="1"/>
  <c r="L126" i="7"/>
  <c r="H126" i="7"/>
  <c r="L125" i="7"/>
  <c r="H125" i="7"/>
  <c r="L124" i="7"/>
  <c r="H124" i="7"/>
  <c r="L123" i="7"/>
  <c r="H123" i="7"/>
  <c r="P122" i="7"/>
  <c r="L122" i="7"/>
  <c r="H122" i="7"/>
  <c r="J122" i="7" s="1"/>
  <c r="K122" i="7" s="1"/>
  <c r="L121" i="7"/>
  <c r="H121" i="7"/>
  <c r="L120" i="7"/>
  <c r="H120" i="7"/>
  <c r="L119" i="7"/>
  <c r="H119" i="7"/>
  <c r="L118" i="7"/>
  <c r="H118" i="7"/>
  <c r="L117" i="7"/>
  <c r="H117" i="7"/>
  <c r="J117" i="7" s="1"/>
  <c r="K117" i="7" s="1"/>
  <c r="L116" i="7"/>
  <c r="H116" i="7"/>
  <c r="L115" i="7"/>
  <c r="H115" i="7"/>
  <c r="L114" i="7"/>
  <c r="H114" i="7"/>
  <c r="L113" i="7"/>
  <c r="H113" i="7"/>
  <c r="P112" i="7"/>
  <c r="L112" i="7"/>
  <c r="H112" i="7"/>
  <c r="J112" i="7" s="1"/>
  <c r="K112" i="7" s="1"/>
  <c r="L111" i="7"/>
  <c r="H111" i="7"/>
  <c r="L110" i="7"/>
  <c r="H110" i="7"/>
  <c r="L109" i="7"/>
  <c r="H109" i="7"/>
  <c r="L108" i="7"/>
  <c r="H108" i="7"/>
  <c r="L107" i="7"/>
  <c r="H107" i="7"/>
  <c r="J107" i="7" s="1"/>
  <c r="K107" i="7" s="1"/>
  <c r="L106" i="7"/>
  <c r="H106" i="7"/>
  <c r="L105" i="7"/>
  <c r="H105" i="7"/>
  <c r="L104" i="7"/>
  <c r="H104" i="7"/>
  <c r="L103" i="7"/>
  <c r="H103" i="7"/>
  <c r="P102" i="7"/>
  <c r="L102" i="7"/>
  <c r="H102" i="7"/>
  <c r="J102" i="7" s="1"/>
  <c r="L101" i="7"/>
  <c r="H101" i="7"/>
  <c r="L100" i="7"/>
  <c r="H100" i="7"/>
  <c r="L99" i="7"/>
  <c r="H99" i="7"/>
  <c r="J99" i="7" s="1"/>
  <c r="K99" i="7" s="1"/>
  <c r="L98" i="7"/>
  <c r="H98" i="7"/>
  <c r="J98" i="7" s="1"/>
  <c r="K98" i="7" s="1"/>
  <c r="L97" i="7"/>
  <c r="H97" i="7"/>
  <c r="J97" i="7" s="1"/>
  <c r="K97" i="7" s="1"/>
  <c r="L96" i="7"/>
  <c r="H96" i="7"/>
  <c r="L95" i="7"/>
  <c r="H95" i="7"/>
  <c r="L94" i="7"/>
  <c r="H94" i="7"/>
  <c r="J94" i="7" s="1"/>
  <c r="K94" i="7" s="1"/>
  <c r="L93" i="7"/>
  <c r="H93" i="7"/>
  <c r="J93" i="7" s="1"/>
  <c r="K93" i="7" s="1"/>
  <c r="P92" i="7"/>
  <c r="L92" i="7"/>
  <c r="H92" i="7"/>
  <c r="J92" i="7" s="1"/>
  <c r="K92" i="7" s="1"/>
  <c r="L91" i="7"/>
  <c r="H91" i="7"/>
  <c r="L90" i="7"/>
  <c r="H90" i="7"/>
  <c r="L89" i="7"/>
  <c r="H89" i="7"/>
  <c r="L88" i="7"/>
  <c r="H88" i="7"/>
  <c r="L87" i="7"/>
  <c r="H87" i="7"/>
  <c r="J87" i="7" s="1"/>
  <c r="L86" i="7"/>
  <c r="H86" i="7"/>
  <c r="L85" i="7"/>
  <c r="H85" i="7"/>
  <c r="L84" i="7"/>
  <c r="H84" i="7"/>
  <c r="L83" i="7"/>
  <c r="H83" i="7"/>
  <c r="P82" i="7"/>
  <c r="L82" i="7"/>
  <c r="H82" i="7"/>
  <c r="J82" i="7" s="1"/>
  <c r="K82" i="7" s="1"/>
  <c r="L81" i="7"/>
  <c r="H81" i="7"/>
  <c r="L80" i="7"/>
  <c r="H80" i="7"/>
  <c r="L79" i="7"/>
  <c r="H79" i="7"/>
  <c r="L78" i="7"/>
  <c r="H78" i="7"/>
  <c r="L77" i="7"/>
  <c r="H77" i="7"/>
  <c r="J77" i="7" s="1"/>
  <c r="L76" i="7"/>
  <c r="H76" i="7"/>
  <c r="L75" i="7"/>
  <c r="H75" i="7"/>
  <c r="L74" i="7"/>
  <c r="H74" i="7"/>
  <c r="L73" i="7"/>
  <c r="H73" i="7"/>
  <c r="P72" i="7"/>
  <c r="L72" i="7"/>
  <c r="H72" i="7"/>
  <c r="J72" i="7" s="1"/>
  <c r="L71" i="7"/>
  <c r="H71" i="7"/>
  <c r="L70" i="7"/>
  <c r="H70" i="7"/>
  <c r="L69" i="7"/>
  <c r="H69" i="7"/>
  <c r="L68" i="7"/>
  <c r="H68" i="7"/>
  <c r="L67" i="7"/>
  <c r="H67" i="7"/>
  <c r="J67" i="7" s="1"/>
  <c r="L66" i="7"/>
  <c r="H66" i="7"/>
  <c r="L65" i="7"/>
  <c r="H65" i="7"/>
  <c r="L64" i="7"/>
  <c r="H64" i="7"/>
  <c r="L63" i="7"/>
  <c r="H63" i="7"/>
  <c r="P62" i="7"/>
  <c r="L62" i="7"/>
  <c r="H62" i="7"/>
  <c r="J62" i="7" s="1"/>
  <c r="L61" i="7"/>
  <c r="H61" i="7"/>
  <c r="L60" i="7"/>
  <c r="H60" i="7"/>
  <c r="L59" i="7"/>
  <c r="H59" i="7"/>
  <c r="L58" i="7"/>
  <c r="H58" i="7"/>
  <c r="L57" i="7"/>
  <c r="H57" i="7"/>
  <c r="J57" i="7" s="1"/>
  <c r="L56" i="7"/>
  <c r="H56" i="7"/>
  <c r="L55" i="7"/>
  <c r="H55" i="7"/>
  <c r="L54" i="7"/>
  <c r="H54" i="7"/>
  <c r="L53" i="7"/>
  <c r="H53" i="7"/>
  <c r="P52" i="7"/>
  <c r="L52" i="7"/>
  <c r="H52" i="7"/>
  <c r="J52" i="7" s="1"/>
  <c r="L51" i="7"/>
  <c r="H51" i="7"/>
  <c r="L50" i="7"/>
  <c r="H50" i="7"/>
  <c r="L49" i="7"/>
  <c r="H49" i="7"/>
  <c r="L48" i="7"/>
  <c r="H48" i="7"/>
  <c r="L47" i="7"/>
  <c r="H47" i="7"/>
  <c r="J47" i="7" s="1"/>
  <c r="L46" i="7"/>
  <c r="H46" i="7"/>
  <c r="L45" i="7"/>
  <c r="H45" i="7"/>
  <c r="L44" i="7"/>
  <c r="H44" i="7"/>
  <c r="L43" i="7"/>
  <c r="H43" i="7"/>
  <c r="P42" i="7"/>
  <c r="L42" i="7"/>
  <c r="H42" i="7"/>
  <c r="J42" i="7" s="1"/>
  <c r="L41" i="7"/>
  <c r="H41" i="7"/>
  <c r="L40" i="7"/>
  <c r="H40" i="7"/>
  <c r="L39" i="7"/>
  <c r="H39" i="7"/>
  <c r="L38" i="7"/>
  <c r="H38" i="7"/>
  <c r="L37" i="7"/>
  <c r="H37" i="7"/>
  <c r="J37" i="7" s="1"/>
  <c r="L36" i="7"/>
  <c r="H36" i="7"/>
  <c r="L35" i="7"/>
  <c r="H35" i="7"/>
  <c r="L34" i="7"/>
  <c r="H34" i="7"/>
  <c r="L33" i="7"/>
  <c r="H33" i="7"/>
  <c r="P32" i="7"/>
  <c r="L32" i="7"/>
  <c r="H32" i="7"/>
  <c r="J32" i="7" s="1"/>
  <c r="L31" i="7"/>
  <c r="H31" i="7"/>
  <c r="L30" i="7"/>
  <c r="H30" i="7"/>
  <c r="L29" i="7"/>
  <c r="H29" i="7"/>
  <c r="L28" i="7"/>
  <c r="H28" i="7"/>
  <c r="L27" i="7"/>
  <c r="H27" i="7"/>
  <c r="J27" i="7" s="1"/>
  <c r="L26" i="7"/>
  <c r="H26" i="7"/>
  <c r="L25" i="7"/>
  <c r="H25" i="7"/>
  <c r="L24" i="7"/>
  <c r="H24" i="7"/>
  <c r="L23" i="7"/>
  <c r="H23" i="7"/>
  <c r="P22" i="7"/>
  <c r="L22" i="7"/>
  <c r="H22" i="7"/>
  <c r="J22" i="7" s="1"/>
  <c r="L21" i="7"/>
  <c r="H21" i="7"/>
  <c r="L20" i="7"/>
  <c r="H20" i="7"/>
  <c r="L19" i="7"/>
  <c r="H19" i="7"/>
  <c r="L18" i="7"/>
  <c r="H18" i="7"/>
  <c r="L17" i="7"/>
  <c r="H17" i="7"/>
  <c r="J17" i="7" s="1"/>
  <c r="L16" i="7"/>
  <c r="H16" i="7"/>
  <c r="L15" i="7"/>
  <c r="H15" i="7"/>
  <c r="L14" i="7"/>
  <c r="H14" i="7"/>
  <c r="L13" i="7"/>
  <c r="H13" i="7"/>
  <c r="P12" i="7"/>
  <c r="L12" i="7"/>
  <c r="H12" i="7"/>
  <c r="J12" i="7" s="1"/>
  <c r="K12" i="7" s="1"/>
  <c r="L11" i="7"/>
  <c r="H11" i="7"/>
  <c r="L10" i="7"/>
  <c r="H10" i="7"/>
  <c r="L9" i="7"/>
  <c r="H9" i="7"/>
  <c r="L8" i="7"/>
  <c r="H8" i="7"/>
  <c r="L7" i="7"/>
  <c r="H7" i="7"/>
  <c r="J7" i="7" s="1"/>
  <c r="L6" i="7"/>
  <c r="H6" i="7"/>
  <c r="L5" i="7"/>
  <c r="H5" i="7"/>
  <c r="L4" i="7"/>
  <c r="H4" i="7"/>
  <c r="L3" i="7"/>
  <c r="H3" i="7"/>
  <c r="P2" i="7"/>
  <c r="L2" i="7"/>
  <c r="H2" i="7"/>
  <c r="J2" i="7" s="1"/>
  <c r="J41" i="8"/>
  <c r="E41" i="8"/>
  <c r="J40" i="8"/>
  <c r="E40" i="8"/>
  <c r="J39" i="8"/>
  <c r="E39" i="8"/>
  <c r="J38" i="8"/>
  <c r="E38" i="8"/>
  <c r="N37" i="8"/>
  <c r="J37" i="8"/>
  <c r="E37" i="8"/>
  <c r="G37" i="8" s="1"/>
  <c r="J36" i="8"/>
  <c r="E36" i="8"/>
  <c r="J35" i="8"/>
  <c r="E35" i="8"/>
  <c r="J34" i="8"/>
  <c r="E34" i="8"/>
  <c r="J33" i="8"/>
  <c r="E33" i="8"/>
  <c r="N32" i="8"/>
  <c r="J32" i="8"/>
  <c r="E32" i="8"/>
  <c r="G32" i="8" s="1"/>
  <c r="J31" i="8"/>
  <c r="E31" i="8"/>
  <c r="J30" i="8"/>
  <c r="E30" i="8"/>
  <c r="J29" i="8"/>
  <c r="E29" i="8"/>
  <c r="J28" i="8"/>
  <c r="E28" i="8"/>
  <c r="N27" i="8"/>
  <c r="J27" i="8"/>
  <c r="E27" i="8"/>
  <c r="G27" i="8" s="1"/>
  <c r="J26" i="8"/>
  <c r="E26" i="8"/>
  <c r="J25" i="8"/>
  <c r="E25" i="8"/>
  <c r="J24" i="8"/>
  <c r="E24" i="8"/>
  <c r="J23" i="8"/>
  <c r="E23" i="8"/>
  <c r="N22" i="8"/>
  <c r="J22" i="8"/>
  <c r="E22" i="8"/>
  <c r="G22" i="8" s="1"/>
  <c r="J21" i="8"/>
  <c r="E21" i="8"/>
  <c r="J20" i="8"/>
  <c r="E20" i="8"/>
  <c r="J19" i="8"/>
  <c r="E19" i="8"/>
  <c r="J18" i="8"/>
  <c r="E18" i="8"/>
  <c r="N17" i="8"/>
  <c r="J17" i="8"/>
  <c r="E17" i="8"/>
  <c r="G17" i="8" s="1"/>
  <c r="J16" i="8"/>
  <c r="E16" i="8"/>
  <c r="J15" i="8"/>
  <c r="E15" i="8"/>
  <c r="J14" i="8"/>
  <c r="E14" i="8"/>
  <c r="J13" i="8"/>
  <c r="E13" i="8"/>
  <c r="N12" i="8"/>
  <c r="J12" i="8"/>
  <c r="E12" i="8"/>
  <c r="G12" i="8" s="1"/>
  <c r="J11" i="8"/>
  <c r="E11" i="8"/>
  <c r="J10" i="8"/>
  <c r="E10" i="8"/>
  <c r="J9" i="8"/>
  <c r="E9" i="8"/>
  <c r="J8" i="8"/>
  <c r="E8" i="8"/>
  <c r="N7" i="8"/>
  <c r="J7" i="8"/>
  <c r="E7" i="8"/>
  <c r="G7" i="8" s="1"/>
  <c r="J6" i="8"/>
  <c r="E6" i="8"/>
  <c r="J5" i="8"/>
  <c r="E5" i="8"/>
  <c r="J4" i="8"/>
  <c r="E4" i="8"/>
  <c r="J3" i="8"/>
  <c r="E3" i="8"/>
  <c r="N2" i="8"/>
  <c r="J2" i="8"/>
  <c r="E2" i="8"/>
  <c r="G2" i="8" s="1"/>
  <c r="N12" i="1"/>
  <c r="N17" i="1"/>
  <c r="N22" i="1"/>
  <c r="N27" i="1"/>
  <c r="N32" i="1"/>
  <c r="N37" i="1"/>
  <c r="N7" i="1"/>
  <c r="N2" i="1"/>
  <c r="O32" i="6"/>
  <c r="O42" i="6"/>
  <c r="O52" i="6"/>
  <c r="O62" i="6"/>
  <c r="O72" i="6"/>
  <c r="O12" i="2"/>
  <c r="O22" i="2"/>
  <c r="O32" i="2"/>
  <c r="O42" i="2"/>
  <c r="O52" i="2"/>
  <c r="O62" i="2"/>
  <c r="O72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J22" i="2"/>
  <c r="I22" i="2"/>
  <c r="I27" i="2"/>
  <c r="J27" i="2" s="1"/>
  <c r="F28" i="2" s="1"/>
  <c r="I32" i="2"/>
  <c r="J32" i="2" s="1"/>
  <c r="F33" i="2" s="1"/>
  <c r="I37" i="2"/>
  <c r="J37" i="2" s="1"/>
  <c r="F38" i="2" s="1"/>
  <c r="I62" i="2"/>
  <c r="J62" i="2" s="1"/>
  <c r="F63" i="2" s="1"/>
  <c r="I63" i="2" s="1"/>
  <c r="I67" i="2"/>
  <c r="J67" i="2" s="1"/>
  <c r="I72" i="2"/>
  <c r="J72" i="2" s="1"/>
  <c r="F73" i="2" s="1"/>
  <c r="I73" i="2" s="1"/>
  <c r="I77" i="2"/>
  <c r="J77" i="2" s="1"/>
  <c r="H3" i="2"/>
  <c r="H4" i="2"/>
  <c r="H5" i="2"/>
  <c r="H6" i="2"/>
  <c r="H7" i="2"/>
  <c r="I7" i="2" s="1"/>
  <c r="J7" i="2" s="1"/>
  <c r="H8" i="2"/>
  <c r="H9" i="2"/>
  <c r="H10" i="2"/>
  <c r="H11" i="2"/>
  <c r="H12" i="2"/>
  <c r="I12" i="2" s="1"/>
  <c r="J12" i="2" s="1"/>
  <c r="H13" i="2"/>
  <c r="H14" i="2"/>
  <c r="H15" i="2"/>
  <c r="H16" i="2"/>
  <c r="H17" i="2"/>
  <c r="I17" i="2" s="1"/>
  <c r="J17" i="2" s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I42" i="2" s="1"/>
  <c r="J42" i="2" s="1"/>
  <c r="F43" i="2" s="1"/>
  <c r="H43" i="2"/>
  <c r="H44" i="2"/>
  <c r="H45" i="2"/>
  <c r="H46" i="2"/>
  <c r="H47" i="2"/>
  <c r="I47" i="2" s="1"/>
  <c r="J47" i="2" s="1"/>
  <c r="F48" i="2" s="1"/>
  <c r="H48" i="2"/>
  <c r="H49" i="2"/>
  <c r="H50" i="2"/>
  <c r="H51" i="2"/>
  <c r="H52" i="2"/>
  <c r="I52" i="2" s="1"/>
  <c r="J52" i="2" s="1"/>
  <c r="F53" i="2" s="1"/>
  <c r="H53" i="2"/>
  <c r="H54" i="2"/>
  <c r="H55" i="2"/>
  <c r="H56" i="2"/>
  <c r="H57" i="2"/>
  <c r="I57" i="2" s="1"/>
  <c r="J57" i="2" s="1"/>
  <c r="F58" i="2" s="1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I14" i="6"/>
  <c r="J14" i="6" s="1"/>
  <c r="I47" i="6"/>
  <c r="I62" i="6"/>
  <c r="J62" i="6" s="1"/>
  <c r="H63" i="6"/>
  <c r="H64" i="6"/>
  <c r="H65" i="6"/>
  <c r="H66" i="6"/>
  <c r="H67" i="6"/>
  <c r="I67" i="6" s="1"/>
  <c r="J67" i="6" s="1"/>
  <c r="H68" i="6"/>
  <c r="H69" i="6"/>
  <c r="H70" i="6"/>
  <c r="H71" i="6"/>
  <c r="H72" i="6"/>
  <c r="I72" i="6" s="1"/>
  <c r="H73" i="6"/>
  <c r="H74" i="6"/>
  <c r="H75" i="6"/>
  <c r="H76" i="6"/>
  <c r="H77" i="6"/>
  <c r="I77" i="6" s="1"/>
  <c r="J77" i="6" s="1"/>
  <c r="H78" i="6"/>
  <c r="I78" i="6" s="1"/>
  <c r="J78" i="6" s="1"/>
  <c r="H79" i="6"/>
  <c r="I79" i="6" s="1"/>
  <c r="J79" i="6" s="1"/>
  <c r="H80" i="6"/>
  <c r="I80" i="6" s="1"/>
  <c r="J80" i="6" s="1"/>
  <c r="H81" i="6"/>
  <c r="I81" i="6" s="1"/>
  <c r="J81" i="6" s="1"/>
  <c r="H62" i="6"/>
  <c r="H21" i="6"/>
  <c r="H20" i="6"/>
  <c r="H19" i="6"/>
  <c r="I19" i="6" s="1"/>
  <c r="J19" i="6" s="1"/>
  <c r="H18" i="6"/>
  <c r="I18" i="6" s="1"/>
  <c r="J18" i="6" s="1"/>
  <c r="H17" i="6"/>
  <c r="I17" i="6" s="1"/>
  <c r="J17" i="6" s="1"/>
  <c r="H16" i="6"/>
  <c r="H15" i="6"/>
  <c r="H14" i="6"/>
  <c r="H13" i="6"/>
  <c r="I13" i="6" s="1"/>
  <c r="J13" i="6" s="1"/>
  <c r="H12" i="6"/>
  <c r="I12" i="6" s="1"/>
  <c r="J12" i="6" s="1"/>
  <c r="H41" i="6"/>
  <c r="H40" i="6"/>
  <c r="H39" i="6"/>
  <c r="H38" i="6"/>
  <c r="H37" i="6"/>
  <c r="I37" i="6" s="1"/>
  <c r="J37" i="6" s="1"/>
  <c r="H36" i="6"/>
  <c r="H35" i="6"/>
  <c r="H34" i="6"/>
  <c r="H33" i="6"/>
  <c r="H32" i="6"/>
  <c r="I32" i="6" s="1"/>
  <c r="J32" i="6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7" i="1"/>
  <c r="G7" i="1" s="1"/>
  <c r="H7" i="1" s="1"/>
  <c r="E8" i="1"/>
  <c r="E9" i="1"/>
  <c r="E10" i="1"/>
  <c r="E11" i="1"/>
  <c r="E12" i="1"/>
  <c r="G12" i="1" s="1"/>
  <c r="H12" i="1" s="1"/>
  <c r="E13" i="1"/>
  <c r="E14" i="1"/>
  <c r="E15" i="1"/>
  <c r="E16" i="1"/>
  <c r="E17" i="1"/>
  <c r="G17" i="1" s="1"/>
  <c r="H17" i="1" s="1"/>
  <c r="E18" i="1"/>
  <c r="E19" i="1"/>
  <c r="E20" i="1"/>
  <c r="E21" i="1"/>
  <c r="E22" i="1"/>
  <c r="G22" i="1" s="1"/>
  <c r="H22" i="1" s="1"/>
  <c r="E23" i="1"/>
  <c r="E24" i="1"/>
  <c r="E25" i="1"/>
  <c r="E26" i="1"/>
  <c r="E27" i="1"/>
  <c r="G27" i="1" s="1"/>
  <c r="H27" i="1" s="1"/>
  <c r="E28" i="1"/>
  <c r="E29" i="1"/>
  <c r="E30" i="1"/>
  <c r="E31" i="1"/>
  <c r="E32" i="1"/>
  <c r="G32" i="1" s="1"/>
  <c r="E33" i="1"/>
  <c r="E34" i="1"/>
  <c r="E35" i="1"/>
  <c r="E36" i="1"/>
  <c r="E37" i="1"/>
  <c r="G37" i="1" s="1"/>
  <c r="H37" i="1" s="1"/>
  <c r="I37" i="1" s="1"/>
  <c r="C38" i="1" s="1"/>
  <c r="E38" i="1"/>
  <c r="E39" i="1"/>
  <c r="E40" i="1"/>
  <c r="E41" i="1"/>
  <c r="O2" i="6"/>
  <c r="H2" i="6"/>
  <c r="I2" i="6" s="1"/>
  <c r="K2" i="6"/>
  <c r="H3" i="6"/>
  <c r="H4" i="6"/>
  <c r="H5" i="6"/>
  <c r="H6" i="6"/>
  <c r="H7" i="6"/>
  <c r="I7" i="6" s="1"/>
  <c r="J7" i="6" s="1"/>
  <c r="H8" i="6"/>
  <c r="H9" i="6"/>
  <c r="H10" i="6"/>
  <c r="H11" i="6"/>
  <c r="H61" i="6"/>
  <c r="H60" i="6"/>
  <c r="H59" i="6"/>
  <c r="H58" i="6"/>
  <c r="H57" i="6"/>
  <c r="I57" i="6" s="1"/>
  <c r="J57" i="6" s="1"/>
  <c r="H56" i="6"/>
  <c r="H55" i="6"/>
  <c r="H54" i="6"/>
  <c r="H53" i="6"/>
  <c r="H52" i="6"/>
  <c r="I52" i="6" s="1"/>
  <c r="J52" i="6" s="1"/>
  <c r="H51" i="6"/>
  <c r="H50" i="6"/>
  <c r="H49" i="6"/>
  <c r="H48" i="6"/>
  <c r="H47" i="6"/>
  <c r="H46" i="6"/>
  <c r="H45" i="6"/>
  <c r="H44" i="6"/>
  <c r="H43" i="6"/>
  <c r="H42" i="6"/>
  <c r="I42" i="6" s="1"/>
  <c r="J42" i="6" s="1"/>
  <c r="H31" i="6"/>
  <c r="H30" i="6"/>
  <c r="H29" i="6"/>
  <c r="H28" i="6"/>
  <c r="H27" i="6"/>
  <c r="I27" i="6" s="1"/>
  <c r="J27" i="6" s="1"/>
  <c r="H26" i="6"/>
  <c r="H25" i="6"/>
  <c r="H24" i="6"/>
  <c r="H23" i="6"/>
  <c r="H22" i="6"/>
  <c r="I22" i="6" s="1"/>
  <c r="J22" i="6" s="1"/>
  <c r="J2" i="1"/>
  <c r="K2" i="2"/>
  <c r="H2" i="2"/>
  <c r="I2" i="2" s="1"/>
  <c r="F100" i="7" l="1"/>
  <c r="J100" i="7" s="1"/>
  <c r="F95" i="7"/>
  <c r="J95" i="7"/>
  <c r="F20" i="6"/>
  <c r="I20" i="6" s="1"/>
  <c r="F15" i="6"/>
  <c r="I15" i="6"/>
  <c r="J143" i="7"/>
  <c r="H32" i="1"/>
  <c r="I32" i="1"/>
  <c r="C33" i="1" s="1"/>
  <c r="G38" i="1"/>
  <c r="F108" i="7"/>
  <c r="J108" i="7" s="1"/>
  <c r="K108" i="7" s="1"/>
  <c r="F109" i="7" s="1"/>
  <c r="J109" i="7" s="1"/>
  <c r="I12" i="1"/>
  <c r="C13" i="1" s="1"/>
  <c r="G13" i="1" s="1"/>
  <c r="I7" i="1"/>
  <c r="C8" i="1" s="1"/>
  <c r="G8" i="1" s="1"/>
  <c r="F148" i="7"/>
  <c r="J148" i="7" s="1"/>
  <c r="F38" i="6"/>
  <c r="J72" i="6"/>
  <c r="F73" i="6" s="1"/>
  <c r="I73" i="6" s="1"/>
  <c r="J73" i="6" s="1"/>
  <c r="F74" i="6" s="1"/>
  <c r="I74" i="6" s="1"/>
  <c r="J47" i="6"/>
  <c r="F48" i="6" s="1"/>
  <c r="F53" i="6"/>
  <c r="F58" i="6"/>
  <c r="I58" i="6" s="1"/>
  <c r="K52" i="7"/>
  <c r="F53" i="7" s="1"/>
  <c r="J53" i="7" s="1"/>
  <c r="K53" i="7" s="1"/>
  <c r="F54" i="7" s="1"/>
  <c r="J54" i="7" s="1"/>
  <c r="F13" i="7"/>
  <c r="J13" i="7" s="1"/>
  <c r="K13" i="7" s="1"/>
  <c r="F14" i="7" s="1"/>
  <c r="J14" i="7" s="1"/>
  <c r="H22" i="8"/>
  <c r="I22" i="8" s="1"/>
  <c r="C23" i="8" s="1"/>
  <c r="G23" i="8" s="1"/>
  <c r="K102" i="7"/>
  <c r="F103" i="7" s="1"/>
  <c r="J103" i="7" s="1"/>
  <c r="K143" i="7"/>
  <c r="F144" i="7" s="1"/>
  <c r="J144" i="7" s="1"/>
  <c r="K87" i="7"/>
  <c r="F88" i="7" s="1"/>
  <c r="J88" i="7" s="1"/>
  <c r="K148" i="7"/>
  <c r="F149" i="7" s="1"/>
  <c r="J149" i="7" s="1"/>
  <c r="F118" i="7"/>
  <c r="J118" i="7" s="1"/>
  <c r="K132" i="7"/>
  <c r="F133" i="7" s="1"/>
  <c r="J133" i="7" s="1"/>
  <c r="K127" i="7"/>
  <c r="F128" i="7" s="1"/>
  <c r="J128" i="7" s="1"/>
  <c r="F113" i="7"/>
  <c r="J113" i="7" s="1"/>
  <c r="K137" i="7"/>
  <c r="F138" i="7" s="1"/>
  <c r="J138" i="7" s="1"/>
  <c r="F153" i="7"/>
  <c r="J153" i="7" s="1"/>
  <c r="F83" i="7"/>
  <c r="J83" i="7" s="1"/>
  <c r="F123" i="7"/>
  <c r="J123" i="7" s="1"/>
  <c r="K161" i="7"/>
  <c r="M157" i="7" s="1"/>
  <c r="K67" i="7"/>
  <c r="F68" i="7" s="1"/>
  <c r="J68" i="7" s="1"/>
  <c r="K42" i="7"/>
  <c r="F43" i="7"/>
  <c r="J43" i="7" s="1"/>
  <c r="K72" i="7"/>
  <c r="F73" i="7" s="1"/>
  <c r="J73" i="7" s="1"/>
  <c r="K57" i="7"/>
  <c r="F58" i="7" s="1"/>
  <c r="J58" i="7" s="1"/>
  <c r="K32" i="7"/>
  <c r="F33" i="7" s="1"/>
  <c r="J33" i="7" s="1"/>
  <c r="K17" i="7"/>
  <c r="F18" i="7" s="1"/>
  <c r="J18" i="7" s="1"/>
  <c r="K7" i="7"/>
  <c r="F8" i="7"/>
  <c r="J8" i="7" s="1"/>
  <c r="K62" i="7"/>
  <c r="F63" i="7"/>
  <c r="J63" i="7" s="1"/>
  <c r="K22" i="7"/>
  <c r="F23" i="7" s="1"/>
  <c r="J23" i="7" s="1"/>
  <c r="K27" i="7"/>
  <c r="F28" i="7" s="1"/>
  <c r="J28" i="7" s="1"/>
  <c r="K2" i="7"/>
  <c r="F3" i="7" s="1"/>
  <c r="J3" i="7" s="1"/>
  <c r="K47" i="7"/>
  <c r="F48" i="7" s="1"/>
  <c r="J48" i="7" s="1"/>
  <c r="K77" i="7"/>
  <c r="F78" i="7" s="1"/>
  <c r="J78" i="7" s="1"/>
  <c r="K37" i="7"/>
  <c r="F38" i="7" s="1"/>
  <c r="J38" i="7" s="1"/>
  <c r="H17" i="8"/>
  <c r="H32" i="8"/>
  <c r="I32" i="8" s="1"/>
  <c r="C33" i="8" s="1"/>
  <c r="G33" i="8" s="1"/>
  <c r="H12" i="8"/>
  <c r="H37" i="8"/>
  <c r="I37" i="8" s="1"/>
  <c r="C38" i="8" s="1"/>
  <c r="G38" i="8" s="1"/>
  <c r="H7" i="8"/>
  <c r="I7" i="8" s="1"/>
  <c r="C8" i="8" s="1"/>
  <c r="G8" i="8" s="1"/>
  <c r="H27" i="8"/>
  <c r="I27" i="8" s="1"/>
  <c r="C28" i="8" s="1"/>
  <c r="G28" i="8" s="1"/>
  <c r="H2" i="8"/>
  <c r="F78" i="2"/>
  <c r="I78" i="2" s="1"/>
  <c r="J73" i="2"/>
  <c r="F74" i="2" s="1"/>
  <c r="I74" i="2" s="1"/>
  <c r="F68" i="2"/>
  <c r="I68" i="2" s="1"/>
  <c r="J63" i="2"/>
  <c r="F64" i="2" s="1"/>
  <c r="I64" i="2" s="1"/>
  <c r="F68" i="6"/>
  <c r="I68" i="6" s="1"/>
  <c r="F63" i="6"/>
  <c r="I63" i="6" s="1"/>
  <c r="L77" i="6"/>
  <c r="I38" i="6"/>
  <c r="F33" i="6"/>
  <c r="F13" i="2"/>
  <c r="I13" i="2" s="1"/>
  <c r="J13" i="2" s="1"/>
  <c r="F18" i="2"/>
  <c r="I18" i="2" s="1"/>
  <c r="J18" i="2" s="1"/>
  <c r="F23" i="2"/>
  <c r="I23" i="2" s="1"/>
  <c r="J23" i="2" s="1"/>
  <c r="I28" i="2"/>
  <c r="H38" i="1"/>
  <c r="I38" i="1"/>
  <c r="C39" i="1" s="1"/>
  <c r="G39" i="1" s="1"/>
  <c r="G33" i="1"/>
  <c r="I27" i="1"/>
  <c r="C28" i="1" s="1"/>
  <c r="G28" i="1" s="1"/>
  <c r="I22" i="1"/>
  <c r="C23" i="1" s="1"/>
  <c r="I17" i="1"/>
  <c r="C18" i="1" s="1"/>
  <c r="G18" i="1" s="1"/>
  <c r="F8" i="6"/>
  <c r="I8" i="6" s="1"/>
  <c r="J2" i="6"/>
  <c r="F3" i="6" s="1"/>
  <c r="I3" i="6" s="1"/>
  <c r="J3" i="6" s="1"/>
  <c r="F28" i="6"/>
  <c r="F43" i="6"/>
  <c r="F23" i="6"/>
  <c r="I43" i="2"/>
  <c r="I48" i="2"/>
  <c r="I53" i="2"/>
  <c r="I38" i="2"/>
  <c r="F8" i="2"/>
  <c r="I8" i="2" s="1"/>
  <c r="J8" i="2" s="1"/>
  <c r="J2" i="2"/>
  <c r="F3" i="2" s="1"/>
  <c r="I3" i="2" s="1"/>
  <c r="J3" i="2" s="1"/>
  <c r="I33" i="2"/>
  <c r="K100" i="7" l="1"/>
  <c r="F101" i="7"/>
  <c r="J101" i="7" s="1"/>
  <c r="K101" i="7" s="1"/>
  <c r="M97" i="7" s="1"/>
  <c r="K95" i="7"/>
  <c r="F96" i="7"/>
  <c r="J96" i="7" s="1"/>
  <c r="K96" i="7" s="1"/>
  <c r="M92" i="7" s="1"/>
  <c r="J20" i="6"/>
  <c r="F21" i="6"/>
  <c r="I21" i="6" s="1"/>
  <c r="J15" i="6"/>
  <c r="F16" i="6"/>
  <c r="I16" i="6" s="1"/>
  <c r="J16" i="6" s="1"/>
  <c r="L12" i="6" s="1"/>
  <c r="I17" i="8"/>
  <c r="C18" i="8" s="1"/>
  <c r="G18" i="8" s="1"/>
  <c r="H18" i="8" s="1"/>
  <c r="I18" i="8" s="1"/>
  <c r="C19" i="8" s="1"/>
  <c r="G19" i="8" s="1"/>
  <c r="I12" i="8"/>
  <c r="C13" i="8" s="1"/>
  <c r="G13" i="8" s="1"/>
  <c r="H13" i="8" s="1"/>
  <c r="I2" i="8"/>
  <c r="C3" i="8" s="1"/>
  <c r="G3" i="8" s="1"/>
  <c r="K138" i="7"/>
  <c r="F139" i="7" s="1"/>
  <c r="J139" i="7" s="1"/>
  <c r="K109" i="7"/>
  <c r="F110" i="7" s="1"/>
  <c r="J110" i="7" s="1"/>
  <c r="K144" i="7"/>
  <c r="F145" i="7" s="1"/>
  <c r="J145" i="7" s="1"/>
  <c r="K149" i="7"/>
  <c r="F150" i="7" s="1"/>
  <c r="J150" i="7" s="1"/>
  <c r="K88" i="7"/>
  <c r="F89" i="7" s="1"/>
  <c r="J89" i="7" s="1"/>
  <c r="K133" i="7"/>
  <c r="F134" i="7"/>
  <c r="J134" i="7" s="1"/>
  <c r="K83" i="7"/>
  <c r="F84" i="7"/>
  <c r="J84" i="7" s="1"/>
  <c r="K128" i="7"/>
  <c r="F129" i="7" s="1"/>
  <c r="J129" i="7" s="1"/>
  <c r="K113" i="7"/>
  <c r="F114" i="7" s="1"/>
  <c r="J114" i="7" s="1"/>
  <c r="K103" i="7"/>
  <c r="F104" i="7" s="1"/>
  <c r="J104" i="7" s="1"/>
  <c r="K153" i="7"/>
  <c r="F154" i="7" s="1"/>
  <c r="J154" i="7" s="1"/>
  <c r="K118" i="7"/>
  <c r="F119" i="7" s="1"/>
  <c r="J119" i="7" s="1"/>
  <c r="K123" i="7"/>
  <c r="F124" i="7" s="1"/>
  <c r="J124" i="7" s="1"/>
  <c r="K38" i="7"/>
  <c r="F39" i="7"/>
  <c r="J39" i="7" s="1"/>
  <c r="K78" i="7"/>
  <c r="F79" i="7"/>
  <c r="J79" i="7" s="1"/>
  <c r="K54" i="7"/>
  <c r="F55" i="7" s="1"/>
  <c r="J55" i="7" s="1"/>
  <c r="K33" i="7"/>
  <c r="F34" i="7" s="1"/>
  <c r="J34" i="7" s="1"/>
  <c r="K58" i="7"/>
  <c r="F59" i="7"/>
  <c r="J59" i="7" s="1"/>
  <c r="K73" i="7"/>
  <c r="F74" i="7"/>
  <c r="J74" i="7" s="1"/>
  <c r="K68" i="7"/>
  <c r="F69" i="7" s="1"/>
  <c r="J69" i="7" s="1"/>
  <c r="K18" i="7"/>
  <c r="F19" i="7" s="1"/>
  <c r="J19" i="7" s="1"/>
  <c r="K3" i="7"/>
  <c r="F4" i="7"/>
  <c r="J4" i="7" s="1"/>
  <c r="K14" i="7"/>
  <c r="F15" i="7"/>
  <c r="J15" i="7" s="1"/>
  <c r="K8" i="7"/>
  <c r="F9" i="7" s="1"/>
  <c r="J9" i="7" s="1"/>
  <c r="K28" i="7"/>
  <c r="F29" i="7" s="1"/>
  <c r="J29" i="7" s="1"/>
  <c r="K43" i="7"/>
  <c r="F44" i="7" s="1"/>
  <c r="J44" i="7" s="1"/>
  <c r="K23" i="7"/>
  <c r="F24" i="7" s="1"/>
  <c r="J24" i="7" s="1"/>
  <c r="K48" i="7"/>
  <c r="F49" i="7" s="1"/>
  <c r="J49" i="7" s="1"/>
  <c r="K63" i="7"/>
  <c r="F64" i="7" s="1"/>
  <c r="J64" i="7" s="1"/>
  <c r="H33" i="8"/>
  <c r="I33" i="8" s="1"/>
  <c r="C34" i="8" s="1"/>
  <c r="G34" i="8" s="1"/>
  <c r="H38" i="8"/>
  <c r="I38" i="8" s="1"/>
  <c r="C39" i="8" s="1"/>
  <c r="G39" i="8" s="1"/>
  <c r="H28" i="8"/>
  <c r="I28" i="8" s="1"/>
  <c r="C29" i="8" s="1"/>
  <c r="G29" i="8" s="1"/>
  <c r="H8" i="8"/>
  <c r="I8" i="8" s="1"/>
  <c r="C9" i="8" s="1"/>
  <c r="G9" i="8" s="1"/>
  <c r="H23" i="8"/>
  <c r="I23" i="8" s="1"/>
  <c r="C24" i="8" s="1"/>
  <c r="G24" i="8" s="1"/>
  <c r="J78" i="2"/>
  <c r="F79" i="2" s="1"/>
  <c r="I79" i="2" s="1"/>
  <c r="J74" i="2"/>
  <c r="F75" i="2" s="1"/>
  <c r="I75" i="2" s="1"/>
  <c r="J68" i="2"/>
  <c r="F69" i="2" s="1"/>
  <c r="I69" i="2" s="1"/>
  <c r="J64" i="2"/>
  <c r="F65" i="2" s="1"/>
  <c r="I65" i="2" s="1"/>
  <c r="J53" i="2"/>
  <c r="F54" i="2"/>
  <c r="I54" i="2" s="1"/>
  <c r="J48" i="2"/>
  <c r="F49" i="2"/>
  <c r="I49" i="2" s="1"/>
  <c r="J43" i="2"/>
  <c r="F44" i="2"/>
  <c r="I44" i="2" s="1"/>
  <c r="J38" i="2"/>
  <c r="F39" i="2"/>
  <c r="J33" i="2"/>
  <c r="F34" i="2"/>
  <c r="J28" i="2"/>
  <c r="F29" i="2"/>
  <c r="I29" i="2" s="1"/>
  <c r="J74" i="6"/>
  <c r="F75" i="6" s="1"/>
  <c r="I75" i="6" s="1"/>
  <c r="J68" i="6"/>
  <c r="F69" i="6" s="1"/>
  <c r="I69" i="6" s="1"/>
  <c r="J63" i="6"/>
  <c r="F64" i="6" s="1"/>
  <c r="I64" i="6" s="1"/>
  <c r="I48" i="6"/>
  <c r="I33" i="6"/>
  <c r="J33" i="6" s="1"/>
  <c r="F34" i="6" s="1"/>
  <c r="I43" i="6"/>
  <c r="J43" i="6" s="1"/>
  <c r="I53" i="6"/>
  <c r="I23" i="6"/>
  <c r="I28" i="6"/>
  <c r="J28" i="6" s="1"/>
  <c r="J58" i="6"/>
  <c r="J38" i="6"/>
  <c r="F39" i="6" s="1"/>
  <c r="I39" i="6" s="1"/>
  <c r="J8" i="6"/>
  <c r="F9" i="6" s="1"/>
  <c r="I9" i="6" s="1"/>
  <c r="F19" i="2"/>
  <c r="I19" i="2" s="1"/>
  <c r="J19" i="2" s="1"/>
  <c r="F14" i="2"/>
  <c r="I14" i="2" s="1"/>
  <c r="J14" i="2" s="1"/>
  <c r="F24" i="2"/>
  <c r="I24" i="2" s="1"/>
  <c r="J24" i="2" s="1"/>
  <c r="H39" i="1"/>
  <c r="I39" i="1" s="1"/>
  <c r="C40" i="1" s="1"/>
  <c r="G40" i="1" s="1"/>
  <c r="H33" i="1"/>
  <c r="I33" i="1" s="1"/>
  <c r="C34" i="1" s="1"/>
  <c r="G34" i="1" s="1"/>
  <c r="H8" i="1"/>
  <c r="I8" i="1"/>
  <c r="C9" i="1" s="1"/>
  <c r="G9" i="1" s="1"/>
  <c r="H28" i="1"/>
  <c r="I28" i="1"/>
  <c r="C29" i="1" s="1"/>
  <c r="G29" i="1" s="1"/>
  <c r="H18" i="1"/>
  <c r="I18" i="1"/>
  <c r="C19" i="1" s="1"/>
  <c r="G19" i="1" s="1"/>
  <c r="H13" i="1"/>
  <c r="I13" i="1" s="1"/>
  <c r="C14" i="1" s="1"/>
  <c r="G14" i="1" s="1"/>
  <c r="F4" i="6"/>
  <c r="I39" i="2"/>
  <c r="F9" i="2"/>
  <c r="I9" i="2" s="1"/>
  <c r="J9" i="2" s="1"/>
  <c r="I34" i="2"/>
  <c r="F4" i="2"/>
  <c r="I4" i="2" s="1"/>
  <c r="J4" i="2" s="1"/>
  <c r="N92" i="7" l="1"/>
  <c r="O92" i="7" s="1"/>
  <c r="Q92" i="7" s="1"/>
  <c r="J21" i="6"/>
  <c r="L17" i="6" s="1"/>
  <c r="M12" i="6" s="1"/>
  <c r="N12" i="6" s="1"/>
  <c r="P12" i="6" s="1"/>
  <c r="J23" i="6"/>
  <c r="F24" i="6"/>
  <c r="I24" i="6" s="1"/>
  <c r="J24" i="6" s="1"/>
  <c r="F25" i="6" s="1"/>
  <c r="I13" i="8"/>
  <c r="C14" i="8" s="1"/>
  <c r="G14" i="8" s="1"/>
  <c r="H3" i="8"/>
  <c r="I3" i="8" s="1"/>
  <c r="K145" i="7"/>
  <c r="F146" i="7"/>
  <c r="J146" i="7" s="1"/>
  <c r="K154" i="7"/>
  <c r="F155" i="7"/>
  <c r="J155" i="7" s="1"/>
  <c r="K104" i="7"/>
  <c r="F105" i="7" s="1"/>
  <c r="J105" i="7" s="1"/>
  <c r="K150" i="7"/>
  <c r="F151" i="7" s="1"/>
  <c r="J151" i="7" s="1"/>
  <c r="K129" i="7"/>
  <c r="F130" i="7"/>
  <c r="J130" i="7" s="1"/>
  <c r="K110" i="7"/>
  <c r="F111" i="7"/>
  <c r="J111" i="7" s="1"/>
  <c r="K89" i="7"/>
  <c r="F90" i="7"/>
  <c r="J90" i="7" s="1"/>
  <c r="K114" i="7"/>
  <c r="F115" i="7" s="1"/>
  <c r="J115" i="7" s="1"/>
  <c r="K124" i="7"/>
  <c r="F125" i="7" s="1"/>
  <c r="J125" i="7" s="1"/>
  <c r="K139" i="7"/>
  <c r="F140" i="7" s="1"/>
  <c r="J140" i="7" s="1"/>
  <c r="K84" i="7"/>
  <c r="F85" i="7" s="1"/>
  <c r="J85" i="7" s="1"/>
  <c r="K119" i="7"/>
  <c r="F120" i="7" s="1"/>
  <c r="J120" i="7" s="1"/>
  <c r="K134" i="7"/>
  <c r="F135" i="7" s="1"/>
  <c r="J135" i="7" s="1"/>
  <c r="K24" i="7"/>
  <c r="F25" i="7" s="1"/>
  <c r="J25" i="7" s="1"/>
  <c r="K44" i="7"/>
  <c r="F45" i="7" s="1"/>
  <c r="J45" i="7" s="1"/>
  <c r="K29" i="7"/>
  <c r="F30" i="7" s="1"/>
  <c r="J30" i="7" s="1"/>
  <c r="K49" i="7"/>
  <c r="F50" i="7"/>
  <c r="J50" i="7" s="1"/>
  <c r="K34" i="7"/>
  <c r="F35" i="7" s="1"/>
  <c r="J35" i="7" s="1"/>
  <c r="K9" i="7"/>
  <c r="F10" i="7" s="1"/>
  <c r="J10" i="7" s="1"/>
  <c r="K64" i="7"/>
  <c r="F65" i="7" s="1"/>
  <c r="J65" i="7" s="1"/>
  <c r="K69" i="7"/>
  <c r="F70" i="7"/>
  <c r="J70" i="7" s="1"/>
  <c r="K15" i="7"/>
  <c r="F16" i="7" s="1"/>
  <c r="J16" i="7" s="1"/>
  <c r="K79" i="7"/>
  <c r="F80" i="7" s="1"/>
  <c r="J80" i="7" s="1"/>
  <c r="K4" i="7"/>
  <c r="F5" i="7" s="1"/>
  <c r="J5" i="7" s="1"/>
  <c r="K59" i="7"/>
  <c r="F60" i="7" s="1"/>
  <c r="J60" i="7" s="1"/>
  <c r="K39" i="7"/>
  <c r="F40" i="7" s="1"/>
  <c r="J40" i="7" s="1"/>
  <c r="K19" i="7"/>
  <c r="F20" i="7"/>
  <c r="J20" i="7" s="1"/>
  <c r="K55" i="7"/>
  <c r="F56" i="7" s="1"/>
  <c r="J56" i="7" s="1"/>
  <c r="K74" i="7"/>
  <c r="F75" i="7"/>
  <c r="J75" i="7" s="1"/>
  <c r="H39" i="8"/>
  <c r="I39" i="8" s="1"/>
  <c r="C40" i="8" s="1"/>
  <c r="G40" i="8" s="1"/>
  <c r="H24" i="8"/>
  <c r="I24" i="8" s="1"/>
  <c r="C25" i="8" s="1"/>
  <c r="G25" i="8" s="1"/>
  <c r="H34" i="8"/>
  <c r="I34" i="8"/>
  <c r="C35" i="8" s="1"/>
  <c r="G35" i="8" s="1"/>
  <c r="H29" i="8"/>
  <c r="I29" i="8" s="1"/>
  <c r="C30" i="8" s="1"/>
  <c r="G30" i="8" s="1"/>
  <c r="H19" i="8"/>
  <c r="H9" i="8"/>
  <c r="J79" i="2"/>
  <c r="F80" i="2" s="1"/>
  <c r="I80" i="2" s="1"/>
  <c r="J75" i="2"/>
  <c r="F76" i="2" s="1"/>
  <c r="I76" i="2" s="1"/>
  <c r="J69" i="2"/>
  <c r="F70" i="2" s="1"/>
  <c r="I70" i="2" s="1"/>
  <c r="J65" i="2"/>
  <c r="F66" i="2" s="1"/>
  <c r="I66" i="2" s="1"/>
  <c r="J54" i="2"/>
  <c r="F55" i="2"/>
  <c r="I55" i="2" s="1"/>
  <c r="J49" i="2"/>
  <c r="F50" i="2" s="1"/>
  <c r="I50" i="2" s="1"/>
  <c r="J44" i="2"/>
  <c r="F45" i="2"/>
  <c r="I45" i="2" s="1"/>
  <c r="J39" i="2"/>
  <c r="F40" i="2"/>
  <c r="I40" i="2" s="1"/>
  <c r="J34" i="2"/>
  <c r="F35" i="2"/>
  <c r="I35" i="2" s="1"/>
  <c r="J29" i="2"/>
  <c r="F30" i="2" s="1"/>
  <c r="I30" i="2" s="1"/>
  <c r="J75" i="6"/>
  <c r="F76" i="6" s="1"/>
  <c r="I76" i="6" s="1"/>
  <c r="J76" i="6" s="1"/>
  <c r="L72" i="6" s="1"/>
  <c r="M72" i="6" s="1"/>
  <c r="N72" i="6" s="1"/>
  <c r="P72" i="6" s="1"/>
  <c r="J69" i="6"/>
  <c r="F70" i="6"/>
  <c r="I70" i="6" s="1"/>
  <c r="J64" i="6"/>
  <c r="F65" i="6"/>
  <c r="I65" i="6" s="1"/>
  <c r="F59" i="6"/>
  <c r="I59" i="6" s="1"/>
  <c r="J48" i="6"/>
  <c r="F49" i="6" s="1"/>
  <c r="I49" i="6" s="1"/>
  <c r="I34" i="6"/>
  <c r="J34" i="6" s="1"/>
  <c r="F44" i="6"/>
  <c r="F29" i="6"/>
  <c r="I29" i="6" s="1"/>
  <c r="J29" i="6" s="1"/>
  <c r="F30" i="6" s="1"/>
  <c r="I30" i="6" s="1"/>
  <c r="J53" i="6"/>
  <c r="F54" i="6" s="1"/>
  <c r="I4" i="6"/>
  <c r="J4" i="6" s="1"/>
  <c r="F5" i="6" s="1"/>
  <c r="J39" i="6"/>
  <c r="F40" i="6"/>
  <c r="J9" i="6"/>
  <c r="F10" i="6"/>
  <c r="F15" i="2"/>
  <c r="I15" i="2" s="1"/>
  <c r="J15" i="2" s="1"/>
  <c r="F20" i="2"/>
  <c r="I20" i="2" s="1"/>
  <c r="J20" i="2" s="1"/>
  <c r="F25" i="2"/>
  <c r="I25" i="2" s="1"/>
  <c r="J25" i="2" s="1"/>
  <c r="H40" i="1"/>
  <c r="I40" i="1"/>
  <c r="C41" i="1" s="1"/>
  <c r="G41" i="1" s="1"/>
  <c r="H34" i="1"/>
  <c r="I34" i="1"/>
  <c r="C35" i="1" s="1"/>
  <c r="G35" i="1" s="1"/>
  <c r="H9" i="1"/>
  <c r="I9" i="1"/>
  <c r="C10" i="1" s="1"/>
  <c r="G10" i="1" s="1"/>
  <c r="H29" i="1"/>
  <c r="I29" i="1"/>
  <c r="C30" i="1" s="1"/>
  <c r="G30" i="1" s="1"/>
  <c r="H19" i="1"/>
  <c r="I19" i="1"/>
  <c r="C20" i="1" s="1"/>
  <c r="G20" i="1" s="1"/>
  <c r="H14" i="1"/>
  <c r="I14" i="1"/>
  <c r="C15" i="1" s="1"/>
  <c r="G15" i="1" s="1"/>
  <c r="F10" i="2"/>
  <c r="I10" i="2" s="1"/>
  <c r="J10" i="2" s="1"/>
  <c r="F5" i="2"/>
  <c r="I5" i="2" s="1"/>
  <c r="J5" i="2" s="1"/>
  <c r="J76" i="2" l="1"/>
  <c r="L72" i="2"/>
  <c r="J66" i="2"/>
  <c r="L62" i="2"/>
  <c r="H14" i="8"/>
  <c r="I14" i="8" s="1"/>
  <c r="C15" i="8" s="1"/>
  <c r="G15" i="8" s="1"/>
  <c r="H15" i="8" s="1"/>
  <c r="I9" i="8"/>
  <c r="C10" i="8" s="1"/>
  <c r="G10" i="8" s="1"/>
  <c r="I19" i="8"/>
  <c r="C20" i="8" s="1"/>
  <c r="G20" i="8" s="1"/>
  <c r="C4" i="8"/>
  <c r="G4" i="8" s="1"/>
  <c r="K125" i="7"/>
  <c r="F126" i="7" s="1"/>
  <c r="J126" i="7" s="1"/>
  <c r="K105" i="7"/>
  <c r="F106" i="7"/>
  <c r="J106" i="7" s="1"/>
  <c r="K135" i="7"/>
  <c r="F136" i="7" s="1"/>
  <c r="J136" i="7" s="1"/>
  <c r="K120" i="7"/>
  <c r="F121" i="7" s="1"/>
  <c r="J121" i="7" s="1"/>
  <c r="K85" i="7"/>
  <c r="F86" i="7" s="1"/>
  <c r="J86" i="7" s="1"/>
  <c r="K140" i="7"/>
  <c r="F141" i="7" s="1"/>
  <c r="J141" i="7" s="1"/>
  <c r="K115" i="7"/>
  <c r="F116" i="7" s="1"/>
  <c r="J116" i="7" s="1"/>
  <c r="K151" i="7"/>
  <c r="M147" i="7"/>
  <c r="K111" i="7"/>
  <c r="M107" i="7"/>
  <c r="K130" i="7"/>
  <c r="F131" i="7" s="1"/>
  <c r="J131" i="7" s="1"/>
  <c r="K146" i="7"/>
  <c r="M142" i="7"/>
  <c r="K90" i="7"/>
  <c r="F91" i="7" s="1"/>
  <c r="J91" i="7" s="1"/>
  <c r="K155" i="7"/>
  <c r="F156" i="7" s="1"/>
  <c r="J156" i="7" s="1"/>
  <c r="K65" i="7"/>
  <c r="F66" i="7"/>
  <c r="J66" i="7" s="1"/>
  <c r="K10" i="7"/>
  <c r="F11" i="7" s="1"/>
  <c r="J11" i="7" s="1"/>
  <c r="K35" i="7"/>
  <c r="F36" i="7" s="1"/>
  <c r="J36" i="7" s="1"/>
  <c r="K80" i="7"/>
  <c r="F81" i="7" s="1"/>
  <c r="J81" i="7" s="1"/>
  <c r="K30" i="7"/>
  <c r="F31" i="7" s="1"/>
  <c r="J31" i="7" s="1"/>
  <c r="K45" i="7"/>
  <c r="F46" i="7" s="1"/>
  <c r="J46" i="7" s="1"/>
  <c r="K40" i="7"/>
  <c r="F41" i="7" s="1"/>
  <c r="J41" i="7" s="1"/>
  <c r="K60" i="7"/>
  <c r="F61" i="7" s="1"/>
  <c r="J61" i="7" s="1"/>
  <c r="K5" i="7"/>
  <c r="F6" i="7" s="1"/>
  <c r="J6" i="7" s="1"/>
  <c r="K16" i="7"/>
  <c r="K56" i="7"/>
  <c r="M52" i="7" s="1"/>
  <c r="K25" i="7"/>
  <c r="F26" i="7" s="1"/>
  <c r="J26" i="7" s="1"/>
  <c r="K70" i="7"/>
  <c r="F71" i="7" s="1"/>
  <c r="J71" i="7" s="1"/>
  <c r="K20" i="7"/>
  <c r="F21" i="7" s="1"/>
  <c r="J21" i="7" s="1"/>
  <c r="K75" i="7"/>
  <c r="F76" i="7" s="1"/>
  <c r="J76" i="7" s="1"/>
  <c r="K50" i="7"/>
  <c r="F51" i="7"/>
  <c r="J51" i="7" s="1"/>
  <c r="H25" i="8"/>
  <c r="I25" i="8" s="1"/>
  <c r="C26" i="8" s="1"/>
  <c r="G26" i="8" s="1"/>
  <c r="H30" i="8"/>
  <c r="I30" i="8" s="1"/>
  <c r="C31" i="8" s="1"/>
  <c r="G31" i="8" s="1"/>
  <c r="H40" i="8"/>
  <c r="I40" i="8" s="1"/>
  <c r="C41" i="8" s="1"/>
  <c r="G41" i="8" s="1"/>
  <c r="H35" i="8"/>
  <c r="I35" i="8" s="1"/>
  <c r="C36" i="8" s="1"/>
  <c r="G36" i="8" s="1"/>
  <c r="J80" i="2"/>
  <c r="F81" i="2" s="1"/>
  <c r="I81" i="2" s="1"/>
  <c r="J70" i="2"/>
  <c r="F71" i="2" s="1"/>
  <c r="I71" i="2" s="1"/>
  <c r="J55" i="2"/>
  <c r="F56" i="2"/>
  <c r="I56" i="2" s="1"/>
  <c r="J50" i="2"/>
  <c r="F51" i="2" s="1"/>
  <c r="I51" i="2" s="1"/>
  <c r="J45" i="2"/>
  <c r="F46" i="2"/>
  <c r="J40" i="2"/>
  <c r="F41" i="2" s="1"/>
  <c r="I41" i="2" s="1"/>
  <c r="J35" i="2"/>
  <c r="F36" i="2"/>
  <c r="I36" i="2" s="1"/>
  <c r="J30" i="2"/>
  <c r="F31" i="2"/>
  <c r="I31" i="2" s="1"/>
  <c r="J70" i="6"/>
  <c r="F71" i="6" s="1"/>
  <c r="I71" i="6" s="1"/>
  <c r="J65" i="6"/>
  <c r="F66" i="6"/>
  <c r="I66" i="6" s="1"/>
  <c r="J59" i="6"/>
  <c r="F60" i="6" s="1"/>
  <c r="I60" i="6" s="1"/>
  <c r="I54" i="6"/>
  <c r="I5" i="6"/>
  <c r="J5" i="6" s="1"/>
  <c r="F6" i="6" s="1"/>
  <c r="I25" i="6"/>
  <c r="I44" i="6"/>
  <c r="J44" i="6" s="1"/>
  <c r="I10" i="6"/>
  <c r="J49" i="6"/>
  <c r="F50" i="6" s="1"/>
  <c r="I40" i="6"/>
  <c r="J40" i="6" s="1"/>
  <c r="F35" i="6"/>
  <c r="J30" i="6"/>
  <c r="F31" i="6"/>
  <c r="F21" i="2"/>
  <c r="I21" i="2" s="1"/>
  <c r="F16" i="2"/>
  <c r="I16" i="2" s="1"/>
  <c r="F26" i="2"/>
  <c r="I26" i="2" s="1"/>
  <c r="H41" i="1"/>
  <c r="I41" i="1" s="1"/>
  <c r="H35" i="1"/>
  <c r="I35" i="1" s="1"/>
  <c r="C36" i="1" s="1"/>
  <c r="G36" i="1" s="1"/>
  <c r="H10" i="1"/>
  <c r="I10" i="1"/>
  <c r="C11" i="1" s="1"/>
  <c r="G11" i="1" s="1"/>
  <c r="H30" i="1"/>
  <c r="I30" i="1"/>
  <c r="C31" i="1" s="1"/>
  <c r="G31" i="1" s="1"/>
  <c r="H20" i="1"/>
  <c r="I20" i="1"/>
  <c r="C21" i="1" s="1"/>
  <c r="G21" i="1" s="1"/>
  <c r="H15" i="1"/>
  <c r="I15" i="1" s="1"/>
  <c r="C16" i="1" s="1"/>
  <c r="G16" i="1" s="1"/>
  <c r="I46" i="2"/>
  <c r="I58" i="2"/>
  <c r="F11" i="2"/>
  <c r="I11" i="2" s="1"/>
  <c r="J11" i="2" s="1"/>
  <c r="F6" i="2"/>
  <c r="I6" i="2" s="1"/>
  <c r="J6" i="2" s="1"/>
  <c r="J56" i="2" l="1"/>
  <c r="L52" i="2"/>
  <c r="J51" i="2"/>
  <c r="L47" i="2"/>
  <c r="J31" i="2"/>
  <c r="L27" i="2"/>
  <c r="J36" i="2"/>
  <c r="L32" i="2"/>
  <c r="M32" i="2" s="1"/>
  <c r="N32" i="2" s="1"/>
  <c r="P32" i="2" s="1"/>
  <c r="J21" i="2"/>
  <c r="L17" i="2"/>
  <c r="J41" i="2"/>
  <c r="L37" i="2"/>
  <c r="J26" i="2"/>
  <c r="L22" i="2"/>
  <c r="M22" i="2" s="1"/>
  <c r="J71" i="2"/>
  <c r="L67" i="2"/>
  <c r="M62" i="2" s="1"/>
  <c r="N62" i="2" s="1"/>
  <c r="P62" i="2" s="1"/>
  <c r="J81" i="2"/>
  <c r="L77" i="2"/>
  <c r="M72" i="2"/>
  <c r="N72" i="2" s="1"/>
  <c r="P72" i="2" s="1"/>
  <c r="J46" i="2"/>
  <c r="L42" i="2"/>
  <c r="M42" i="2" s="1"/>
  <c r="J16" i="2"/>
  <c r="L12" i="2"/>
  <c r="M12" i="2" s="1"/>
  <c r="K37" i="1"/>
  <c r="L37" i="1"/>
  <c r="M37" i="1" s="1"/>
  <c r="O37" i="1" s="1"/>
  <c r="H10" i="8"/>
  <c r="I10" i="8" s="1"/>
  <c r="C11" i="8" s="1"/>
  <c r="G11" i="8" s="1"/>
  <c r="H20" i="8"/>
  <c r="I20" i="8" s="1"/>
  <c r="C21" i="8" s="1"/>
  <c r="G21" i="8" s="1"/>
  <c r="I15" i="8"/>
  <c r="C16" i="8" s="1"/>
  <c r="G16" i="8" s="1"/>
  <c r="H4" i="8"/>
  <c r="K116" i="7"/>
  <c r="M112" i="7"/>
  <c r="K141" i="7"/>
  <c r="M137" i="7" s="1"/>
  <c r="K91" i="7"/>
  <c r="M87" i="7" s="1"/>
  <c r="K86" i="7"/>
  <c r="M82" i="7"/>
  <c r="K131" i="7"/>
  <c r="M127" i="7" s="1"/>
  <c r="K121" i="7"/>
  <c r="M117" i="7" s="1"/>
  <c r="K136" i="7"/>
  <c r="M132" i="7" s="1"/>
  <c r="K156" i="7"/>
  <c r="M152" i="7" s="1"/>
  <c r="N152" i="7" s="1"/>
  <c r="O152" i="7" s="1"/>
  <c r="Q152" i="7" s="1"/>
  <c r="K126" i="7"/>
  <c r="M122" i="7" s="1"/>
  <c r="N142" i="7"/>
  <c r="O142" i="7" s="1"/>
  <c r="Q142" i="7" s="1"/>
  <c r="K106" i="7"/>
  <c r="M102" i="7"/>
  <c r="N102" i="7" s="1"/>
  <c r="O102" i="7" s="1"/>
  <c r="Q102" i="7" s="1"/>
  <c r="K26" i="7"/>
  <c r="M22" i="7"/>
  <c r="K31" i="7"/>
  <c r="M27" i="7" s="1"/>
  <c r="K36" i="7"/>
  <c r="M32" i="7" s="1"/>
  <c r="K6" i="7"/>
  <c r="K21" i="7"/>
  <c r="M17" i="7" s="1"/>
  <c r="N12" i="7" s="1"/>
  <c r="O12" i="7" s="1"/>
  <c r="Q12" i="7" s="1"/>
  <c r="K81" i="7"/>
  <c r="M77" i="7"/>
  <c r="K76" i="7"/>
  <c r="M72" i="7" s="1"/>
  <c r="N72" i="7" s="1"/>
  <c r="O72" i="7" s="1"/>
  <c r="K61" i="7"/>
  <c r="M57" i="7" s="1"/>
  <c r="N52" i="7" s="1"/>
  <c r="O52" i="7" s="1"/>
  <c r="K41" i="7"/>
  <c r="M37" i="7" s="1"/>
  <c r="K46" i="7"/>
  <c r="M42" i="7" s="1"/>
  <c r="K71" i="7"/>
  <c r="M67" i="7" s="1"/>
  <c r="K66" i="7"/>
  <c r="M62" i="7" s="1"/>
  <c r="K51" i="7"/>
  <c r="M47" i="7"/>
  <c r="K11" i="7"/>
  <c r="M7" i="7" s="1"/>
  <c r="H31" i="8"/>
  <c r="I31" i="8" s="1"/>
  <c r="H36" i="8"/>
  <c r="I36" i="8" s="1"/>
  <c r="H26" i="8"/>
  <c r="I26" i="8" s="1"/>
  <c r="H41" i="8"/>
  <c r="I41" i="8" s="1"/>
  <c r="J58" i="2"/>
  <c r="F59" i="2"/>
  <c r="I59" i="2" s="1"/>
  <c r="J71" i="6"/>
  <c r="L67" i="6" s="1"/>
  <c r="J66" i="6"/>
  <c r="L62" i="6" s="1"/>
  <c r="J60" i="6"/>
  <c r="F61" i="6"/>
  <c r="I61" i="6" s="1"/>
  <c r="I50" i="6"/>
  <c r="I6" i="6"/>
  <c r="J25" i="6"/>
  <c r="F26" i="6" s="1"/>
  <c r="F41" i="6"/>
  <c r="I31" i="6"/>
  <c r="I35" i="6"/>
  <c r="J10" i="6"/>
  <c r="F11" i="6" s="1"/>
  <c r="F45" i="6"/>
  <c r="J54" i="6"/>
  <c r="F55" i="6" s="1"/>
  <c r="H36" i="1"/>
  <c r="I36" i="1"/>
  <c r="H11" i="1"/>
  <c r="I11" i="1" s="1"/>
  <c r="H31" i="1"/>
  <c r="I31" i="1" s="1"/>
  <c r="H21" i="1"/>
  <c r="I21" i="1"/>
  <c r="H16" i="1"/>
  <c r="I16" i="1" s="1"/>
  <c r="N62" i="7" l="1"/>
  <c r="O62" i="7" s="1"/>
  <c r="K7" i="1"/>
  <c r="L7" i="1"/>
  <c r="M7" i="1" s="1"/>
  <c r="O7" i="1" s="1"/>
  <c r="K27" i="1"/>
  <c r="L27" i="1"/>
  <c r="M27" i="1" s="1"/>
  <c r="O27" i="1" s="1"/>
  <c r="K12" i="1"/>
  <c r="L12" i="1"/>
  <c r="M12" i="1" s="1"/>
  <c r="O12" i="1" s="1"/>
  <c r="K17" i="1"/>
  <c r="L17" i="1"/>
  <c r="M17" i="1" s="1"/>
  <c r="O17" i="1" s="1"/>
  <c r="K32" i="1"/>
  <c r="L32" i="1"/>
  <c r="M32" i="1" s="1"/>
  <c r="O32" i="1" s="1"/>
  <c r="M62" i="6"/>
  <c r="N62" i="6" s="1"/>
  <c r="P62" i="6" s="1"/>
  <c r="N132" i="7"/>
  <c r="O132" i="7" s="1"/>
  <c r="Q132" i="7" s="1"/>
  <c r="N2" i="7"/>
  <c r="O2" i="7" s="1"/>
  <c r="Q2" i="7" s="1"/>
  <c r="N42" i="7"/>
  <c r="O42" i="7" s="1"/>
  <c r="N32" i="7"/>
  <c r="O32" i="7" s="1"/>
  <c r="Q32" i="7" s="1"/>
  <c r="H16" i="8"/>
  <c r="I16" i="8" s="1"/>
  <c r="H21" i="8"/>
  <c r="I21" i="8" s="1"/>
  <c r="H11" i="8"/>
  <c r="I11" i="8" s="1"/>
  <c r="I4" i="8"/>
  <c r="C5" i="8" s="1"/>
  <c r="G5" i="8" s="1"/>
  <c r="N82" i="7"/>
  <c r="O82" i="7" s="1"/>
  <c r="Q82" i="7" s="1"/>
  <c r="N112" i="7"/>
  <c r="O112" i="7" s="1"/>
  <c r="Q112" i="7" s="1"/>
  <c r="N122" i="7"/>
  <c r="O122" i="7" s="1"/>
  <c r="N22" i="7"/>
  <c r="O22" i="7" s="1"/>
  <c r="Q22" i="7" s="1"/>
  <c r="L37" i="8"/>
  <c r="M37" i="8" s="1"/>
  <c r="O37" i="8" s="1"/>
  <c r="K37" i="8"/>
  <c r="L32" i="8"/>
  <c r="M32" i="8" s="1"/>
  <c r="O32" i="8" s="1"/>
  <c r="K32" i="8"/>
  <c r="K27" i="8"/>
  <c r="L27" i="8"/>
  <c r="M27" i="8" s="1"/>
  <c r="O27" i="8" s="1"/>
  <c r="L22" i="8"/>
  <c r="M22" i="8" s="1"/>
  <c r="O22" i="8" s="1"/>
  <c r="K22" i="8"/>
  <c r="J59" i="2"/>
  <c r="F60" i="2" s="1"/>
  <c r="I60" i="2" s="1"/>
  <c r="I11" i="6"/>
  <c r="I26" i="6"/>
  <c r="J61" i="6"/>
  <c r="L57" i="6" s="1"/>
  <c r="J31" i="6"/>
  <c r="J50" i="6"/>
  <c r="F51" i="6" s="1"/>
  <c r="I55" i="6"/>
  <c r="J6" i="6"/>
  <c r="J35" i="6"/>
  <c r="F36" i="6" s="1"/>
  <c r="I45" i="6"/>
  <c r="I41" i="6"/>
  <c r="J41" i="6" s="1"/>
  <c r="N22" i="2"/>
  <c r="N12" i="2"/>
  <c r="P12" i="2" s="1"/>
  <c r="N42" i="2"/>
  <c r="P42" i="2" s="1"/>
  <c r="L2" i="2"/>
  <c r="L7" i="2"/>
  <c r="G2" i="1"/>
  <c r="R22" i="2" l="1"/>
  <c r="P22" i="2"/>
  <c r="H2" i="1"/>
  <c r="I2" i="1"/>
  <c r="C3" i="1" s="1"/>
  <c r="G3" i="1" s="1"/>
  <c r="L17" i="8"/>
  <c r="M17" i="8" s="1"/>
  <c r="O17" i="8" s="1"/>
  <c r="K17" i="8"/>
  <c r="H5" i="8"/>
  <c r="I5" i="8" s="1"/>
  <c r="C6" i="8" s="1"/>
  <c r="G6" i="8" s="1"/>
  <c r="K7" i="8"/>
  <c r="L7" i="8"/>
  <c r="M7" i="8" s="1"/>
  <c r="O7" i="8" s="1"/>
  <c r="L12" i="8"/>
  <c r="M12" i="8" s="1"/>
  <c r="O12" i="8" s="1"/>
  <c r="K12" i="8"/>
  <c r="J60" i="2"/>
  <c r="F61" i="2" s="1"/>
  <c r="I51" i="6"/>
  <c r="I36" i="6"/>
  <c r="J26" i="6"/>
  <c r="M22" i="6" s="1"/>
  <c r="N22" i="6" s="1"/>
  <c r="J55" i="6"/>
  <c r="F56" i="6" s="1"/>
  <c r="L37" i="6"/>
  <c r="J45" i="6"/>
  <c r="F46" i="6" s="1"/>
  <c r="J11" i="6"/>
  <c r="M2" i="6" s="1"/>
  <c r="N2" i="6" s="1"/>
  <c r="R12" i="2"/>
  <c r="M2" i="2"/>
  <c r="N2" i="2" s="1"/>
  <c r="R2" i="2" s="1"/>
  <c r="G23" i="1"/>
  <c r="H6" i="8" l="1"/>
  <c r="I6" i="8" s="1"/>
  <c r="I46" i="6"/>
  <c r="I56" i="6"/>
  <c r="J56" i="6" s="1"/>
  <c r="J36" i="6"/>
  <c r="L32" i="6" s="1"/>
  <c r="M32" i="6" s="1"/>
  <c r="N32" i="6" s="1"/>
  <c r="P32" i="6" s="1"/>
  <c r="J51" i="6"/>
  <c r="L47" i="6" s="1"/>
  <c r="P2" i="2"/>
  <c r="R32" i="2"/>
  <c r="H3" i="1"/>
  <c r="I3" i="1" s="1"/>
  <c r="C4" i="1" s="1"/>
  <c r="H23" i="1"/>
  <c r="I23" i="1"/>
  <c r="C24" i="1" s="1"/>
  <c r="G24" i="1" s="1"/>
  <c r="I61" i="2"/>
  <c r="J61" i="2" l="1"/>
  <c r="L57" i="2"/>
  <c r="M52" i="2" s="1"/>
  <c r="N52" i="2" s="1"/>
  <c r="P52" i="2" s="1"/>
  <c r="L2" i="8"/>
  <c r="M2" i="8" s="1"/>
  <c r="O2" i="8" s="1"/>
  <c r="K2" i="8"/>
  <c r="L52" i="6"/>
  <c r="M52" i="6" s="1"/>
  <c r="N52" i="6" s="1"/>
  <c r="P52" i="6" s="1"/>
  <c r="J46" i="6"/>
  <c r="L42" i="6" s="1"/>
  <c r="M42" i="6" s="1"/>
  <c r="N42" i="6" s="1"/>
  <c r="P42" i="6" s="1"/>
  <c r="H24" i="1"/>
  <c r="I24" i="1" s="1"/>
  <c r="C25" i="1" s="1"/>
  <c r="G4" i="1"/>
  <c r="H4" i="1" l="1"/>
  <c r="G25" i="1"/>
  <c r="I4" i="1" l="1"/>
  <c r="C5" i="1" s="1"/>
  <c r="G5" i="1" s="1"/>
  <c r="H25" i="1"/>
  <c r="I25" i="1"/>
  <c r="C26" i="1" s="1"/>
  <c r="G26" i="1"/>
  <c r="H5" i="1" l="1"/>
  <c r="I5" i="1"/>
  <c r="C6" i="1" s="1"/>
  <c r="G6" i="1" s="1"/>
  <c r="H6" i="1" s="1"/>
  <c r="H26" i="1"/>
  <c r="I26" i="1" s="1"/>
  <c r="K22" i="1" l="1"/>
  <c r="L22" i="1"/>
  <c r="M22" i="1" s="1"/>
  <c r="O22" i="1" s="1"/>
  <c r="I6" i="1"/>
  <c r="K2" i="1" l="1"/>
  <c r="L2" i="1"/>
  <c r="M2" i="1" s="1"/>
  <c r="O2" i="1" l="1"/>
</calcChain>
</file>

<file path=xl/sharedStrings.xml><?xml version="1.0" encoding="utf-8"?>
<sst xmlns="http://schemas.openxmlformats.org/spreadsheetml/2006/main" count="594" uniqueCount="25">
  <si>
    <t>Round</t>
  </si>
  <si>
    <t>Remain</t>
  </si>
  <si>
    <t>Regrowth</t>
  </si>
  <si>
    <t>Start_Stock</t>
  </si>
  <si>
    <t>Take</t>
  </si>
  <si>
    <t>Agg_Extract</t>
  </si>
  <si>
    <t>Type</t>
  </si>
  <si>
    <t>player_payoff</t>
  </si>
  <si>
    <t>Shock</t>
  </si>
  <si>
    <t>hi-lo</t>
  </si>
  <si>
    <t>=</t>
  </si>
  <si>
    <t xml:space="preserve">Probanility of Shock Occuring </t>
  </si>
  <si>
    <t>Expected Total Social Payoff</t>
  </si>
  <si>
    <t>Payoff from remaining trees</t>
  </si>
  <si>
    <t>Expected Total Payoff of Remaining Trees</t>
  </si>
  <si>
    <t>Expected Individual Payoff of Remaining Trees</t>
  </si>
  <si>
    <t xml:space="preserve">Expected Total Individual Payoff from Extraction </t>
  </si>
  <si>
    <t>NO SHOCK</t>
  </si>
  <si>
    <t>SHOCK</t>
  </si>
  <si>
    <t>SHOCK NO SHOCK</t>
  </si>
  <si>
    <t>LOW</t>
  </si>
  <si>
    <t>HIGH</t>
  </si>
  <si>
    <t xml:space="preserve">Remaining Trees </t>
  </si>
  <si>
    <t xml:space="preserve"> tot_extract</t>
  </si>
  <si>
    <t>tot_extract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</si>
</sst>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2" fillId="0" borderId="0" xfId="0" applyNumberFormat="1" applyFont="1"/>
    <xf numFmtId="0" fontId="3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2" fillId="5" borderId="0" xfId="0" applyNumberFormat="1" applyFont="1" applyFill="1"/>
    <xf numFmtId="2" fontId="0" fillId="0" borderId="0" xfId="0" applyNumberFormat="1" applyAlignment="1">
      <alignment vertical="center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2" borderId="0" xfId="0" applyNumberFormat="1" applyFont="1" applyFill="1"/>
    <xf numFmtId="2" fontId="0" fillId="3" borderId="2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703-DF42-364D-9CBD-7D155B7BBA65}">
  <dimension ref="A1:O41"/>
  <sheetViews>
    <sheetView workbookViewId="0">
      <selection activeCell="F2" sqref="F2:F6"/>
    </sheetView>
  </sheetViews>
  <sheetFormatPr baseColWidth="10" defaultRowHeight="16" x14ac:dyDescent="0.2"/>
  <cols>
    <col min="9" max="9" width="15.5" bestFit="1" customWidth="1"/>
    <col min="10" max="10" width="9" customWidth="1"/>
    <col min="11" max="11" width="19.83203125" customWidth="1"/>
    <col min="12" max="12" width="32.1640625" customWidth="1"/>
    <col min="13" max="13" width="34" customWidth="1"/>
    <col min="14" max="14" width="34.5" customWidth="1"/>
    <col min="15" max="15" width="28.5" customWidth="1"/>
  </cols>
  <sheetData>
    <row r="1" spans="1:15" s="5" customFormat="1" ht="46" thickTop="1" thickBot="1" x14ac:dyDescent="0.25">
      <c r="A1" s="5" t="s">
        <v>0</v>
      </c>
      <c r="B1" s="5" t="s">
        <v>6</v>
      </c>
      <c r="C1" s="5" t="s">
        <v>3</v>
      </c>
      <c r="D1" s="5" t="s">
        <v>4</v>
      </c>
      <c r="E1" s="5" t="s">
        <v>5</v>
      </c>
      <c r="F1" s="5" t="s">
        <v>23</v>
      </c>
      <c r="G1" s="5" t="s">
        <v>1</v>
      </c>
      <c r="H1" s="5" t="s">
        <v>2</v>
      </c>
      <c r="I1" s="5" t="s">
        <v>22</v>
      </c>
      <c r="J1" s="5" t="s">
        <v>7</v>
      </c>
      <c r="K1" s="6" t="s">
        <v>13</v>
      </c>
      <c r="L1" s="7" t="s">
        <v>14</v>
      </c>
      <c r="M1" s="7" t="s">
        <v>15</v>
      </c>
      <c r="N1" s="7" t="s">
        <v>16</v>
      </c>
      <c r="O1" s="7" t="s">
        <v>12</v>
      </c>
    </row>
    <row r="2" spans="1:15" s="1" customFormat="1" ht="17" thickTop="1" x14ac:dyDescent="0.2">
      <c r="A2" s="1">
        <v>1</v>
      </c>
      <c r="B2" s="1">
        <v>1</v>
      </c>
      <c r="C2" s="1">
        <v>100</v>
      </c>
      <c r="D2" s="1">
        <v>7</v>
      </c>
      <c r="E2" s="1">
        <f>D2*3</f>
        <v>21</v>
      </c>
      <c r="F2" s="1">
        <f>SUM(E2)</f>
        <v>21</v>
      </c>
      <c r="G2" s="1">
        <f>C2-E2</f>
        <v>79</v>
      </c>
      <c r="H2" s="1">
        <f>G2*0.1</f>
        <v>7.9</v>
      </c>
      <c r="I2" s="1">
        <f>MIN(100,SUM(G2:H2))</f>
        <v>86.9</v>
      </c>
      <c r="J2" s="1">
        <f>D2*2</f>
        <v>14</v>
      </c>
      <c r="K2" s="16">
        <f>I6*4</f>
        <v>80.092760000000055</v>
      </c>
      <c r="L2" s="18">
        <f>I6*4</f>
        <v>80.092760000000055</v>
      </c>
      <c r="M2" s="18">
        <f>L2/3</f>
        <v>26.697586666666684</v>
      </c>
      <c r="N2" s="18">
        <f>SUM(D2:D6)*2</f>
        <v>70</v>
      </c>
      <c r="O2" s="14">
        <f>SUM(M2:N2)*3</f>
        <v>290.09276000000006</v>
      </c>
    </row>
    <row r="3" spans="1:15" s="1" customFormat="1" x14ac:dyDescent="0.2">
      <c r="A3" s="1">
        <v>2</v>
      </c>
      <c r="B3" s="1">
        <v>1</v>
      </c>
      <c r="C3" s="1">
        <f>I2</f>
        <v>86.9</v>
      </c>
      <c r="D3" s="1">
        <v>7</v>
      </c>
      <c r="E3" s="1">
        <f t="shared" ref="E3:E6" si="0">D3*3</f>
        <v>21</v>
      </c>
      <c r="F3" s="1">
        <f>SUM(E2:E3)</f>
        <v>42</v>
      </c>
      <c r="G3" s="1">
        <f t="shared" ref="G3:G41" si="1">C3-E3</f>
        <v>65.900000000000006</v>
      </c>
      <c r="H3" s="1">
        <f t="shared" ref="H3:H41" si="2">G3*0.1</f>
        <v>6.5900000000000007</v>
      </c>
      <c r="I3" s="1">
        <f t="shared" ref="I3:I41" si="3">MIN(100,SUM(G3:H3))</f>
        <v>72.490000000000009</v>
      </c>
      <c r="J3" s="1">
        <f t="shared" ref="J3:J41" si="4">D3*2</f>
        <v>14</v>
      </c>
      <c r="K3" s="16"/>
      <c r="L3" s="17"/>
      <c r="M3" s="17"/>
      <c r="N3" s="17"/>
      <c r="O3" s="15"/>
    </row>
    <row r="4" spans="1:15" s="1" customFormat="1" x14ac:dyDescent="0.2">
      <c r="A4" s="1">
        <v>3</v>
      </c>
      <c r="B4" s="1">
        <v>1</v>
      </c>
      <c r="C4" s="1">
        <f t="shared" ref="C4:C6" si="5">I3</f>
        <v>72.490000000000009</v>
      </c>
      <c r="D4" s="1">
        <v>7</v>
      </c>
      <c r="E4" s="1">
        <f t="shared" si="0"/>
        <v>21</v>
      </c>
      <c r="F4" s="1">
        <f>SUM(E2:E4)</f>
        <v>63</v>
      </c>
      <c r="G4" s="1">
        <f t="shared" si="1"/>
        <v>51.490000000000009</v>
      </c>
      <c r="H4" s="1">
        <f t="shared" si="2"/>
        <v>5.1490000000000009</v>
      </c>
      <c r="I4" s="1">
        <f t="shared" si="3"/>
        <v>56.63900000000001</v>
      </c>
      <c r="J4" s="1">
        <f t="shared" si="4"/>
        <v>14</v>
      </c>
      <c r="K4" s="16"/>
      <c r="L4" s="17"/>
      <c r="M4" s="17"/>
      <c r="N4" s="17"/>
      <c r="O4" s="15"/>
    </row>
    <row r="5" spans="1:15" s="1" customFormat="1" x14ac:dyDescent="0.2">
      <c r="A5" s="1">
        <v>4</v>
      </c>
      <c r="B5" s="1">
        <v>1</v>
      </c>
      <c r="C5" s="1">
        <f t="shared" si="5"/>
        <v>56.63900000000001</v>
      </c>
      <c r="D5" s="1">
        <v>7</v>
      </c>
      <c r="E5" s="1">
        <f t="shared" si="0"/>
        <v>21</v>
      </c>
      <c r="F5" s="1">
        <f>SUM(E2:E5)</f>
        <v>84</v>
      </c>
      <c r="G5" s="1">
        <f t="shared" si="1"/>
        <v>35.63900000000001</v>
      </c>
      <c r="H5" s="1">
        <f t="shared" si="2"/>
        <v>3.5639000000000012</v>
      </c>
      <c r="I5" s="1">
        <f t="shared" si="3"/>
        <v>39.202900000000014</v>
      </c>
      <c r="J5" s="1">
        <f t="shared" si="4"/>
        <v>14</v>
      </c>
      <c r="K5" s="16"/>
      <c r="L5" s="17"/>
      <c r="M5" s="17"/>
      <c r="N5" s="17"/>
      <c r="O5" s="15"/>
    </row>
    <row r="6" spans="1:15" s="1" customFormat="1" ht="17" thickBot="1" x14ac:dyDescent="0.25">
      <c r="A6" s="1">
        <v>5</v>
      </c>
      <c r="B6" s="1">
        <v>1</v>
      </c>
      <c r="C6" s="1">
        <f t="shared" si="5"/>
        <v>39.202900000000014</v>
      </c>
      <c r="D6" s="1">
        <v>7</v>
      </c>
      <c r="E6" s="1">
        <f t="shared" si="0"/>
        <v>21</v>
      </c>
      <c r="F6" s="1">
        <f>SUM(E2:E6)</f>
        <v>105</v>
      </c>
      <c r="G6" s="1">
        <f t="shared" si="1"/>
        <v>18.202900000000014</v>
      </c>
      <c r="H6" s="1">
        <f t="shared" si="2"/>
        <v>1.8202900000000015</v>
      </c>
      <c r="I6" s="1">
        <f t="shared" si="3"/>
        <v>20.023190000000014</v>
      </c>
      <c r="J6" s="1">
        <f t="shared" si="4"/>
        <v>14</v>
      </c>
      <c r="K6" s="16"/>
      <c r="L6" s="17"/>
      <c r="M6" s="17"/>
      <c r="N6" s="17"/>
      <c r="O6" s="15"/>
    </row>
    <row r="7" spans="1:15" s="1" customFormat="1" ht="17" thickTop="1" x14ac:dyDescent="0.2">
      <c r="A7" s="1">
        <v>1</v>
      </c>
      <c r="B7" s="1">
        <v>2</v>
      </c>
      <c r="C7" s="1">
        <v>100</v>
      </c>
      <c r="D7" s="1">
        <v>6</v>
      </c>
      <c r="E7" s="1">
        <f t="shared" ref="E7:E41" si="6">D7*3</f>
        <v>18</v>
      </c>
      <c r="F7" s="1">
        <f t="shared" ref="F7" si="7">SUM(E7)</f>
        <v>18</v>
      </c>
      <c r="G7" s="1">
        <f t="shared" si="1"/>
        <v>82</v>
      </c>
      <c r="H7" s="1">
        <f t="shared" si="2"/>
        <v>8.2000000000000011</v>
      </c>
      <c r="I7" s="1">
        <f t="shared" si="3"/>
        <v>90.2</v>
      </c>
      <c r="J7" s="1">
        <f t="shared" si="4"/>
        <v>12</v>
      </c>
      <c r="K7" s="16">
        <f>I11*4</f>
        <v>160.68008</v>
      </c>
      <c r="L7" s="17">
        <f>I11*4</f>
        <v>160.68008</v>
      </c>
      <c r="M7" s="17">
        <f>L7/3</f>
        <v>53.560026666666666</v>
      </c>
      <c r="N7" s="17">
        <f>SUM(D7:D11)*2</f>
        <v>60</v>
      </c>
      <c r="O7" s="14">
        <f>SUM(M7:N7)*3</f>
        <v>340.68007999999998</v>
      </c>
    </row>
    <row r="8" spans="1:15" s="1" customFormat="1" x14ac:dyDescent="0.2">
      <c r="A8" s="1">
        <v>2</v>
      </c>
      <c r="B8" s="1">
        <v>2</v>
      </c>
      <c r="C8" s="1">
        <f>I7</f>
        <v>90.2</v>
      </c>
      <c r="D8" s="1">
        <v>6</v>
      </c>
      <c r="E8" s="1">
        <f t="shared" si="6"/>
        <v>18</v>
      </c>
      <c r="F8" s="1">
        <f t="shared" ref="F8" si="8">SUM(E7:E8)</f>
        <v>36</v>
      </c>
      <c r="G8" s="1">
        <f t="shared" si="1"/>
        <v>72.2</v>
      </c>
      <c r="H8" s="1">
        <f t="shared" si="2"/>
        <v>7.2200000000000006</v>
      </c>
      <c r="I8" s="1">
        <f t="shared" si="3"/>
        <v>79.42</v>
      </c>
      <c r="J8" s="1">
        <f t="shared" si="4"/>
        <v>12</v>
      </c>
      <c r="K8" s="16"/>
      <c r="L8" s="17"/>
      <c r="M8" s="17"/>
      <c r="N8" s="17"/>
      <c r="O8" s="15"/>
    </row>
    <row r="9" spans="1:15" s="1" customFormat="1" x14ac:dyDescent="0.2">
      <c r="A9" s="1">
        <v>3</v>
      </c>
      <c r="B9" s="1">
        <v>2</v>
      </c>
      <c r="C9" s="1">
        <f t="shared" ref="C9:C11" si="9">I8</f>
        <v>79.42</v>
      </c>
      <c r="D9" s="1">
        <v>6</v>
      </c>
      <c r="E9" s="1">
        <f t="shared" si="6"/>
        <v>18</v>
      </c>
      <c r="F9" s="1">
        <f t="shared" ref="F9" si="10">SUM(E7:E9)</f>
        <v>54</v>
      </c>
      <c r="G9" s="1">
        <f t="shared" si="1"/>
        <v>61.42</v>
      </c>
      <c r="H9" s="1">
        <f t="shared" si="2"/>
        <v>6.1420000000000003</v>
      </c>
      <c r="I9" s="1">
        <f t="shared" si="3"/>
        <v>67.561999999999998</v>
      </c>
      <c r="J9" s="1">
        <f t="shared" si="4"/>
        <v>12</v>
      </c>
      <c r="K9" s="16"/>
      <c r="L9" s="17"/>
      <c r="M9" s="17"/>
      <c r="N9" s="17"/>
      <c r="O9" s="15"/>
    </row>
    <row r="10" spans="1:15" s="1" customFormat="1" x14ac:dyDescent="0.2">
      <c r="A10" s="1">
        <v>4</v>
      </c>
      <c r="B10" s="1">
        <v>2</v>
      </c>
      <c r="C10" s="1">
        <f t="shared" si="9"/>
        <v>67.561999999999998</v>
      </c>
      <c r="D10" s="1">
        <v>6</v>
      </c>
      <c r="E10" s="1">
        <f t="shared" si="6"/>
        <v>18</v>
      </c>
      <c r="F10" s="1">
        <f t="shared" ref="F10" si="11">SUM(E7:E10)</f>
        <v>72</v>
      </c>
      <c r="G10" s="1">
        <f t="shared" si="1"/>
        <v>49.561999999999998</v>
      </c>
      <c r="H10" s="1">
        <f t="shared" si="2"/>
        <v>4.9561999999999999</v>
      </c>
      <c r="I10" s="1">
        <f t="shared" si="3"/>
        <v>54.5182</v>
      </c>
      <c r="J10" s="1">
        <f t="shared" si="4"/>
        <v>12</v>
      </c>
      <c r="K10" s="16"/>
      <c r="L10" s="17"/>
      <c r="M10" s="17"/>
      <c r="N10" s="17"/>
      <c r="O10" s="15"/>
    </row>
    <row r="11" spans="1:15" s="1" customFormat="1" ht="17" thickBot="1" x14ac:dyDescent="0.25">
      <c r="A11" s="1">
        <v>5</v>
      </c>
      <c r="B11" s="1">
        <v>2</v>
      </c>
      <c r="C11" s="1">
        <f t="shared" si="9"/>
        <v>54.5182</v>
      </c>
      <c r="D11" s="1">
        <v>6</v>
      </c>
      <c r="E11" s="1">
        <f t="shared" si="6"/>
        <v>18</v>
      </c>
      <c r="F11" s="1">
        <f t="shared" ref="F11" si="12">SUM(E7:E11)</f>
        <v>90</v>
      </c>
      <c r="G11" s="1">
        <f t="shared" si="1"/>
        <v>36.5182</v>
      </c>
      <c r="H11" s="1">
        <f t="shared" si="2"/>
        <v>3.6518200000000003</v>
      </c>
      <c r="I11" s="1">
        <f t="shared" si="3"/>
        <v>40.170020000000001</v>
      </c>
      <c r="J11" s="1">
        <f t="shared" si="4"/>
        <v>12</v>
      </c>
      <c r="K11" s="16"/>
      <c r="L11" s="17"/>
      <c r="M11" s="17"/>
      <c r="N11" s="17"/>
      <c r="O11" s="15"/>
    </row>
    <row r="12" spans="1:15" s="1" customFormat="1" ht="17" thickTop="1" x14ac:dyDescent="0.2">
      <c r="A12" s="3">
        <v>1</v>
      </c>
      <c r="B12" s="3">
        <v>3</v>
      </c>
      <c r="C12" s="1">
        <v>100</v>
      </c>
      <c r="D12" s="3">
        <v>5</v>
      </c>
      <c r="E12" s="1">
        <f t="shared" si="6"/>
        <v>15</v>
      </c>
      <c r="F12" s="1">
        <f t="shared" ref="F12" si="13">SUM(E12)</f>
        <v>15</v>
      </c>
      <c r="G12" s="1">
        <f t="shared" si="1"/>
        <v>85</v>
      </c>
      <c r="H12" s="1">
        <f t="shared" si="2"/>
        <v>8.5</v>
      </c>
      <c r="I12" s="1">
        <f t="shared" si="3"/>
        <v>93.5</v>
      </c>
      <c r="J12" s="1">
        <f t="shared" si="4"/>
        <v>10</v>
      </c>
      <c r="K12" s="16">
        <f>I16*4</f>
        <v>241.26740000000001</v>
      </c>
      <c r="L12" s="17">
        <f t="shared" ref="L12" si="14">I16*4</f>
        <v>241.26740000000001</v>
      </c>
      <c r="M12" s="17">
        <f t="shared" ref="M12" si="15">L12/3</f>
        <v>80.422466666666665</v>
      </c>
      <c r="N12" s="17">
        <f t="shared" ref="N12" si="16">SUM(D12:D16)*2</f>
        <v>50</v>
      </c>
      <c r="O12" s="14">
        <f t="shared" ref="O12" si="17">SUM(M12:N12)*3</f>
        <v>391.26739999999995</v>
      </c>
    </row>
    <row r="13" spans="1:15" s="1" customFormat="1" x14ac:dyDescent="0.2">
      <c r="A13" s="3">
        <v>2</v>
      </c>
      <c r="B13" s="3">
        <v>3</v>
      </c>
      <c r="C13" s="1">
        <f>I12</f>
        <v>93.5</v>
      </c>
      <c r="D13" s="3">
        <v>5</v>
      </c>
      <c r="E13" s="1">
        <f t="shared" si="6"/>
        <v>15</v>
      </c>
      <c r="F13" s="1">
        <f t="shared" ref="F13" si="18">SUM(E12:E13)</f>
        <v>30</v>
      </c>
      <c r="G13" s="1">
        <f t="shared" si="1"/>
        <v>78.5</v>
      </c>
      <c r="H13" s="1">
        <f t="shared" si="2"/>
        <v>7.8500000000000005</v>
      </c>
      <c r="I13" s="1">
        <f t="shared" si="3"/>
        <v>86.35</v>
      </c>
      <c r="J13" s="1">
        <f t="shared" si="4"/>
        <v>10</v>
      </c>
      <c r="K13" s="16"/>
      <c r="L13" s="17"/>
      <c r="M13" s="17"/>
      <c r="N13" s="17"/>
      <c r="O13" s="15"/>
    </row>
    <row r="14" spans="1:15" s="1" customFormat="1" x14ac:dyDescent="0.2">
      <c r="A14" s="3">
        <v>3</v>
      </c>
      <c r="B14" s="3">
        <v>3</v>
      </c>
      <c r="C14" s="1">
        <f t="shared" ref="C14:C16" si="19">I13</f>
        <v>86.35</v>
      </c>
      <c r="D14" s="3">
        <v>5</v>
      </c>
      <c r="E14" s="1">
        <f t="shared" si="6"/>
        <v>15</v>
      </c>
      <c r="F14" s="1">
        <f t="shared" ref="F14" si="20">SUM(E12:E14)</f>
        <v>45</v>
      </c>
      <c r="G14" s="1">
        <f t="shared" si="1"/>
        <v>71.349999999999994</v>
      </c>
      <c r="H14" s="1">
        <f t="shared" si="2"/>
        <v>7.1349999999999998</v>
      </c>
      <c r="I14" s="1">
        <f t="shared" si="3"/>
        <v>78.484999999999999</v>
      </c>
      <c r="J14" s="1">
        <f t="shared" si="4"/>
        <v>10</v>
      </c>
      <c r="K14" s="16"/>
      <c r="L14" s="17"/>
      <c r="M14" s="17"/>
      <c r="N14" s="17"/>
      <c r="O14" s="15"/>
    </row>
    <row r="15" spans="1:15" s="1" customFormat="1" x14ac:dyDescent="0.2">
      <c r="A15" s="3">
        <v>4</v>
      </c>
      <c r="B15" s="3">
        <v>3</v>
      </c>
      <c r="C15" s="1">
        <f t="shared" si="19"/>
        <v>78.484999999999999</v>
      </c>
      <c r="D15" s="3">
        <v>5</v>
      </c>
      <c r="E15" s="1">
        <f t="shared" si="6"/>
        <v>15</v>
      </c>
      <c r="F15" s="1">
        <f t="shared" ref="F15" si="21">SUM(E12:E15)</f>
        <v>60</v>
      </c>
      <c r="G15" s="1">
        <f t="shared" si="1"/>
        <v>63.484999999999999</v>
      </c>
      <c r="H15" s="1">
        <f t="shared" si="2"/>
        <v>6.3485000000000005</v>
      </c>
      <c r="I15" s="1">
        <f t="shared" si="3"/>
        <v>69.833500000000001</v>
      </c>
      <c r="J15" s="1">
        <f t="shared" si="4"/>
        <v>10</v>
      </c>
      <c r="K15" s="16"/>
      <c r="L15" s="17"/>
      <c r="M15" s="17"/>
      <c r="N15" s="17"/>
      <c r="O15" s="15"/>
    </row>
    <row r="16" spans="1:15" s="1" customFormat="1" ht="17" thickBot="1" x14ac:dyDescent="0.25">
      <c r="A16" s="3">
        <v>5</v>
      </c>
      <c r="B16" s="3">
        <v>3</v>
      </c>
      <c r="C16" s="1">
        <f t="shared" si="19"/>
        <v>69.833500000000001</v>
      </c>
      <c r="D16" s="3">
        <v>5</v>
      </c>
      <c r="E16" s="1">
        <f t="shared" si="6"/>
        <v>15</v>
      </c>
      <c r="F16" s="1">
        <f t="shared" ref="F16" si="22">SUM(E12:E16)</f>
        <v>75</v>
      </c>
      <c r="G16" s="1">
        <f t="shared" si="1"/>
        <v>54.833500000000001</v>
      </c>
      <c r="H16" s="1">
        <f t="shared" si="2"/>
        <v>5.4833500000000006</v>
      </c>
      <c r="I16" s="1">
        <f t="shared" si="3"/>
        <v>60.316850000000002</v>
      </c>
      <c r="J16" s="1">
        <f t="shared" si="4"/>
        <v>10</v>
      </c>
      <c r="K16" s="16"/>
      <c r="L16" s="17"/>
      <c r="M16" s="17"/>
      <c r="N16" s="17"/>
      <c r="O16" s="15"/>
    </row>
    <row r="17" spans="1:15" s="1" customFormat="1" ht="17" thickTop="1" x14ac:dyDescent="0.2">
      <c r="A17" s="1">
        <v>1</v>
      </c>
      <c r="B17" s="1">
        <v>4</v>
      </c>
      <c r="C17" s="1">
        <v>100</v>
      </c>
      <c r="D17" s="1">
        <v>4</v>
      </c>
      <c r="E17" s="1">
        <f t="shared" si="6"/>
        <v>12</v>
      </c>
      <c r="F17" s="1">
        <f t="shared" ref="F17" si="23">SUM(E17)</f>
        <v>12</v>
      </c>
      <c r="G17" s="1">
        <f t="shared" si="1"/>
        <v>88</v>
      </c>
      <c r="H17" s="1">
        <f t="shared" si="2"/>
        <v>8.8000000000000007</v>
      </c>
      <c r="I17" s="1">
        <f t="shared" si="3"/>
        <v>96.8</v>
      </c>
      <c r="J17" s="1">
        <f t="shared" si="4"/>
        <v>8</v>
      </c>
      <c r="K17" s="16">
        <f>I21*4</f>
        <v>321.85471999999999</v>
      </c>
      <c r="L17" s="17">
        <f t="shared" ref="L17" si="24">I21*4</f>
        <v>321.85471999999999</v>
      </c>
      <c r="M17" s="17">
        <f t="shared" ref="M17" si="25">L17/3</f>
        <v>107.28490666666666</v>
      </c>
      <c r="N17" s="17">
        <f t="shared" ref="N17" si="26">SUM(D17:D21)*2</f>
        <v>40</v>
      </c>
      <c r="O17" s="14">
        <f t="shared" ref="O17" si="27">SUM(M17:N17)*3</f>
        <v>441.85471999999993</v>
      </c>
    </row>
    <row r="18" spans="1:15" s="1" customFormat="1" x14ac:dyDescent="0.2">
      <c r="A18" s="1">
        <v>2</v>
      </c>
      <c r="B18" s="1">
        <v>4</v>
      </c>
      <c r="C18" s="1">
        <f>I17</f>
        <v>96.8</v>
      </c>
      <c r="D18" s="1">
        <v>4</v>
      </c>
      <c r="E18" s="1">
        <f t="shared" si="6"/>
        <v>12</v>
      </c>
      <c r="F18" s="1">
        <f t="shared" ref="F18" si="28">SUM(E17:E18)</f>
        <v>24</v>
      </c>
      <c r="G18" s="1">
        <f t="shared" si="1"/>
        <v>84.8</v>
      </c>
      <c r="H18" s="1">
        <f t="shared" si="2"/>
        <v>8.48</v>
      </c>
      <c r="I18" s="1">
        <f t="shared" si="3"/>
        <v>93.28</v>
      </c>
      <c r="J18" s="1">
        <f t="shared" si="4"/>
        <v>8</v>
      </c>
      <c r="K18" s="16"/>
      <c r="L18" s="17"/>
      <c r="M18" s="17"/>
      <c r="N18" s="17"/>
      <c r="O18" s="15"/>
    </row>
    <row r="19" spans="1:15" s="1" customFormat="1" x14ac:dyDescent="0.2">
      <c r="A19" s="1">
        <v>3</v>
      </c>
      <c r="B19" s="1">
        <v>4</v>
      </c>
      <c r="C19" s="1">
        <f t="shared" ref="C19:C21" si="29">I18</f>
        <v>93.28</v>
      </c>
      <c r="D19" s="1">
        <v>4</v>
      </c>
      <c r="E19" s="1">
        <f t="shared" si="6"/>
        <v>12</v>
      </c>
      <c r="F19" s="1">
        <f t="shared" ref="F19" si="30">SUM(E17:E19)</f>
        <v>36</v>
      </c>
      <c r="G19" s="1">
        <f t="shared" si="1"/>
        <v>81.28</v>
      </c>
      <c r="H19" s="1">
        <f t="shared" si="2"/>
        <v>8.1280000000000001</v>
      </c>
      <c r="I19" s="1">
        <f t="shared" si="3"/>
        <v>89.408000000000001</v>
      </c>
      <c r="J19" s="1">
        <f t="shared" si="4"/>
        <v>8</v>
      </c>
      <c r="K19" s="16"/>
      <c r="L19" s="17"/>
      <c r="M19" s="17"/>
      <c r="N19" s="17"/>
      <c r="O19" s="15"/>
    </row>
    <row r="20" spans="1:15" s="1" customFormat="1" x14ac:dyDescent="0.2">
      <c r="A20" s="1">
        <v>4</v>
      </c>
      <c r="B20" s="1">
        <v>4</v>
      </c>
      <c r="C20" s="1">
        <f t="shared" si="29"/>
        <v>89.408000000000001</v>
      </c>
      <c r="D20" s="1">
        <v>4</v>
      </c>
      <c r="E20" s="1">
        <f t="shared" si="6"/>
        <v>12</v>
      </c>
      <c r="F20" s="1">
        <f t="shared" ref="F20" si="31">SUM(E17:E20)</f>
        <v>48</v>
      </c>
      <c r="G20" s="1">
        <f t="shared" si="1"/>
        <v>77.408000000000001</v>
      </c>
      <c r="H20" s="1">
        <f t="shared" si="2"/>
        <v>7.7408000000000001</v>
      </c>
      <c r="I20" s="1">
        <f t="shared" si="3"/>
        <v>85.148799999999994</v>
      </c>
      <c r="J20" s="1">
        <f t="shared" si="4"/>
        <v>8</v>
      </c>
      <c r="K20" s="16"/>
      <c r="L20" s="17"/>
      <c r="M20" s="17"/>
      <c r="N20" s="17"/>
      <c r="O20" s="15"/>
    </row>
    <row r="21" spans="1:15" s="1" customFormat="1" ht="17" thickBot="1" x14ac:dyDescent="0.25">
      <c r="A21" s="1">
        <v>5</v>
      </c>
      <c r="B21" s="1">
        <v>4</v>
      </c>
      <c r="C21" s="1">
        <f t="shared" si="29"/>
        <v>85.148799999999994</v>
      </c>
      <c r="D21" s="1">
        <v>4</v>
      </c>
      <c r="E21" s="1">
        <f t="shared" si="6"/>
        <v>12</v>
      </c>
      <c r="F21" s="1">
        <f t="shared" ref="F21" si="32">SUM(E17:E21)</f>
        <v>60</v>
      </c>
      <c r="G21" s="1">
        <f t="shared" si="1"/>
        <v>73.148799999999994</v>
      </c>
      <c r="H21" s="1">
        <f t="shared" si="2"/>
        <v>7.3148799999999996</v>
      </c>
      <c r="I21" s="1">
        <f t="shared" si="3"/>
        <v>80.463679999999997</v>
      </c>
      <c r="J21" s="1">
        <f t="shared" si="4"/>
        <v>8</v>
      </c>
      <c r="K21" s="16"/>
      <c r="L21" s="17"/>
      <c r="M21" s="17"/>
      <c r="N21" s="17"/>
      <c r="O21" s="15"/>
    </row>
    <row r="22" spans="1:15" s="1" customFormat="1" ht="17" thickTop="1" x14ac:dyDescent="0.2">
      <c r="A22" s="1">
        <v>1</v>
      </c>
      <c r="B22" s="1">
        <v>5</v>
      </c>
      <c r="C22" s="1">
        <v>100</v>
      </c>
      <c r="D22" s="1">
        <v>3</v>
      </c>
      <c r="E22" s="1">
        <f t="shared" si="6"/>
        <v>9</v>
      </c>
      <c r="F22" s="1">
        <f t="shared" ref="F22" si="33">SUM(E22)</f>
        <v>9</v>
      </c>
      <c r="G22" s="1">
        <f t="shared" si="1"/>
        <v>91</v>
      </c>
      <c r="H22" s="1">
        <f t="shared" si="2"/>
        <v>9.1</v>
      </c>
      <c r="I22" s="1">
        <f t="shared" si="3"/>
        <v>100</v>
      </c>
      <c r="J22" s="1">
        <f t="shared" si="4"/>
        <v>6</v>
      </c>
      <c r="K22" s="16">
        <f t="shared" ref="K22" si="34">I26*4</f>
        <v>400</v>
      </c>
      <c r="L22" s="17">
        <f t="shared" ref="L22" si="35">I26*4</f>
        <v>400</v>
      </c>
      <c r="M22" s="17">
        <f t="shared" ref="M22" si="36">L22/3</f>
        <v>133.33333333333334</v>
      </c>
      <c r="N22" s="17">
        <f t="shared" ref="N22" si="37">SUM(D22:D26)*2</f>
        <v>30</v>
      </c>
      <c r="O22" s="14">
        <f t="shared" ref="O22" si="38">SUM(M22:N22)*3</f>
        <v>490</v>
      </c>
    </row>
    <row r="23" spans="1:15" s="1" customFormat="1" x14ac:dyDescent="0.2">
      <c r="A23" s="1">
        <v>2</v>
      </c>
      <c r="B23" s="1">
        <v>5</v>
      </c>
      <c r="C23" s="1">
        <f>I22</f>
        <v>100</v>
      </c>
      <c r="D23" s="1">
        <v>3</v>
      </c>
      <c r="E23" s="1">
        <f t="shared" si="6"/>
        <v>9</v>
      </c>
      <c r="F23" s="1">
        <f t="shared" ref="F23" si="39">SUM(E22:E23)</f>
        <v>18</v>
      </c>
      <c r="G23" s="1">
        <f t="shared" si="1"/>
        <v>91</v>
      </c>
      <c r="H23" s="1">
        <f t="shared" si="2"/>
        <v>9.1</v>
      </c>
      <c r="I23" s="1">
        <f t="shared" si="3"/>
        <v>100</v>
      </c>
      <c r="J23" s="1">
        <f t="shared" si="4"/>
        <v>6</v>
      </c>
      <c r="K23" s="16"/>
      <c r="L23" s="17"/>
      <c r="M23" s="17"/>
      <c r="N23" s="17"/>
      <c r="O23" s="15"/>
    </row>
    <row r="24" spans="1:15" s="1" customFormat="1" x14ac:dyDescent="0.2">
      <c r="A24" s="1">
        <v>3</v>
      </c>
      <c r="B24" s="1">
        <v>5</v>
      </c>
      <c r="C24" s="1">
        <f t="shared" ref="C24:C26" si="40">I23</f>
        <v>100</v>
      </c>
      <c r="D24" s="1">
        <v>3</v>
      </c>
      <c r="E24" s="1">
        <f t="shared" si="6"/>
        <v>9</v>
      </c>
      <c r="F24" s="1">
        <f t="shared" ref="F24" si="41">SUM(E22:E24)</f>
        <v>27</v>
      </c>
      <c r="G24" s="1">
        <f t="shared" si="1"/>
        <v>91</v>
      </c>
      <c r="H24" s="1">
        <f t="shared" si="2"/>
        <v>9.1</v>
      </c>
      <c r="I24" s="1">
        <f t="shared" si="3"/>
        <v>100</v>
      </c>
      <c r="J24" s="1">
        <f t="shared" si="4"/>
        <v>6</v>
      </c>
      <c r="K24" s="16"/>
      <c r="L24" s="17"/>
      <c r="M24" s="17"/>
      <c r="N24" s="17"/>
      <c r="O24" s="15"/>
    </row>
    <row r="25" spans="1:15" s="1" customFormat="1" x14ac:dyDescent="0.2">
      <c r="A25" s="1">
        <v>4</v>
      </c>
      <c r="B25" s="1">
        <v>5</v>
      </c>
      <c r="C25" s="1">
        <f t="shared" si="40"/>
        <v>100</v>
      </c>
      <c r="D25" s="1">
        <v>3</v>
      </c>
      <c r="E25" s="1">
        <f t="shared" si="6"/>
        <v>9</v>
      </c>
      <c r="F25" s="1">
        <f t="shared" ref="F25" si="42">SUM(E22:E25)</f>
        <v>36</v>
      </c>
      <c r="G25" s="1">
        <f t="shared" si="1"/>
        <v>91</v>
      </c>
      <c r="H25" s="1">
        <f t="shared" si="2"/>
        <v>9.1</v>
      </c>
      <c r="I25" s="1">
        <f t="shared" si="3"/>
        <v>100</v>
      </c>
      <c r="J25" s="1">
        <f t="shared" si="4"/>
        <v>6</v>
      </c>
      <c r="K25" s="16"/>
      <c r="L25" s="17"/>
      <c r="M25" s="17"/>
      <c r="N25" s="17"/>
      <c r="O25" s="15"/>
    </row>
    <row r="26" spans="1:15" s="1" customFormat="1" ht="17" thickBot="1" x14ac:dyDescent="0.25">
      <c r="A26" s="1">
        <v>5</v>
      </c>
      <c r="B26" s="1">
        <v>5</v>
      </c>
      <c r="C26" s="1">
        <f t="shared" si="40"/>
        <v>100</v>
      </c>
      <c r="D26" s="1">
        <v>3</v>
      </c>
      <c r="E26" s="1">
        <f t="shared" si="6"/>
        <v>9</v>
      </c>
      <c r="F26" s="1">
        <f t="shared" ref="F26" si="43">SUM(E22:E26)</f>
        <v>45</v>
      </c>
      <c r="G26" s="1">
        <f t="shared" si="1"/>
        <v>91</v>
      </c>
      <c r="H26" s="1">
        <f t="shared" si="2"/>
        <v>9.1</v>
      </c>
      <c r="I26" s="1">
        <f t="shared" si="3"/>
        <v>100</v>
      </c>
      <c r="J26" s="1">
        <f t="shared" si="4"/>
        <v>6</v>
      </c>
      <c r="K26" s="16"/>
      <c r="L26" s="17"/>
      <c r="M26" s="17"/>
      <c r="N26" s="17"/>
      <c r="O26" s="15"/>
    </row>
    <row r="27" spans="1:15" s="1" customFormat="1" ht="17" thickTop="1" x14ac:dyDescent="0.2">
      <c r="A27" s="1">
        <v>1</v>
      </c>
      <c r="B27" s="1">
        <v>6</v>
      </c>
      <c r="C27" s="1">
        <v>100</v>
      </c>
      <c r="D27" s="1">
        <v>2</v>
      </c>
      <c r="E27" s="1">
        <f t="shared" si="6"/>
        <v>6</v>
      </c>
      <c r="F27" s="1">
        <f t="shared" ref="F27" si="44">SUM(E27)</f>
        <v>6</v>
      </c>
      <c r="G27" s="1">
        <f t="shared" si="1"/>
        <v>94</v>
      </c>
      <c r="H27" s="1">
        <f t="shared" si="2"/>
        <v>9.4</v>
      </c>
      <c r="I27" s="1">
        <f t="shared" si="3"/>
        <v>100</v>
      </c>
      <c r="J27" s="1">
        <f t="shared" si="4"/>
        <v>4</v>
      </c>
      <c r="K27" s="16">
        <f>I31*4</f>
        <v>400</v>
      </c>
      <c r="L27" s="17">
        <f t="shared" ref="L27" si="45">I31*4</f>
        <v>400</v>
      </c>
      <c r="M27" s="17">
        <f t="shared" ref="M27" si="46">L27/3</f>
        <v>133.33333333333334</v>
      </c>
      <c r="N27" s="17">
        <f t="shared" ref="N27" si="47">SUM(D27:D31)*2</f>
        <v>20</v>
      </c>
      <c r="O27" s="14">
        <f t="shared" ref="O27" si="48">SUM(M27:N27)*3</f>
        <v>460</v>
      </c>
    </row>
    <row r="28" spans="1:15" s="1" customFormat="1" x14ac:dyDescent="0.2">
      <c r="A28" s="1">
        <v>2</v>
      </c>
      <c r="B28" s="1">
        <v>6</v>
      </c>
      <c r="C28" s="1">
        <f>I27</f>
        <v>100</v>
      </c>
      <c r="D28" s="1">
        <v>2</v>
      </c>
      <c r="E28" s="1">
        <f t="shared" si="6"/>
        <v>6</v>
      </c>
      <c r="F28" s="1">
        <f t="shared" ref="F28" si="49">SUM(E27:E28)</f>
        <v>12</v>
      </c>
      <c r="G28" s="1">
        <f t="shared" si="1"/>
        <v>94</v>
      </c>
      <c r="H28" s="1">
        <f t="shared" si="2"/>
        <v>9.4</v>
      </c>
      <c r="I28" s="1">
        <f t="shared" si="3"/>
        <v>100</v>
      </c>
      <c r="J28" s="1">
        <f t="shared" si="4"/>
        <v>4</v>
      </c>
      <c r="K28" s="16"/>
      <c r="L28" s="17"/>
      <c r="M28" s="17"/>
      <c r="N28" s="17"/>
      <c r="O28" s="15"/>
    </row>
    <row r="29" spans="1:15" s="1" customFormat="1" x14ac:dyDescent="0.2">
      <c r="A29" s="1">
        <v>3</v>
      </c>
      <c r="B29" s="1">
        <v>6</v>
      </c>
      <c r="C29" s="1">
        <f t="shared" ref="C29:C31" si="50">I28</f>
        <v>100</v>
      </c>
      <c r="D29" s="1">
        <v>2</v>
      </c>
      <c r="E29" s="1">
        <f t="shared" si="6"/>
        <v>6</v>
      </c>
      <c r="F29" s="1">
        <f t="shared" ref="F29" si="51">SUM(E27:E29)</f>
        <v>18</v>
      </c>
      <c r="G29" s="1">
        <f t="shared" si="1"/>
        <v>94</v>
      </c>
      <c r="H29" s="1">
        <f t="shared" si="2"/>
        <v>9.4</v>
      </c>
      <c r="I29" s="1">
        <f t="shared" si="3"/>
        <v>100</v>
      </c>
      <c r="J29" s="1">
        <f t="shared" si="4"/>
        <v>4</v>
      </c>
      <c r="K29" s="16"/>
      <c r="L29" s="17"/>
      <c r="M29" s="17"/>
      <c r="N29" s="17"/>
      <c r="O29" s="15"/>
    </row>
    <row r="30" spans="1:15" s="1" customFormat="1" x14ac:dyDescent="0.2">
      <c r="A30" s="1">
        <v>4</v>
      </c>
      <c r="B30" s="1">
        <v>6</v>
      </c>
      <c r="C30" s="1">
        <f t="shared" si="50"/>
        <v>100</v>
      </c>
      <c r="D30" s="1">
        <v>2</v>
      </c>
      <c r="E30" s="1">
        <f t="shared" si="6"/>
        <v>6</v>
      </c>
      <c r="F30" s="1">
        <f t="shared" ref="F30" si="52">SUM(E27:E30)</f>
        <v>24</v>
      </c>
      <c r="G30" s="1">
        <f t="shared" si="1"/>
        <v>94</v>
      </c>
      <c r="H30" s="1">
        <f t="shared" si="2"/>
        <v>9.4</v>
      </c>
      <c r="I30" s="1">
        <f t="shared" si="3"/>
        <v>100</v>
      </c>
      <c r="J30" s="1">
        <f t="shared" si="4"/>
        <v>4</v>
      </c>
      <c r="K30" s="16"/>
      <c r="L30" s="17"/>
      <c r="M30" s="17"/>
      <c r="N30" s="17"/>
      <c r="O30" s="15"/>
    </row>
    <row r="31" spans="1:15" s="1" customFormat="1" ht="17" thickBot="1" x14ac:dyDescent="0.25">
      <c r="A31" s="1">
        <v>5</v>
      </c>
      <c r="B31" s="1">
        <v>6</v>
      </c>
      <c r="C31" s="1">
        <f t="shared" si="50"/>
        <v>100</v>
      </c>
      <c r="D31" s="1">
        <v>2</v>
      </c>
      <c r="E31" s="1">
        <f t="shared" si="6"/>
        <v>6</v>
      </c>
      <c r="F31" s="1">
        <f t="shared" ref="F31" si="53">SUM(E27:E31)</f>
        <v>30</v>
      </c>
      <c r="G31" s="1">
        <f t="shared" si="1"/>
        <v>94</v>
      </c>
      <c r="H31" s="1">
        <f t="shared" si="2"/>
        <v>9.4</v>
      </c>
      <c r="I31" s="1">
        <f t="shared" si="3"/>
        <v>100</v>
      </c>
      <c r="J31" s="1">
        <f t="shared" si="4"/>
        <v>4</v>
      </c>
      <c r="K31" s="16"/>
      <c r="L31" s="17"/>
      <c r="M31" s="17"/>
      <c r="N31" s="17"/>
      <c r="O31" s="15"/>
    </row>
    <row r="32" spans="1:15" s="1" customFormat="1" ht="17" thickTop="1" x14ac:dyDescent="0.2">
      <c r="A32" s="3">
        <v>1</v>
      </c>
      <c r="B32" s="3">
        <v>7</v>
      </c>
      <c r="C32" s="1">
        <v>100</v>
      </c>
      <c r="D32" s="3">
        <v>1</v>
      </c>
      <c r="E32" s="1">
        <f t="shared" si="6"/>
        <v>3</v>
      </c>
      <c r="F32" s="1">
        <f t="shared" ref="F32" si="54">SUM(E32)</f>
        <v>3</v>
      </c>
      <c r="G32" s="1">
        <f t="shared" si="1"/>
        <v>97</v>
      </c>
      <c r="H32" s="1">
        <f t="shared" si="2"/>
        <v>9.7000000000000011</v>
      </c>
      <c r="I32" s="1">
        <f t="shared" si="3"/>
        <v>100</v>
      </c>
      <c r="J32" s="1">
        <f t="shared" si="4"/>
        <v>2</v>
      </c>
      <c r="K32" s="16">
        <f t="shared" ref="K32" si="55">I36*4</f>
        <v>400</v>
      </c>
      <c r="L32" s="17">
        <f t="shared" ref="L32" si="56">I36*4</f>
        <v>400</v>
      </c>
      <c r="M32" s="17">
        <f t="shared" ref="M32" si="57">L32/3</f>
        <v>133.33333333333334</v>
      </c>
      <c r="N32" s="17">
        <f t="shared" ref="N32" si="58">SUM(D32:D36)*2</f>
        <v>10</v>
      </c>
      <c r="O32" s="14">
        <f t="shared" ref="O32" si="59">SUM(M32:N32)*3</f>
        <v>430</v>
      </c>
    </row>
    <row r="33" spans="1:15" s="1" customFormat="1" x14ac:dyDescent="0.2">
      <c r="A33" s="3">
        <v>2</v>
      </c>
      <c r="B33" s="3">
        <v>7</v>
      </c>
      <c r="C33" s="1">
        <f>I32</f>
        <v>100</v>
      </c>
      <c r="D33" s="3">
        <v>1</v>
      </c>
      <c r="E33" s="1">
        <f t="shared" si="6"/>
        <v>3</v>
      </c>
      <c r="F33" s="1">
        <f t="shared" ref="F33" si="60">SUM(E32:E33)</f>
        <v>6</v>
      </c>
      <c r="G33" s="1">
        <f t="shared" si="1"/>
        <v>97</v>
      </c>
      <c r="H33" s="1">
        <f t="shared" si="2"/>
        <v>9.7000000000000011</v>
      </c>
      <c r="I33" s="1">
        <f t="shared" si="3"/>
        <v>100</v>
      </c>
      <c r="J33" s="1">
        <f t="shared" si="4"/>
        <v>2</v>
      </c>
      <c r="K33" s="16"/>
      <c r="L33" s="17"/>
      <c r="M33" s="17"/>
      <c r="N33" s="17"/>
      <c r="O33" s="15"/>
    </row>
    <row r="34" spans="1:15" s="1" customFormat="1" x14ac:dyDescent="0.2">
      <c r="A34" s="3">
        <v>3</v>
      </c>
      <c r="B34" s="3">
        <v>7</v>
      </c>
      <c r="C34" s="1">
        <f t="shared" ref="C34:C36" si="61">I33</f>
        <v>100</v>
      </c>
      <c r="D34" s="3">
        <v>1</v>
      </c>
      <c r="E34" s="1">
        <f t="shared" si="6"/>
        <v>3</v>
      </c>
      <c r="F34" s="1">
        <f t="shared" ref="F34" si="62">SUM(E32:E34)</f>
        <v>9</v>
      </c>
      <c r="G34" s="1">
        <f t="shared" si="1"/>
        <v>97</v>
      </c>
      <c r="H34" s="1">
        <f t="shared" si="2"/>
        <v>9.7000000000000011</v>
      </c>
      <c r="I34" s="1">
        <f t="shared" si="3"/>
        <v>100</v>
      </c>
      <c r="J34" s="1">
        <f t="shared" si="4"/>
        <v>2</v>
      </c>
      <c r="K34" s="16"/>
      <c r="L34" s="17"/>
      <c r="M34" s="17"/>
      <c r="N34" s="17"/>
      <c r="O34" s="15"/>
    </row>
    <row r="35" spans="1:15" s="1" customFormat="1" x14ac:dyDescent="0.2">
      <c r="A35" s="3">
        <v>4</v>
      </c>
      <c r="B35" s="3">
        <v>7</v>
      </c>
      <c r="C35" s="1">
        <f t="shared" si="61"/>
        <v>100</v>
      </c>
      <c r="D35" s="3">
        <v>1</v>
      </c>
      <c r="E35" s="1">
        <f t="shared" si="6"/>
        <v>3</v>
      </c>
      <c r="F35" s="1">
        <f t="shared" ref="F35" si="63">SUM(E32:E35)</f>
        <v>12</v>
      </c>
      <c r="G35" s="1">
        <f t="shared" si="1"/>
        <v>97</v>
      </c>
      <c r="H35" s="1">
        <f t="shared" si="2"/>
        <v>9.7000000000000011</v>
      </c>
      <c r="I35" s="1">
        <f t="shared" si="3"/>
        <v>100</v>
      </c>
      <c r="J35" s="1">
        <f t="shared" si="4"/>
        <v>2</v>
      </c>
      <c r="K35" s="16"/>
      <c r="L35" s="17"/>
      <c r="M35" s="17"/>
      <c r="N35" s="17"/>
      <c r="O35" s="15"/>
    </row>
    <row r="36" spans="1:15" s="1" customFormat="1" ht="17" thickBot="1" x14ac:dyDescent="0.25">
      <c r="A36" s="3">
        <v>5</v>
      </c>
      <c r="B36" s="3">
        <v>7</v>
      </c>
      <c r="C36" s="1">
        <f t="shared" si="61"/>
        <v>100</v>
      </c>
      <c r="D36" s="3">
        <v>1</v>
      </c>
      <c r="E36" s="1">
        <f t="shared" si="6"/>
        <v>3</v>
      </c>
      <c r="F36" s="1">
        <f t="shared" ref="F36" si="64">SUM(E32:E36)</f>
        <v>15</v>
      </c>
      <c r="G36" s="1">
        <f t="shared" si="1"/>
        <v>97</v>
      </c>
      <c r="H36" s="1">
        <f t="shared" si="2"/>
        <v>9.7000000000000011</v>
      </c>
      <c r="I36" s="1">
        <f t="shared" si="3"/>
        <v>100</v>
      </c>
      <c r="J36" s="1">
        <f t="shared" si="4"/>
        <v>2</v>
      </c>
      <c r="K36" s="16"/>
      <c r="L36" s="17"/>
      <c r="M36" s="17"/>
      <c r="N36" s="17"/>
      <c r="O36" s="15"/>
    </row>
    <row r="37" spans="1:15" s="1" customFormat="1" ht="17" thickTop="1" x14ac:dyDescent="0.2">
      <c r="A37" s="3">
        <v>1</v>
      </c>
      <c r="B37" s="3">
        <v>8</v>
      </c>
      <c r="C37" s="1">
        <v>100</v>
      </c>
      <c r="D37" s="3">
        <v>0</v>
      </c>
      <c r="E37" s="1">
        <f t="shared" si="6"/>
        <v>0</v>
      </c>
      <c r="F37" s="1">
        <f t="shared" ref="F37" si="65">SUM(E37)</f>
        <v>0</v>
      </c>
      <c r="G37" s="1">
        <f t="shared" si="1"/>
        <v>100</v>
      </c>
      <c r="H37" s="1">
        <f t="shared" si="2"/>
        <v>10</v>
      </c>
      <c r="I37" s="1">
        <f t="shared" si="3"/>
        <v>100</v>
      </c>
      <c r="J37" s="1">
        <f t="shared" si="4"/>
        <v>0</v>
      </c>
      <c r="K37" s="16">
        <f t="shared" ref="K37" si="66">I41*4</f>
        <v>400</v>
      </c>
      <c r="L37" s="17">
        <f t="shared" ref="L37" si="67">I41*4</f>
        <v>400</v>
      </c>
      <c r="M37" s="17">
        <f t="shared" ref="M37" si="68">L37/3</f>
        <v>133.33333333333334</v>
      </c>
      <c r="N37" s="17">
        <f t="shared" ref="N37" si="69">SUM(D37:D41)*2</f>
        <v>0</v>
      </c>
      <c r="O37" s="14">
        <f t="shared" ref="O37" si="70">SUM(M37:N37)*3</f>
        <v>400</v>
      </c>
    </row>
    <row r="38" spans="1:15" s="1" customFormat="1" x14ac:dyDescent="0.2">
      <c r="A38" s="3">
        <v>2</v>
      </c>
      <c r="B38" s="3">
        <v>8</v>
      </c>
      <c r="C38" s="1">
        <f>I37</f>
        <v>100</v>
      </c>
      <c r="D38" s="3">
        <v>0</v>
      </c>
      <c r="E38" s="1">
        <f t="shared" si="6"/>
        <v>0</v>
      </c>
      <c r="F38" s="1">
        <f t="shared" ref="F38" si="71">SUM(E37:E38)</f>
        <v>0</v>
      </c>
      <c r="G38" s="1">
        <f t="shared" si="1"/>
        <v>100</v>
      </c>
      <c r="H38" s="1">
        <f t="shared" si="2"/>
        <v>10</v>
      </c>
      <c r="I38" s="1">
        <f t="shared" si="3"/>
        <v>100</v>
      </c>
      <c r="J38" s="1">
        <f t="shared" si="4"/>
        <v>0</v>
      </c>
      <c r="K38" s="16"/>
      <c r="L38" s="17"/>
      <c r="M38" s="17"/>
      <c r="N38" s="17"/>
      <c r="O38" s="15"/>
    </row>
    <row r="39" spans="1:15" s="1" customFormat="1" x14ac:dyDescent="0.2">
      <c r="A39" s="3">
        <v>3</v>
      </c>
      <c r="B39" s="3">
        <v>8</v>
      </c>
      <c r="C39" s="1">
        <f t="shared" ref="C39:C41" si="72">I38</f>
        <v>100</v>
      </c>
      <c r="D39" s="3">
        <v>0</v>
      </c>
      <c r="E39" s="1">
        <f t="shared" si="6"/>
        <v>0</v>
      </c>
      <c r="F39" s="1">
        <f t="shared" ref="F39" si="73">SUM(E37:E39)</f>
        <v>0</v>
      </c>
      <c r="G39" s="1">
        <f t="shared" si="1"/>
        <v>100</v>
      </c>
      <c r="H39" s="1">
        <f t="shared" si="2"/>
        <v>10</v>
      </c>
      <c r="I39" s="1">
        <f t="shared" si="3"/>
        <v>100</v>
      </c>
      <c r="J39" s="1">
        <f t="shared" si="4"/>
        <v>0</v>
      </c>
      <c r="K39" s="16"/>
      <c r="L39" s="17"/>
      <c r="M39" s="17"/>
      <c r="N39" s="17"/>
      <c r="O39" s="15"/>
    </row>
    <row r="40" spans="1:15" s="1" customFormat="1" x14ac:dyDescent="0.2">
      <c r="A40" s="3">
        <v>4</v>
      </c>
      <c r="B40" s="3">
        <v>8</v>
      </c>
      <c r="C40" s="1">
        <f t="shared" si="72"/>
        <v>100</v>
      </c>
      <c r="D40" s="3">
        <v>0</v>
      </c>
      <c r="E40" s="1">
        <f t="shared" si="6"/>
        <v>0</v>
      </c>
      <c r="F40" s="1">
        <f t="shared" ref="F40" si="74">SUM(E37:E40)</f>
        <v>0</v>
      </c>
      <c r="G40" s="1">
        <f t="shared" si="1"/>
        <v>100</v>
      </c>
      <c r="H40" s="1">
        <f t="shared" si="2"/>
        <v>10</v>
      </c>
      <c r="I40" s="1">
        <f t="shared" si="3"/>
        <v>100</v>
      </c>
      <c r="J40" s="1">
        <f t="shared" si="4"/>
        <v>0</v>
      </c>
      <c r="K40" s="16"/>
      <c r="L40" s="17"/>
      <c r="M40" s="17"/>
      <c r="N40" s="17"/>
      <c r="O40" s="15"/>
    </row>
    <row r="41" spans="1:15" s="1" customFormat="1" x14ac:dyDescent="0.2">
      <c r="A41" s="3">
        <v>5</v>
      </c>
      <c r="B41" s="3">
        <v>8</v>
      </c>
      <c r="C41" s="1">
        <f t="shared" si="72"/>
        <v>100</v>
      </c>
      <c r="D41" s="3">
        <v>0</v>
      </c>
      <c r="E41" s="1">
        <f t="shared" si="6"/>
        <v>0</v>
      </c>
      <c r="F41" s="1">
        <f t="shared" ref="F41" si="75">SUM(E37:E41)</f>
        <v>0</v>
      </c>
      <c r="G41" s="1">
        <f t="shared" si="1"/>
        <v>100</v>
      </c>
      <c r="H41" s="1">
        <f t="shared" si="2"/>
        <v>10</v>
      </c>
      <c r="I41" s="1">
        <f t="shared" si="3"/>
        <v>100</v>
      </c>
      <c r="J41" s="1">
        <f t="shared" si="4"/>
        <v>0</v>
      </c>
      <c r="K41" s="16"/>
      <c r="L41" s="17"/>
      <c r="M41" s="17"/>
      <c r="N41" s="17"/>
      <c r="O41" s="15"/>
    </row>
  </sheetData>
  <mergeCells count="40">
    <mergeCell ref="O2:O6"/>
    <mergeCell ref="O7:O11"/>
    <mergeCell ref="O12:O16"/>
    <mergeCell ref="O17:O21"/>
    <mergeCell ref="O22:O26"/>
    <mergeCell ref="M12:M16"/>
    <mergeCell ref="N12:N16"/>
    <mergeCell ref="M17:M21"/>
    <mergeCell ref="N17:N21"/>
    <mergeCell ref="M22:M26"/>
    <mergeCell ref="N22:N26"/>
    <mergeCell ref="L22:L26"/>
    <mergeCell ref="L27:L31"/>
    <mergeCell ref="L32:L36"/>
    <mergeCell ref="L37:L41"/>
    <mergeCell ref="O27:O31"/>
    <mergeCell ref="K2:K6"/>
    <mergeCell ref="K7:K11"/>
    <mergeCell ref="L2:L6"/>
    <mergeCell ref="L7:L11"/>
    <mergeCell ref="N2:N6"/>
    <mergeCell ref="M2:M6"/>
    <mergeCell ref="M7:M11"/>
    <mergeCell ref="N7:N11"/>
    <mergeCell ref="O32:O36"/>
    <mergeCell ref="O37:O41"/>
    <mergeCell ref="K22:K26"/>
    <mergeCell ref="K12:K16"/>
    <mergeCell ref="K17:K21"/>
    <mergeCell ref="L12:L16"/>
    <mergeCell ref="K27:K31"/>
    <mergeCell ref="K32:K36"/>
    <mergeCell ref="K37:K41"/>
    <mergeCell ref="N27:N31"/>
    <mergeCell ref="N32:N36"/>
    <mergeCell ref="N37:N41"/>
    <mergeCell ref="M27:M31"/>
    <mergeCell ref="M32:M36"/>
    <mergeCell ref="M37:M41"/>
    <mergeCell ref="L17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F2BD-EF6B-D549-830B-7FE365375295}">
  <dimension ref="A1:R81"/>
  <sheetViews>
    <sheetView zoomScale="70" zoomScaleNormal="70" workbookViewId="0">
      <selection sqref="A1:XFD1"/>
    </sheetView>
  </sheetViews>
  <sheetFormatPr baseColWidth="10" defaultRowHeight="16" x14ac:dyDescent="0.2"/>
  <cols>
    <col min="5" max="5" width="36.5" bestFit="1" customWidth="1"/>
    <col min="6" max="6" width="14.5" bestFit="1" customWidth="1"/>
    <col min="7" max="7" width="6.5" bestFit="1" customWidth="1"/>
    <col min="8" max="8" width="14.83203125" bestFit="1" customWidth="1"/>
    <col min="9" max="9" width="9.6640625" bestFit="1" customWidth="1"/>
    <col min="10" max="10" width="12.33203125" bestFit="1" customWidth="1"/>
    <col min="11" max="11" width="17.1640625" bestFit="1" customWidth="1"/>
    <col min="12" max="12" width="16.33203125" bestFit="1" customWidth="1"/>
    <col min="13" max="13" width="36.5" customWidth="1"/>
    <col min="14" max="14" width="43.83203125" bestFit="1" customWidth="1"/>
    <col min="15" max="15" width="47.33203125" bestFit="1" customWidth="1"/>
    <col min="16" max="16" width="38.6640625" customWidth="1"/>
  </cols>
  <sheetData>
    <row r="1" spans="1:18" s="5" customFormat="1" ht="68" thickTop="1" thickBot="1" x14ac:dyDescent="0.3">
      <c r="A1" s="4" t="s">
        <v>0</v>
      </c>
      <c r="B1" s="4" t="s">
        <v>6</v>
      </c>
      <c r="C1" s="4" t="s">
        <v>9</v>
      </c>
      <c r="D1" s="4" t="s">
        <v>8</v>
      </c>
      <c r="E1" s="4" t="s">
        <v>11</v>
      </c>
      <c r="F1" s="4" t="s">
        <v>3</v>
      </c>
      <c r="G1" s="4" t="s">
        <v>4</v>
      </c>
      <c r="H1" s="4" t="s">
        <v>5</v>
      </c>
      <c r="I1" s="4" t="s">
        <v>1</v>
      </c>
      <c r="J1" s="4" t="s">
        <v>2</v>
      </c>
      <c r="K1" s="4" t="s">
        <v>7</v>
      </c>
      <c r="L1" s="6" t="s">
        <v>13</v>
      </c>
      <c r="M1" s="7" t="s">
        <v>14</v>
      </c>
      <c r="N1" s="7" t="s">
        <v>15</v>
      </c>
      <c r="O1" s="7" t="s">
        <v>16</v>
      </c>
      <c r="P1" s="7" t="s">
        <v>12</v>
      </c>
    </row>
    <row r="2" spans="1:18" s="1" customFormat="1" ht="17" thickTop="1" x14ac:dyDescent="0.2">
      <c r="A2" s="1">
        <v>1</v>
      </c>
      <c r="B2" s="1">
        <v>1</v>
      </c>
      <c r="C2" s="1" t="s">
        <v>21</v>
      </c>
      <c r="D2" s="17" t="s">
        <v>17</v>
      </c>
      <c r="E2" s="17">
        <v>0.8</v>
      </c>
      <c r="F2" s="1">
        <v>100</v>
      </c>
      <c r="G2" s="1">
        <v>7</v>
      </c>
      <c r="H2" s="1">
        <f>G2*3</f>
        <v>21</v>
      </c>
      <c r="I2" s="1">
        <f>F2-H2</f>
        <v>79</v>
      </c>
      <c r="J2" s="1">
        <f>I2*0.1</f>
        <v>7.9</v>
      </c>
      <c r="K2" s="1">
        <f>G2*2</f>
        <v>14</v>
      </c>
      <c r="L2" s="16">
        <f>MIN(100,SUM(I6:J6))*(4)</f>
        <v>80.092760000000055</v>
      </c>
      <c r="M2" s="17">
        <f>L2*(1-E2)+L7*E2</f>
        <v>48.055656000000027</v>
      </c>
      <c r="N2" s="17">
        <f>M2/3</f>
        <v>16.01855200000001</v>
      </c>
      <c r="O2" s="17">
        <f>SUM(G2:G6)*2</f>
        <v>70</v>
      </c>
      <c r="P2" s="15">
        <f>SUM(N2:O2)*3</f>
        <v>258.05565600000006</v>
      </c>
      <c r="R2" s="19">
        <f>N2/SUM(I6:J6)</f>
        <v>0.79999999999999993</v>
      </c>
    </row>
    <row r="3" spans="1:18" s="1" customFormat="1" x14ac:dyDescent="0.2">
      <c r="A3" s="1">
        <v>2</v>
      </c>
      <c r="B3" s="1">
        <v>1</v>
      </c>
      <c r="C3" s="1" t="s">
        <v>21</v>
      </c>
      <c r="D3" s="17"/>
      <c r="E3" s="17"/>
      <c r="F3" s="1">
        <f>I2+J2</f>
        <v>86.9</v>
      </c>
      <c r="G3" s="1">
        <v>7</v>
      </c>
      <c r="H3" s="1">
        <f t="shared" ref="H3:H66" si="0">G3*3</f>
        <v>21</v>
      </c>
      <c r="I3" s="1">
        <f t="shared" ref="I3:I66" si="1">F3-H3</f>
        <v>65.900000000000006</v>
      </c>
      <c r="J3" s="1">
        <f t="shared" ref="J3:J66" si="2">I3*0.1</f>
        <v>6.5900000000000007</v>
      </c>
      <c r="K3" s="1">
        <f t="shared" ref="K3:K66" si="3">G3*2</f>
        <v>14</v>
      </c>
      <c r="L3" s="16"/>
      <c r="M3" s="17"/>
      <c r="N3" s="17"/>
      <c r="O3" s="17"/>
      <c r="P3" s="15"/>
      <c r="R3" s="19"/>
    </row>
    <row r="4" spans="1:18" s="1" customFormat="1" x14ac:dyDescent="0.2">
      <c r="A4" s="1">
        <v>3</v>
      </c>
      <c r="B4" s="1">
        <v>1</v>
      </c>
      <c r="C4" s="1" t="s">
        <v>21</v>
      </c>
      <c r="D4" s="17"/>
      <c r="E4" s="17"/>
      <c r="F4" s="1">
        <f>I3+J3</f>
        <v>72.490000000000009</v>
      </c>
      <c r="G4" s="1">
        <v>7</v>
      </c>
      <c r="H4" s="1">
        <f t="shared" si="0"/>
        <v>21</v>
      </c>
      <c r="I4" s="1">
        <f t="shared" si="1"/>
        <v>51.490000000000009</v>
      </c>
      <c r="J4" s="1">
        <f t="shared" si="2"/>
        <v>5.1490000000000009</v>
      </c>
      <c r="K4" s="1">
        <f t="shared" si="3"/>
        <v>14</v>
      </c>
      <c r="L4" s="16"/>
      <c r="M4" s="17"/>
      <c r="N4" s="17"/>
      <c r="O4" s="17"/>
      <c r="P4" s="15"/>
      <c r="R4" s="19"/>
    </row>
    <row r="5" spans="1:18" s="1" customFormat="1" x14ac:dyDescent="0.2">
      <c r="A5" s="1">
        <v>4</v>
      </c>
      <c r="B5" s="1">
        <v>1</v>
      </c>
      <c r="C5" s="1" t="s">
        <v>21</v>
      </c>
      <c r="D5" s="17"/>
      <c r="E5" s="17"/>
      <c r="F5" s="1">
        <f>I4+J4</f>
        <v>56.63900000000001</v>
      </c>
      <c r="G5" s="1">
        <v>7</v>
      </c>
      <c r="H5" s="1">
        <f t="shared" si="0"/>
        <v>21</v>
      </c>
      <c r="I5" s="1">
        <f t="shared" si="1"/>
        <v>35.63900000000001</v>
      </c>
      <c r="J5" s="1">
        <f t="shared" si="2"/>
        <v>3.5639000000000012</v>
      </c>
      <c r="K5" s="1">
        <f t="shared" si="3"/>
        <v>14</v>
      </c>
      <c r="L5" s="16"/>
      <c r="M5" s="17"/>
      <c r="N5" s="17"/>
      <c r="O5" s="17"/>
      <c r="P5" s="15"/>
      <c r="R5" s="19"/>
    </row>
    <row r="6" spans="1:18" s="1" customFormat="1" x14ac:dyDescent="0.2">
      <c r="A6" s="2">
        <v>5</v>
      </c>
      <c r="B6" s="2">
        <v>1</v>
      </c>
      <c r="C6" s="1" t="s">
        <v>21</v>
      </c>
      <c r="D6" s="17"/>
      <c r="E6" s="17"/>
      <c r="F6" s="2">
        <f t="shared" ref="F6" si="4">I5+J5</f>
        <v>39.202900000000014</v>
      </c>
      <c r="G6" s="2">
        <v>7</v>
      </c>
      <c r="H6" s="1">
        <f t="shared" si="0"/>
        <v>21</v>
      </c>
      <c r="I6" s="1">
        <f t="shared" si="1"/>
        <v>18.202900000000014</v>
      </c>
      <c r="J6" s="1">
        <f t="shared" si="2"/>
        <v>1.8202900000000015</v>
      </c>
      <c r="K6" s="1">
        <f t="shared" si="3"/>
        <v>14</v>
      </c>
      <c r="L6" s="16"/>
      <c r="M6" s="17"/>
      <c r="N6" s="17"/>
      <c r="O6" s="17"/>
      <c r="P6" s="15"/>
      <c r="R6" s="19"/>
    </row>
    <row r="7" spans="1:18" s="1" customFormat="1" x14ac:dyDescent="0.2">
      <c r="A7" s="1">
        <v>1</v>
      </c>
      <c r="B7" s="1">
        <v>1</v>
      </c>
      <c r="C7" s="1" t="s">
        <v>21</v>
      </c>
      <c r="D7" s="17" t="s">
        <v>18</v>
      </c>
      <c r="E7" s="17"/>
      <c r="F7" s="1">
        <v>100</v>
      </c>
      <c r="G7" s="1">
        <v>7</v>
      </c>
      <c r="H7" s="1">
        <f t="shared" si="0"/>
        <v>21</v>
      </c>
      <c r="I7" s="1">
        <f t="shared" si="1"/>
        <v>79</v>
      </c>
      <c r="J7" s="1">
        <f t="shared" si="2"/>
        <v>7.9</v>
      </c>
      <c r="K7" s="1">
        <f t="shared" si="3"/>
        <v>14</v>
      </c>
      <c r="L7" s="16">
        <f>MIN(100,SUM(I11:J11))*(4)*0.5</f>
        <v>40.046380000000028</v>
      </c>
      <c r="M7" s="17"/>
      <c r="N7" s="17"/>
      <c r="O7" s="17"/>
      <c r="P7" s="15"/>
      <c r="R7" s="19"/>
    </row>
    <row r="8" spans="1:18" s="1" customFormat="1" x14ac:dyDescent="0.2">
      <c r="A8" s="1">
        <v>2</v>
      </c>
      <c r="B8" s="1">
        <v>1</v>
      </c>
      <c r="C8" s="1" t="s">
        <v>21</v>
      </c>
      <c r="D8" s="17"/>
      <c r="E8" s="17"/>
      <c r="F8" s="1">
        <f>I7+J7</f>
        <v>86.9</v>
      </c>
      <c r="G8" s="1">
        <v>7</v>
      </c>
      <c r="H8" s="1">
        <f t="shared" si="0"/>
        <v>21</v>
      </c>
      <c r="I8" s="1">
        <f t="shared" si="1"/>
        <v>65.900000000000006</v>
      </c>
      <c r="J8" s="1">
        <f t="shared" si="2"/>
        <v>6.5900000000000007</v>
      </c>
      <c r="K8" s="1">
        <f t="shared" si="3"/>
        <v>14</v>
      </c>
      <c r="L8" s="16"/>
      <c r="M8" s="17"/>
      <c r="N8" s="17"/>
      <c r="O8" s="17"/>
      <c r="P8" s="15"/>
      <c r="R8" s="19"/>
    </row>
    <row r="9" spans="1:18" s="1" customFormat="1" x14ac:dyDescent="0.2">
      <c r="A9" s="1">
        <v>3</v>
      </c>
      <c r="B9" s="1">
        <v>1</v>
      </c>
      <c r="C9" s="1" t="s">
        <v>21</v>
      </c>
      <c r="D9" s="17"/>
      <c r="E9" s="17"/>
      <c r="F9" s="1">
        <f>I8+J8</f>
        <v>72.490000000000009</v>
      </c>
      <c r="G9" s="1">
        <v>7</v>
      </c>
      <c r="H9" s="1">
        <f t="shared" si="0"/>
        <v>21</v>
      </c>
      <c r="I9" s="1">
        <f t="shared" si="1"/>
        <v>51.490000000000009</v>
      </c>
      <c r="J9" s="1">
        <f t="shared" si="2"/>
        <v>5.1490000000000009</v>
      </c>
      <c r="K9" s="1">
        <f t="shared" si="3"/>
        <v>14</v>
      </c>
      <c r="L9" s="16"/>
      <c r="M9" s="17"/>
      <c r="N9" s="17"/>
      <c r="O9" s="17"/>
      <c r="P9" s="15"/>
      <c r="R9" s="19"/>
    </row>
    <row r="10" spans="1:18" s="1" customFormat="1" x14ac:dyDescent="0.2">
      <c r="A10" s="1">
        <v>4</v>
      </c>
      <c r="B10" s="1">
        <v>1</v>
      </c>
      <c r="C10" s="1" t="s">
        <v>21</v>
      </c>
      <c r="D10" s="17"/>
      <c r="E10" s="17"/>
      <c r="F10" s="1">
        <f>I9+J9</f>
        <v>56.63900000000001</v>
      </c>
      <c r="G10" s="1">
        <v>7</v>
      </c>
      <c r="H10" s="1">
        <f t="shared" si="0"/>
        <v>21</v>
      </c>
      <c r="I10" s="1">
        <f t="shared" si="1"/>
        <v>35.63900000000001</v>
      </c>
      <c r="J10" s="1">
        <f t="shared" si="2"/>
        <v>3.5639000000000012</v>
      </c>
      <c r="K10" s="1">
        <f t="shared" si="3"/>
        <v>14</v>
      </c>
      <c r="L10" s="16"/>
      <c r="M10" s="17"/>
      <c r="N10" s="17"/>
      <c r="O10" s="17"/>
      <c r="P10" s="15"/>
      <c r="R10" s="19"/>
    </row>
    <row r="11" spans="1:18" s="1" customFormat="1" x14ac:dyDescent="0.2">
      <c r="A11" s="2">
        <v>5</v>
      </c>
      <c r="B11" s="2">
        <v>1</v>
      </c>
      <c r="C11" s="1" t="s">
        <v>21</v>
      </c>
      <c r="D11" s="17"/>
      <c r="E11" s="17"/>
      <c r="F11" s="2">
        <f>I10+J10</f>
        <v>39.202900000000014</v>
      </c>
      <c r="G11" s="2">
        <v>7</v>
      </c>
      <c r="H11" s="1">
        <f t="shared" si="0"/>
        <v>21</v>
      </c>
      <c r="I11" s="1">
        <f t="shared" si="1"/>
        <v>18.202900000000014</v>
      </c>
      <c r="J11" s="1">
        <f t="shared" si="2"/>
        <v>1.8202900000000015</v>
      </c>
      <c r="K11" s="1">
        <f t="shared" si="3"/>
        <v>14</v>
      </c>
      <c r="L11" s="16"/>
      <c r="M11" s="17"/>
      <c r="N11" s="17"/>
      <c r="O11" s="17"/>
      <c r="P11" s="15"/>
      <c r="R11" s="19"/>
    </row>
    <row r="12" spans="1:18" s="1" customFormat="1" x14ac:dyDescent="0.2">
      <c r="A12" s="1">
        <v>1</v>
      </c>
      <c r="B12" s="1">
        <v>2</v>
      </c>
      <c r="C12" s="1" t="s">
        <v>21</v>
      </c>
      <c r="D12" s="17" t="s">
        <v>17</v>
      </c>
      <c r="E12" s="17">
        <v>0.8</v>
      </c>
      <c r="F12" s="1">
        <v>100</v>
      </c>
      <c r="G12" s="1">
        <v>6</v>
      </c>
      <c r="H12" s="1">
        <f t="shared" si="0"/>
        <v>18</v>
      </c>
      <c r="I12" s="1">
        <f t="shared" si="1"/>
        <v>82</v>
      </c>
      <c r="J12" s="1">
        <f t="shared" si="2"/>
        <v>8.2000000000000011</v>
      </c>
      <c r="K12" s="1">
        <f t="shared" si="3"/>
        <v>12</v>
      </c>
      <c r="L12" s="16">
        <f>MIN(100,SUM(I16:J16))*(4)</f>
        <v>160.68008</v>
      </c>
      <c r="M12" s="17">
        <f t="shared" ref="M12" si="5">L12*(1-E12)+L17*E12</f>
        <v>96.408048000000008</v>
      </c>
      <c r="N12" s="17">
        <f t="shared" ref="N12" si="6">M12/3</f>
        <v>32.136016000000005</v>
      </c>
      <c r="O12" s="17">
        <f t="shared" ref="O12" si="7">SUM(G12:G16)*2</f>
        <v>60</v>
      </c>
      <c r="P12" s="15">
        <f t="shared" ref="P12" si="8">SUM(N12:O12)*3</f>
        <v>276.40804800000001</v>
      </c>
      <c r="R12" s="20">
        <f>N12/SUM(I21:J21)</f>
        <v>0.80000000000000016</v>
      </c>
    </row>
    <row r="13" spans="1:18" s="1" customFormat="1" x14ac:dyDescent="0.2">
      <c r="A13" s="1">
        <v>2</v>
      </c>
      <c r="B13" s="1">
        <v>2</v>
      </c>
      <c r="C13" s="1" t="s">
        <v>21</v>
      </c>
      <c r="D13" s="17"/>
      <c r="E13" s="17"/>
      <c r="F13" s="1">
        <f>MIN(100,I12+J12)</f>
        <v>90.2</v>
      </c>
      <c r="G13" s="1">
        <v>6</v>
      </c>
      <c r="H13" s="1">
        <f t="shared" si="0"/>
        <v>18</v>
      </c>
      <c r="I13" s="1">
        <f t="shared" si="1"/>
        <v>72.2</v>
      </c>
      <c r="J13" s="1">
        <f t="shared" si="2"/>
        <v>7.2200000000000006</v>
      </c>
      <c r="K13" s="1">
        <f t="shared" si="3"/>
        <v>12</v>
      </c>
      <c r="L13" s="16"/>
      <c r="M13" s="17"/>
      <c r="N13" s="17"/>
      <c r="O13" s="17"/>
      <c r="P13" s="15"/>
      <c r="R13" s="20"/>
    </row>
    <row r="14" spans="1:18" s="1" customFormat="1" x14ac:dyDescent="0.2">
      <c r="A14" s="1">
        <v>3</v>
      </c>
      <c r="B14" s="1">
        <v>2</v>
      </c>
      <c r="C14" s="1" t="s">
        <v>21</v>
      </c>
      <c r="D14" s="17"/>
      <c r="E14" s="17"/>
      <c r="F14" s="1">
        <f t="shared" ref="F14:F16" si="9">MIN(100,I13+J13)</f>
        <v>79.42</v>
      </c>
      <c r="G14" s="1">
        <v>6</v>
      </c>
      <c r="H14" s="1">
        <f t="shared" si="0"/>
        <v>18</v>
      </c>
      <c r="I14" s="1">
        <f t="shared" si="1"/>
        <v>61.42</v>
      </c>
      <c r="J14" s="1">
        <f t="shared" si="2"/>
        <v>6.1420000000000003</v>
      </c>
      <c r="K14" s="1">
        <f t="shared" si="3"/>
        <v>12</v>
      </c>
      <c r="L14" s="16"/>
      <c r="M14" s="17"/>
      <c r="N14" s="17"/>
      <c r="O14" s="17"/>
      <c r="P14" s="15"/>
      <c r="R14" s="20"/>
    </row>
    <row r="15" spans="1:18" s="1" customFormat="1" x14ac:dyDescent="0.2">
      <c r="A15" s="1">
        <v>4</v>
      </c>
      <c r="B15" s="1">
        <v>2</v>
      </c>
      <c r="C15" s="1" t="s">
        <v>21</v>
      </c>
      <c r="D15" s="17"/>
      <c r="E15" s="17"/>
      <c r="F15" s="1">
        <f t="shared" si="9"/>
        <v>67.561999999999998</v>
      </c>
      <c r="G15" s="1">
        <v>6</v>
      </c>
      <c r="H15" s="1">
        <f t="shared" si="0"/>
        <v>18</v>
      </c>
      <c r="I15" s="1">
        <f t="shared" si="1"/>
        <v>49.561999999999998</v>
      </c>
      <c r="J15" s="1">
        <f t="shared" si="2"/>
        <v>4.9561999999999999</v>
      </c>
      <c r="K15" s="1">
        <f t="shared" si="3"/>
        <v>12</v>
      </c>
      <c r="L15" s="16"/>
      <c r="M15" s="17"/>
      <c r="N15" s="17"/>
      <c r="O15" s="17"/>
      <c r="P15" s="15"/>
      <c r="R15" s="20"/>
    </row>
    <row r="16" spans="1:18" s="1" customFormat="1" x14ac:dyDescent="0.2">
      <c r="A16" s="2">
        <v>5</v>
      </c>
      <c r="B16" s="2">
        <v>2</v>
      </c>
      <c r="C16" s="1" t="s">
        <v>21</v>
      </c>
      <c r="D16" s="17"/>
      <c r="E16" s="17"/>
      <c r="F16" s="2">
        <f t="shared" si="9"/>
        <v>54.5182</v>
      </c>
      <c r="G16" s="2">
        <v>6</v>
      </c>
      <c r="H16" s="1">
        <f t="shared" si="0"/>
        <v>18</v>
      </c>
      <c r="I16" s="1">
        <f t="shared" si="1"/>
        <v>36.5182</v>
      </c>
      <c r="J16" s="1">
        <f t="shared" si="2"/>
        <v>3.6518200000000003</v>
      </c>
      <c r="K16" s="1">
        <f t="shared" si="3"/>
        <v>12</v>
      </c>
      <c r="L16" s="16"/>
      <c r="M16" s="17"/>
      <c r="N16" s="17"/>
      <c r="O16" s="17"/>
      <c r="P16" s="15"/>
      <c r="R16" s="20"/>
    </row>
    <row r="17" spans="1:18" s="1" customFormat="1" x14ac:dyDescent="0.2">
      <c r="A17" s="1">
        <v>1</v>
      </c>
      <c r="B17" s="1">
        <v>2</v>
      </c>
      <c r="C17" s="1" t="s">
        <v>21</v>
      </c>
      <c r="D17" s="17" t="s">
        <v>18</v>
      </c>
      <c r="E17" s="17"/>
      <c r="F17" s="1">
        <v>100</v>
      </c>
      <c r="G17" s="1">
        <v>6</v>
      </c>
      <c r="H17" s="1">
        <f t="shared" si="0"/>
        <v>18</v>
      </c>
      <c r="I17" s="1">
        <f t="shared" si="1"/>
        <v>82</v>
      </c>
      <c r="J17" s="1">
        <f t="shared" si="2"/>
        <v>8.2000000000000011</v>
      </c>
      <c r="K17" s="1">
        <f t="shared" si="3"/>
        <v>12</v>
      </c>
      <c r="L17" s="16">
        <f>MIN(100,SUM(I21:J21))*(4)*0.5</f>
        <v>80.340040000000002</v>
      </c>
      <c r="M17" s="17"/>
      <c r="N17" s="17"/>
      <c r="O17" s="17"/>
      <c r="P17" s="15"/>
      <c r="R17" s="20"/>
    </row>
    <row r="18" spans="1:18" s="1" customFormat="1" x14ac:dyDescent="0.2">
      <c r="A18" s="1">
        <v>2</v>
      </c>
      <c r="B18" s="1">
        <v>2</v>
      </c>
      <c r="C18" s="1" t="s">
        <v>21</v>
      </c>
      <c r="D18" s="17"/>
      <c r="E18" s="17"/>
      <c r="F18" s="1">
        <f>MIN(100,I17+J17)</f>
        <v>90.2</v>
      </c>
      <c r="G18" s="1">
        <v>6</v>
      </c>
      <c r="H18" s="1">
        <f t="shared" si="0"/>
        <v>18</v>
      </c>
      <c r="I18" s="1">
        <f t="shared" si="1"/>
        <v>72.2</v>
      </c>
      <c r="J18" s="1">
        <f t="shared" si="2"/>
        <v>7.2200000000000006</v>
      </c>
      <c r="K18" s="1">
        <f t="shared" si="3"/>
        <v>12</v>
      </c>
      <c r="L18" s="16"/>
      <c r="M18" s="17"/>
      <c r="N18" s="17"/>
      <c r="O18" s="17"/>
      <c r="P18" s="15"/>
      <c r="R18" s="20"/>
    </row>
    <row r="19" spans="1:18" s="1" customFormat="1" x14ac:dyDescent="0.2">
      <c r="A19" s="1">
        <v>3</v>
      </c>
      <c r="B19" s="1">
        <v>2</v>
      </c>
      <c r="C19" s="1" t="s">
        <v>21</v>
      </c>
      <c r="D19" s="17"/>
      <c r="E19" s="17"/>
      <c r="F19" s="1">
        <f t="shared" ref="F19:F21" si="10">MIN(100,I18+J18)</f>
        <v>79.42</v>
      </c>
      <c r="G19" s="1">
        <v>6</v>
      </c>
      <c r="H19" s="1">
        <f t="shared" si="0"/>
        <v>18</v>
      </c>
      <c r="I19" s="1">
        <f t="shared" si="1"/>
        <v>61.42</v>
      </c>
      <c r="J19" s="1">
        <f t="shared" si="2"/>
        <v>6.1420000000000003</v>
      </c>
      <c r="K19" s="1">
        <f t="shared" si="3"/>
        <v>12</v>
      </c>
      <c r="L19" s="16"/>
      <c r="M19" s="17"/>
      <c r="N19" s="17"/>
      <c r="O19" s="17"/>
      <c r="P19" s="15"/>
      <c r="R19" s="20"/>
    </row>
    <row r="20" spans="1:18" s="1" customFormat="1" x14ac:dyDescent="0.2">
      <c r="A20" s="1">
        <v>4</v>
      </c>
      <c r="B20" s="1">
        <v>2</v>
      </c>
      <c r="C20" s="1" t="s">
        <v>21</v>
      </c>
      <c r="D20" s="17"/>
      <c r="E20" s="17"/>
      <c r="F20" s="1">
        <f t="shared" si="10"/>
        <v>67.561999999999998</v>
      </c>
      <c r="G20" s="1">
        <v>6</v>
      </c>
      <c r="H20" s="1">
        <f t="shared" si="0"/>
        <v>18</v>
      </c>
      <c r="I20" s="1">
        <f t="shared" si="1"/>
        <v>49.561999999999998</v>
      </c>
      <c r="J20" s="1">
        <f t="shared" si="2"/>
        <v>4.9561999999999999</v>
      </c>
      <c r="K20" s="1">
        <f t="shared" si="3"/>
        <v>12</v>
      </c>
      <c r="L20" s="16"/>
      <c r="M20" s="17"/>
      <c r="N20" s="17"/>
      <c r="O20" s="17"/>
      <c r="P20" s="15"/>
      <c r="R20" s="20"/>
    </row>
    <row r="21" spans="1:18" s="1" customFormat="1" x14ac:dyDescent="0.2">
      <c r="A21" s="2">
        <v>5</v>
      </c>
      <c r="B21" s="2">
        <v>2</v>
      </c>
      <c r="C21" s="1" t="s">
        <v>21</v>
      </c>
      <c r="D21" s="17"/>
      <c r="E21" s="17"/>
      <c r="F21" s="2">
        <f t="shared" si="10"/>
        <v>54.5182</v>
      </c>
      <c r="G21" s="2">
        <v>6</v>
      </c>
      <c r="H21" s="1">
        <f t="shared" si="0"/>
        <v>18</v>
      </c>
      <c r="I21" s="1">
        <f t="shared" si="1"/>
        <v>36.5182</v>
      </c>
      <c r="J21" s="1">
        <f t="shared" si="2"/>
        <v>3.6518200000000003</v>
      </c>
      <c r="K21" s="1">
        <f t="shared" si="3"/>
        <v>12</v>
      </c>
      <c r="L21" s="16"/>
      <c r="M21" s="17"/>
      <c r="N21" s="17"/>
      <c r="O21" s="17"/>
      <c r="P21" s="15"/>
      <c r="R21" s="20"/>
    </row>
    <row r="22" spans="1:18" s="1" customFormat="1" x14ac:dyDescent="0.2">
      <c r="A22" s="1">
        <v>1</v>
      </c>
      <c r="B22" s="1">
        <v>3</v>
      </c>
      <c r="C22" s="1" t="s">
        <v>21</v>
      </c>
      <c r="D22" s="17" t="s">
        <v>17</v>
      </c>
      <c r="E22" s="17">
        <v>0.8</v>
      </c>
      <c r="F22" s="1">
        <v>100</v>
      </c>
      <c r="G22" s="1">
        <v>5</v>
      </c>
      <c r="H22" s="1">
        <f t="shared" si="0"/>
        <v>15</v>
      </c>
      <c r="I22" s="1">
        <f t="shared" si="1"/>
        <v>85</v>
      </c>
      <c r="J22" s="1">
        <f t="shared" si="2"/>
        <v>8.5</v>
      </c>
      <c r="K22" s="1">
        <f t="shared" si="3"/>
        <v>10</v>
      </c>
      <c r="L22" s="16">
        <f>MIN(100,SUM(I26:J26))*(4)</f>
        <v>241.26740000000001</v>
      </c>
      <c r="M22" s="17">
        <f t="shared" ref="M22" si="11">L22*(1-E22)+L27*E22</f>
        <v>144.76043999999999</v>
      </c>
      <c r="N22" s="17">
        <f t="shared" ref="N22" si="12">M22/3</f>
        <v>48.253479999999996</v>
      </c>
      <c r="O22" s="17">
        <f t="shared" ref="O22" si="13">SUM(G22:G26)*2</f>
        <v>50</v>
      </c>
      <c r="P22" s="15">
        <f t="shared" ref="P22" si="14">SUM(N22:O22)*3</f>
        <v>294.76044000000002</v>
      </c>
      <c r="R22" s="20">
        <f>N22/SUM(I31:J31)</f>
        <v>0.79999999999999993</v>
      </c>
    </row>
    <row r="23" spans="1:18" s="1" customFormat="1" x14ac:dyDescent="0.2">
      <c r="A23" s="1">
        <v>2</v>
      </c>
      <c r="B23" s="1">
        <v>3</v>
      </c>
      <c r="C23" s="1" t="s">
        <v>21</v>
      </c>
      <c r="D23" s="17"/>
      <c r="E23" s="17"/>
      <c r="F23" s="1">
        <f>MIN(100,I22+J22)</f>
        <v>93.5</v>
      </c>
      <c r="G23" s="1">
        <v>5</v>
      </c>
      <c r="H23" s="1">
        <f t="shared" si="0"/>
        <v>15</v>
      </c>
      <c r="I23" s="1">
        <f t="shared" si="1"/>
        <v>78.5</v>
      </c>
      <c r="J23" s="1">
        <f t="shared" si="2"/>
        <v>7.8500000000000005</v>
      </c>
      <c r="K23" s="1">
        <f t="shared" si="3"/>
        <v>10</v>
      </c>
      <c r="L23" s="16"/>
      <c r="M23" s="17"/>
      <c r="N23" s="17"/>
      <c r="O23" s="17"/>
      <c r="P23" s="15"/>
      <c r="R23" s="20"/>
    </row>
    <row r="24" spans="1:18" s="1" customFormat="1" x14ac:dyDescent="0.2">
      <c r="A24" s="1">
        <v>3</v>
      </c>
      <c r="B24" s="1">
        <v>3</v>
      </c>
      <c r="C24" s="1" t="s">
        <v>21</v>
      </c>
      <c r="D24" s="17"/>
      <c r="E24" s="17"/>
      <c r="F24" s="1">
        <f t="shared" ref="F24:F26" si="15">MIN(100,I23+J23)</f>
        <v>86.35</v>
      </c>
      <c r="G24" s="1">
        <v>5</v>
      </c>
      <c r="H24" s="1">
        <f t="shared" si="0"/>
        <v>15</v>
      </c>
      <c r="I24" s="1">
        <f t="shared" si="1"/>
        <v>71.349999999999994</v>
      </c>
      <c r="J24" s="1">
        <f t="shared" si="2"/>
        <v>7.1349999999999998</v>
      </c>
      <c r="K24" s="1">
        <f t="shared" si="3"/>
        <v>10</v>
      </c>
      <c r="L24" s="16"/>
      <c r="M24" s="17"/>
      <c r="N24" s="17"/>
      <c r="O24" s="17"/>
      <c r="P24" s="15"/>
      <c r="R24" s="20"/>
    </row>
    <row r="25" spans="1:18" s="1" customFormat="1" x14ac:dyDescent="0.2">
      <c r="A25" s="1">
        <v>4</v>
      </c>
      <c r="B25" s="1">
        <v>3</v>
      </c>
      <c r="C25" s="1" t="s">
        <v>21</v>
      </c>
      <c r="D25" s="17"/>
      <c r="E25" s="17"/>
      <c r="F25" s="1">
        <f t="shared" si="15"/>
        <v>78.484999999999999</v>
      </c>
      <c r="G25" s="1">
        <v>5</v>
      </c>
      <c r="H25" s="1">
        <f t="shared" si="0"/>
        <v>15</v>
      </c>
      <c r="I25" s="1">
        <f t="shared" si="1"/>
        <v>63.484999999999999</v>
      </c>
      <c r="J25" s="1">
        <f t="shared" si="2"/>
        <v>6.3485000000000005</v>
      </c>
      <c r="K25" s="1">
        <f t="shared" si="3"/>
        <v>10</v>
      </c>
      <c r="L25" s="16"/>
      <c r="M25" s="17"/>
      <c r="N25" s="17"/>
      <c r="O25" s="17"/>
      <c r="P25" s="15"/>
      <c r="R25" s="20"/>
    </row>
    <row r="26" spans="1:18" s="1" customFormat="1" x14ac:dyDescent="0.2">
      <c r="A26" s="2">
        <v>5</v>
      </c>
      <c r="B26" s="2">
        <v>3</v>
      </c>
      <c r="C26" s="1" t="s">
        <v>21</v>
      </c>
      <c r="D26" s="17"/>
      <c r="E26" s="17"/>
      <c r="F26" s="2">
        <f t="shared" si="15"/>
        <v>69.833500000000001</v>
      </c>
      <c r="G26" s="2">
        <v>5</v>
      </c>
      <c r="H26" s="1">
        <f t="shared" si="0"/>
        <v>15</v>
      </c>
      <c r="I26" s="1">
        <f t="shared" si="1"/>
        <v>54.833500000000001</v>
      </c>
      <c r="J26" s="1">
        <f t="shared" si="2"/>
        <v>5.4833500000000006</v>
      </c>
      <c r="K26" s="1">
        <f t="shared" si="3"/>
        <v>10</v>
      </c>
      <c r="L26" s="16"/>
      <c r="M26" s="17"/>
      <c r="N26" s="17"/>
      <c r="O26" s="17"/>
      <c r="P26" s="15"/>
      <c r="R26" s="20"/>
    </row>
    <row r="27" spans="1:18" s="1" customFormat="1" x14ac:dyDescent="0.2">
      <c r="A27" s="1">
        <v>1</v>
      </c>
      <c r="B27" s="1">
        <v>3</v>
      </c>
      <c r="C27" s="1" t="s">
        <v>21</v>
      </c>
      <c r="D27" s="17" t="s">
        <v>18</v>
      </c>
      <c r="E27" s="17"/>
      <c r="F27" s="1">
        <v>100</v>
      </c>
      <c r="G27" s="1">
        <v>5</v>
      </c>
      <c r="H27" s="1">
        <f t="shared" si="0"/>
        <v>15</v>
      </c>
      <c r="I27" s="1">
        <f t="shared" si="1"/>
        <v>85</v>
      </c>
      <c r="J27" s="1">
        <f t="shared" si="2"/>
        <v>8.5</v>
      </c>
      <c r="K27" s="1">
        <f t="shared" si="3"/>
        <v>10</v>
      </c>
      <c r="L27" s="16">
        <f>MIN(100,SUM(I31:J31))*(4)*0.5</f>
        <v>120.6337</v>
      </c>
      <c r="M27" s="17"/>
      <c r="N27" s="17"/>
      <c r="O27" s="17"/>
      <c r="P27" s="15"/>
      <c r="R27" s="20"/>
    </row>
    <row r="28" spans="1:18" s="1" customFormat="1" x14ac:dyDescent="0.2">
      <c r="A28" s="1">
        <v>2</v>
      </c>
      <c r="B28" s="1">
        <v>3</v>
      </c>
      <c r="C28" s="1" t="s">
        <v>21</v>
      </c>
      <c r="D28" s="17"/>
      <c r="E28" s="17"/>
      <c r="F28" s="1">
        <f>MIN(100,I27+J27)</f>
        <v>93.5</v>
      </c>
      <c r="G28" s="1">
        <v>5</v>
      </c>
      <c r="H28" s="1">
        <f t="shared" si="0"/>
        <v>15</v>
      </c>
      <c r="I28" s="1">
        <f t="shared" si="1"/>
        <v>78.5</v>
      </c>
      <c r="J28" s="1">
        <f t="shared" si="2"/>
        <v>7.8500000000000005</v>
      </c>
      <c r="K28" s="1">
        <f t="shared" si="3"/>
        <v>10</v>
      </c>
      <c r="L28" s="16"/>
      <c r="M28" s="17"/>
      <c r="N28" s="17"/>
      <c r="O28" s="17"/>
      <c r="P28" s="15"/>
      <c r="R28" s="20"/>
    </row>
    <row r="29" spans="1:18" s="1" customFormat="1" x14ac:dyDescent="0.2">
      <c r="A29" s="1">
        <v>3</v>
      </c>
      <c r="B29" s="1">
        <v>2</v>
      </c>
      <c r="C29" s="1" t="s">
        <v>21</v>
      </c>
      <c r="D29" s="17"/>
      <c r="E29" s="17"/>
      <c r="F29" s="1">
        <f t="shared" ref="F29:F31" si="16">MIN(100,I28+J28)</f>
        <v>86.35</v>
      </c>
      <c r="G29" s="1">
        <v>5</v>
      </c>
      <c r="H29" s="1">
        <f t="shared" si="0"/>
        <v>15</v>
      </c>
      <c r="I29" s="1">
        <f t="shared" si="1"/>
        <v>71.349999999999994</v>
      </c>
      <c r="J29" s="1">
        <f t="shared" si="2"/>
        <v>7.1349999999999998</v>
      </c>
      <c r="K29" s="1">
        <f t="shared" si="3"/>
        <v>10</v>
      </c>
      <c r="L29" s="16"/>
      <c r="M29" s="17"/>
      <c r="N29" s="17"/>
      <c r="O29" s="17"/>
      <c r="P29" s="15"/>
      <c r="R29" s="20"/>
    </row>
    <row r="30" spans="1:18" s="1" customFormat="1" x14ac:dyDescent="0.2">
      <c r="A30" s="1">
        <v>4</v>
      </c>
      <c r="B30" s="1">
        <v>3</v>
      </c>
      <c r="C30" s="1" t="s">
        <v>21</v>
      </c>
      <c r="D30" s="17"/>
      <c r="E30" s="17"/>
      <c r="F30" s="1">
        <f t="shared" si="16"/>
        <v>78.484999999999999</v>
      </c>
      <c r="G30" s="1">
        <v>5</v>
      </c>
      <c r="H30" s="1">
        <f t="shared" si="0"/>
        <v>15</v>
      </c>
      <c r="I30" s="1">
        <f t="shared" si="1"/>
        <v>63.484999999999999</v>
      </c>
      <c r="J30" s="1">
        <f t="shared" si="2"/>
        <v>6.3485000000000005</v>
      </c>
      <c r="K30" s="1">
        <f t="shared" si="3"/>
        <v>10</v>
      </c>
      <c r="L30" s="16"/>
      <c r="M30" s="17"/>
      <c r="N30" s="17"/>
      <c r="O30" s="17"/>
      <c r="P30" s="15"/>
      <c r="R30" s="20"/>
    </row>
    <row r="31" spans="1:18" s="1" customFormat="1" x14ac:dyDescent="0.2">
      <c r="A31" s="2">
        <v>5</v>
      </c>
      <c r="B31" s="2">
        <v>3</v>
      </c>
      <c r="C31" s="1" t="s">
        <v>21</v>
      </c>
      <c r="D31" s="17"/>
      <c r="E31" s="17"/>
      <c r="F31" s="2">
        <f t="shared" si="16"/>
        <v>69.833500000000001</v>
      </c>
      <c r="G31" s="2">
        <v>5</v>
      </c>
      <c r="H31" s="1">
        <f t="shared" si="0"/>
        <v>15</v>
      </c>
      <c r="I31" s="1">
        <f t="shared" si="1"/>
        <v>54.833500000000001</v>
      </c>
      <c r="J31" s="1">
        <f t="shared" si="2"/>
        <v>5.4833500000000006</v>
      </c>
      <c r="K31" s="1">
        <f t="shared" si="3"/>
        <v>10</v>
      </c>
      <c r="L31" s="16"/>
      <c r="M31" s="17"/>
      <c r="N31" s="17"/>
      <c r="O31" s="17"/>
      <c r="P31" s="15"/>
      <c r="R31" s="20"/>
    </row>
    <row r="32" spans="1:18" s="1" customFormat="1" x14ac:dyDescent="0.2">
      <c r="A32" s="1">
        <v>1</v>
      </c>
      <c r="B32" s="1">
        <v>4</v>
      </c>
      <c r="C32" s="1" t="s">
        <v>21</v>
      </c>
      <c r="D32" s="17" t="s">
        <v>17</v>
      </c>
      <c r="E32" s="17">
        <v>0.8</v>
      </c>
      <c r="F32" s="1">
        <v>100</v>
      </c>
      <c r="G32" s="1">
        <v>4</v>
      </c>
      <c r="H32" s="1">
        <f t="shared" si="0"/>
        <v>12</v>
      </c>
      <c r="I32" s="1">
        <f t="shared" si="1"/>
        <v>88</v>
      </c>
      <c r="J32" s="1">
        <f t="shared" si="2"/>
        <v>8.8000000000000007</v>
      </c>
      <c r="K32" s="1">
        <f t="shared" si="3"/>
        <v>8</v>
      </c>
      <c r="L32" s="16">
        <f>MIN(100,SUM(I36:J36))*(4)</f>
        <v>321.85471999999999</v>
      </c>
      <c r="M32" s="17">
        <f t="shared" ref="M32" si="17">L32*(1-E32)+L37*E32</f>
        <v>193.11283199999997</v>
      </c>
      <c r="N32" s="17">
        <f>M32/3</f>
        <v>64.370943999999994</v>
      </c>
      <c r="O32" s="17">
        <f t="shared" ref="O32" si="18">SUM(G32:G36)*2</f>
        <v>40</v>
      </c>
      <c r="P32" s="15">
        <f t="shared" ref="P32" si="19">SUM(N32:O32)*3</f>
        <v>313.11283199999997</v>
      </c>
      <c r="R32" s="20">
        <f>N32/SUM(I41:J41)</f>
        <v>0.79999999999999993</v>
      </c>
    </row>
    <row r="33" spans="1:18" s="1" customFormat="1" x14ac:dyDescent="0.2">
      <c r="A33" s="1">
        <v>2</v>
      </c>
      <c r="B33" s="1">
        <v>4</v>
      </c>
      <c r="C33" s="1" t="s">
        <v>21</v>
      </c>
      <c r="D33" s="17"/>
      <c r="E33" s="17"/>
      <c r="F33" s="1">
        <f>MIN(100,I32+J32)</f>
        <v>96.8</v>
      </c>
      <c r="G33" s="1">
        <v>4</v>
      </c>
      <c r="H33" s="1">
        <f t="shared" si="0"/>
        <v>12</v>
      </c>
      <c r="I33" s="1">
        <f t="shared" si="1"/>
        <v>84.8</v>
      </c>
      <c r="J33" s="1">
        <f t="shared" si="2"/>
        <v>8.48</v>
      </c>
      <c r="K33" s="1">
        <f t="shared" si="3"/>
        <v>8</v>
      </c>
      <c r="L33" s="16"/>
      <c r="M33" s="17"/>
      <c r="N33" s="17"/>
      <c r="O33" s="17"/>
      <c r="P33" s="15"/>
      <c r="R33" s="20"/>
    </row>
    <row r="34" spans="1:18" s="1" customFormat="1" x14ac:dyDescent="0.2">
      <c r="A34" s="1">
        <v>3</v>
      </c>
      <c r="B34" s="1">
        <v>4</v>
      </c>
      <c r="C34" s="1" t="s">
        <v>21</v>
      </c>
      <c r="D34" s="17"/>
      <c r="E34" s="17"/>
      <c r="F34" s="1">
        <f t="shared" ref="F34:F36" si="20">MIN(100,I33+J33)</f>
        <v>93.28</v>
      </c>
      <c r="G34" s="1">
        <v>4</v>
      </c>
      <c r="H34" s="1">
        <f t="shared" si="0"/>
        <v>12</v>
      </c>
      <c r="I34" s="1">
        <f t="shared" si="1"/>
        <v>81.28</v>
      </c>
      <c r="J34" s="1">
        <f t="shared" si="2"/>
        <v>8.1280000000000001</v>
      </c>
      <c r="K34" s="1">
        <f t="shared" si="3"/>
        <v>8</v>
      </c>
      <c r="L34" s="16"/>
      <c r="M34" s="17"/>
      <c r="N34" s="17"/>
      <c r="O34" s="17"/>
      <c r="P34" s="15"/>
      <c r="R34" s="20"/>
    </row>
    <row r="35" spans="1:18" s="1" customFormat="1" x14ac:dyDescent="0.2">
      <c r="A35" s="1">
        <v>4</v>
      </c>
      <c r="B35" s="1">
        <v>4</v>
      </c>
      <c r="C35" s="1" t="s">
        <v>21</v>
      </c>
      <c r="D35" s="17"/>
      <c r="E35" s="17"/>
      <c r="F35" s="1">
        <f t="shared" si="20"/>
        <v>89.408000000000001</v>
      </c>
      <c r="G35" s="1">
        <v>4</v>
      </c>
      <c r="H35" s="1">
        <f t="shared" si="0"/>
        <v>12</v>
      </c>
      <c r="I35" s="1">
        <f t="shared" si="1"/>
        <v>77.408000000000001</v>
      </c>
      <c r="J35" s="1">
        <f t="shared" si="2"/>
        <v>7.7408000000000001</v>
      </c>
      <c r="K35" s="1">
        <f t="shared" si="3"/>
        <v>8</v>
      </c>
      <c r="L35" s="16"/>
      <c r="M35" s="17"/>
      <c r="N35" s="17"/>
      <c r="O35" s="17"/>
      <c r="P35" s="15"/>
      <c r="R35" s="20"/>
    </row>
    <row r="36" spans="1:18" s="1" customFormat="1" x14ac:dyDescent="0.2">
      <c r="A36" s="2">
        <v>5</v>
      </c>
      <c r="B36" s="2">
        <v>4</v>
      </c>
      <c r="C36" s="1" t="s">
        <v>21</v>
      </c>
      <c r="D36" s="17"/>
      <c r="E36" s="17"/>
      <c r="F36" s="2">
        <f t="shared" si="20"/>
        <v>85.148799999999994</v>
      </c>
      <c r="G36" s="2">
        <v>4</v>
      </c>
      <c r="H36" s="1">
        <f t="shared" si="0"/>
        <v>12</v>
      </c>
      <c r="I36" s="1">
        <f t="shared" si="1"/>
        <v>73.148799999999994</v>
      </c>
      <c r="J36" s="1">
        <f t="shared" si="2"/>
        <v>7.3148799999999996</v>
      </c>
      <c r="K36" s="1">
        <f t="shared" si="3"/>
        <v>8</v>
      </c>
      <c r="L36" s="16"/>
      <c r="M36" s="17"/>
      <c r="N36" s="17"/>
      <c r="O36" s="17"/>
      <c r="P36" s="15"/>
      <c r="R36" s="20"/>
    </row>
    <row r="37" spans="1:18" s="1" customFormat="1" x14ac:dyDescent="0.2">
      <c r="A37" s="1">
        <v>1</v>
      </c>
      <c r="B37" s="1">
        <v>4</v>
      </c>
      <c r="C37" s="1" t="s">
        <v>21</v>
      </c>
      <c r="D37" s="17" t="s">
        <v>18</v>
      </c>
      <c r="E37" s="17"/>
      <c r="F37" s="1">
        <v>100</v>
      </c>
      <c r="G37" s="1">
        <v>4</v>
      </c>
      <c r="H37" s="1">
        <f t="shared" si="0"/>
        <v>12</v>
      </c>
      <c r="I37" s="1">
        <f t="shared" si="1"/>
        <v>88</v>
      </c>
      <c r="J37" s="1">
        <f t="shared" si="2"/>
        <v>8.8000000000000007</v>
      </c>
      <c r="K37" s="1">
        <f t="shared" si="3"/>
        <v>8</v>
      </c>
      <c r="L37" s="16">
        <f>MIN(100,SUM(I41:J41))*(4)*0.5</f>
        <v>160.92735999999999</v>
      </c>
      <c r="M37" s="17"/>
      <c r="N37" s="17"/>
      <c r="O37" s="17"/>
      <c r="P37" s="15"/>
      <c r="R37" s="20"/>
    </row>
    <row r="38" spans="1:18" s="1" customFormat="1" x14ac:dyDescent="0.2">
      <c r="A38" s="1">
        <v>2</v>
      </c>
      <c r="B38" s="1">
        <v>4</v>
      </c>
      <c r="C38" s="1" t="s">
        <v>21</v>
      </c>
      <c r="D38" s="17"/>
      <c r="E38" s="17"/>
      <c r="F38" s="1">
        <f>MIN(100,I37+J37)</f>
        <v>96.8</v>
      </c>
      <c r="G38" s="1">
        <v>4</v>
      </c>
      <c r="H38" s="1">
        <f t="shared" si="0"/>
        <v>12</v>
      </c>
      <c r="I38" s="1">
        <f t="shared" si="1"/>
        <v>84.8</v>
      </c>
      <c r="J38" s="1">
        <f t="shared" si="2"/>
        <v>8.48</v>
      </c>
      <c r="K38" s="1">
        <f t="shared" si="3"/>
        <v>8</v>
      </c>
      <c r="L38" s="16"/>
      <c r="M38" s="17"/>
      <c r="N38" s="17"/>
      <c r="O38" s="17"/>
      <c r="P38" s="15"/>
      <c r="R38" s="20"/>
    </row>
    <row r="39" spans="1:18" s="1" customFormat="1" x14ac:dyDescent="0.2">
      <c r="A39" s="1">
        <v>3</v>
      </c>
      <c r="B39" s="1">
        <v>4</v>
      </c>
      <c r="C39" s="1" t="s">
        <v>21</v>
      </c>
      <c r="D39" s="17"/>
      <c r="E39" s="17"/>
      <c r="F39" s="1">
        <f t="shared" ref="F39:F41" si="21">MIN(100,I38+J38)</f>
        <v>93.28</v>
      </c>
      <c r="G39" s="1">
        <v>4</v>
      </c>
      <c r="H39" s="1">
        <f t="shared" si="0"/>
        <v>12</v>
      </c>
      <c r="I39" s="1">
        <f t="shared" si="1"/>
        <v>81.28</v>
      </c>
      <c r="J39" s="1">
        <f t="shared" si="2"/>
        <v>8.1280000000000001</v>
      </c>
      <c r="K39" s="1">
        <f t="shared" si="3"/>
        <v>8</v>
      </c>
      <c r="L39" s="16"/>
      <c r="M39" s="17"/>
      <c r="N39" s="17"/>
      <c r="O39" s="17"/>
      <c r="P39" s="15"/>
      <c r="R39" s="20"/>
    </row>
    <row r="40" spans="1:18" s="1" customFormat="1" x14ac:dyDescent="0.2">
      <c r="A40" s="1">
        <v>4</v>
      </c>
      <c r="B40" s="1">
        <v>4</v>
      </c>
      <c r="C40" s="1" t="s">
        <v>21</v>
      </c>
      <c r="D40" s="17"/>
      <c r="E40" s="17"/>
      <c r="F40" s="1">
        <f t="shared" si="21"/>
        <v>89.408000000000001</v>
      </c>
      <c r="G40" s="1">
        <v>4</v>
      </c>
      <c r="H40" s="1">
        <f t="shared" si="0"/>
        <v>12</v>
      </c>
      <c r="I40" s="1">
        <f t="shared" si="1"/>
        <v>77.408000000000001</v>
      </c>
      <c r="J40" s="1">
        <f t="shared" si="2"/>
        <v>7.7408000000000001</v>
      </c>
      <c r="K40" s="1">
        <f t="shared" si="3"/>
        <v>8</v>
      </c>
      <c r="L40" s="16"/>
      <c r="M40" s="17"/>
      <c r="N40" s="17"/>
      <c r="O40" s="17"/>
      <c r="P40" s="15"/>
      <c r="R40" s="20"/>
    </row>
    <row r="41" spans="1:18" s="1" customFormat="1" x14ac:dyDescent="0.2">
      <c r="A41" s="2">
        <v>5</v>
      </c>
      <c r="B41" s="2">
        <v>4</v>
      </c>
      <c r="C41" s="1" t="s">
        <v>21</v>
      </c>
      <c r="D41" s="17"/>
      <c r="E41" s="17"/>
      <c r="F41" s="2">
        <f t="shared" si="21"/>
        <v>85.148799999999994</v>
      </c>
      <c r="G41" s="2">
        <v>4</v>
      </c>
      <c r="H41" s="1">
        <f t="shared" si="0"/>
        <v>12</v>
      </c>
      <c r="I41" s="1">
        <f t="shared" si="1"/>
        <v>73.148799999999994</v>
      </c>
      <c r="J41" s="1">
        <f t="shared" si="2"/>
        <v>7.3148799999999996</v>
      </c>
      <c r="K41" s="1">
        <f t="shared" si="3"/>
        <v>8</v>
      </c>
      <c r="L41" s="16"/>
      <c r="M41" s="17"/>
      <c r="N41" s="17"/>
      <c r="O41" s="17"/>
      <c r="P41" s="15"/>
      <c r="R41" s="20"/>
    </row>
    <row r="42" spans="1:18" s="1" customFormat="1" x14ac:dyDescent="0.2">
      <c r="A42" s="1">
        <v>1</v>
      </c>
      <c r="B42" s="1">
        <v>5</v>
      </c>
      <c r="C42" s="1" t="s">
        <v>21</v>
      </c>
      <c r="D42" s="17" t="s">
        <v>17</v>
      </c>
      <c r="E42" s="17">
        <v>0.8</v>
      </c>
      <c r="F42" s="1">
        <v>100</v>
      </c>
      <c r="G42" s="1">
        <v>3</v>
      </c>
      <c r="H42" s="1">
        <f t="shared" si="0"/>
        <v>9</v>
      </c>
      <c r="I42" s="1">
        <f t="shared" si="1"/>
        <v>91</v>
      </c>
      <c r="J42" s="1">
        <f t="shared" si="2"/>
        <v>9.1</v>
      </c>
      <c r="K42" s="1">
        <f t="shared" si="3"/>
        <v>6</v>
      </c>
      <c r="L42" s="16">
        <f>MIN(100,SUM(I46:J46))*(4)</f>
        <v>400</v>
      </c>
      <c r="M42" s="17">
        <f t="shared" ref="M42" si="22">L42*(1-E42)+L47*E42</f>
        <v>240</v>
      </c>
      <c r="N42" s="17">
        <f t="shared" ref="N42" si="23">M42/3</f>
        <v>80</v>
      </c>
      <c r="O42" s="17">
        <f t="shared" ref="O42" si="24">SUM(G42:G46)*2</f>
        <v>30</v>
      </c>
      <c r="P42" s="15">
        <f t="shared" ref="P42" si="25">SUM(N42:O42)*3</f>
        <v>330</v>
      </c>
    </row>
    <row r="43" spans="1:18" s="1" customFormat="1" x14ac:dyDescent="0.2">
      <c r="A43" s="1">
        <v>2</v>
      </c>
      <c r="B43" s="1">
        <v>5</v>
      </c>
      <c r="C43" s="1" t="s">
        <v>21</v>
      </c>
      <c r="D43" s="17"/>
      <c r="E43" s="17"/>
      <c r="F43" s="1">
        <f>MIN(100,I42+J42)</f>
        <v>100</v>
      </c>
      <c r="G43" s="1">
        <v>3</v>
      </c>
      <c r="H43" s="1">
        <f t="shared" si="0"/>
        <v>9</v>
      </c>
      <c r="I43" s="1">
        <f t="shared" si="1"/>
        <v>91</v>
      </c>
      <c r="J43" s="1">
        <f t="shared" si="2"/>
        <v>9.1</v>
      </c>
      <c r="K43" s="1">
        <f t="shared" si="3"/>
        <v>6</v>
      </c>
      <c r="L43" s="16"/>
      <c r="M43" s="17"/>
      <c r="N43" s="17"/>
      <c r="O43" s="17"/>
      <c r="P43" s="15"/>
    </row>
    <row r="44" spans="1:18" s="1" customFormat="1" x14ac:dyDescent="0.2">
      <c r="A44" s="1">
        <v>3</v>
      </c>
      <c r="B44" s="1">
        <v>5</v>
      </c>
      <c r="C44" s="1" t="s">
        <v>21</v>
      </c>
      <c r="D44" s="17"/>
      <c r="E44" s="17"/>
      <c r="F44" s="1">
        <f t="shared" ref="F44:F46" si="26">MIN(100,I43+J43)</f>
        <v>100</v>
      </c>
      <c r="G44" s="1">
        <v>3</v>
      </c>
      <c r="H44" s="1">
        <f t="shared" si="0"/>
        <v>9</v>
      </c>
      <c r="I44" s="1">
        <f t="shared" si="1"/>
        <v>91</v>
      </c>
      <c r="J44" s="1">
        <f t="shared" si="2"/>
        <v>9.1</v>
      </c>
      <c r="K44" s="1">
        <f t="shared" si="3"/>
        <v>6</v>
      </c>
      <c r="L44" s="16"/>
      <c r="M44" s="17"/>
      <c r="N44" s="17"/>
      <c r="O44" s="17"/>
      <c r="P44" s="15"/>
    </row>
    <row r="45" spans="1:18" s="1" customFormat="1" x14ac:dyDescent="0.2">
      <c r="A45" s="1">
        <v>4</v>
      </c>
      <c r="B45" s="1">
        <v>5</v>
      </c>
      <c r="C45" s="1" t="s">
        <v>21</v>
      </c>
      <c r="D45" s="17"/>
      <c r="E45" s="17"/>
      <c r="F45" s="1">
        <f t="shared" si="26"/>
        <v>100</v>
      </c>
      <c r="G45" s="1">
        <v>3</v>
      </c>
      <c r="H45" s="1">
        <f t="shared" si="0"/>
        <v>9</v>
      </c>
      <c r="I45" s="1">
        <f t="shared" si="1"/>
        <v>91</v>
      </c>
      <c r="J45" s="1">
        <f t="shared" si="2"/>
        <v>9.1</v>
      </c>
      <c r="K45" s="1">
        <f t="shared" si="3"/>
        <v>6</v>
      </c>
      <c r="L45" s="16"/>
      <c r="M45" s="17"/>
      <c r="N45" s="17"/>
      <c r="O45" s="17"/>
      <c r="P45" s="15"/>
    </row>
    <row r="46" spans="1:18" s="1" customFormat="1" x14ac:dyDescent="0.2">
      <c r="A46" s="2">
        <v>5</v>
      </c>
      <c r="B46" s="2">
        <v>5</v>
      </c>
      <c r="C46" s="1" t="s">
        <v>21</v>
      </c>
      <c r="D46" s="17"/>
      <c r="E46" s="17"/>
      <c r="F46" s="2">
        <f t="shared" si="26"/>
        <v>100</v>
      </c>
      <c r="G46" s="2">
        <v>3</v>
      </c>
      <c r="H46" s="1">
        <f t="shared" si="0"/>
        <v>9</v>
      </c>
      <c r="I46" s="1">
        <f t="shared" si="1"/>
        <v>91</v>
      </c>
      <c r="J46" s="1">
        <f t="shared" si="2"/>
        <v>9.1</v>
      </c>
      <c r="K46" s="1">
        <f t="shared" si="3"/>
        <v>6</v>
      </c>
      <c r="L46" s="16"/>
      <c r="M46" s="17"/>
      <c r="N46" s="17"/>
      <c r="O46" s="17"/>
      <c r="P46" s="15"/>
    </row>
    <row r="47" spans="1:18" s="1" customFormat="1" ht="16" customHeight="1" x14ac:dyDescent="0.2">
      <c r="A47" s="1">
        <v>1</v>
      </c>
      <c r="B47" s="1">
        <v>5</v>
      </c>
      <c r="C47" s="1" t="s">
        <v>21</v>
      </c>
      <c r="D47" s="17" t="s">
        <v>18</v>
      </c>
      <c r="E47" s="17"/>
      <c r="F47" s="1">
        <v>100</v>
      </c>
      <c r="G47" s="1">
        <v>3</v>
      </c>
      <c r="H47" s="1">
        <f t="shared" si="0"/>
        <v>9</v>
      </c>
      <c r="I47" s="1">
        <f t="shared" si="1"/>
        <v>91</v>
      </c>
      <c r="J47" s="1">
        <f t="shared" si="2"/>
        <v>9.1</v>
      </c>
      <c r="K47" s="1">
        <f t="shared" si="3"/>
        <v>6</v>
      </c>
      <c r="L47" s="16">
        <f>MIN(100,SUM(I51:J51))*(4)*0.5</f>
        <v>200</v>
      </c>
      <c r="M47" s="17"/>
      <c r="N47" s="17"/>
      <c r="O47" s="17"/>
      <c r="P47" s="15"/>
    </row>
    <row r="48" spans="1:18" s="1" customFormat="1" x14ac:dyDescent="0.2">
      <c r="A48" s="1">
        <v>2</v>
      </c>
      <c r="B48" s="1">
        <v>5</v>
      </c>
      <c r="C48" s="1" t="s">
        <v>21</v>
      </c>
      <c r="D48" s="17"/>
      <c r="E48" s="17"/>
      <c r="F48" s="1">
        <f>MIN(100,I47+J47)</f>
        <v>100</v>
      </c>
      <c r="G48" s="1">
        <v>3</v>
      </c>
      <c r="H48" s="1">
        <f t="shared" si="0"/>
        <v>9</v>
      </c>
      <c r="I48" s="1">
        <f t="shared" si="1"/>
        <v>91</v>
      </c>
      <c r="J48" s="1">
        <f t="shared" si="2"/>
        <v>9.1</v>
      </c>
      <c r="K48" s="1">
        <f t="shared" si="3"/>
        <v>6</v>
      </c>
      <c r="L48" s="16"/>
      <c r="M48" s="17"/>
      <c r="N48" s="17"/>
      <c r="O48" s="17"/>
      <c r="P48" s="15"/>
    </row>
    <row r="49" spans="1:18" s="1" customFormat="1" x14ac:dyDescent="0.2">
      <c r="A49" s="1">
        <v>3</v>
      </c>
      <c r="B49" s="1">
        <v>5</v>
      </c>
      <c r="C49" s="1" t="s">
        <v>21</v>
      </c>
      <c r="D49" s="17"/>
      <c r="E49" s="17"/>
      <c r="F49" s="1">
        <f t="shared" ref="F49:F51" si="27">MIN(100,I48+J48)</f>
        <v>100</v>
      </c>
      <c r="G49" s="1">
        <v>3</v>
      </c>
      <c r="H49" s="1">
        <f t="shared" si="0"/>
        <v>9</v>
      </c>
      <c r="I49" s="1">
        <f t="shared" si="1"/>
        <v>91</v>
      </c>
      <c r="J49" s="1">
        <f t="shared" si="2"/>
        <v>9.1</v>
      </c>
      <c r="K49" s="1">
        <f t="shared" si="3"/>
        <v>6</v>
      </c>
      <c r="L49" s="16"/>
      <c r="M49" s="17"/>
      <c r="N49" s="17"/>
      <c r="O49" s="17"/>
      <c r="P49" s="15"/>
    </row>
    <row r="50" spans="1:18" s="1" customFormat="1" x14ac:dyDescent="0.2">
      <c r="A50" s="1">
        <v>4</v>
      </c>
      <c r="B50" s="1">
        <v>5</v>
      </c>
      <c r="C50" s="1" t="s">
        <v>21</v>
      </c>
      <c r="D50" s="17"/>
      <c r="E50" s="17"/>
      <c r="F50" s="1">
        <f t="shared" si="27"/>
        <v>100</v>
      </c>
      <c r="G50" s="1">
        <v>3</v>
      </c>
      <c r="H50" s="1">
        <f t="shared" si="0"/>
        <v>9</v>
      </c>
      <c r="I50" s="1">
        <f t="shared" si="1"/>
        <v>91</v>
      </c>
      <c r="J50" s="1">
        <f t="shared" si="2"/>
        <v>9.1</v>
      </c>
      <c r="K50" s="1">
        <f t="shared" si="3"/>
        <v>6</v>
      </c>
      <c r="L50" s="16"/>
      <c r="M50" s="17"/>
      <c r="N50" s="17"/>
      <c r="O50" s="17"/>
      <c r="P50" s="15"/>
    </row>
    <row r="51" spans="1:18" s="1" customFormat="1" x14ac:dyDescent="0.2">
      <c r="A51" s="2">
        <v>5</v>
      </c>
      <c r="B51" s="2">
        <v>5</v>
      </c>
      <c r="C51" s="1" t="s">
        <v>21</v>
      </c>
      <c r="D51" s="17"/>
      <c r="E51" s="17"/>
      <c r="F51" s="2">
        <f t="shared" si="27"/>
        <v>100</v>
      </c>
      <c r="G51" s="2">
        <v>3</v>
      </c>
      <c r="H51" s="1">
        <f t="shared" si="0"/>
        <v>9</v>
      </c>
      <c r="I51" s="1">
        <f t="shared" si="1"/>
        <v>91</v>
      </c>
      <c r="J51" s="1">
        <f t="shared" si="2"/>
        <v>9.1</v>
      </c>
      <c r="K51" s="1">
        <f t="shared" si="3"/>
        <v>6</v>
      </c>
      <c r="L51" s="16"/>
      <c r="M51" s="17"/>
      <c r="N51" s="17"/>
      <c r="O51" s="17"/>
      <c r="P51" s="15"/>
    </row>
    <row r="52" spans="1:18" s="1" customFormat="1" x14ac:dyDescent="0.2">
      <c r="A52" s="1">
        <v>1</v>
      </c>
      <c r="B52" s="1">
        <v>6</v>
      </c>
      <c r="C52" s="1" t="s">
        <v>21</v>
      </c>
      <c r="D52" s="17" t="s">
        <v>17</v>
      </c>
      <c r="E52" s="17">
        <v>0.8</v>
      </c>
      <c r="F52" s="1">
        <v>100</v>
      </c>
      <c r="G52" s="1">
        <v>2</v>
      </c>
      <c r="H52" s="1">
        <f t="shared" si="0"/>
        <v>6</v>
      </c>
      <c r="I52" s="1">
        <f t="shared" si="1"/>
        <v>94</v>
      </c>
      <c r="J52" s="1">
        <f t="shared" si="2"/>
        <v>9.4</v>
      </c>
      <c r="K52" s="1">
        <f t="shared" si="3"/>
        <v>4</v>
      </c>
      <c r="L52" s="16">
        <f>MIN(100,SUM(I56:J56))*(4)</f>
        <v>400</v>
      </c>
      <c r="M52" s="17">
        <f t="shared" ref="M52" si="28">L52*(1-E52)+L57*E52</f>
        <v>240</v>
      </c>
      <c r="N52" s="17">
        <f>M52/3</f>
        <v>80</v>
      </c>
      <c r="O52" s="17">
        <f t="shared" ref="O52" si="29">SUM(G52:G56)*2</f>
        <v>20</v>
      </c>
      <c r="P52" s="15">
        <f t="shared" ref="P52" si="30">SUM(N52:O52)*3</f>
        <v>300</v>
      </c>
    </row>
    <row r="53" spans="1:18" s="1" customFormat="1" x14ac:dyDescent="0.2">
      <c r="A53" s="1">
        <v>2</v>
      </c>
      <c r="B53" s="1">
        <v>6</v>
      </c>
      <c r="C53" s="1" t="s">
        <v>21</v>
      </c>
      <c r="D53" s="17"/>
      <c r="E53" s="17"/>
      <c r="F53" s="1">
        <f>MIN(100,I52+J52)</f>
        <v>100</v>
      </c>
      <c r="G53" s="1">
        <v>2</v>
      </c>
      <c r="H53" s="1">
        <f t="shared" si="0"/>
        <v>6</v>
      </c>
      <c r="I53" s="1">
        <f t="shared" si="1"/>
        <v>94</v>
      </c>
      <c r="J53" s="1">
        <f t="shared" si="2"/>
        <v>9.4</v>
      </c>
      <c r="K53" s="1">
        <f t="shared" si="3"/>
        <v>4</v>
      </c>
      <c r="L53" s="16"/>
      <c r="M53" s="17"/>
      <c r="N53" s="17"/>
      <c r="O53" s="17"/>
      <c r="P53" s="15"/>
    </row>
    <row r="54" spans="1:18" s="1" customFormat="1" x14ac:dyDescent="0.2">
      <c r="A54" s="1">
        <v>3</v>
      </c>
      <c r="B54" s="1">
        <v>6</v>
      </c>
      <c r="C54" s="1" t="s">
        <v>21</v>
      </c>
      <c r="D54" s="17"/>
      <c r="E54" s="17"/>
      <c r="F54" s="1">
        <f t="shared" ref="F54:F56" si="31">MIN(100,I53+J53)</f>
        <v>100</v>
      </c>
      <c r="G54" s="1">
        <v>2</v>
      </c>
      <c r="H54" s="1">
        <f t="shared" si="0"/>
        <v>6</v>
      </c>
      <c r="I54" s="1">
        <f t="shared" si="1"/>
        <v>94</v>
      </c>
      <c r="J54" s="1">
        <f t="shared" si="2"/>
        <v>9.4</v>
      </c>
      <c r="K54" s="1">
        <f t="shared" si="3"/>
        <v>4</v>
      </c>
      <c r="L54" s="16"/>
      <c r="M54" s="17"/>
      <c r="N54" s="17"/>
      <c r="O54" s="17"/>
      <c r="P54" s="15"/>
    </row>
    <row r="55" spans="1:18" s="1" customFormat="1" x14ac:dyDescent="0.2">
      <c r="A55" s="1">
        <v>4</v>
      </c>
      <c r="B55" s="1">
        <v>6</v>
      </c>
      <c r="C55" s="1" t="s">
        <v>21</v>
      </c>
      <c r="D55" s="17"/>
      <c r="E55" s="17"/>
      <c r="F55" s="1">
        <f t="shared" si="31"/>
        <v>100</v>
      </c>
      <c r="G55" s="1">
        <v>2</v>
      </c>
      <c r="H55" s="1">
        <f t="shared" si="0"/>
        <v>6</v>
      </c>
      <c r="I55" s="1">
        <f t="shared" si="1"/>
        <v>94</v>
      </c>
      <c r="J55" s="1">
        <f t="shared" si="2"/>
        <v>9.4</v>
      </c>
      <c r="K55" s="1">
        <f t="shared" si="3"/>
        <v>4</v>
      </c>
      <c r="L55" s="16"/>
      <c r="M55" s="17"/>
      <c r="N55" s="17"/>
      <c r="O55" s="17"/>
      <c r="P55" s="15"/>
    </row>
    <row r="56" spans="1:18" s="1" customFormat="1" x14ac:dyDescent="0.2">
      <c r="A56" s="2">
        <v>5</v>
      </c>
      <c r="B56" s="2">
        <v>6</v>
      </c>
      <c r="C56" s="1" t="s">
        <v>21</v>
      </c>
      <c r="D56" s="17"/>
      <c r="E56" s="17"/>
      <c r="F56" s="2">
        <f t="shared" si="31"/>
        <v>100</v>
      </c>
      <c r="G56" s="2">
        <v>2</v>
      </c>
      <c r="H56" s="1">
        <f t="shared" si="0"/>
        <v>6</v>
      </c>
      <c r="I56" s="1">
        <f t="shared" si="1"/>
        <v>94</v>
      </c>
      <c r="J56" s="1">
        <f t="shared" si="2"/>
        <v>9.4</v>
      </c>
      <c r="K56" s="1">
        <f t="shared" si="3"/>
        <v>4</v>
      </c>
      <c r="L56" s="16"/>
      <c r="M56" s="17"/>
      <c r="N56" s="17"/>
      <c r="O56" s="17"/>
      <c r="P56" s="15"/>
    </row>
    <row r="57" spans="1:18" s="1" customFormat="1" x14ac:dyDescent="0.2">
      <c r="A57" s="1">
        <v>1</v>
      </c>
      <c r="B57" s="1">
        <v>6</v>
      </c>
      <c r="C57" s="1" t="s">
        <v>21</v>
      </c>
      <c r="D57" s="17" t="s">
        <v>18</v>
      </c>
      <c r="E57" s="17"/>
      <c r="F57" s="1">
        <v>100</v>
      </c>
      <c r="G57" s="1">
        <v>2</v>
      </c>
      <c r="H57" s="1">
        <f t="shared" si="0"/>
        <v>6</v>
      </c>
      <c r="I57" s="1">
        <f t="shared" si="1"/>
        <v>94</v>
      </c>
      <c r="J57" s="1">
        <f t="shared" si="2"/>
        <v>9.4</v>
      </c>
      <c r="K57" s="1">
        <f t="shared" si="3"/>
        <v>4</v>
      </c>
      <c r="L57" s="16">
        <f>MIN(100,SUM(I61:J61))*(4)*0.5</f>
        <v>200</v>
      </c>
      <c r="M57" s="17"/>
      <c r="N57" s="17"/>
      <c r="O57" s="17"/>
      <c r="P57" s="15"/>
    </row>
    <row r="58" spans="1:18" s="1" customFormat="1" x14ac:dyDescent="0.2">
      <c r="A58" s="1">
        <v>2</v>
      </c>
      <c r="B58" s="1">
        <v>6</v>
      </c>
      <c r="C58" s="1" t="s">
        <v>21</v>
      </c>
      <c r="D58" s="17"/>
      <c r="E58" s="17"/>
      <c r="F58" s="1">
        <f>MIN(100,I57+J57)</f>
        <v>100</v>
      </c>
      <c r="G58" s="1">
        <v>2</v>
      </c>
      <c r="H58" s="1">
        <f t="shared" si="0"/>
        <v>6</v>
      </c>
      <c r="I58" s="1">
        <f t="shared" si="1"/>
        <v>94</v>
      </c>
      <c r="J58" s="1">
        <f t="shared" si="2"/>
        <v>9.4</v>
      </c>
      <c r="K58" s="1">
        <f t="shared" si="3"/>
        <v>4</v>
      </c>
      <c r="L58" s="16"/>
      <c r="M58" s="17"/>
      <c r="N58" s="17"/>
      <c r="O58" s="17"/>
      <c r="P58" s="15"/>
    </row>
    <row r="59" spans="1:18" s="1" customFormat="1" x14ac:dyDescent="0.2">
      <c r="A59" s="1">
        <v>3</v>
      </c>
      <c r="B59" s="1">
        <v>6</v>
      </c>
      <c r="C59" s="1" t="s">
        <v>21</v>
      </c>
      <c r="D59" s="17"/>
      <c r="E59" s="17"/>
      <c r="F59" s="1">
        <f t="shared" ref="F59:F61" si="32">MIN(100,I58+J58)</f>
        <v>100</v>
      </c>
      <c r="G59" s="1">
        <v>2</v>
      </c>
      <c r="H59" s="1">
        <f t="shared" si="0"/>
        <v>6</v>
      </c>
      <c r="I59" s="1">
        <f t="shared" si="1"/>
        <v>94</v>
      </c>
      <c r="J59" s="1">
        <f t="shared" si="2"/>
        <v>9.4</v>
      </c>
      <c r="K59" s="1">
        <f t="shared" si="3"/>
        <v>4</v>
      </c>
      <c r="L59" s="16"/>
      <c r="M59" s="17"/>
      <c r="N59" s="17"/>
      <c r="O59" s="17"/>
      <c r="P59" s="15"/>
    </row>
    <row r="60" spans="1:18" s="1" customFormat="1" x14ac:dyDescent="0.2">
      <c r="A60" s="1">
        <v>4</v>
      </c>
      <c r="B60" s="1">
        <v>6</v>
      </c>
      <c r="C60" s="1" t="s">
        <v>21</v>
      </c>
      <c r="D60" s="17"/>
      <c r="E60" s="17"/>
      <c r="F60" s="1">
        <f t="shared" si="32"/>
        <v>100</v>
      </c>
      <c r="G60" s="1">
        <v>2</v>
      </c>
      <c r="H60" s="1">
        <f t="shared" si="0"/>
        <v>6</v>
      </c>
      <c r="I60" s="1">
        <f t="shared" si="1"/>
        <v>94</v>
      </c>
      <c r="J60" s="1">
        <f t="shared" si="2"/>
        <v>9.4</v>
      </c>
      <c r="K60" s="1">
        <f t="shared" si="3"/>
        <v>4</v>
      </c>
      <c r="L60" s="16"/>
      <c r="M60" s="17"/>
      <c r="N60" s="17"/>
      <c r="O60" s="17"/>
      <c r="P60" s="15"/>
    </row>
    <row r="61" spans="1:18" s="1" customFormat="1" x14ac:dyDescent="0.2">
      <c r="A61" s="2">
        <v>5</v>
      </c>
      <c r="B61" s="2">
        <v>6</v>
      </c>
      <c r="C61" s="1" t="s">
        <v>21</v>
      </c>
      <c r="D61" s="17"/>
      <c r="E61" s="17"/>
      <c r="F61" s="2">
        <f t="shared" si="32"/>
        <v>100</v>
      </c>
      <c r="G61" s="2">
        <v>2</v>
      </c>
      <c r="H61" s="1">
        <f t="shared" si="0"/>
        <v>6</v>
      </c>
      <c r="I61" s="1">
        <f t="shared" si="1"/>
        <v>94</v>
      </c>
      <c r="J61" s="1">
        <f t="shared" si="2"/>
        <v>9.4</v>
      </c>
      <c r="K61" s="1">
        <f t="shared" si="3"/>
        <v>4</v>
      </c>
      <c r="L61" s="16"/>
      <c r="M61" s="17"/>
      <c r="N61" s="17"/>
      <c r="O61" s="17"/>
      <c r="P61" s="15"/>
    </row>
    <row r="62" spans="1:18" s="1" customFormat="1" x14ac:dyDescent="0.2">
      <c r="A62" s="3">
        <v>1</v>
      </c>
      <c r="B62" s="3">
        <v>7</v>
      </c>
      <c r="C62" s="3" t="s">
        <v>21</v>
      </c>
      <c r="D62" s="22" t="s">
        <v>17</v>
      </c>
      <c r="E62" s="22">
        <v>0.8</v>
      </c>
      <c r="F62" s="1">
        <v>100</v>
      </c>
      <c r="G62" s="3">
        <v>1</v>
      </c>
      <c r="H62" s="1">
        <f t="shared" si="0"/>
        <v>3</v>
      </c>
      <c r="I62" s="1">
        <f t="shared" si="1"/>
        <v>97</v>
      </c>
      <c r="J62" s="1">
        <f t="shared" si="2"/>
        <v>9.7000000000000011</v>
      </c>
      <c r="K62" s="1">
        <f t="shared" si="3"/>
        <v>2</v>
      </c>
      <c r="L62" s="16">
        <f>MIN(100,SUM(I66:J66))*(4)</f>
        <v>400</v>
      </c>
      <c r="M62" s="17">
        <f t="shared" ref="M62" si="33">L62*(1-E62)+L67*E62</f>
        <v>240</v>
      </c>
      <c r="N62" s="17">
        <f>M62/3</f>
        <v>80</v>
      </c>
      <c r="O62" s="17">
        <f t="shared" ref="O62" si="34">SUM(G62:G66)*2</f>
        <v>10</v>
      </c>
      <c r="P62" s="15">
        <f t="shared" ref="P62" si="35">SUM(N62:O62)*3</f>
        <v>270</v>
      </c>
      <c r="Q62" s="3"/>
      <c r="R62" s="21">
        <v>0.8</v>
      </c>
    </row>
    <row r="63" spans="1:18" s="1" customFormat="1" x14ac:dyDescent="0.2">
      <c r="A63" s="3">
        <v>2</v>
      </c>
      <c r="B63" s="3">
        <v>7</v>
      </c>
      <c r="C63" s="3" t="s">
        <v>21</v>
      </c>
      <c r="D63" s="22"/>
      <c r="E63" s="22"/>
      <c r="F63" s="1">
        <f>MIN(100,I62+J62)</f>
        <v>100</v>
      </c>
      <c r="G63" s="3">
        <v>1</v>
      </c>
      <c r="H63" s="1">
        <f t="shared" si="0"/>
        <v>3</v>
      </c>
      <c r="I63" s="1">
        <f t="shared" si="1"/>
        <v>97</v>
      </c>
      <c r="J63" s="1">
        <f t="shared" si="2"/>
        <v>9.7000000000000011</v>
      </c>
      <c r="K63" s="1">
        <f t="shared" si="3"/>
        <v>2</v>
      </c>
      <c r="L63" s="16"/>
      <c r="M63" s="17"/>
      <c r="N63" s="17"/>
      <c r="O63" s="17"/>
      <c r="P63" s="15"/>
      <c r="Q63" s="3"/>
      <c r="R63" s="21"/>
    </row>
    <row r="64" spans="1:18" s="1" customFormat="1" x14ac:dyDescent="0.2">
      <c r="A64" s="3">
        <v>3</v>
      </c>
      <c r="B64" s="3">
        <v>7</v>
      </c>
      <c r="C64" s="3" t="s">
        <v>21</v>
      </c>
      <c r="D64" s="22"/>
      <c r="E64" s="22"/>
      <c r="F64" s="1">
        <f t="shared" ref="F64:F66" si="36">MIN(100,I63+J63)</f>
        <v>100</v>
      </c>
      <c r="G64" s="3">
        <v>1</v>
      </c>
      <c r="H64" s="1">
        <f t="shared" si="0"/>
        <v>3</v>
      </c>
      <c r="I64" s="1">
        <f t="shared" si="1"/>
        <v>97</v>
      </c>
      <c r="J64" s="1">
        <f t="shared" si="2"/>
        <v>9.7000000000000011</v>
      </c>
      <c r="K64" s="1">
        <f t="shared" si="3"/>
        <v>2</v>
      </c>
      <c r="L64" s="16"/>
      <c r="M64" s="17"/>
      <c r="N64" s="17"/>
      <c r="O64" s="17"/>
      <c r="P64" s="15"/>
      <c r="Q64" s="3"/>
      <c r="R64" s="21"/>
    </row>
    <row r="65" spans="1:18" s="1" customFormat="1" x14ac:dyDescent="0.2">
      <c r="A65" s="3">
        <v>4</v>
      </c>
      <c r="B65" s="3">
        <v>7</v>
      </c>
      <c r="C65" s="3" t="s">
        <v>21</v>
      </c>
      <c r="D65" s="22"/>
      <c r="E65" s="22"/>
      <c r="F65" s="1">
        <f t="shared" si="36"/>
        <v>100</v>
      </c>
      <c r="G65" s="3">
        <v>1</v>
      </c>
      <c r="H65" s="1">
        <f t="shared" si="0"/>
        <v>3</v>
      </c>
      <c r="I65" s="1">
        <f t="shared" si="1"/>
        <v>97</v>
      </c>
      <c r="J65" s="1">
        <f t="shared" si="2"/>
        <v>9.7000000000000011</v>
      </c>
      <c r="K65" s="1">
        <f t="shared" si="3"/>
        <v>2</v>
      </c>
      <c r="L65" s="16"/>
      <c r="M65" s="17"/>
      <c r="N65" s="17"/>
      <c r="O65" s="17"/>
      <c r="P65" s="15"/>
      <c r="Q65" s="3"/>
      <c r="R65" s="21"/>
    </row>
    <row r="66" spans="1:18" s="1" customFormat="1" x14ac:dyDescent="0.2">
      <c r="A66" s="9">
        <v>5</v>
      </c>
      <c r="B66" s="9">
        <v>7</v>
      </c>
      <c r="C66" s="3" t="s">
        <v>21</v>
      </c>
      <c r="D66" s="22"/>
      <c r="E66" s="22"/>
      <c r="F66" s="2">
        <f t="shared" si="36"/>
        <v>100</v>
      </c>
      <c r="G66" s="9">
        <v>1</v>
      </c>
      <c r="H66" s="1">
        <f t="shared" si="0"/>
        <v>3</v>
      </c>
      <c r="I66" s="1">
        <f t="shared" si="1"/>
        <v>97</v>
      </c>
      <c r="J66" s="1">
        <f t="shared" si="2"/>
        <v>9.7000000000000011</v>
      </c>
      <c r="K66" s="1">
        <f t="shared" si="3"/>
        <v>2</v>
      </c>
      <c r="L66" s="16"/>
      <c r="M66" s="17"/>
      <c r="N66" s="17"/>
      <c r="O66" s="17"/>
      <c r="P66" s="15"/>
      <c r="Q66" s="3"/>
      <c r="R66" s="21"/>
    </row>
    <row r="67" spans="1:18" s="1" customFormat="1" x14ac:dyDescent="0.2">
      <c r="A67" s="3">
        <v>1</v>
      </c>
      <c r="B67" s="3">
        <v>7</v>
      </c>
      <c r="C67" s="3" t="s">
        <v>21</v>
      </c>
      <c r="D67" s="22" t="s">
        <v>18</v>
      </c>
      <c r="E67" s="22"/>
      <c r="F67" s="1">
        <v>100</v>
      </c>
      <c r="G67" s="3">
        <v>1</v>
      </c>
      <c r="H67" s="1">
        <f t="shared" ref="H67:H81" si="37">G67*3</f>
        <v>3</v>
      </c>
      <c r="I67" s="1">
        <f t="shared" ref="I67:I81" si="38">F67-H67</f>
        <v>97</v>
      </c>
      <c r="J67" s="1">
        <f t="shared" ref="J67:J81" si="39">I67*0.1</f>
        <v>9.7000000000000011</v>
      </c>
      <c r="K67" s="1">
        <f t="shared" ref="K67:K81" si="40">G67*2</f>
        <v>2</v>
      </c>
      <c r="L67" s="16">
        <f>MIN(100,SUM(I71:J71))*(4)*0.5</f>
        <v>200</v>
      </c>
      <c r="M67" s="17"/>
      <c r="N67" s="17"/>
      <c r="O67" s="17"/>
      <c r="P67" s="15"/>
      <c r="Q67" s="3"/>
      <c r="R67" s="21"/>
    </row>
    <row r="68" spans="1:18" s="1" customFormat="1" x14ac:dyDescent="0.2">
      <c r="A68" s="3">
        <v>2</v>
      </c>
      <c r="B68" s="3">
        <v>7</v>
      </c>
      <c r="C68" s="3" t="s">
        <v>21</v>
      </c>
      <c r="D68" s="22"/>
      <c r="E68" s="22"/>
      <c r="F68" s="1">
        <f>MIN(100,I67+J67)</f>
        <v>100</v>
      </c>
      <c r="G68" s="3">
        <v>1</v>
      </c>
      <c r="H68" s="1">
        <f t="shared" si="37"/>
        <v>3</v>
      </c>
      <c r="I68" s="1">
        <f t="shared" si="38"/>
        <v>97</v>
      </c>
      <c r="J68" s="1">
        <f t="shared" si="39"/>
        <v>9.7000000000000011</v>
      </c>
      <c r="K68" s="1">
        <f t="shared" si="40"/>
        <v>2</v>
      </c>
      <c r="L68" s="16"/>
      <c r="M68" s="17"/>
      <c r="N68" s="17"/>
      <c r="O68" s="17"/>
      <c r="P68" s="15"/>
      <c r="Q68" s="3"/>
      <c r="R68" s="21"/>
    </row>
    <row r="69" spans="1:18" s="1" customFormat="1" x14ac:dyDescent="0.2">
      <c r="A69" s="3">
        <v>3</v>
      </c>
      <c r="B69" s="3">
        <v>7</v>
      </c>
      <c r="C69" s="3" t="s">
        <v>21</v>
      </c>
      <c r="D69" s="22"/>
      <c r="E69" s="22"/>
      <c r="F69" s="1">
        <f t="shared" ref="F69:F71" si="41">MIN(100,I68+J68)</f>
        <v>100</v>
      </c>
      <c r="G69" s="3">
        <v>1</v>
      </c>
      <c r="H69" s="1">
        <f t="shared" si="37"/>
        <v>3</v>
      </c>
      <c r="I69" s="1">
        <f t="shared" si="38"/>
        <v>97</v>
      </c>
      <c r="J69" s="1">
        <f t="shared" si="39"/>
        <v>9.7000000000000011</v>
      </c>
      <c r="K69" s="1">
        <f t="shared" si="40"/>
        <v>2</v>
      </c>
      <c r="L69" s="16"/>
      <c r="M69" s="17"/>
      <c r="N69" s="17"/>
      <c r="O69" s="17"/>
      <c r="P69" s="15"/>
      <c r="Q69" s="3"/>
      <c r="R69" s="21"/>
    </row>
    <row r="70" spans="1:18" s="1" customFormat="1" x14ac:dyDescent="0.2">
      <c r="A70" s="3">
        <v>4</v>
      </c>
      <c r="B70" s="3">
        <v>7</v>
      </c>
      <c r="C70" s="3" t="s">
        <v>21</v>
      </c>
      <c r="D70" s="22"/>
      <c r="E70" s="22"/>
      <c r="F70" s="1">
        <f t="shared" si="41"/>
        <v>100</v>
      </c>
      <c r="G70" s="3">
        <v>1</v>
      </c>
      <c r="H70" s="1">
        <f t="shared" si="37"/>
        <v>3</v>
      </c>
      <c r="I70" s="1">
        <f t="shared" si="38"/>
        <v>97</v>
      </c>
      <c r="J70" s="1">
        <f t="shared" si="39"/>
        <v>9.7000000000000011</v>
      </c>
      <c r="K70" s="1">
        <f t="shared" si="40"/>
        <v>2</v>
      </c>
      <c r="L70" s="16"/>
      <c r="M70" s="17"/>
      <c r="N70" s="17"/>
      <c r="O70" s="17"/>
      <c r="P70" s="15"/>
      <c r="Q70" s="3"/>
      <c r="R70" s="21"/>
    </row>
    <row r="71" spans="1:18" s="1" customFormat="1" x14ac:dyDescent="0.2">
      <c r="A71" s="9">
        <v>5</v>
      </c>
      <c r="B71" s="9">
        <v>7</v>
      </c>
      <c r="C71" s="3" t="s">
        <v>21</v>
      </c>
      <c r="D71" s="22"/>
      <c r="E71" s="22"/>
      <c r="F71" s="2">
        <f t="shared" si="41"/>
        <v>100</v>
      </c>
      <c r="G71" s="9">
        <v>1</v>
      </c>
      <c r="H71" s="1">
        <f t="shared" si="37"/>
        <v>3</v>
      </c>
      <c r="I71" s="1">
        <f t="shared" si="38"/>
        <v>97</v>
      </c>
      <c r="J71" s="1">
        <f t="shared" si="39"/>
        <v>9.7000000000000011</v>
      </c>
      <c r="K71" s="1">
        <f t="shared" si="40"/>
        <v>2</v>
      </c>
      <c r="L71" s="16"/>
      <c r="M71" s="17"/>
      <c r="N71" s="17"/>
      <c r="O71" s="17"/>
      <c r="P71" s="15"/>
      <c r="Q71" s="3"/>
      <c r="R71" s="21"/>
    </row>
    <row r="72" spans="1:18" s="1" customFormat="1" x14ac:dyDescent="0.2">
      <c r="A72" s="3">
        <v>1</v>
      </c>
      <c r="B72" s="3">
        <v>8</v>
      </c>
      <c r="C72" s="3" t="s">
        <v>21</v>
      </c>
      <c r="D72" s="22" t="s">
        <v>17</v>
      </c>
      <c r="E72" s="22">
        <v>0.8</v>
      </c>
      <c r="F72" s="1">
        <v>100</v>
      </c>
      <c r="G72" s="3">
        <v>0</v>
      </c>
      <c r="H72" s="1">
        <f t="shared" si="37"/>
        <v>0</v>
      </c>
      <c r="I72" s="1">
        <f t="shared" si="38"/>
        <v>100</v>
      </c>
      <c r="J72" s="1">
        <f t="shared" si="39"/>
        <v>10</v>
      </c>
      <c r="K72" s="1">
        <f t="shared" si="40"/>
        <v>0</v>
      </c>
      <c r="L72" s="16">
        <f>MIN(100,SUM(I76:J76))*(4)</f>
        <v>400</v>
      </c>
      <c r="M72" s="17">
        <f t="shared" ref="M72" si="42">L72*(1-E72)+L77*E72</f>
        <v>240</v>
      </c>
      <c r="N72" s="17">
        <f t="shared" ref="N72" si="43">M72/3</f>
        <v>80</v>
      </c>
      <c r="O72" s="17">
        <f t="shared" ref="O72" si="44">SUM(G72:G76)*2</f>
        <v>0</v>
      </c>
      <c r="P72" s="15">
        <f t="shared" ref="P72" si="45">SUM(N72:O72)*3</f>
        <v>240</v>
      </c>
      <c r="Q72" s="3"/>
      <c r="R72" s="21">
        <v>0.8</v>
      </c>
    </row>
    <row r="73" spans="1:18" s="1" customFormat="1" x14ac:dyDescent="0.2">
      <c r="A73" s="3">
        <v>2</v>
      </c>
      <c r="B73" s="3">
        <v>8</v>
      </c>
      <c r="C73" s="3" t="s">
        <v>21</v>
      </c>
      <c r="D73" s="22"/>
      <c r="E73" s="22"/>
      <c r="F73" s="1">
        <f>MIN(100,I72+J72)</f>
        <v>100</v>
      </c>
      <c r="G73" s="3">
        <v>0</v>
      </c>
      <c r="H73" s="1">
        <f t="shared" si="37"/>
        <v>0</v>
      </c>
      <c r="I73" s="1">
        <f t="shared" si="38"/>
        <v>100</v>
      </c>
      <c r="J73" s="1">
        <f t="shared" si="39"/>
        <v>10</v>
      </c>
      <c r="K73" s="1">
        <f t="shared" si="40"/>
        <v>0</v>
      </c>
      <c r="L73" s="16"/>
      <c r="M73" s="17"/>
      <c r="N73" s="17"/>
      <c r="O73" s="17"/>
      <c r="P73" s="15"/>
      <c r="Q73" s="3"/>
      <c r="R73" s="21"/>
    </row>
    <row r="74" spans="1:18" s="1" customFormat="1" x14ac:dyDescent="0.2">
      <c r="A74" s="3">
        <v>3</v>
      </c>
      <c r="B74" s="3">
        <v>8</v>
      </c>
      <c r="C74" s="3" t="s">
        <v>21</v>
      </c>
      <c r="D74" s="22"/>
      <c r="E74" s="22"/>
      <c r="F74" s="1">
        <f t="shared" ref="F74:F76" si="46">MIN(100,I73+J73)</f>
        <v>100</v>
      </c>
      <c r="G74" s="3">
        <v>0</v>
      </c>
      <c r="H74" s="1">
        <f t="shared" si="37"/>
        <v>0</v>
      </c>
      <c r="I74" s="1">
        <f t="shared" si="38"/>
        <v>100</v>
      </c>
      <c r="J74" s="1">
        <f t="shared" si="39"/>
        <v>10</v>
      </c>
      <c r="K74" s="1">
        <f t="shared" si="40"/>
        <v>0</v>
      </c>
      <c r="L74" s="16"/>
      <c r="M74" s="17"/>
      <c r="N74" s="17"/>
      <c r="O74" s="17"/>
      <c r="P74" s="15"/>
      <c r="Q74" s="3"/>
      <c r="R74" s="21"/>
    </row>
    <row r="75" spans="1:18" s="1" customFormat="1" x14ac:dyDescent="0.2">
      <c r="A75" s="3">
        <v>4</v>
      </c>
      <c r="B75" s="3">
        <v>8</v>
      </c>
      <c r="C75" s="3" t="s">
        <v>21</v>
      </c>
      <c r="D75" s="22"/>
      <c r="E75" s="22"/>
      <c r="F75" s="1">
        <f t="shared" si="46"/>
        <v>100</v>
      </c>
      <c r="G75" s="3">
        <v>0</v>
      </c>
      <c r="H75" s="1">
        <f t="shared" si="37"/>
        <v>0</v>
      </c>
      <c r="I75" s="1">
        <f t="shared" si="38"/>
        <v>100</v>
      </c>
      <c r="J75" s="1">
        <f t="shared" si="39"/>
        <v>10</v>
      </c>
      <c r="K75" s="1">
        <f t="shared" si="40"/>
        <v>0</v>
      </c>
      <c r="L75" s="16"/>
      <c r="M75" s="17"/>
      <c r="N75" s="17"/>
      <c r="O75" s="17"/>
      <c r="P75" s="15"/>
      <c r="Q75" s="3"/>
      <c r="R75" s="21"/>
    </row>
    <row r="76" spans="1:18" s="1" customFormat="1" x14ac:dyDescent="0.2">
      <c r="A76" s="9">
        <v>5</v>
      </c>
      <c r="B76" s="9">
        <v>8</v>
      </c>
      <c r="C76" s="3" t="s">
        <v>21</v>
      </c>
      <c r="D76" s="22"/>
      <c r="E76" s="22"/>
      <c r="F76" s="2">
        <f t="shared" si="46"/>
        <v>100</v>
      </c>
      <c r="G76" s="9">
        <v>0</v>
      </c>
      <c r="H76" s="1">
        <f t="shared" si="37"/>
        <v>0</v>
      </c>
      <c r="I76" s="1">
        <f t="shared" si="38"/>
        <v>100</v>
      </c>
      <c r="J76" s="1">
        <f t="shared" si="39"/>
        <v>10</v>
      </c>
      <c r="K76" s="1">
        <f t="shared" si="40"/>
        <v>0</v>
      </c>
      <c r="L76" s="16"/>
      <c r="M76" s="17"/>
      <c r="N76" s="17"/>
      <c r="O76" s="17"/>
      <c r="P76" s="15"/>
      <c r="Q76" s="3"/>
      <c r="R76" s="21"/>
    </row>
    <row r="77" spans="1:18" s="1" customFormat="1" x14ac:dyDescent="0.2">
      <c r="A77" s="3">
        <v>1</v>
      </c>
      <c r="B77" s="3">
        <v>8</v>
      </c>
      <c r="C77" s="3" t="s">
        <v>21</v>
      </c>
      <c r="D77" s="22" t="s">
        <v>18</v>
      </c>
      <c r="E77" s="22"/>
      <c r="F77" s="1">
        <v>100</v>
      </c>
      <c r="G77" s="3">
        <v>0</v>
      </c>
      <c r="H77" s="1">
        <f t="shared" si="37"/>
        <v>0</v>
      </c>
      <c r="I77" s="1">
        <f t="shared" si="38"/>
        <v>100</v>
      </c>
      <c r="J77" s="1">
        <f t="shared" si="39"/>
        <v>10</v>
      </c>
      <c r="K77" s="1">
        <f t="shared" si="40"/>
        <v>0</v>
      </c>
      <c r="L77" s="16">
        <f>MIN(100,SUM(I81:J81))*(4)*0.5</f>
        <v>200</v>
      </c>
      <c r="M77" s="17"/>
      <c r="N77" s="17"/>
      <c r="O77" s="17"/>
      <c r="P77" s="15"/>
      <c r="Q77" s="3"/>
      <c r="R77" s="21"/>
    </row>
    <row r="78" spans="1:18" s="1" customFormat="1" x14ac:dyDescent="0.2">
      <c r="A78" s="3">
        <v>2</v>
      </c>
      <c r="B78" s="3">
        <v>8</v>
      </c>
      <c r="C78" s="3" t="s">
        <v>21</v>
      </c>
      <c r="D78" s="22"/>
      <c r="E78" s="22"/>
      <c r="F78" s="1">
        <f>MIN(100,I77+J77)</f>
        <v>100</v>
      </c>
      <c r="G78" s="3">
        <v>0</v>
      </c>
      <c r="H78" s="1">
        <f t="shared" si="37"/>
        <v>0</v>
      </c>
      <c r="I78" s="1">
        <f t="shared" si="38"/>
        <v>100</v>
      </c>
      <c r="J78" s="1">
        <f t="shared" si="39"/>
        <v>10</v>
      </c>
      <c r="K78" s="1">
        <f t="shared" si="40"/>
        <v>0</v>
      </c>
      <c r="L78" s="16"/>
      <c r="M78" s="17"/>
      <c r="N78" s="17"/>
      <c r="O78" s="17"/>
      <c r="P78" s="15"/>
      <c r="Q78" s="3"/>
      <c r="R78" s="21"/>
    </row>
    <row r="79" spans="1:18" s="1" customFormat="1" x14ac:dyDescent="0.2">
      <c r="A79" s="3">
        <v>3</v>
      </c>
      <c r="B79" s="3">
        <v>8</v>
      </c>
      <c r="C79" s="3" t="s">
        <v>21</v>
      </c>
      <c r="D79" s="22"/>
      <c r="E79" s="22"/>
      <c r="F79" s="1">
        <f t="shared" ref="F79:F81" si="47">MIN(100,I78+J78)</f>
        <v>100</v>
      </c>
      <c r="G79" s="3">
        <v>0</v>
      </c>
      <c r="H79" s="1">
        <f t="shared" si="37"/>
        <v>0</v>
      </c>
      <c r="I79" s="1">
        <f t="shared" si="38"/>
        <v>100</v>
      </c>
      <c r="J79" s="1">
        <f t="shared" si="39"/>
        <v>10</v>
      </c>
      <c r="K79" s="1">
        <f t="shared" si="40"/>
        <v>0</v>
      </c>
      <c r="L79" s="16"/>
      <c r="M79" s="17"/>
      <c r="N79" s="17"/>
      <c r="O79" s="17"/>
      <c r="P79" s="15"/>
      <c r="Q79" s="3"/>
      <c r="R79" s="21"/>
    </row>
    <row r="80" spans="1:18" s="1" customFormat="1" x14ac:dyDescent="0.2">
      <c r="A80" s="3">
        <v>4</v>
      </c>
      <c r="B80" s="3">
        <v>8</v>
      </c>
      <c r="C80" s="3" t="s">
        <v>21</v>
      </c>
      <c r="D80" s="22"/>
      <c r="E80" s="22"/>
      <c r="F80" s="1">
        <f t="shared" si="47"/>
        <v>100</v>
      </c>
      <c r="G80" s="3">
        <v>0</v>
      </c>
      <c r="H80" s="1">
        <f t="shared" si="37"/>
        <v>0</v>
      </c>
      <c r="I80" s="1">
        <f t="shared" si="38"/>
        <v>100</v>
      </c>
      <c r="J80" s="1">
        <f t="shared" si="39"/>
        <v>10</v>
      </c>
      <c r="K80" s="1">
        <f t="shared" si="40"/>
        <v>0</v>
      </c>
      <c r="L80" s="16"/>
      <c r="M80" s="17"/>
      <c r="N80" s="17"/>
      <c r="O80" s="17"/>
      <c r="P80" s="15"/>
      <c r="Q80" s="3"/>
      <c r="R80" s="21"/>
    </row>
    <row r="81" spans="1:18" s="1" customFormat="1" x14ac:dyDescent="0.2">
      <c r="A81" s="9">
        <v>5</v>
      </c>
      <c r="B81" s="9">
        <v>8</v>
      </c>
      <c r="C81" s="3" t="s">
        <v>21</v>
      </c>
      <c r="D81" s="22"/>
      <c r="E81" s="22"/>
      <c r="F81" s="2">
        <f t="shared" si="47"/>
        <v>100</v>
      </c>
      <c r="G81" s="9">
        <v>0</v>
      </c>
      <c r="H81" s="1">
        <f t="shared" si="37"/>
        <v>0</v>
      </c>
      <c r="I81" s="1">
        <f t="shared" si="38"/>
        <v>100</v>
      </c>
      <c r="J81" s="1">
        <f t="shared" si="39"/>
        <v>10</v>
      </c>
      <c r="K81" s="1">
        <f t="shared" si="40"/>
        <v>0</v>
      </c>
      <c r="L81" s="16"/>
      <c r="M81" s="17"/>
      <c r="N81" s="17"/>
      <c r="O81" s="17"/>
      <c r="P81" s="15"/>
      <c r="Q81" s="3"/>
      <c r="R81" s="21"/>
    </row>
  </sheetData>
  <mergeCells count="78">
    <mergeCell ref="P72:P81"/>
    <mergeCell ref="R72:R81"/>
    <mergeCell ref="D77:D81"/>
    <mergeCell ref="L77:L81"/>
    <mergeCell ref="P62:P71"/>
    <mergeCell ref="R62:R71"/>
    <mergeCell ref="D67:D71"/>
    <mergeCell ref="L67:L71"/>
    <mergeCell ref="D72:D76"/>
    <mergeCell ref="E72:E81"/>
    <mergeCell ref="L72:L76"/>
    <mergeCell ref="M72:M81"/>
    <mergeCell ref="N72:N81"/>
    <mergeCell ref="O72:O81"/>
    <mergeCell ref="D62:D66"/>
    <mergeCell ref="E62:E71"/>
    <mergeCell ref="L62:L66"/>
    <mergeCell ref="M62:M71"/>
    <mergeCell ref="N62:N71"/>
    <mergeCell ref="O62:O71"/>
    <mergeCell ref="M12:M21"/>
    <mergeCell ref="N12:N21"/>
    <mergeCell ref="O12:O21"/>
    <mergeCell ref="L52:L56"/>
    <mergeCell ref="L57:L61"/>
    <mergeCell ref="N52:N61"/>
    <mergeCell ref="P12:P21"/>
    <mergeCell ref="R12:R21"/>
    <mergeCell ref="D17:D21"/>
    <mergeCell ref="L17:L21"/>
    <mergeCell ref="R32:R41"/>
    <mergeCell ref="D22:D26"/>
    <mergeCell ref="E22:E31"/>
    <mergeCell ref="L22:L26"/>
    <mergeCell ref="M22:M31"/>
    <mergeCell ref="N22:N31"/>
    <mergeCell ref="O22:O31"/>
    <mergeCell ref="P22:P31"/>
    <mergeCell ref="R22:R31"/>
    <mergeCell ref="D27:D31"/>
    <mergeCell ref="L12:L16"/>
    <mergeCell ref="D2:D6"/>
    <mergeCell ref="D7:D11"/>
    <mergeCell ref="D32:D36"/>
    <mergeCell ref="D37:D41"/>
    <mergeCell ref="D42:D46"/>
    <mergeCell ref="D12:D16"/>
    <mergeCell ref="D52:D56"/>
    <mergeCell ref="D57:D61"/>
    <mergeCell ref="L7:L11"/>
    <mergeCell ref="L32:L36"/>
    <mergeCell ref="L37:L41"/>
    <mergeCell ref="L42:L46"/>
    <mergeCell ref="L47:L51"/>
    <mergeCell ref="L27:L31"/>
    <mergeCell ref="D47:D51"/>
    <mergeCell ref="N42:N51"/>
    <mergeCell ref="E2:E11"/>
    <mergeCell ref="E32:E41"/>
    <mergeCell ref="E42:E51"/>
    <mergeCell ref="E52:E61"/>
    <mergeCell ref="E12:E21"/>
    <mergeCell ref="R2:R11"/>
    <mergeCell ref="L2:L6"/>
    <mergeCell ref="O32:O41"/>
    <mergeCell ref="O42:O51"/>
    <mergeCell ref="O52:O61"/>
    <mergeCell ref="P2:P11"/>
    <mergeCell ref="P32:P41"/>
    <mergeCell ref="P42:P51"/>
    <mergeCell ref="P52:P61"/>
    <mergeCell ref="M2:M11"/>
    <mergeCell ref="M32:M41"/>
    <mergeCell ref="M42:M51"/>
    <mergeCell ref="M52:M61"/>
    <mergeCell ref="O2:O11"/>
    <mergeCell ref="N2:N11"/>
    <mergeCell ref="N32:N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CE85-B40E-FF4E-A554-B64DB9ABFEB9}">
  <dimension ref="A1:Z82"/>
  <sheetViews>
    <sheetView topLeftCell="I1" zoomScale="90" zoomScaleNormal="90" workbookViewId="0">
      <selection activeCell="F21" sqref="F21"/>
    </sheetView>
  </sheetViews>
  <sheetFormatPr baseColWidth="10" defaultRowHeight="16" x14ac:dyDescent="0.2"/>
  <cols>
    <col min="4" max="4" width="36.5" bestFit="1" customWidth="1"/>
    <col min="5" max="5" width="17.1640625" customWidth="1"/>
    <col min="6" max="6" width="14.5" bestFit="1" customWidth="1"/>
    <col min="7" max="7" width="6.5" bestFit="1" customWidth="1"/>
    <col min="8" max="8" width="14.83203125" bestFit="1" customWidth="1"/>
    <col min="9" max="9" width="9.6640625" bestFit="1" customWidth="1"/>
    <col min="10" max="10" width="12.33203125" bestFit="1" customWidth="1"/>
    <col min="11" max="11" width="17.1640625" bestFit="1" customWidth="1"/>
    <col min="12" max="12" width="40.6640625" customWidth="1"/>
    <col min="13" max="13" width="38.1640625" bestFit="1" customWidth="1"/>
    <col min="14" max="14" width="56" bestFit="1" customWidth="1"/>
    <col min="15" max="15" width="47.33203125" bestFit="1" customWidth="1"/>
    <col min="16" max="16" width="34" bestFit="1" customWidth="1"/>
  </cols>
  <sheetData>
    <row r="1" spans="1:26" s="8" customFormat="1" ht="46" thickTop="1" thickBot="1" x14ac:dyDescent="0.25">
      <c r="A1" s="6" t="s">
        <v>0</v>
      </c>
      <c r="B1" s="6" t="s">
        <v>6</v>
      </c>
      <c r="C1" s="6" t="s">
        <v>9</v>
      </c>
      <c r="D1" s="6" t="s">
        <v>11</v>
      </c>
      <c r="E1" s="6" t="s">
        <v>19</v>
      </c>
      <c r="F1" s="6" t="s">
        <v>3</v>
      </c>
      <c r="G1" s="6" t="s">
        <v>4</v>
      </c>
      <c r="H1" s="6" t="s">
        <v>5</v>
      </c>
      <c r="I1" s="6" t="s">
        <v>1</v>
      </c>
      <c r="J1" s="6" t="s">
        <v>2</v>
      </c>
      <c r="K1" s="6" t="s">
        <v>7</v>
      </c>
      <c r="L1" s="6" t="s">
        <v>13</v>
      </c>
      <c r="M1" s="7" t="s">
        <v>14</v>
      </c>
      <c r="N1" s="7" t="s">
        <v>15</v>
      </c>
      <c r="O1" s="7" t="s">
        <v>16</v>
      </c>
      <c r="P1" s="7" t="s">
        <v>12</v>
      </c>
    </row>
    <row r="2" spans="1:26" s="1" customFormat="1" ht="18" thickTop="1" thickBot="1" x14ac:dyDescent="0.25">
      <c r="A2" s="1">
        <v>1</v>
      </c>
      <c r="B2" s="1">
        <v>1</v>
      </c>
      <c r="C2" s="11" t="s">
        <v>20</v>
      </c>
      <c r="D2" s="17">
        <v>0.2</v>
      </c>
      <c r="E2" s="27" t="s">
        <v>17</v>
      </c>
      <c r="F2" s="1">
        <v>100</v>
      </c>
      <c r="G2" s="1">
        <v>7</v>
      </c>
      <c r="H2" s="1">
        <f>G2*3</f>
        <v>21</v>
      </c>
      <c r="I2" s="1">
        <f>F2-H2</f>
        <v>79</v>
      </c>
      <c r="J2" s="1">
        <f>I2*0.1</f>
        <v>7.9</v>
      </c>
      <c r="K2" s="1">
        <f>G2*2</f>
        <v>14</v>
      </c>
      <c r="L2" s="25">
        <f>MIN(100,SUM(I6:J6))*(4)</f>
        <v>80.092760000000055</v>
      </c>
      <c r="M2" s="23">
        <f>L2*(1-D2)+L7*D2</f>
        <v>72.083484000000041</v>
      </c>
      <c r="N2" s="23">
        <f>M2/3</f>
        <v>24.027828000000014</v>
      </c>
      <c r="O2" s="23">
        <f>SUM(G2:G6)*2</f>
        <v>70</v>
      </c>
      <c r="P2" s="24">
        <f>SUM(N2:O2)*3</f>
        <v>282.08348400000006</v>
      </c>
    </row>
    <row r="3" spans="1:26" s="1" customFormat="1" ht="18" thickTop="1" thickBot="1" x14ac:dyDescent="0.25">
      <c r="A3" s="1">
        <v>2</v>
      </c>
      <c r="B3" s="1">
        <v>1</v>
      </c>
      <c r="C3" s="11" t="s">
        <v>20</v>
      </c>
      <c r="D3" s="17"/>
      <c r="E3" s="27"/>
      <c r="F3" s="1">
        <f>I2+J2</f>
        <v>86.9</v>
      </c>
      <c r="G3" s="1">
        <v>7</v>
      </c>
      <c r="H3" s="1">
        <f t="shared" ref="H3:H6" si="0">G3*3</f>
        <v>21</v>
      </c>
      <c r="I3" s="1">
        <f t="shared" ref="I3:I65" si="1">F3-H3</f>
        <v>65.900000000000006</v>
      </c>
      <c r="J3" s="1">
        <f t="shared" ref="J3:J66" si="2">I3*0.1</f>
        <v>6.5900000000000007</v>
      </c>
      <c r="K3" s="1">
        <f t="shared" ref="K3:K66" si="3">G3*2</f>
        <v>14</v>
      </c>
      <c r="L3" s="25"/>
      <c r="M3" s="23"/>
      <c r="N3" s="23"/>
      <c r="O3" s="23"/>
      <c r="P3" s="24"/>
    </row>
    <row r="4" spans="1:26" s="1" customFormat="1" ht="18" thickTop="1" thickBot="1" x14ac:dyDescent="0.25">
      <c r="A4" s="1">
        <v>3</v>
      </c>
      <c r="B4" s="1">
        <v>1</v>
      </c>
      <c r="C4" s="11" t="s">
        <v>20</v>
      </c>
      <c r="D4" s="17"/>
      <c r="E4" s="27"/>
      <c r="F4" s="1">
        <f>I3+J3</f>
        <v>72.490000000000009</v>
      </c>
      <c r="G4" s="1">
        <v>7</v>
      </c>
      <c r="H4" s="1">
        <f t="shared" si="0"/>
        <v>21</v>
      </c>
      <c r="I4" s="1">
        <f t="shared" si="1"/>
        <v>51.490000000000009</v>
      </c>
      <c r="J4" s="1">
        <f t="shared" si="2"/>
        <v>5.1490000000000009</v>
      </c>
      <c r="K4" s="1">
        <f t="shared" si="3"/>
        <v>14</v>
      </c>
      <c r="L4" s="25"/>
      <c r="M4" s="23"/>
      <c r="N4" s="23"/>
      <c r="O4" s="23"/>
      <c r="P4" s="24"/>
    </row>
    <row r="5" spans="1:26" s="1" customFormat="1" ht="18" thickTop="1" thickBot="1" x14ac:dyDescent="0.25">
      <c r="A5" s="1">
        <v>4</v>
      </c>
      <c r="B5" s="1">
        <v>1</v>
      </c>
      <c r="C5" s="11" t="s">
        <v>20</v>
      </c>
      <c r="D5" s="17"/>
      <c r="E5" s="27"/>
      <c r="F5" s="1">
        <f>I4+J4</f>
        <v>56.63900000000001</v>
      </c>
      <c r="G5" s="1">
        <v>7</v>
      </c>
      <c r="H5" s="1">
        <f t="shared" si="0"/>
        <v>21</v>
      </c>
      <c r="I5" s="1">
        <f t="shared" si="1"/>
        <v>35.63900000000001</v>
      </c>
      <c r="J5" s="1">
        <f t="shared" si="2"/>
        <v>3.5639000000000012</v>
      </c>
      <c r="K5" s="1">
        <f t="shared" si="3"/>
        <v>14</v>
      </c>
      <c r="L5" s="25"/>
      <c r="M5" s="23"/>
      <c r="N5" s="23"/>
      <c r="O5" s="23"/>
      <c r="P5" s="24"/>
    </row>
    <row r="6" spans="1:26" s="1" customFormat="1" ht="18" thickTop="1" thickBot="1" x14ac:dyDescent="0.25">
      <c r="A6" s="2">
        <v>5</v>
      </c>
      <c r="B6" s="2">
        <v>1</v>
      </c>
      <c r="C6" s="11" t="s">
        <v>20</v>
      </c>
      <c r="D6" s="17"/>
      <c r="E6" s="27"/>
      <c r="F6" s="2">
        <f t="shared" ref="F6" si="4">I5+J5</f>
        <v>39.202900000000014</v>
      </c>
      <c r="G6" s="2">
        <v>7</v>
      </c>
      <c r="H6" s="2">
        <f t="shared" si="0"/>
        <v>21</v>
      </c>
      <c r="I6" s="1">
        <f t="shared" si="1"/>
        <v>18.202900000000014</v>
      </c>
      <c r="J6" s="1">
        <f t="shared" si="2"/>
        <v>1.8202900000000015</v>
      </c>
      <c r="K6" s="1">
        <f t="shared" si="3"/>
        <v>14</v>
      </c>
      <c r="L6" s="25"/>
      <c r="M6" s="23"/>
      <c r="N6" s="23"/>
      <c r="O6" s="23"/>
      <c r="P6" s="24"/>
    </row>
    <row r="7" spans="1:26" s="1" customFormat="1" ht="18" thickTop="1" thickBot="1" x14ac:dyDescent="0.25">
      <c r="A7" s="1">
        <v>1</v>
      </c>
      <c r="B7" s="1">
        <v>1</v>
      </c>
      <c r="C7" s="11" t="s">
        <v>20</v>
      </c>
      <c r="D7" s="17"/>
      <c r="E7" s="27" t="s">
        <v>18</v>
      </c>
      <c r="F7" s="1">
        <v>100</v>
      </c>
      <c r="G7" s="1">
        <v>7</v>
      </c>
      <c r="H7" s="1">
        <f>G7*3</f>
        <v>21</v>
      </c>
      <c r="I7" s="1">
        <f t="shared" si="1"/>
        <v>79</v>
      </c>
      <c r="J7" s="1">
        <f t="shared" si="2"/>
        <v>7.9</v>
      </c>
      <c r="K7" s="1">
        <f t="shared" si="3"/>
        <v>14</v>
      </c>
      <c r="L7" s="26">
        <f>MIN(100,SUM(I11:J11))*(4)*0.5</f>
        <v>40.046380000000028</v>
      </c>
      <c r="M7" s="23"/>
      <c r="N7" s="23"/>
      <c r="O7" s="23"/>
      <c r="P7" s="24"/>
    </row>
    <row r="8" spans="1:26" s="1" customFormat="1" ht="18" thickTop="1" thickBot="1" x14ac:dyDescent="0.25">
      <c r="A8" s="1">
        <v>2</v>
      </c>
      <c r="B8" s="1">
        <v>1</v>
      </c>
      <c r="C8" s="11" t="s">
        <v>20</v>
      </c>
      <c r="D8" s="17"/>
      <c r="E8" s="27"/>
      <c r="F8" s="1">
        <f>I7+J7</f>
        <v>86.9</v>
      </c>
      <c r="G8" s="1">
        <v>7</v>
      </c>
      <c r="H8" s="1">
        <f t="shared" ref="H8:H11" si="5">G8*3</f>
        <v>21</v>
      </c>
      <c r="I8" s="1">
        <f t="shared" si="1"/>
        <v>65.900000000000006</v>
      </c>
      <c r="J8" s="1">
        <f t="shared" si="2"/>
        <v>6.5900000000000007</v>
      </c>
      <c r="K8" s="1">
        <f t="shared" si="3"/>
        <v>14</v>
      </c>
      <c r="L8" s="26"/>
      <c r="M8" s="23"/>
      <c r="N8" s="23"/>
      <c r="O8" s="23"/>
      <c r="P8" s="24"/>
    </row>
    <row r="9" spans="1:26" s="1" customFormat="1" ht="18" thickTop="1" thickBot="1" x14ac:dyDescent="0.25">
      <c r="A9" s="1">
        <v>3</v>
      </c>
      <c r="B9" s="1">
        <v>1</v>
      </c>
      <c r="C9" s="11" t="s">
        <v>20</v>
      </c>
      <c r="D9" s="17"/>
      <c r="E9" s="27"/>
      <c r="F9" s="1">
        <f>I8+J8</f>
        <v>72.490000000000009</v>
      </c>
      <c r="G9" s="1">
        <v>7</v>
      </c>
      <c r="H9" s="1">
        <f t="shared" si="5"/>
        <v>21</v>
      </c>
      <c r="I9" s="1">
        <f t="shared" si="1"/>
        <v>51.490000000000009</v>
      </c>
      <c r="J9" s="1">
        <f t="shared" si="2"/>
        <v>5.1490000000000009</v>
      </c>
      <c r="K9" s="1">
        <f t="shared" si="3"/>
        <v>14</v>
      </c>
      <c r="L9" s="26"/>
      <c r="M9" s="23"/>
      <c r="N9" s="23"/>
      <c r="O9" s="23"/>
      <c r="P9" s="24"/>
    </row>
    <row r="10" spans="1:26" s="1" customFormat="1" ht="18" thickTop="1" thickBot="1" x14ac:dyDescent="0.25">
      <c r="A10" s="1">
        <v>4</v>
      </c>
      <c r="B10" s="1">
        <v>1</v>
      </c>
      <c r="C10" s="11" t="s">
        <v>20</v>
      </c>
      <c r="D10" s="17"/>
      <c r="E10" s="27"/>
      <c r="F10" s="1">
        <f>I9+J9</f>
        <v>56.63900000000001</v>
      </c>
      <c r="G10" s="1">
        <v>7</v>
      </c>
      <c r="H10" s="1">
        <f t="shared" si="5"/>
        <v>21</v>
      </c>
      <c r="I10" s="1">
        <f t="shared" si="1"/>
        <v>35.63900000000001</v>
      </c>
      <c r="J10" s="1">
        <f t="shared" si="2"/>
        <v>3.5639000000000012</v>
      </c>
      <c r="K10" s="1">
        <f t="shared" si="3"/>
        <v>14</v>
      </c>
      <c r="L10" s="26"/>
      <c r="M10" s="23"/>
      <c r="N10" s="23"/>
      <c r="O10" s="23"/>
      <c r="P10" s="24"/>
    </row>
    <row r="11" spans="1:26" s="1" customFormat="1" ht="18" thickTop="1" thickBot="1" x14ac:dyDescent="0.25">
      <c r="A11" s="2">
        <v>5</v>
      </c>
      <c r="B11" s="2">
        <v>1</v>
      </c>
      <c r="C11" s="11" t="s">
        <v>20</v>
      </c>
      <c r="D11" s="17"/>
      <c r="E11" s="27"/>
      <c r="F11" s="2">
        <f t="shared" ref="F11" si="6">I10+J10</f>
        <v>39.202900000000014</v>
      </c>
      <c r="G11" s="2">
        <v>7</v>
      </c>
      <c r="H11" s="2">
        <f t="shared" si="5"/>
        <v>21</v>
      </c>
      <c r="I11" s="1">
        <f t="shared" si="1"/>
        <v>18.202900000000014</v>
      </c>
      <c r="J11" s="1">
        <f t="shared" si="2"/>
        <v>1.8202900000000015</v>
      </c>
      <c r="K11" s="1">
        <f t="shared" si="3"/>
        <v>14</v>
      </c>
      <c r="L11" s="26"/>
      <c r="M11" s="23"/>
      <c r="N11" s="23"/>
      <c r="O11" s="23"/>
      <c r="P11" s="24"/>
    </row>
    <row r="12" spans="1:26" s="1" customFormat="1" ht="18" thickTop="1" thickBot="1" x14ac:dyDescent="0.25">
      <c r="A12" s="3">
        <v>1</v>
      </c>
      <c r="B12" s="3">
        <v>2</v>
      </c>
      <c r="C12" s="12" t="s">
        <v>20</v>
      </c>
      <c r="D12" s="22">
        <v>0.2</v>
      </c>
      <c r="E12" s="28" t="s">
        <v>17</v>
      </c>
      <c r="F12" s="3">
        <v>100</v>
      </c>
      <c r="G12" s="3">
        <v>6</v>
      </c>
      <c r="H12" s="3">
        <f t="shared" ref="H12:H22" si="7">G12*3</f>
        <v>18</v>
      </c>
      <c r="I12" s="1">
        <f t="shared" si="1"/>
        <v>82</v>
      </c>
      <c r="J12" s="1">
        <f t="shared" si="2"/>
        <v>8.2000000000000011</v>
      </c>
      <c r="K12" s="1">
        <f t="shared" si="3"/>
        <v>12</v>
      </c>
      <c r="L12" s="25">
        <f>MIN(100,SUM(I16:J16))*(4)</f>
        <v>160.68008</v>
      </c>
      <c r="M12" s="23">
        <f>L12*(1-D12)+L17*D12</f>
        <v>144.61207200000001</v>
      </c>
      <c r="N12" s="23">
        <f>M12/3</f>
        <v>48.204024000000004</v>
      </c>
      <c r="O12" s="23">
        <f>SUM(G12:G16)*2</f>
        <v>60</v>
      </c>
      <c r="P12" s="24">
        <f>SUM(N12:O12)*3</f>
        <v>324.61207200000001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1" customFormat="1" ht="18" thickTop="1" thickBot="1" x14ac:dyDescent="0.25">
      <c r="A13" s="3">
        <v>2</v>
      </c>
      <c r="B13" s="3">
        <v>2</v>
      </c>
      <c r="C13" s="12" t="s">
        <v>20</v>
      </c>
      <c r="D13" s="22"/>
      <c r="E13" s="28"/>
      <c r="F13" s="3">
        <f>I12+J12</f>
        <v>90.2</v>
      </c>
      <c r="G13" s="3">
        <v>6</v>
      </c>
      <c r="H13" s="3">
        <f t="shared" si="7"/>
        <v>18</v>
      </c>
      <c r="I13" s="1">
        <f t="shared" si="1"/>
        <v>72.2</v>
      </c>
      <c r="J13" s="1">
        <f t="shared" si="2"/>
        <v>7.2200000000000006</v>
      </c>
      <c r="K13" s="1">
        <f t="shared" si="3"/>
        <v>12</v>
      </c>
      <c r="L13" s="25"/>
      <c r="M13" s="23"/>
      <c r="N13" s="23"/>
      <c r="O13" s="23"/>
      <c r="P13" s="2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1" customFormat="1" ht="18" thickTop="1" thickBot="1" x14ac:dyDescent="0.25">
      <c r="A14" s="3">
        <v>3</v>
      </c>
      <c r="B14" s="3">
        <v>2</v>
      </c>
      <c r="C14" s="12" t="s">
        <v>20</v>
      </c>
      <c r="D14" s="22"/>
      <c r="E14" s="28"/>
      <c r="F14" s="3">
        <f t="shared" ref="F14:F16" si="8">I13+J13</f>
        <v>79.42</v>
      </c>
      <c r="G14" s="3">
        <v>6</v>
      </c>
      <c r="H14" s="3">
        <f t="shared" si="7"/>
        <v>18</v>
      </c>
      <c r="I14" s="1">
        <f t="shared" si="1"/>
        <v>61.42</v>
      </c>
      <c r="J14" s="1">
        <f t="shared" si="2"/>
        <v>6.1420000000000003</v>
      </c>
      <c r="K14" s="1">
        <f t="shared" si="3"/>
        <v>12</v>
      </c>
      <c r="L14" s="25"/>
      <c r="M14" s="23"/>
      <c r="N14" s="23"/>
      <c r="O14" s="23"/>
      <c r="P14" s="2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1" customFormat="1" ht="18" thickTop="1" thickBot="1" x14ac:dyDescent="0.25">
      <c r="A15" s="3">
        <v>4</v>
      </c>
      <c r="B15" s="3">
        <v>2</v>
      </c>
      <c r="C15" s="12" t="s">
        <v>20</v>
      </c>
      <c r="D15" s="22"/>
      <c r="E15" s="28"/>
      <c r="F15" s="3">
        <f t="shared" si="8"/>
        <v>67.561999999999998</v>
      </c>
      <c r="G15" s="3">
        <v>6</v>
      </c>
      <c r="H15" s="3">
        <f t="shared" si="7"/>
        <v>18</v>
      </c>
      <c r="I15" s="1">
        <f t="shared" si="1"/>
        <v>49.561999999999998</v>
      </c>
      <c r="J15" s="1">
        <f t="shared" si="2"/>
        <v>4.9561999999999999</v>
      </c>
      <c r="K15" s="1">
        <f t="shared" si="3"/>
        <v>12</v>
      </c>
      <c r="L15" s="25"/>
      <c r="M15" s="23"/>
      <c r="N15" s="23"/>
      <c r="O15" s="23"/>
      <c r="P15" s="2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1" customFormat="1" ht="18" thickTop="1" thickBot="1" x14ac:dyDescent="0.25">
      <c r="A16" s="9">
        <v>5</v>
      </c>
      <c r="B16" s="9">
        <v>2</v>
      </c>
      <c r="C16" s="12" t="s">
        <v>20</v>
      </c>
      <c r="D16" s="22"/>
      <c r="E16" s="28"/>
      <c r="F16" s="13">
        <f t="shared" si="8"/>
        <v>54.5182</v>
      </c>
      <c r="G16" s="9">
        <v>6</v>
      </c>
      <c r="H16" s="13">
        <f t="shared" si="7"/>
        <v>18</v>
      </c>
      <c r="I16" s="1">
        <f t="shared" si="1"/>
        <v>36.5182</v>
      </c>
      <c r="J16" s="1">
        <f t="shared" si="2"/>
        <v>3.6518200000000003</v>
      </c>
      <c r="K16" s="1">
        <f t="shared" si="3"/>
        <v>12</v>
      </c>
      <c r="L16" s="25"/>
      <c r="M16" s="23"/>
      <c r="N16" s="23"/>
      <c r="O16" s="23"/>
      <c r="P16" s="2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" customFormat="1" ht="18" thickTop="1" thickBot="1" x14ac:dyDescent="0.25">
      <c r="A17" s="3">
        <v>1</v>
      </c>
      <c r="B17" s="3">
        <v>2</v>
      </c>
      <c r="C17" s="12" t="s">
        <v>20</v>
      </c>
      <c r="D17" s="22"/>
      <c r="E17" s="28" t="s">
        <v>18</v>
      </c>
      <c r="F17" s="3">
        <v>100</v>
      </c>
      <c r="G17" s="3">
        <v>6</v>
      </c>
      <c r="H17" s="3">
        <f t="shared" si="7"/>
        <v>18</v>
      </c>
      <c r="I17" s="1">
        <f t="shared" si="1"/>
        <v>82</v>
      </c>
      <c r="J17" s="1">
        <f t="shared" si="2"/>
        <v>8.2000000000000011</v>
      </c>
      <c r="K17" s="1">
        <f t="shared" si="3"/>
        <v>12</v>
      </c>
      <c r="L17" s="26">
        <f>MIN(100,SUM(I21:J21))*(4)*0.5</f>
        <v>80.340040000000002</v>
      </c>
      <c r="M17" s="23"/>
      <c r="N17" s="23"/>
      <c r="O17" s="23"/>
      <c r="P17" s="2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1" customFormat="1" ht="18" thickTop="1" thickBot="1" x14ac:dyDescent="0.25">
      <c r="A18" s="3">
        <v>2</v>
      </c>
      <c r="B18" s="3">
        <v>2</v>
      </c>
      <c r="C18" s="12" t="s">
        <v>20</v>
      </c>
      <c r="D18" s="22"/>
      <c r="E18" s="28"/>
      <c r="F18" s="3">
        <f>I17+J17</f>
        <v>90.2</v>
      </c>
      <c r="G18" s="3">
        <v>6</v>
      </c>
      <c r="H18" s="3">
        <f t="shared" si="7"/>
        <v>18</v>
      </c>
      <c r="I18" s="1">
        <f t="shared" si="1"/>
        <v>72.2</v>
      </c>
      <c r="J18" s="1">
        <f t="shared" si="2"/>
        <v>7.2200000000000006</v>
      </c>
      <c r="K18" s="1">
        <f t="shared" si="3"/>
        <v>12</v>
      </c>
      <c r="L18" s="26"/>
      <c r="M18" s="23"/>
      <c r="N18" s="23"/>
      <c r="O18" s="23"/>
      <c r="P18" s="2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" customFormat="1" ht="18" thickTop="1" thickBot="1" x14ac:dyDescent="0.25">
      <c r="A19" s="3">
        <v>3</v>
      </c>
      <c r="B19" s="3">
        <v>2</v>
      </c>
      <c r="C19" s="12" t="s">
        <v>20</v>
      </c>
      <c r="D19" s="22"/>
      <c r="E19" s="28"/>
      <c r="F19" s="3">
        <f t="shared" ref="F19:F21" si="9">I18+J18</f>
        <v>79.42</v>
      </c>
      <c r="G19" s="3">
        <v>6</v>
      </c>
      <c r="H19" s="3">
        <f t="shared" si="7"/>
        <v>18</v>
      </c>
      <c r="I19" s="1">
        <f t="shared" si="1"/>
        <v>61.42</v>
      </c>
      <c r="J19" s="1">
        <f t="shared" si="2"/>
        <v>6.1420000000000003</v>
      </c>
      <c r="K19" s="1">
        <f t="shared" si="3"/>
        <v>12</v>
      </c>
      <c r="L19" s="26"/>
      <c r="M19" s="23"/>
      <c r="N19" s="23"/>
      <c r="O19" s="23"/>
      <c r="P19" s="24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1" customFormat="1" ht="18" thickTop="1" thickBot="1" x14ac:dyDescent="0.25">
      <c r="A20" s="3">
        <v>4</v>
      </c>
      <c r="B20" s="3">
        <v>2</v>
      </c>
      <c r="C20" s="12" t="s">
        <v>20</v>
      </c>
      <c r="D20" s="22"/>
      <c r="E20" s="28"/>
      <c r="F20" s="3">
        <f t="shared" si="9"/>
        <v>67.561999999999998</v>
      </c>
      <c r="G20" s="3">
        <v>6</v>
      </c>
      <c r="H20" s="3">
        <f t="shared" si="7"/>
        <v>18</v>
      </c>
      <c r="I20" s="1">
        <f t="shared" si="1"/>
        <v>49.561999999999998</v>
      </c>
      <c r="J20" s="1">
        <f t="shared" si="2"/>
        <v>4.9561999999999999</v>
      </c>
      <c r="K20" s="1">
        <f t="shared" si="3"/>
        <v>12</v>
      </c>
      <c r="L20" s="26"/>
      <c r="M20" s="23"/>
      <c r="N20" s="23"/>
      <c r="O20" s="23"/>
      <c r="P20" s="24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1" customFormat="1" ht="18" thickTop="1" thickBot="1" x14ac:dyDescent="0.25">
      <c r="A21" s="9">
        <v>5</v>
      </c>
      <c r="B21" s="9">
        <v>2</v>
      </c>
      <c r="C21" s="12" t="s">
        <v>20</v>
      </c>
      <c r="D21" s="22"/>
      <c r="E21" s="28"/>
      <c r="F21" s="13">
        <f t="shared" si="9"/>
        <v>54.5182</v>
      </c>
      <c r="G21" s="9">
        <v>6</v>
      </c>
      <c r="H21" s="13">
        <f t="shared" si="7"/>
        <v>18</v>
      </c>
      <c r="I21" s="1">
        <f t="shared" si="1"/>
        <v>36.5182</v>
      </c>
      <c r="J21" s="1">
        <f t="shared" si="2"/>
        <v>3.6518200000000003</v>
      </c>
      <c r="K21" s="1">
        <f t="shared" si="3"/>
        <v>12</v>
      </c>
      <c r="L21" s="26"/>
      <c r="M21" s="23"/>
      <c r="N21" s="23"/>
      <c r="O21" s="23"/>
      <c r="P21" s="24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1" customFormat="1" ht="18" thickTop="1" thickBot="1" x14ac:dyDescent="0.25">
      <c r="A22" s="1">
        <v>1</v>
      </c>
      <c r="B22" s="1">
        <v>3</v>
      </c>
      <c r="C22" s="11" t="s">
        <v>20</v>
      </c>
      <c r="D22" s="17">
        <v>0.2</v>
      </c>
      <c r="E22" s="27" t="s">
        <v>17</v>
      </c>
      <c r="F22" s="1">
        <v>100</v>
      </c>
      <c r="G22" s="1">
        <v>5</v>
      </c>
      <c r="H22" s="1">
        <f t="shared" si="7"/>
        <v>15</v>
      </c>
      <c r="I22" s="1">
        <f t="shared" si="1"/>
        <v>85</v>
      </c>
      <c r="J22" s="1">
        <f t="shared" si="2"/>
        <v>8.5</v>
      </c>
      <c r="K22" s="1">
        <f t="shared" si="3"/>
        <v>10</v>
      </c>
      <c r="L22" s="25">
        <f>MIN(100,SUM(I26:J26))*(4)</f>
        <v>241.26740000000001</v>
      </c>
      <c r="M22" s="23">
        <f t="shared" ref="M22" si="10">L22*(1-D22)+L27*D22</f>
        <v>217.14066000000003</v>
      </c>
      <c r="N22" s="23">
        <f t="shared" ref="N22" si="11">M22/3</f>
        <v>72.380220000000008</v>
      </c>
      <c r="O22" s="23">
        <f>SUM(G22:G26)*2</f>
        <v>50</v>
      </c>
      <c r="P22" s="24">
        <f>SUM(N22:O22)*3</f>
        <v>367.14066000000003</v>
      </c>
    </row>
    <row r="23" spans="1:26" s="1" customFormat="1" ht="18" thickTop="1" thickBot="1" x14ac:dyDescent="0.25">
      <c r="A23" s="1">
        <v>2</v>
      </c>
      <c r="B23" s="1">
        <v>3</v>
      </c>
      <c r="C23" s="11" t="s">
        <v>20</v>
      </c>
      <c r="D23" s="17"/>
      <c r="E23" s="27"/>
      <c r="F23" s="1">
        <f>MIN(100,I22+J22)</f>
        <v>93.5</v>
      </c>
      <c r="G23" s="1">
        <v>5</v>
      </c>
      <c r="H23" s="1">
        <f t="shared" ref="H23:H26" si="12">G23*3</f>
        <v>15</v>
      </c>
      <c r="I23" s="1">
        <f t="shared" si="1"/>
        <v>78.5</v>
      </c>
      <c r="J23" s="1">
        <f t="shared" si="2"/>
        <v>7.8500000000000005</v>
      </c>
      <c r="K23" s="1">
        <f t="shared" si="3"/>
        <v>10</v>
      </c>
      <c r="L23" s="25"/>
      <c r="M23" s="23"/>
      <c r="N23" s="23"/>
      <c r="O23" s="23"/>
      <c r="P23" s="24"/>
    </row>
    <row r="24" spans="1:26" s="1" customFormat="1" ht="18" thickTop="1" thickBot="1" x14ac:dyDescent="0.25">
      <c r="A24" s="1">
        <v>3</v>
      </c>
      <c r="B24" s="1">
        <v>3</v>
      </c>
      <c r="C24" s="11" t="s">
        <v>20</v>
      </c>
      <c r="D24" s="17"/>
      <c r="E24" s="27"/>
      <c r="F24" s="1">
        <f>MIN(100,I23+J23)</f>
        <v>86.35</v>
      </c>
      <c r="G24" s="1">
        <v>5</v>
      </c>
      <c r="H24" s="1">
        <f t="shared" si="12"/>
        <v>15</v>
      </c>
      <c r="I24" s="1">
        <f t="shared" si="1"/>
        <v>71.349999999999994</v>
      </c>
      <c r="J24" s="1">
        <f t="shared" si="2"/>
        <v>7.1349999999999998</v>
      </c>
      <c r="K24" s="1">
        <f t="shared" si="3"/>
        <v>10</v>
      </c>
      <c r="L24" s="25"/>
      <c r="M24" s="23"/>
      <c r="N24" s="23"/>
      <c r="O24" s="23"/>
      <c r="P24" s="24"/>
    </row>
    <row r="25" spans="1:26" s="1" customFormat="1" ht="18" thickTop="1" thickBot="1" x14ac:dyDescent="0.25">
      <c r="A25" s="1">
        <v>4</v>
      </c>
      <c r="B25" s="1">
        <v>3</v>
      </c>
      <c r="C25" s="11" t="s">
        <v>20</v>
      </c>
      <c r="D25" s="17"/>
      <c r="E25" s="27"/>
      <c r="F25" s="1">
        <f t="shared" ref="F25:F26" si="13">MIN(100,I24+J24)</f>
        <v>78.484999999999999</v>
      </c>
      <c r="G25" s="1">
        <v>5</v>
      </c>
      <c r="H25" s="1">
        <f t="shared" si="12"/>
        <v>15</v>
      </c>
      <c r="I25" s="1">
        <f t="shared" si="1"/>
        <v>63.484999999999999</v>
      </c>
      <c r="J25" s="1">
        <f t="shared" si="2"/>
        <v>6.3485000000000005</v>
      </c>
      <c r="K25" s="1">
        <f t="shared" si="3"/>
        <v>10</v>
      </c>
      <c r="L25" s="25"/>
      <c r="M25" s="23"/>
      <c r="N25" s="23"/>
      <c r="O25" s="23"/>
      <c r="P25" s="24"/>
    </row>
    <row r="26" spans="1:26" s="1" customFormat="1" ht="18" thickTop="1" thickBot="1" x14ac:dyDescent="0.25">
      <c r="A26" s="2">
        <v>5</v>
      </c>
      <c r="B26" s="2">
        <v>3</v>
      </c>
      <c r="C26" s="11" t="s">
        <v>20</v>
      </c>
      <c r="D26" s="17"/>
      <c r="E26" s="27"/>
      <c r="F26" s="2">
        <f t="shared" si="13"/>
        <v>69.833500000000001</v>
      </c>
      <c r="G26" s="2">
        <v>5</v>
      </c>
      <c r="H26" s="2">
        <f t="shared" si="12"/>
        <v>15</v>
      </c>
      <c r="I26" s="1">
        <f t="shared" si="1"/>
        <v>54.833500000000001</v>
      </c>
      <c r="J26" s="1">
        <f t="shared" si="2"/>
        <v>5.4833500000000006</v>
      </c>
      <c r="K26" s="1">
        <f t="shared" si="3"/>
        <v>10</v>
      </c>
      <c r="L26" s="25"/>
      <c r="M26" s="23"/>
      <c r="N26" s="23"/>
      <c r="O26" s="23"/>
      <c r="P26" s="24"/>
    </row>
    <row r="27" spans="1:26" s="1" customFormat="1" ht="18" thickTop="1" thickBot="1" x14ac:dyDescent="0.25">
      <c r="A27" s="1">
        <v>1</v>
      </c>
      <c r="B27" s="1">
        <v>3</v>
      </c>
      <c r="C27" s="11" t="s">
        <v>20</v>
      </c>
      <c r="D27" s="17"/>
      <c r="E27" s="27" t="s">
        <v>18</v>
      </c>
      <c r="F27" s="1">
        <v>100</v>
      </c>
      <c r="G27" s="1">
        <v>5</v>
      </c>
      <c r="H27" s="1">
        <f>G27*3</f>
        <v>15</v>
      </c>
      <c r="I27" s="1">
        <f t="shared" si="1"/>
        <v>85</v>
      </c>
      <c r="J27" s="1">
        <f t="shared" si="2"/>
        <v>8.5</v>
      </c>
      <c r="K27" s="1">
        <f t="shared" si="3"/>
        <v>10</v>
      </c>
      <c r="L27" s="26">
        <f>MIN(100,SUM(I31:J31))*(4)*0.5</f>
        <v>120.6337</v>
      </c>
      <c r="M27" s="23"/>
      <c r="N27" s="23"/>
      <c r="O27" s="23"/>
      <c r="P27" s="24"/>
    </row>
    <row r="28" spans="1:26" s="1" customFormat="1" ht="18" thickTop="1" thickBot="1" x14ac:dyDescent="0.25">
      <c r="A28" s="1">
        <v>2</v>
      </c>
      <c r="B28" s="1">
        <v>3</v>
      </c>
      <c r="C28" s="11" t="s">
        <v>20</v>
      </c>
      <c r="D28" s="17"/>
      <c r="E28" s="27"/>
      <c r="F28" s="1">
        <f>MIN(100,I27+J27)</f>
        <v>93.5</v>
      </c>
      <c r="G28" s="1">
        <v>5</v>
      </c>
      <c r="H28" s="1">
        <f t="shared" ref="H28:H51" si="14">G28*3</f>
        <v>15</v>
      </c>
      <c r="I28" s="1">
        <f t="shared" si="1"/>
        <v>78.5</v>
      </c>
      <c r="J28" s="1">
        <f t="shared" si="2"/>
        <v>7.8500000000000005</v>
      </c>
      <c r="K28" s="1">
        <f t="shared" si="3"/>
        <v>10</v>
      </c>
      <c r="L28" s="26"/>
      <c r="M28" s="23"/>
      <c r="N28" s="23"/>
      <c r="O28" s="23"/>
      <c r="P28" s="24"/>
    </row>
    <row r="29" spans="1:26" s="1" customFormat="1" ht="18" thickTop="1" thickBot="1" x14ac:dyDescent="0.25">
      <c r="A29" s="1">
        <v>3</v>
      </c>
      <c r="B29" s="1">
        <v>3</v>
      </c>
      <c r="C29" s="11" t="s">
        <v>20</v>
      </c>
      <c r="D29" s="17"/>
      <c r="E29" s="27"/>
      <c r="F29" s="1">
        <f t="shared" ref="F29:F31" si="15">MIN(100,I28+J28)</f>
        <v>86.35</v>
      </c>
      <c r="G29" s="1">
        <v>5</v>
      </c>
      <c r="H29" s="1">
        <f t="shared" si="14"/>
        <v>15</v>
      </c>
      <c r="I29" s="1">
        <f t="shared" si="1"/>
        <v>71.349999999999994</v>
      </c>
      <c r="J29" s="1">
        <f t="shared" si="2"/>
        <v>7.1349999999999998</v>
      </c>
      <c r="K29" s="1">
        <f t="shared" si="3"/>
        <v>10</v>
      </c>
      <c r="L29" s="26"/>
      <c r="M29" s="23"/>
      <c r="N29" s="23"/>
      <c r="O29" s="23"/>
      <c r="P29" s="24"/>
    </row>
    <row r="30" spans="1:26" s="1" customFormat="1" ht="18" thickTop="1" thickBot="1" x14ac:dyDescent="0.25">
      <c r="A30" s="1">
        <v>4</v>
      </c>
      <c r="B30" s="1">
        <v>3</v>
      </c>
      <c r="C30" s="11" t="s">
        <v>20</v>
      </c>
      <c r="D30" s="17"/>
      <c r="E30" s="27"/>
      <c r="F30" s="1">
        <f t="shared" si="15"/>
        <v>78.484999999999999</v>
      </c>
      <c r="G30" s="1">
        <v>5</v>
      </c>
      <c r="H30" s="1">
        <f t="shared" si="14"/>
        <v>15</v>
      </c>
      <c r="I30" s="1">
        <f t="shared" si="1"/>
        <v>63.484999999999999</v>
      </c>
      <c r="J30" s="1">
        <f t="shared" si="2"/>
        <v>6.3485000000000005</v>
      </c>
      <c r="K30" s="1">
        <f t="shared" si="3"/>
        <v>10</v>
      </c>
      <c r="L30" s="26"/>
      <c r="M30" s="23"/>
      <c r="N30" s="23"/>
      <c r="O30" s="23"/>
      <c r="P30" s="24"/>
    </row>
    <row r="31" spans="1:26" s="1" customFormat="1" ht="18" thickTop="1" thickBot="1" x14ac:dyDescent="0.25">
      <c r="A31" s="2">
        <v>5</v>
      </c>
      <c r="B31" s="2">
        <v>3</v>
      </c>
      <c r="C31" s="11" t="s">
        <v>20</v>
      </c>
      <c r="D31" s="17"/>
      <c r="E31" s="27"/>
      <c r="F31" s="2">
        <f t="shared" si="15"/>
        <v>69.833500000000001</v>
      </c>
      <c r="G31" s="2">
        <v>5</v>
      </c>
      <c r="H31" s="2">
        <f t="shared" si="14"/>
        <v>15</v>
      </c>
      <c r="I31" s="1">
        <f t="shared" si="1"/>
        <v>54.833500000000001</v>
      </c>
      <c r="J31" s="1">
        <f t="shared" si="2"/>
        <v>5.4833500000000006</v>
      </c>
      <c r="K31" s="1">
        <f t="shared" si="3"/>
        <v>10</v>
      </c>
      <c r="L31" s="26"/>
      <c r="M31" s="23"/>
      <c r="N31" s="23"/>
      <c r="O31" s="23"/>
      <c r="P31" s="24"/>
    </row>
    <row r="32" spans="1:26" s="1" customFormat="1" ht="18" thickTop="1" thickBot="1" x14ac:dyDescent="0.25">
      <c r="A32" s="1">
        <v>1</v>
      </c>
      <c r="B32" s="1">
        <v>4</v>
      </c>
      <c r="C32" s="11" t="s">
        <v>20</v>
      </c>
      <c r="D32" s="17">
        <v>0.2</v>
      </c>
      <c r="E32" s="27" t="s">
        <v>17</v>
      </c>
      <c r="F32" s="1">
        <v>100</v>
      </c>
      <c r="G32" s="1">
        <v>4</v>
      </c>
      <c r="H32" s="1">
        <f>G32*3</f>
        <v>12</v>
      </c>
      <c r="I32" s="1">
        <f t="shared" si="1"/>
        <v>88</v>
      </c>
      <c r="J32" s="1">
        <f t="shared" si="2"/>
        <v>8.8000000000000007</v>
      </c>
      <c r="K32" s="1">
        <f t="shared" si="3"/>
        <v>8</v>
      </c>
      <c r="L32" s="25">
        <f>MIN(100,SUM(I36:J36))*(4)</f>
        <v>321.85471999999999</v>
      </c>
      <c r="M32" s="23">
        <f t="shared" ref="M32" si="16">L32*(1-D32)+L37*D32</f>
        <v>289.66924799999998</v>
      </c>
      <c r="N32" s="23">
        <f t="shared" ref="N32" si="17">M32/3</f>
        <v>96.556415999999999</v>
      </c>
      <c r="O32" s="23">
        <f t="shared" ref="O32" si="18">SUM(G32:G36)*2</f>
        <v>40</v>
      </c>
      <c r="P32" s="24">
        <f t="shared" ref="P32" si="19">SUM(N32:O32)*3</f>
        <v>409.66924800000004</v>
      </c>
    </row>
    <row r="33" spans="1:26" s="1" customFormat="1" ht="18" thickTop="1" thickBot="1" x14ac:dyDescent="0.25">
      <c r="A33" s="1">
        <v>2</v>
      </c>
      <c r="B33" s="1">
        <v>4</v>
      </c>
      <c r="C33" s="11" t="s">
        <v>20</v>
      </c>
      <c r="D33" s="17"/>
      <c r="E33" s="27"/>
      <c r="F33" s="1">
        <f>MIN(100,I32+J32)</f>
        <v>96.8</v>
      </c>
      <c r="G33" s="1">
        <v>4</v>
      </c>
      <c r="H33" s="1">
        <f t="shared" ref="H33:H36" si="20">G33*3</f>
        <v>12</v>
      </c>
      <c r="I33" s="1">
        <f t="shared" si="1"/>
        <v>84.8</v>
      </c>
      <c r="J33" s="1">
        <f t="shared" si="2"/>
        <v>8.48</v>
      </c>
      <c r="K33" s="1">
        <f t="shared" si="3"/>
        <v>8</v>
      </c>
      <c r="L33" s="25"/>
      <c r="M33" s="23"/>
      <c r="N33" s="23"/>
      <c r="O33" s="23"/>
      <c r="P33" s="24"/>
    </row>
    <row r="34" spans="1:26" s="1" customFormat="1" ht="18" thickTop="1" thickBot="1" x14ac:dyDescent="0.25">
      <c r="A34" s="1">
        <v>3</v>
      </c>
      <c r="B34" s="1">
        <v>4</v>
      </c>
      <c r="C34" s="11" t="s">
        <v>20</v>
      </c>
      <c r="D34" s="17"/>
      <c r="E34" s="27"/>
      <c r="F34" s="1">
        <f t="shared" ref="F34:F36" si="21">MIN(100,I33+J33)</f>
        <v>93.28</v>
      </c>
      <c r="G34" s="1">
        <v>4</v>
      </c>
      <c r="H34" s="1">
        <f t="shared" si="20"/>
        <v>12</v>
      </c>
      <c r="I34" s="1">
        <f t="shared" si="1"/>
        <v>81.28</v>
      </c>
      <c r="J34" s="1">
        <f t="shared" si="2"/>
        <v>8.1280000000000001</v>
      </c>
      <c r="K34" s="1">
        <f t="shared" si="3"/>
        <v>8</v>
      </c>
      <c r="L34" s="25"/>
      <c r="M34" s="23"/>
      <c r="N34" s="23"/>
      <c r="O34" s="23"/>
      <c r="P34" s="24"/>
    </row>
    <row r="35" spans="1:26" s="1" customFormat="1" ht="18" thickTop="1" thickBot="1" x14ac:dyDescent="0.25">
      <c r="A35" s="1">
        <v>4</v>
      </c>
      <c r="B35" s="1">
        <v>4</v>
      </c>
      <c r="C35" s="11" t="s">
        <v>20</v>
      </c>
      <c r="D35" s="17"/>
      <c r="E35" s="27"/>
      <c r="F35" s="1">
        <f t="shared" si="21"/>
        <v>89.408000000000001</v>
      </c>
      <c r="G35" s="1">
        <v>4</v>
      </c>
      <c r="H35" s="1">
        <f t="shared" si="20"/>
        <v>12</v>
      </c>
      <c r="I35" s="1">
        <f t="shared" si="1"/>
        <v>77.408000000000001</v>
      </c>
      <c r="J35" s="1">
        <f t="shared" si="2"/>
        <v>7.7408000000000001</v>
      </c>
      <c r="K35" s="1">
        <f t="shared" si="3"/>
        <v>8</v>
      </c>
      <c r="L35" s="25"/>
      <c r="M35" s="23"/>
      <c r="N35" s="23"/>
      <c r="O35" s="23"/>
      <c r="P35" s="24"/>
    </row>
    <row r="36" spans="1:26" s="1" customFormat="1" ht="18" thickTop="1" thickBot="1" x14ac:dyDescent="0.25">
      <c r="A36" s="2">
        <v>5</v>
      </c>
      <c r="B36" s="2">
        <v>4</v>
      </c>
      <c r="C36" s="11" t="s">
        <v>20</v>
      </c>
      <c r="D36" s="17"/>
      <c r="E36" s="27"/>
      <c r="F36" s="2">
        <f t="shared" si="21"/>
        <v>85.148799999999994</v>
      </c>
      <c r="G36" s="2">
        <v>4</v>
      </c>
      <c r="H36" s="2">
        <f t="shared" si="20"/>
        <v>12</v>
      </c>
      <c r="I36" s="1">
        <f t="shared" si="1"/>
        <v>73.148799999999994</v>
      </c>
      <c r="J36" s="1">
        <f t="shared" si="2"/>
        <v>7.3148799999999996</v>
      </c>
      <c r="K36" s="1">
        <f t="shared" si="3"/>
        <v>8</v>
      </c>
      <c r="L36" s="25"/>
      <c r="M36" s="23"/>
      <c r="N36" s="23"/>
      <c r="O36" s="23"/>
      <c r="P36" s="24"/>
    </row>
    <row r="37" spans="1:26" s="1" customFormat="1" ht="18" thickTop="1" thickBot="1" x14ac:dyDescent="0.25">
      <c r="A37" s="1">
        <v>1</v>
      </c>
      <c r="B37" s="1">
        <v>4</v>
      </c>
      <c r="C37" s="11" t="s">
        <v>20</v>
      </c>
      <c r="D37" s="17"/>
      <c r="E37" s="27" t="s">
        <v>18</v>
      </c>
      <c r="F37" s="1">
        <v>100</v>
      </c>
      <c r="G37" s="1">
        <v>4</v>
      </c>
      <c r="H37" s="1">
        <f>G37*3</f>
        <v>12</v>
      </c>
      <c r="I37" s="1">
        <f t="shared" si="1"/>
        <v>88</v>
      </c>
      <c r="J37" s="1">
        <f t="shared" si="2"/>
        <v>8.8000000000000007</v>
      </c>
      <c r="K37" s="1">
        <f t="shared" si="3"/>
        <v>8</v>
      </c>
      <c r="L37" s="26">
        <f>MIN(100,SUM(I41:J41))*(4)*0.5</f>
        <v>160.92735999999999</v>
      </c>
      <c r="M37" s="23"/>
      <c r="N37" s="23"/>
      <c r="O37" s="23"/>
      <c r="P37" s="24"/>
    </row>
    <row r="38" spans="1:26" s="1" customFormat="1" ht="18" thickTop="1" thickBot="1" x14ac:dyDescent="0.25">
      <c r="A38" s="1">
        <v>2</v>
      </c>
      <c r="B38" s="1">
        <v>4</v>
      </c>
      <c r="C38" s="11" t="s">
        <v>20</v>
      </c>
      <c r="D38" s="17"/>
      <c r="E38" s="27"/>
      <c r="F38" s="1">
        <f>MIN(100,I37+J37)</f>
        <v>96.8</v>
      </c>
      <c r="G38" s="1">
        <v>4</v>
      </c>
      <c r="H38" s="1">
        <f t="shared" ref="H38:H41" si="22">G38*3</f>
        <v>12</v>
      </c>
      <c r="I38" s="1">
        <f t="shared" si="1"/>
        <v>84.8</v>
      </c>
      <c r="J38" s="1">
        <f t="shared" si="2"/>
        <v>8.48</v>
      </c>
      <c r="K38" s="1">
        <f t="shared" si="3"/>
        <v>8</v>
      </c>
      <c r="L38" s="26"/>
      <c r="M38" s="23"/>
      <c r="N38" s="23"/>
      <c r="O38" s="23"/>
      <c r="P38" s="24"/>
    </row>
    <row r="39" spans="1:26" s="1" customFormat="1" ht="18" thickTop="1" thickBot="1" x14ac:dyDescent="0.25">
      <c r="A39" s="1">
        <v>3</v>
      </c>
      <c r="B39" s="1">
        <v>4</v>
      </c>
      <c r="C39" s="11" t="s">
        <v>20</v>
      </c>
      <c r="D39" s="17"/>
      <c r="E39" s="27"/>
      <c r="F39" s="1">
        <f t="shared" ref="F39:F41" si="23">MIN(100,I38+J38)</f>
        <v>93.28</v>
      </c>
      <c r="G39" s="1">
        <v>4</v>
      </c>
      <c r="H39" s="1">
        <f t="shared" si="22"/>
        <v>12</v>
      </c>
      <c r="I39" s="1">
        <f t="shared" si="1"/>
        <v>81.28</v>
      </c>
      <c r="J39" s="1">
        <f t="shared" si="2"/>
        <v>8.1280000000000001</v>
      </c>
      <c r="K39" s="1">
        <f t="shared" si="3"/>
        <v>8</v>
      </c>
      <c r="L39" s="26"/>
      <c r="M39" s="23"/>
      <c r="N39" s="23"/>
      <c r="O39" s="23"/>
      <c r="P39" s="24"/>
    </row>
    <row r="40" spans="1:26" s="1" customFormat="1" ht="18" thickTop="1" thickBot="1" x14ac:dyDescent="0.25">
      <c r="A40" s="1">
        <v>4</v>
      </c>
      <c r="B40" s="1">
        <v>4</v>
      </c>
      <c r="C40" s="11" t="s">
        <v>20</v>
      </c>
      <c r="D40" s="17"/>
      <c r="E40" s="27"/>
      <c r="F40" s="1">
        <f t="shared" si="23"/>
        <v>89.408000000000001</v>
      </c>
      <c r="G40" s="1">
        <v>4</v>
      </c>
      <c r="H40" s="1">
        <f t="shared" si="22"/>
        <v>12</v>
      </c>
      <c r="I40" s="1">
        <f t="shared" si="1"/>
        <v>77.408000000000001</v>
      </c>
      <c r="J40" s="1">
        <f t="shared" si="2"/>
        <v>7.7408000000000001</v>
      </c>
      <c r="K40" s="1">
        <f t="shared" si="3"/>
        <v>8</v>
      </c>
      <c r="L40" s="26"/>
      <c r="M40" s="23"/>
      <c r="N40" s="23"/>
      <c r="O40" s="23"/>
      <c r="P40" s="24"/>
    </row>
    <row r="41" spans="1:26" s="1" customFormat="1" ht="18" thickTop="1" thickBot="1" x14ac:dyDescent="0.25">
      <c r="A41" s="2">
        <v>5</v>
      </c>
      <c r="B41" s="2">
        <v>4</v>
      </c>
      <c r="C41" s="11" t="s">
        <v>20</v>
      </c>
      <c r="D41" s="17"/>
      <c r="E41" s="27"/>
      <c r="F41" s="2">
        <f t="shared" si="23"/>
        <v>85.148799999999994</v>
      </c>
      <c r="G41" s="2">
        <v>4</v>
      </c>
      <c r="H41" s="2">
        <f t="shared" si="22"/>
        <v>12</v>
      </c>
      <c r="I41" s="1">
        <f t="shared" si="1"/>
        <v>73.148799999999994</v>
      </c>
      <c r="J41" s="1">
        <f t="shared" si="2"/>
        <v>7.3148799999999996</v>
      </c>
      <c r="K41" s="1">
        <f t="shared" si="3"/>
        <v>8</v>
      </c>
      <c r="L41" s="26"/>
      <c r="M41" s="23"/>
      <c r="N41" s="23"/>
      <c r="O41" s="23"/>
      <c r="P41" s="24"/>
    </row>
    <row r="42" spans="1:26" s="1" customFormat="1" ht="18" thickTop="1" thickBot="1" x14ac:dyDescent="0.25">
      <c r="A42" s="1">
        <v>1</v>
      </c>
      <c r="B42" s="1">
        <v>5</v>
      </c>
      <c r="C42" s="11" t="s">
        <v>20</v>
      </c>
      <c r="D42" s="17">
        <v>0.2</v>
      </c>
      <c r="E42" s="27" t="s">
        <v>17</v>
      </c>
      <c r="F42" s="1">
        <v>100</v>
      </c>
      <c r="G42" s="1">
        <v>3</v>
      </c>
      <c r="H42" s="1">
        <f t="shared" si="14"/>
        <v>9</v>
      </c>
      <c r="I42" s="1">
        <f t="shared" si="1"/>
        <v>91</v>
      </c>
      <c r="J42" s="1">
        <f t="shared" si="2"/>
        <v>9.1</v>
      </c>
      <c r="K42" s="1">
        <f t="shared" si="3"/>
        <v>6</v>
      </c>
      <c r="L42" s="25">
        <f>MIN(100,SUM(I46:J46))*(4)</f>
        <v>400</v>
      </c>
      <c r="M42" s="23">
        <f t="shared" ref="M42" si="24">L42*(1-D42)+L47*D42</f>
        <v>360</v>
      </c>
      <c r="N42" s="23">
        <f t="shared" ref="N42" si="25">M42/3</f>
        <v>120</v>
      </c>
      <c r="O42" s="23">
        <f t="shared" ref="O42" si="26">SUM(G42:G46)*2</f>
        <v>30</v>
      </c>
      <c r="P42" s="24">
        <f t="shared" ref="P42" si="27">SUM(N42:O42)*3</f>
        <v>450</v>
      </c>
      <c r="Z42" s="1" t="s">
        <v>10</v>
      </c>
    </row>
    <row r="43" spans="1:26" s="1" customFormat="1" ht="18" thickTop="1" thickBot="1" x14ac:dyDescent="0.25">
      <c r="A43" s="1">
        <v>2</v>
      </c>
      <c r="B43" s="1">
        <v>5</v>
      </c>
      <c r="C43" s="11" t="s">
        <v>20</v>
      </c>
      <c r="D43" s="17"/>
      <c r="E43" s="27"/>
      <c r="F43" s="1">
        <f t="shared" ref="F43:F46" si="28">MIN(100,I42+J42)</f>
        <v>100</v>
      </c>
      <c r="G43" s="1">
        <v>3</v>
      </c>
      <c r="H43" s="1">
        <f t="shared" si="14"/>
        <v>9</v>
      </c>
      <c r="I43" s="1">
        <f t="shared" si="1"/>
        <v>91</v>
      </c>
      <c r="J43" s="1">
        <f t="shared" si="2"/>
        <v>9.1</v>
      </c>
      <c r="K43" s="1">
        <f t="shared" si="3"/>
        <v>6</v>
      </c>
      <c r="L43" s="25"/>
      <c r="M43" s="23"/>
      <c r="N43" s="23"/>
      <c r="O43" s="23"/>
      <c r="P43" s="24"/>
    </row>
    <row r="44" spans="1:26" s="1" customFormat="1" ht="18" thickTop="1" thickBot="1" x14ac:dyDescent="0.25">
      <c r="A44" s="1">
        <v>3</v>
      </c>
      <c r="B44" s="1">
        <v>5</v>
      </c>
      <c r="C44" s="11" t="s">
        <v>20</v>
      </c>
      <c r="D44" s="17"/>
      <c r="E44" s="27"/>
      <c r="F44" s="1">
        <f t="shared" si="28"/>
        <v>100</v>
      </c>
      <c r="G44" s="1">
        <v>3</v>
      </c>
      <c r="H44" s="1">
        <f t="shared" si="14"/>
        <v>9</v>
      </c>
      <c r="I44" s="1">
        <f t="shared" si="1"/>
        <v>91</v>
      </c>
      <c r="J44" s="1">
        <f t="shared" si="2"/>
        <v>9.1</v>
      </c>
      <c r="K44" s="1">
        <f t="shared" si="3"/>
        <v>6</v>
      </c>
      <c r="L44" s="25"/>
      <c r="M44" s="23"/>
      <c r="N44" s="23"/>
      <c r="O44" s="23"/>
      <c r="P44" s="24"/>
    </row>
    <row r="45" spans="1:26" s="1" customFormat="1" ht="18" thickTop="1" thickBot="1" x14ac:dyDescent="0.25">
      <c r="A45" s="1">
        <v>4</v>
      </c>
      <c r="B45" s="1">
        <v>5</v>
      </c>
      <c r="C45" s="11" t="s">
        <v>20</v>
      </c>
      <c r="D45" s="17"/>
      <c r="E45" s="27"/>
      <c r="F45" s="1">
        <f t="shared" si="28"/>
        <v>100</v>
      </c>
      <c r="G45" s="1">
        <v>3</v>
      </c>
      <c r="H45" s="1">
        <f t="shared" si="14"/>
        <v>9</v>
      </c>
      <c r="I45" s="1">
        <f t="shared" si="1"/>
        <v>91</v>
      </c>
      <c r="J45" s="1">
        <f t="shared" si="2"/>
        <v>9.1</v>
      </c>
      <c r="K45" s="1">
        <f t="shared" si="3"/>
        <v>6</v>
      </c>
      <c r="L45" s="25"/>
      <c r="M45" s="23"/>
      <c r="N45" s="23"/>
      <c r="O45" s="23"/>
      <c r="P45" s="24"/>
    </row>
    <row r="46" spans="1:26" s="1" customFormat="1" ht="18" thickTop="1" thickBot="1" x14ac:dyDescent="0.25">
      <c r="A46" s="2">
        <v>5</v>
      </c>
      <c r="B46" s="2">
        <v>5</v>
      </c>
      <c r="C46" s="11" t="s">
        <v>20</v>
      </c>
      <c r="D46" s="17"/>
      <c r="E46" s="27"/>
      <c r="F46" s="2">
        <f t="shared" si="28"/>
        <v>100</v>
      </c>
      <c r="G46" s="2">
        <v>3</v>
      </c>
      <c r="H46" s="2">
        <f t="shared" si="14"/>
        <v>9</v>
      </c>
      <c r="I46" s="1">
        <f t="shared" si="1"/>
        <v>91</v>
      </c>
      <c r="J46" s="1">
        <f t="shared" si="2"/>
        <v>9.1</v>
      </c>
      <c r="K46" s="1">
        <f t="shared" si="3"/>
        <v>6</v>
      </c>
      <c r="L46" s="25"/>
      <c r="M46" s="23"/>
      <c r="N46" s="23"/>
      <c r="O46" s="23"/>
      <c r="P46" s="24"/>
    </row>
    <row r="47" spans="1:26" s="1" customFormat="1" ht="18" thickTop="1" thickBot="1" x14ac:dyDescent="0.25">
      <c r="A47" s="1">
        <v>1</v>
      </c>
      <c r="B47" s="1">
        <v>5</v>
      </c>
      <c r="C47" s="11" t="s">
        <v>20</v>
      </c>
      <c r="D47" s="17"/>
      <c r="E47" s="27" t="s">
        <v>18</v>
      </c>
      <c r="F47" s="1">
        <v>100</v>
      </c>
      <c r="G47" s="1">
        <v>3</v>
      </c>
      <c r="H47" s="1">
        <f t="shared" si="14"/>
        <v>9</v>
      </c>
      <c r="I47" s="1">
        <f t="shared" si="1"/>
        <v>91</v>
      </c>
      <c r="J47" s="1">
        <f t="shared" si="2"/>
        <v>9.1</v>
      </c>
      <c r="K47" s="1">
        <f t="shared" si="3"/>
        <v>6</v>
      </c>
      <c r="L47" s="26">
        <f>MIN(100,SUM(I51:J51))*(4)*0.5</f>
        <v>200</v>
      </c>
      <c r="M47" s="23"/>
      <c r="N47" s="23"/>
      <c r="O47" s="23"/>
      <c r="P47" s="24"/>
    </row>
    <row r="48" spans="1:26" s="1" customFormat="1" ht="18" thickTop="1" thickBot="1" x14ac:dyDescent="0.25">
      <c r="A48" s="1">
        <v>2</v>
      </c>
      <c r="B48" s="1">
        <v>5</v>
      </c>
      <c r="C48" s="11" t="s">
        <v>20</v>
      </c>
      <c r="D48" s="17"/>
      <c r="E48" s="27"/>
      <c r="F48" s="1">
        <f t="shared" ref="F48:F56" si="29">MIN(100,I47+J47)</f>
        <v>100</v>
      </c>
      <c r="G48" s="1">
        <v>3</v>
      </c>
      <c r="H48" s="1">
        <f t="shared" si="14"/>
        <v>9</v>
      </c>
      <c r="I48" s="1">
        <f t="shared" si="1"/>
        <v>91</v>
      </c>
      <c r="J48" s="1">
        <f t="shared" si="2"/>
        <v>9.1</v>
      </c>
      <c r="K48" s="1">
        <f t="shared" si="3"/>
        <v>6</v>
      </c>
      <c r="L48" s="26"/>
      <c r="M48" s="23"/>
      <c r="N48" s="23"/>
      <c r="O48" s="23"/>
      <c r="P48" s="24"/>
    </row>
    <row r="49" spans="1:26" s="1" customFormat="1" ht="18" thickTop="1" thickBot="1" x14ac:dyDescent="0.25">
      <c r="A49" s="1">
        <v>3</v>
      </c>
      <c r="B49" s="1">
        <v>5</v>
      </c>
      <c r="C49" s="11" t="s">
        <v>20</v>
      </c>
      <c r="D49" s="17"/>
      <c r="E49" s="27"/>
      <c r="F49" s="1">
        <f>MIN(100,I48+J48)</f>
        <v>100</v>
      </c>
      <c r="G49" s="1">
        <v>3</v>
      </c>
      <c r="H49" s="1">
        <f t="shared" si="14"/>
        <v>9</v>
      </c>
      <c r="I49" s="1">
        <f t="shared" si="1"/>
        <v>91</v>
      </c>
      <c r="J49" s="1">
        <f t="shared" si="2"/>
        <v>9.1</v>
      </c>
      <c r="K49" s="1">
        <f t="shared" si="3"/>
        <v>6</v>
      </c>
      <c r="L49" s="26"/>
      <c r="M49" s="23"/>
      <c r="N49" s="23"/>
      <c r="O49" s="23"/>
      <c r="P49" s="24"/>
    </row>
    <row r="50" spans="1:26" s="1" customFormat="1" ht="18" thickTop="1" thickBot="1" x14ac:dyDescent="0.25">
      <c r="A50" s="1">
        <v>4</v>
      </c>
      <c r="B50" s="1">
        <v>5</v>
      </c>
      <c r="C50" s="11" t="s">
        <v>20</v>
      </c>
      <c r="D50" s="17"/>
      <c r="E50" s="27"/>
      <c r="F50" s="1">
        <f t="shared" si="29"/>
        <v>100</v>
      </c>
      <c r="G50" s="1">
        <v>3</v>
      </c>
      <c r="H50" s="1">
        <f t="shared" si="14"/>
        <v>9</v>
      </c>
      <c r="I50" s="1">
        <f t="shared" si="1"/>
        <v>91</v>
      </c>
      <c r="J50" s="1">
        <f t="shared" si="2"/>
        <v>9.1</v>
      </c>
      <c r="K50" s="1">
        <f t="shared" si="3"/>
        <v>6</v>
      </c>
      <c r="L50" s="26"/>
      <c r="M50" s="23"/>
      <c r="N50" s="23"/>
      <c r="O50" s="23"/>
      <c r="P50" s="24"/>
    </row>
    <row r="51" spans="1:26" s="1" customFormat="1" ht="18" thickTop="1" thickBot="1" x14ac:dyDescent="0.25">
      <c r="A51" s="2">
        <v>5</v>
      </c>
      <c r="B51" s="2">
        <v>5</v>
      </c>
      <c r="C51" s="11" t="s">
        <v>20</v>
      </c>
      <c r="D51" s="17"/>
      <c r="E51" s="27"/>
      <c r="F51" s="2">
        <f t="shared" si="29"/>
        <v>100</v>
      </c>
      <c r="G51" s="2">
        <v>3</v>
      </c>
      <c r="H51" s="2">
        <f t="shared" si="14"/>
        <v>9</v>
      </c>
      <c r="I51" s="1">
        <f t="shared" si="1"/>
        <v>91</v>
      </c>
      <c r="J51" s="1">
        <f t="shared" si="2"/>
        <v>9.1</v>
      </c>
      <c r="K51" s="1">
        <f t="shared" si="3"/>
        <v>6</v>
      </c>
      <c r="L51" s="26"/>
      <c r="M51" s="23"/>
      <c r="N51" s="23"/>
      <c r="O51" s="23"/>
      <c r="P51" s="24"/>
    </row>
    <row r="52" spans="1:26" s="1" customFormat="1" ht="18" thickTop="1" thickBot="1" x14ac:dyDescent="0.25">
      <c r="A52" s="1">
        <v>1</v>
      </c>
      <c r="B52" s="1">
        <v>6</v>
      </c>
      <c r="C52" s="11" t="s">
        <v>20</v>
      </c>
      <c r="D52" s="17">
        <v>0.2</v>
      </c>
      <c r="E52" s="27" t="s">
        <v>17</v>
      </c>
      <c r="F52" s="1">
        <v>100</v>
      </c>
      <c r="G52" s="1">
        <v>2</v>
      </c>
      <c r="H52" s="1">
        <f t="shared" ref="H52:H61" si="30">G52*3</f>
        <v>6</v>
      </c>
      <c r="I52" s="1">
        <f t="shared" si="1"/>
        <v>94</v>
      </c>
      <c r="J52" s="1">
        <f t="shared" si="2"/>
        <v>9.4</v>
      </c>
      <c r="K52" s="1">
        <f t="shared" si="3"/>
        <v>4</v>
      </c>
      <c r="L52" s="25">
        <f>MIN(100,SUM(I56:J56))*(4)</f>
        <v>400</v>
      </c>
      <c r="M52" s="23">
        <f t="shared" ref="M52" si="31">L52*(1-D52)+L57*D52</f>
        <v>360</v>
      </c>
      <c r="N52" s="23">
        <f t="shared" ref="N52" si="32">M52/3</f>
        <v>120</v>
      </c>
      <c r="O52" s="23">
        <f t="shared" ref="O52" si="33">SUM(G52:G56)*2</f>
        <v>20</v>
      </c>
      <c r="P52" s="24">
        <f t="shared" ref="P52" si="34">SUM(N52:O52)*3</f>
        <v>420</v>
      </c>
    </row>
    <row r="53" spans="1:26" s="1" customFormat="1" ht="18" thickTop="1" thickBot="1" x14ac:dyDescent="0.25">
      <c r="A53" s="1">
        <v>2</v>
      </c>
      <c r="B53" s="1">
        <v>6</v>
      </c>
      <c r="C53" s="11" t="s">
        <v>20</v>
      </c>
      <c r="D53" s="17"/>
      <c r="E53" s="27"/>
      <c r="F53" s="1">
        <f>MIN(100,I52+J52)</f>
        <v>100</v>
      </c>
      <c r="G53" s="1">
        <v>2</v>
      </c>
      <c r="H53" s="1">
        <f t="shared" si="30"/>
        <v>6</v>
      </c>
      <c r="I53" s="1">
        <f t="shared" si="1"/>
        <v>94</v>
      </c>
      <c r="J53" s="1">
        <f t="shared" si="2"/>
        <v>9.4</v>
      </c>
      <c r="K53" s="1">
        <f t="shared" si="3"/>
        <v>4</v>
      </c>
      <c r="L53" s="25"/>
      <c r="M53" s="23"/>
      <c r="N53" s="23"/>
      <c r="O53" s="23"/>
      <c r="P53" s="24"/>
    </row>
    <row r="54" spans="1:26" s="1" customFormat="1" ht="18" thickTop="1" thickBot="1" x14ac:dyDescent="0.25">
      <c r="A54" s="1">
        <v>3</v>
      </c>
      <c r="B54" s="1">
        <v>6</v>
      </c>
      <c r="C54" s="11" t="s">
        <v>20</v>
      </c>
      <c r="D54" s="17"/>
      <c r="E54" s="27"/>
      <c r="F54" s="1">
        <f>MIN(100,I53+J53)</f>
        <v>100</v>
      </c>
      <c r="G54" s="1">
        <v>2</v>
      </c>
      <c r="H54" s="1">
        <f t="shared" si="30"/>
        <v>6</v>
      </c>
      <c r="I54" s="1">
        <f t="shared" si="1"/>
        <v>94</v>
      </c>
      <c r="J54" s="1">
        <f t="shared" si="2"/>
        <v>9.4</v>
      </c>
      <c r="K54" s="1">
        <f t="shared" si="3"/>
        <v>4</v>
      </c>
      <c r="L54" s="25"/>
      <c r="M54" s="23"/>
      <c r="N54" s="23"/>
      <c r="O54" s="23"/>
      <c r="P54" s="24"/>
    </row>
    <row r="55" spans="1:26" s="1" customFormat="1" ht="18" thickTop="1" thickBot="1" x14ac:dyDescent="0.25">
      <c r="A55" s="1">
        <v>4</v>
      </c>
      <c r="B55" s="1">
        <v>6</v>
      </c>
      <c r="C55" s="11" t="s">
        <v>20</v>
      </c>
      <c r="D55" s="17"/>
      <c r="E55" s="27"/>
      <c r="F55" s="1">
        <f t="shared" si="29"/>
        <v>100</v>
      </c>
      <c r="G55" s="1">
        <v>2</v>
      </c>
      <c r="H55" s="1">
        <f t="shared" si="30"/>
        <v>6</v>
      </c>
      <c r="I55" s="1">
        <f t="shared" si="1"/>
        <v>94</v>
      </c>
      <c r="J55" s="1">
        <f t="shared" si="2"/>
        <v>9.4</v>
      </c>
      <c r="K55" s="1">
        <f t="shared" si="3"/>
        <v>4</v>
      </c>
      <c r="L55" s="25"/>
      <c r="M55" s="23"/>
      <c r="N55" s="23"/>
      <c r="O55" s="23"/>
      <c r="P55" s="24"/>
    </row>
    <row r="56" spans="1:26" s="1" customFormat="1" ht="18" thickTop="1" thickBot="1" x14ac:dyDescent="0.25">
      <c r="A56" s="2">
        <v>5</v>
      </c>
      <c r="B56" s="2">
        <v>6</v>
      </c>
      <c r="C56" s="11" t="s">
        <v>20</v>
      </c>
      <c r="D56" s="17"/>
      <c r="E56" s="27"/>
      <c r="F56" s="2">
        <f t="shared" si="29"/>
        <v>100</v>
      </c>
      <c r="G56" s="2">
        <v>2</v>
      </c>
      <c r="H56" s="2">
        <f t="shared" si="30"/>
        <v>6</v>
      </c>
      <c r="I56" s="1">
        <f t="shared" si="1"/>
        <v>94</v>
      </c>
      <c r="J56" s="1">
        <f t="shared" si="2"/>
        <v>9.4</v>
      </c>
      <c r="K56" s="1">
        <f t="shared" si="3"/>
        <v>4</v>
      </c>
      <c r="L56" s="25"/>
      <c r="M56" s="23"/>
      <c r="N56" s="23"/>
      <c r="O56" s="23"/>
      <c r="P56" s="24"/>
    </row>
    <row r="57" spans="1:26" s="1" customFormat="1" ht="18" thickTop="1" thickBot="1" x14ac:dyDescent="0.25">
      <c r="A57" s="1">
        <v>1</v>
      </c>
      <c r="B57" s="1">
        <v>6</v>
      </c>
      <c r="C57" s="11" t="s">
        <v>20</v>
      </c>
      <c r="D57" s="17"/>
      <c r="E57" s="27" t="s">
        <v>18</v>
      </c>
      <c r="F57" s="1">
        <v>100</v>
      </c>
      <c r="G57" s="1">
        <v>2</v>
      </c>
      <c r="H57" s="1">
        <f t="shared" si="30"/>
        <v>6</v>
      </c>
      <c r="I57" s="1">
        <f t="shared" si="1"/>
        <v>94</v>
      </c>
      <c r="J57" s="1">
        <f t="shared" si="2"/>
        <v>9.4</v>
      </c>
      <c r="K57" s="1">
        <f t="shared" si="3"/>
        <v>4</v>
      </c>
      <c r="L57" s="26">
        <f>MIN(100,SUM(I61:J61))*(4)*0.5</f>
        <v>200</v>
      </c>
      <c r="M57" s="23"/>
      <c r="N57" s="23"/>
      <c r="O57" s="23"/>
      <c r="P57" s="24"/>
    </row>
    <row r="58" spans="1:26" s="1" customFormat="1" ht="18" thickTop="1" thickBot="1" x14ac:dyDescent="0.25">
      <c r="A58" s="1">
        <v>2</v>
      </c>
      <c r="B58" s="1">
        <v>6</v>
      </c>
      <c r="C58" s="11" t="s">
        <v>20</v>
      </c>
      <c r="D58" s="17"/>
      <c r="E58" s="27"/>
      <c r="F58" s="1">
        <f>MIN(100,I57+J57)</f>
        <v>100</v>
      </c>
      <c r="G58" s="1">
        <v>2</v>
      </c>
      <c r="H58" s="1">
        <f t="shared" si="30"/>
        <v>6</v>
      </c>
      <c r="I58" s="1">
        <f t="shared" si="1"/>
        <v>94</v>
      </c>
      <c r="J58" s="1">
        <f t="shared" si="2"/>
        <v>9.4</v>
      </c>
      <c r="K58" s="1">
        <f t="shared" si="3"/>
        <v>4</v>
      </c>
      <c r="L58" s="26"/>
      <c r="M58" s="23"/>
      <c r="N58" s="23"/>
      <c r="O58" s="23"/>
      <c r="P58" s="24"/>
    </row>
    <row r="59" spans="1:26" s="1" customFormat="1" ht="18" thickTop="1" thickBot="1" x14ac:dyDescent="0.25">
      <c r="A59" s="1">
        <v>3</v>
      </c>
      <c r="B59" s="1">
        <v>6</v>
      </c>
      <c r="C59" s="11" t="s">
        <v>20</v>
      </c>
      <c r="D59" s="17"/>
      <c r="E59" s="27"/>
      <c r="F59" s="1">
        <f>MIN(100,I58+J58)</f>
        <v>100</v>
      </c>
      <c r="G59" s="1">
        <v>2</v>
      </c>
      <c r="H59" s="1">
        <f t="shared" si="30"/>
        <v>6</v>
      </c>
      <c r="I59" s="1">
        <f t="shared" si="1"/>
        <v>94</v>
      </c>
      <c r="J59" s="1">
        <f t="shared" si="2"/>
        <v>9.4</v>
      </c>
      <c r="K59" s="1">
        <f t="shared" si="3"/>
        <v>4</v>
      </c>
      <c r="L59" s="26"/>
      <c r="M59" s="23"/>
      <c r="N59" s="23"/>
      <c r="O59" s="23"/>
      <c r="P59" s="24"/>
    </row>
    <row r="60" spans="1:26" s="1" customFormat="1" ht="18" thickTop="1" thickBot="1" x14ac:dyDescent="0.25">
      <c r="A60" s="1">
        <v>4</v>
      </c>
      <c r="B60" s="1">
        <v>6</v>
      </c>
      <c r="C60" s="11" t="s">
        <v>20</v>
      </c>
      <c r="D60" s="17"/>
      <c r="E60" s="27"/>
      <c r="F60" s="1">
        <f t="shared" ref="F60:F61" si="35">MIN(100,I59+J59)</f>
        <v>100</v>
      </c>
      <c r="G60" s="1">
        <v>2</v>
      </c>
      <c r="H60" s="1">
        <f t="shared" si="30"/>
        <v>6</v>
      </c>
      <c r="I60" s="1">
        <f t="shared" si="1"/>
        <v>94</v>
      </c>
      <c r="J60" s="1">
        <f t="shared" si="2"/>
        <v>9.4</v>
      </c>
      <c r="K60" s="1">
        <f t="shared" si="3"/>
        <v>4</v>
      </c>
      <c r="L60" s="26"/>
      <c r="M60" s="23"/>
      <c r="N60" s="23"/>
      <c r="O60" s="23"/>
      <c r="P60" s="24"/>
    </row>
    <row r="61" spans="1:26" s="1" customFormat="1" ht="18" thickTop="1" thickBot="1" x14ac:dyDescent="0.25">
      <c r="A61" s="2">
        <v>5</v>
      </c>
      <c r="B61" s="2">
        <v>6</v>
      </c>
      <c r="C61" s="11" t="s">
        <v>20</v>
      </c>
      <c r="D61" s="17"/>
      <c r="E61" s="27"/>
      <c r="F61" s="2">
        <f t="shared" si="35"/>
        <v>100</v>
      </c>
      <c r="G61" s="2">
        <v>2</v>
      </c>
      <c r="H61" s="2">
        <f t="shared" si="30"/>
        <v>6</v>
      </c>
      <c r="I61" s="1">
        <f t="shared" si="1"/>
        <v>94</v>
      </c>
      <c r="J61" s="1">
        <f t="shared" si="2"/>
        <v>9.4</v>
      </c>
      <c r="K61" s="1">
        <f t="shared" si="3"/>
        <v>4</v>
      </c>
      <c r="L61" s="26"/>
      <c r="M61" s="23"/>
      <c r="N61" s="23"/>
      <c r="O61" s="23"/>
      <c r="P61" s="24"/>
    </row>
    <row r="62" spans="1:26" s="1" customFormat="1" ht="18" thickTop="1" thickBot="1" x14ac:dyDescent="0.25">
      <c r="A62" s="3">
        <v>1</v>
      </c>
      <c r="B62" s="3">
        <v>7</v>
      </c>
      <c r="C62" s="12" t="s">
        <v>20</v>
      </c>
      <c r="D62" s="22">
        <v>0.2</v>
      </c>
      <c r="E62" s="28" t="s">
        <v>17</v>
      </c>
      <c r="F62" s="1">
        <v>100</v>
      </c>
      <c r="G62" s="3">
        <v>1</v>
      </c>
      <c r="H62" s="3">
        <f>G62*3</f>
        <v>3</v>
      </c>
      <c r="I62" s="1">
        <f t="shared" si="1"/>
        <v>97</v>
      </c>
      <c r="J62" s="1">
        <f t="shared" si="2"/>
        <v>9.7000000000000011</v>
      </c>
      <c r="K62" s="1">
        <f t="shared" si="3"/>
        <v>2</v>
      </c>
      <c r="L62" s="25">
        <f>MIN(100,SUM(I66:J66))*(4)</f>
        <v>400</v>
      </c>
      <c r="M62" s="23">
        <f t="shared" ref="M62" si="36">L62*(1-D62)+L67*D62</f>
        <v>360</v>
      </c>
      <c r="N62" s="23">
        <f t="shared" ref="N62" si="37">M62/3</f>
        <v>120</v>
      </c>
      <c r="O62" s="23">
        <f t="shared" ref="O62" si="38">SUM(G62:G66)*2</f>
        <v>10</v>
      </c>
      <c r="P62" s="24">
        <f t="shared" ref="P62" si="39">SUM(N62:O62)*3</f>
        <v>390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1" customFormat="1" ht="18" thickTop="1" thickBot="1" x14ac:dyDescent="0.25">
      <c r="A63" s="3">
        <v>2</v>
      </c>
      <c r="B63" s="3">
        <v>7</v>
      </c>
      <c r="C63" s="12" t="s">
        <v>20</v>
      </c>
      <c r="D63" s="22"/>
      <c r="E63" s="28"/>
      <c r="F63" s="1">
        <f>MIN(100,I62+J62)</f>
        <v>100</v>
      </c>
      <c r="G63" s="3">
        <v>1</v>
      </c>
      <c r="H63" s="3">
        <f t="shared" ref="H63:H81" si="40">G63*3</f>
        <v>3</v>
      </c>
      <c r="I63" s="1">
        <f t="shared" si="1"/>
        <v>97</v>
      </c>
      <c r="J63" s="1">
        <f t="shared" si="2"/>
        <v>9.7000000000000011</v>
      </c>
      <c r="K63" s="1">
        <f t="shared" si="3"/>
        <v>2</v>
      </c>
      <c r="L63" s="25"/>
      <c r="M63" s="23"/>
      <c r="N63" s="23"/>
      <c r="O63" s="23"/>
      <c r="P63" s="24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1" customFormat="1" ht="18" thickTop="1" thickBot="1" x14ac:dyDescent="0.25">
      <c r="A64" s="3">
        <v>3</v>
      </c>
      <c r="B64" s="3">
        <v>7</v>
      </c>
      <c r="C64" s="12" t="s">
        <v>20</v>
      </c>
      <c r="D64" s="22"/>
      <c r="E64" s="28"/>
      <c r="F64" s="1">
        <f>MIN(100,I63+J63)</f>
        <v>100</v>
      </c>
      <c r="G64" s="3">
        <v>1</v>
      </c>
      <c r="H64" s="3">
        <f t="shared" si="40"/>
        <v>3</v>
      </c>
      <c r="I64" s="1">
        <f t="shared" si="1"/>
        <v>97</v>
      </c>
      <c r="J64" s="1">
        <f t="shared" si="2"/>
        <v>9.7000000000000011</v>
      </c>
      <c r="K64" s="1">
        <f t="shared" si="3"/>
        <v>2</v>
      </c>
      <c r="L64" s="25"/>
      <c r="M64" s="23"/>
      <c r="N64" s="23"/>
      <c r="O64" s="23"/>
      <c r="P64" s="24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s="1" customFormat="1" ht="18" thickTop="1" thickBot="1" x14ac:dyDescent="0.25">
      <c r="A65" s="3">
        <v>4</v>
      </c>
      <c r="B65" s="3">
        <v>7</v>
      </c>
      <c r="C65" s="12" t="s">
        <v>20</v>
      </c>
      <c r="D65" s="22"/>
      <c r="E65" s="28"/>
      <c r="F65" s="1">
        <f t="shared" ref="F65:F66" si="41">MIN(100,I64+J64)</f>
        <v>100</v>
      </c>
      <c r="G65" s="3">
        <v>1</v>
      </c>
      <c r="H65" s="3">
        <f t="shared" si="40"/>
        <v>3</v>
      </c>
      <c r="I65" s="1">
        <f t="shared" si="1"/>
        <v>97</v>
      </c>
      <c r="J65" s="1">
        <f t="shared" si="2"/>
        <v>9.7000000000000011</v>
      </c>
      <c r="K65" s="1">
        <f t="shared" si="3"/>
        <v>2</v>
      </c>
      <c r="L65" s="25"/>
      <c r="M65" s="23"/>
      <c r="N65" s="23"/>
      <c r="O65" s="23"/>
      <c r="P65" s="24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1" customFormat="1" ht="18" thickTop="1" thickBot="1" x14ac:dyDescent="0.25">
      <c r="A66" s="9">
        <v>5</v>
      </c>
      <c r="B66" s="9">
        <v>7</v>
      </c>
      <c r="C66" s="12" t="s">
        <v>20</v>
      </c>
      <c r="D66" s="22"/>
      <c r="E66" s="28"/>
      <c r="F66" s="2">
        <f t="shared" si="41"/>
        <v>100</v>
      </c>
      <c r="G66" s="9">
        <v>1</v>
      </c>
      <c r="H66" s="13">
        <f t="shared" si="40"/>
        <v>3</v>
      </c>
      <c r="I66" s="1">
        <f>F66-H66</f>
        <v>97</v>
      </c>
      <c r="J66" s="1">
        <f t="shared" si="2"/>
        <v>9.7000000000000011</v>
      </c>
      <c r="K66" s="1">
        <f t="shared" si="3"/>
        <v>2</v>
      </c>
      <c r="L66" s="25"/>
      <c r="M66" s="23"/>
      <c r="N66" s="23"/>
      <c r="O66" s="23"/>
      <c r="P66" s="24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1" customFormat="1" ht="18" thickTop="1" thickBot="1" x14ac:dyDescent="0.25">
      <c r="A67" s="3">
        <v>1</v>
      </c>
      <c r="B67" s="3">
        <v>7</v>
      </c>
      <c r="C67" s="12" t="s">
        <v>20</v>
      </c>
      <c r="D67" s="22"/>
      <c r="E67" s="28" t="s">
        <v>18</v>
      </c>
      <c r="F67" s="1">
        <v>100</v>
      </c>
      <c r="G67" s="3">
        <v>1</v>
      </c>
      <c r="H67" s="3">
        <f t="shared" si="40"/>
        <v>3</v>
      </c>
      <c r="I67" s="1">
        <f t="shared" ref="I67:I81" si="42">F67-H67</f>
        <v>97</v>
      </c>
      <c r="J67" s="1">
        <f t="shared" ref="J67:J81" si="43">I67*0.1</f>
        <v>9.7000000000000011</v>
      </c>
      <c r="K67" s="1">
        <f t="shared" ref="K67:K81" si="44">G67*2</f>
        <v>2</v>
      </c>
      <c r="L67" s="26">
        <f>MIN(100,SUM(I71:J71))*(4)*0.5</f>
        <v>200</v>
      </c>
      <c r="M67" s="23"/>
      <c r="N67" s="23"/>
      <c r="O67" s="23"/>
      <c r="P67" s="24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1" customFormat="1" ht="18" thickTop="1" thickBot="1" x14ac:dyDescent="0.25">
      <c r="A68" s="3">
        <v>2</v>
      </c>
      <c r="B68" s="3">
        <v>7</v>
      </c>
      <c r="C68" s="12" t="s">
        <v>20</v>
      </c>
      <c r="D68" s="22"/>
      <c r="E68" s="28"/>
      <c r="F68" s="1">
        <f>MIN(100,I67+J67)</f>
        <v>100</v>
      </c>
      <c r="G68" s="3">
        <v>1</v>
      </c>
      <c r="H68" s="3">
        <f t="shared" si="40"/>
        <v>3</v>
      </c>
      <c r="I68" s="1">
        <f t="shared" si="42"/>
        <v>97</v>
      </c>
      <c r="J68" s="1">
        <f t="shared" si="43"/>
        <v>9.7000000000000011</v>
      </c>
      <c r="K68" s="1">
        <f t="shared" si="44"/>
        <v>2</v>
      </c>
      <c r="L68" s="26"/>
      <c r="M68" s="23"/>
      <c r="N68" s="23"/>
      <c r="O68" s="23"/>
      <c r="P68" s="24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1" customFormat="1" ht="18" thickTop="1" thickBot="1" x14ac:dyDescent="0.25">
      <c r="A69" s="3">
        <v>3</v>
      </c>
      <c r="B69" s="3">
        <v>7</v>
      </c>
      <c r="C69" s="12" t="s">
        <v>20</v>
      </c>
      <c r="D69" s="22"/>
      <c r="E69" s="28"/>
      <c r="F69" s="1">
        <f>MIN(100,I68+J68)</f>
        <v>100</v>
      </c>
      <c r="G69" s="3">
        <v>1</v>
      </c>
      <c r="H69" s="3">
        <f t="shared" si="40"/>
        <v>3</v>
      </c>
      <c r="I69" s="1">
        <f t="shared" si="42"/>
        <v>97</v>
      </c>
      <c r="J69" s="1">
        <f t="shared" si="43"/>
        <v>9.7000000000000011</v>
      </c>
      <c r="K69" s="1">
        <f t="shared" si="44"/>
        <v>2</v>
      </c>
      <c r="L69" s="26"/>
      <c r="M69" s="23"/>
      <c r="N69" s="23"/>
      <c r="O69" s="23"/>
      <c r="P69" s="24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s="1" customFormat="1" ht="18" thickTop="1" thickBot="1" x14ac:dyDescent="0.25">
      <c r="A70" s="3">
        <v>4</v>
      </c>
      <c r="B70" s="3">
        <v>7</v>
      </c>
      <c r="C70" s="12" t="s">
        <v>20</v>
      </c>
      <c r="D70" s="22"/>
      <c r="E70" s="28"/>
      <c r="F70" s="1">
        <f t="shared" ref="F70:F71" si="45">MIN(100,I69+J69)</f>
        <v>100</v>
      </c>
      <c r="G70" s="3">
        <v>1</v>
      </c>
      <c r="H70" s="3">
        <f t="shared" si="40"/>
        <v>3</v>
      </c>
      <c r="I70" s="1">
        <f t="shared" si="42"/>
        <v>97</v>
      </c>
      <c r="J70" s="1">
        <f t="shared" si="43"/>
        <v>9.7000000000000011</v>
      </c>
      <c r="K70" s="1">
        <f t="shared" si="44"/>
        <v>2</v>
      </c>
      <c r="L70" s="26"/>
      <c r="M70" s="23"/>
      <c r="N70" s="23"/>
      <c r="O70" s="23"/>
      <c r="P70" s="24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s="1" customFormat="1" ht="18" thickTop="1" thickBot="1" x14ac:dyDescent="0.25">
      <c r="A71" s="9">
        <v>5</v>
      </c>
      <c r="B71" s="9">
        <v>7</v>
      </c>
      <c r="C71" s="12" t="s">
        <v>20</v>
      </c>
      <c r="D71" s="22"/>
      <c r="E71" s="28"/>
      <c r="F71" s="2">
        <f t="shared" si="45"/>
        <v>100</v>
      </c>
      <c r="G71" s="9">
        <v>1</v>
      </c>
      <c r="H71" s="13">
        <f t="shared" si="40"/>
        <v>3</v>
      </c>
      <c r="I71" s="1">
        <f t="shared" si="42"/>
        <v>97</v>
      </c>
      <c r="J71" s="1">
        <f t="shared" si="43"/>
        <v>9.7000000000000011</v>
      </c>
      <c r="K71" s="1">
        <f t="shared" si="44"/>
        <v>2</v>
      </c>
      <c r="L71" s="26"/>
      <c r="M71" s="23"/>
      <c r="N71" s="23"/>
      <c r="O71" s="23"/>
      <c r="P71" s="24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s="1" customFormat="1" ht="18" thickTop="1" thickBot="1" x14ac:dyDescent="0.25">
      <c r="A72" s="3">
        <v>1</v>
      </c>
      <c r="B72" s="3">
        <v>8</v>
      </c>
      <c r="C72" s="12" t="s">
        <v>20</v>
      </c>
      <c r="D72" s="22">
        <v>0.2</v>
      </c>
      <c r="E72" s="28" t="s">
        <v>17</v>
      </c>
      <c r="F72" s="1">
        <v>100</v>
      </c>
      <c r="G72" s="3">
        <v>0</v>
      </c>
      <c r="H72" s="3">
        <f t="shared" si="40"/>
        <v>0</v>
      </c>
      <c r="I72" s="1">
        <f t="shared" si="42"/>
        <v>100</v>
      </c>
      <c r="J72" s="1">
        <f t="shared" si="43"/>
        <v>10</v>
      </c>
      <c r="K72" s="1">
        <f t="shared" si="44"/>
        <v>0</v>
      </c>
      <c r="L72" s="25">
        <f>MIN(100,SUM(I76:J76))*(4)</f>
        <v>400</v>
      </c>
      <c r="M72" s="23">
        <f t="shared" ref="M72" si="46">L72*(1-D72)+L77*D72</f>
        <v>360</v>
      </c>
      <c r="N72" s="23">
        <f t="shared" ref="N72" si="47">M72/3</f>
        <v>120</v>
      </c>
      <c r="O72" s="23">
        <f t="shared" ref="O72" si="48">SUM(G72:G76)*2</f>
        <v>0</v>
      </c>
      <c r="P72" s="24">
        <f t="shared" ref="P72" si="49">SUM(N72:O72)*3</f>
        <v>360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s="1" customFormat="1" ht="18" thickTop="1" thickBot="1" x14ac:dyDescent="0.25">
      <c r="A73" s="3">
        <v>2</v>
      </c>
      <c r="B73" s="3">
        <v>8</v>
      </c>
      <c r="C73" s="12" t="s">
        <v>20</v>
      </c>
      <c r="D73" s="22"/>
      <c r="E73" s="28"/>
      <c r="F73" s="1">
        <f>MIN(100,I72+J72)</f>
        <v>100</v>
      </c>
      <c r="G73" s="3">
        <v>0</v>
      </c>
      <c r="H73" s="3">
        <f t="shared" si="40"/>
        <v>0</v>
      </c>
      <c r="I73" s="1">
        <f t="shared" si="42"/>
        <v>100</v>
      </c>
      <c r="J73" s="1">
        <f t="shared" si="43"/>
        <v>10</v>
      </c>
      <c r="K73" s="1">
        <f t="shared" si="44"/>
        <v>0</v>
      </c>
      <c r="L73" s="25"/>
      <c r="M73" s="23"/>
      <c r="N73" s="23"/>
      <c r="O73" s="23"/>
      <c r="P73" s="24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s="1" customFormat="1" ht="18" thickTop="1" thickBot="1" x14ac:dyDescent="0.25">
      <c r="A74" s="3">
        <v>3</v>
      </c>
      <c r="B74" s="3">
        <v>8</v>
      </c>
      <c r="C74" s="12" t="s">
        <v>20</v>
      </c>
      <c r="D74" s="22"/>
      <c r="E74" s="28"/>
      <c r="F74" s="1">
        <f>MIN(100,I73+J73)</f>
        <v>100</v>
      </c>
      <c r="G74" s="3">
        <v>0</v>
      </c>
      <c r="H74" s="3">
        <f t="shared" si="40"/>
        <v>0</v>
      </c>
      <c r="I74" s="1">
        <f t="shared" si="42"/>
        <v>100</v>
      </c>
      <c r="J74" s="1">
        <f t="shared" si="43"/>
        <v>10</v>
      </c>
      <c r="K74" s="1">
        <f t="shared" si="44"/>
        <v>0</v>
      </c>
      <c r="L74" s="25"/>
      <c r="M74" s="23"/>
      <c r="N74" s="23"/>
      <c r="O74" s="23"/>
      <c r="P74" s="24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s="1" customFormat="1" ht="18" thickTop="1" thickBot="1" x14ac:dyDescent="0.25">
      <c r="A75" s="3">
        <v>4</v>
      </c>
      <c r="B75" s="3">
        <v>8</v>
      </c>
      <c r="C75" s="12" t="s">
        <v>20</v>
      </c>
      <c r="D75" s="22"/>
      <c r="E75" s="28"/>
      <c r="F75" s="1">
        <f>MIN(100,I74+J74)</f>
        <v>100</v>
      </c>
      <c r="G75" s="3">
        <v>0</v>
      </c>
      <c r="H75" s="3">
        <f t="shared" si="40"/>
        <v>0</v>
      </c>
      <c r="I75" s="1">
        <f t="shared" si="42"/>
        <v>100</v>
      </c>
      <c r="J75" s="1">
        <f t="shared" si="43"/>
        <v>10</v>
      </c>
      <c r="K75" s="1">
        <f t="shared" si="44"/>
        <v>0</v>
      </c>
      <c r="L75" s="25"/>
      <c r="M75" s="23"/>
      <c r="N75" s="23"/>
      <c r="O75" s="23"/>
      <c r="P75" s="24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s="1" customFormat="1" ht="18" thickTop="1" thickBot="1" x14ac:dyDescent="0.25">
      <c r="A76" s="9">
        <v>5</v>
      </c>
      <c r="B76" s="9">
        <v>8</v>
      </c>
      <c r="C76" s="12" t="s">
        <v>20</v>
      </c>
      <c r="D76" s="22"/>
      <c r="E76" s="28"/>
      <c r="F76" s="2">
        <f t="shared" ref="F76" si="50">MIN(100,I75+J75)</f>
        <v>100</v>
      </c>
      <c r="G76" s="9">
        <v>0</v>
      </c>
      <c r="H76" s="13">
        <f t="shared" si="40"/>
        <v>0</v>
      </c>
      <c r="I76" s="1">
        <f t="shared" si="42"/>
        <v>100</v>
      </c>
      <c r="J76" s="1">
        <f t="shared" si="43"/>
        <v>10</v>
      </c>
      <c r="K76" s="1">
        <f t="shared" si="44"/>
        <v>0</v>
      </c>
      <c r="L76" s="25"/>
      <c r="M76" s="23"/>
      <c r="N76" s="23"/>
      <c r="O76" s="23"/>
      <c r="P76" s="24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s="1" customFormat="1" ht="18" thickTop="1" thickBot="1" x14ac:dyDescent="0.25">
      <c r="A77" s="3">
        <v>1</v>
      </c>
      <c r="B77" s="3">
        <v>8</v>
      </c>
      <c r="C77" s="12" t="s">
        <v>20</v>
      </c>
      <c r="D77" s="22"/>
      <c r="E77" s="28" t="s">
        <v>18</v>
      </c>
      <c r="F77" s="3">
        <v>100</v>
      </c>
      <c r="G77" s="3">
        <v>0</v>
      </c>
      <c r="H77" s="3">
        <f t="shared" si="40"/>
        <v>0</v>
      </c>
      <c r="I77" s="1">
        <f t="shared" si="42"/>
        <v>100</v>
      </c>
      <c r="J77" s="1">
        <f t="shared" si="43"/>
        <v>10</v>
      </c>
      <c r="K77" s="1">
        <f t="shared" si="44"/>
        <v>0</v>
      </c>
      <c r="L77" s="26">
        <f>MIN(100,SUM(I81:J81))*(4)*0.5</f>
        <v>200</v>
      </c>
      <c r="M77" s="23"/>
      <c r="N77" s="23"/>
      <c r="O77" s="23"/>
      <c r="P77" s="24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s="1" customFormat="1" ht="18" thickTop="1" thickBot="1" x14ac:dyDescent="0.25">
      <c r="A78" s="3">
        <v>2</v>
      </c>
      <c r="B78" s="3">
        <v>8</v>
      </c>
      <c r="C78" s="12" t="s">
        <v>20</v>
      </c>
      <c r="D78" s="22"/>
      <c r="E78" s="28"/>
      <c r="F78" s="3">
        <v>100</v>
      </c>
      <c r="G78" s="3">
        <v>0</v>
      </c>
      <c r="H78" s="3">
        <f t="shared" si="40"/>
        <v>0</v>
      </c>
      <c r="I78" s="1">
        <f t="shared" si="42"/>
        <v>100</v>
      </c>
      <c r="J78" s="1">
        <f t="shared" si="43"/>
        <v>10</v>
      </c>
      <c r="K78" s="1">
        <f t="shared" si="44"/>
        <v>0</v>
      </c>
      <c r="L78" s="26"/>
      <c r="M78" s="23"/>
      <c r="N78" s="23"/>
      <c r="O78" s="23"/>
      <c r="P78" s="24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s="1" customFormat="1" ht="18" thickTop="1" thickBot="1" x14ac:dyDescent="0.25">
      <c r="A79" s="3">
        <v>3</v>
      </c>
      <c r="B79" s="3">
        <v>8</v>
      </c>
      <c r="C79" s="12" t="s">
        <v>20</v>
      </c>
      <c r="D79" s="22"/>
      <c r="E79" s="28"/>
      <c r="F79" s="3">
        <v>100</v>
      </c>
      <c r="G79" s="3">
        <v>0</v>
      </c>
      <c r="H79" s="3">
        <f t="shared" si="40"/>
        <v>0</v>
      </c>
      <c r="I79" s="1">
        <f t="shared" si="42"/>
        <v>100</v>
      </c>
      <c r="J79" s="1">
        <f t="shared" si="43"/>
        <v>10</v>
      </c>
      <c r="K79" s="1">
        <f t="shared" si="44"/>
        <v>0</v>
      </c>
      <c r="L79" s="26"/>
      <c r="M79" s="23"/>
      <c r="N79" s="23"/>
      <c r="O79" s="23"/>
      <c r="P79" s="24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s="1" customFormat="1" ht="18" thickTop="1" thickBot="1" x14ac:dyDescent="0.25">
      <c r="A80" s="3">
        <v>4</v>
      </c>
      <c r="B80" s="3">
        <v>8</v>
      </c>
      <c r="C80" s="12" t="s">
        <v>20</v>
      </c>
      <c r="D80" s="22"/>
      <c r="E80" s="28"/>
      <c r="F80" s="3">
        <v>100</v>
      </c>
      <c r="G80" s="3">
        <v>0</v>
      </c>
      <c r="H80" s="3">
        <f t="shared" si="40"/>
        <v>0</v>
      </c>
      <c r="I80" s="1">
        <f t="shared" si="42"/>
        <v>100</v>
      </c>
      <c r="J80" s="1">
        <f t="shared" si="43"/>
        <v>10</v>
      </c>
      <c r="K80" s="1">
        <f t="shared" si="44"/>
        <v>0</v>
      </c>
      <c r="L80" s="26"/>
      <c r="M80" s="23"/>
      <c r="N80" s="23"/>
      <c r="O80" s="23"/>
      <c r="P80" s="24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s="1" customFormat="1" ht="18" thickTop="1" thickBot="1" x14ac:dyDescent="0.25">
      <c r="A81" s="9">
        <v>5</v>
      </c>
      <c r="B81" s="9">
        <v>8</v>
      </c>
      <c r="C81" s="12" t="s">
        <v>20</v>
      </c>
      <c r="D81" s="22"/>
      <c r="E81" s="28"/>
      <c r="F81" s="9">
        <v>100</v>
      </c>
      <c r="G81" s="9">
        <v>0</v>
      </c>
      <c r="H81" s="13">
        <f t="shared" si="40"/>
        <v>0</v>
      </c>
      <c r="I81" s="1">
        <f t="shared" si="42"/>
        <v>100</v>
      </c>
      <c r="J81" s="1">
        <f t="shared" si="43"/>
        <v>10</v>
      </c>
      <c r="K81" s="1">
        <f t="shared" si="44"/>
        <v>0</v>
      </c>
      <c r="L81" s="26"/>
      <c r="M81" s="23"/>
      <c r="N81" s="23"/>
      <c r="O81" s="23"/>
      <c r="P81" s="24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" thickTop="1" x14ac:dyDescent="0.2"/>
  </sheetData>
  <mergeCells count="72">
    <mergeCell ref="O62:O71"/>
    <mergeCell ref="E77:E81"/>
    <mergeCell ref="L77:L81"/>
    <mergeCell ref="D12:D21"/>
    <mergeCell ref="E12:E16"/>
    <mergeCell ref="E17:E21"/>
    <mergeCell ref="E32:E36"/>
    <mergeCell ref="L32:L36"/>
    <mergeCell ref="E42:E46"/>
    <mergeCell ref="E47:E51"/>
    <mergeCell ref="E52:E56"/>
    <mergeCell ref="E57:E61"/>
    <mergeCell ref="L27:L31"/>
    <mergeCell ref="E27:E31"/>
    <mergeCell ref="L52:L56"/>
    <mergeCell ref="L57:L61"/>
    <mergeCell ref="L37:L41"/>
    <mergeCell ref="P62:P71"/>
    <mergeCell ref="E67:E71"/>
    <mergeCell ref="L67:L71"/>
    <mergeCell ref="D72:D81"/>
    <mergeCell ref="E72:E76"/>
    <mergeCell ref="L72:L76"/>
    <mergeCell ref="M72:M81"/>
    <mergeCell ref="N72:N81"/>
    <mergeCell ref="O72:O81"/>
    <mergeCell ref="P72:P81"/>
    <mergeCell ref="D62:D71"/>
    <mergeCell ref="E62:E66"/>
    <mergeCell ref="L62:L66"/>
    <mergeCell ref="M62:M71"/>
    <mergeCell ref="N62:N71"/>
    <mergeCell ref="N12:N21"/>
    <mergeCell ref="O12:O21"/>
    <mergeCell ref="P12:P21"/>
    <mergeCell ref="M2:M11"/>
    <mergeCell ref="M32:M41"/>
    <mergeCell ref="N32:N41"/>
    <mergeCell ref="O32:O41"/>
    <mergeCell ref="P32:P41"/>
    <mergeCell ref="D2:D11"/>
    <mergeCell ref="D22:D31"/>
    <mergeCell ref="D42:D51"/>
    <mergeCell ref="D52:D61"/>
    <mergeCell ref="L42:L46"/>
    <mergeCell ref="L47:L51"/>
    <mergeCell ref="L17:L21"/>
    <mergeCell ref="D32:D41"/>
    <mergeCell ref="L2:L6"/>
    <mergeCell ref="E2:E6"/>
    <mergeCell ref="E7:E11"/>
    <mergeCell ref="L7:L11"/>
    <mergeCell ref="L22:L26"/>
    <mergeCell ref="E22:E26"/>
    <mergeCell ref="L12:L16"/>
    <mergeCell ref="E37:E41"/>
    <mergeCell ref="N2:N11"/>
    <mergeCell ref="O2:O11"/>
    <mergeCell ref="P2:P11"/>
    <mergeCell ref="M52:M61"/>
    <mergeCell ref="N52:N61"/>
    <mergeCell ref="O52:O61"/>
    <mergeCell ref="P52:P61"/>
    <mergeCell ref="M42:M51"/>
    <mergeCell ref="N42:N51"/>
    <mergeCell ref="O42:O51"/>
    <mergeCell ref="P42:P51"/>
    <mergeCell ref="M12:M21"/>
    <mergeCell ref="M22:M31"/>
    <mergeCell ref="N22:N31"/>
    <mergeCell ref="O22:O31"/>
    <mergeCell ref="P22:P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4C85-49A6-AA4E-AB26-E49D287C08C7}">
  <dimension ref="A1:AA162"/>
  <sheetViews>
    <sheetView tabSelected="1" topLeftCell="A83" workbookViewId="0">
      <selection activeCell="F101" sqref="F101"/>
    </sheetView>
  </sheetViews>
  <sheetFormatPr baseColWidth="10" defaultRowHeight="16" x14ac:dyDescent="0.2"/>
  <cols>
    <col min="14" max="14" width="14.5" customWidth="1"/>
  </cols>
  <sheetData>
    <row r="1" spans="1:17" ht="178" thickTop="1" thickBot="1" x14ac:dyDescent="0.3">
      <c r="A1" s="4" t="s">
        <v>0</v>
      </c>
      <c r="B1" s="4" t="s">
        <v>6</v>
      </c>
      <c r="C1" s="4" t="s">
        <v>9</v>
      </c>
      <c r="D1" s="4" t="s">
        <v>8</v>
      </c>
      <c r="E1" s="4" t="s">
        <v>11</v>
      </c>
      <c r="F1" s="4" t="s">
        <v>3</v>
      </c>
      <c r="G1" s="4" t="s">
        <v>4</v>
      </c>
      <c r="H1" s="4" t="s">
        <v>5</v>
      </c>
      <c r="I1" s="4" t="s">
        <v>24</v>
      </c>
      <c r="J1" s="4" t="s">
        <v>1</v>
      </c>
      <c r="K1" s="4" t="s">
        <v>2</v>
      </c>
      <c r="L1" s="4" t="s">
        <v>7</v>
      </c>
      <c r="M1" s="6" t="s">
        <v>13</v>
      </c>
      <c r="N1" s="7" t="s">
        <v>14</v>
      </c>
      <c r="O1" s="7" t="s">
        <v>15</v>
      </c>
      <c r="P1" s="7" t="s">
        <v>16</v>
      </c>
      <c r="Q1" s="7" t="s">
        <v>12</v>
      </c>
    </row>
    <row r="2" spans="1:17" s="1" customFormat="1" ht="17" thickTop="1" x14ac:dyDescent="0.2">
      <c r="A2" s="1">
        <v>1</v>
      </c>
      <c r="B2" s="1">
        <v>1</v>
      </c>
      <c r="C2" s="1" t="s">
        <v>21</v>
      </c>
      <c r="D2" s="10" t="s">
        <v>17</v>
      </c>
      <c r="E2" s="17">
        <v>0.8</v>
      </c>
      <c r="F2" s="1">
        <v>100</v>
      </c>
      <c r="G2" s="1">
        <v>7</v>
      </c>
      <c r="H2" s="1">
        <f>G2*3</f>
        <v>21</v>
      </c>
      <c r="I2" s="1">
        <f>SUM(H2)</f>
        <v>21</v>
      </c>
      <c r="J2" s="1">
        <f>F2-H2</f>
        <v>79</v>
      </c>
      <c r="K2" s="1">
        <f>J2*0.1</f>
        <v>7.9</v>
      </c>
      <c r="L2" s="1">
        <f>G2*2</f>
        <v>14</v>
      </c>
      <c r="M2" s="16">
        <f>MIN(100,SUM(J6:K6))*(4)</f>
        <v>80.092760000000055</v>
      </c>
      <c r="N2" s="17">
        <f>M2*(1-E2)+M7*E2</f>
        <v>48.055656000000027</v>
      </c>
      <c r="O2" s="17">
        <f>N2/3</f>
        <v>16.01855200000001</v>
      </c>
      <c r="P2" s="17">
        <f>SUM(G2:G6)*2</f>
        <v>70</v>
      </c>
      <c r="Q2" s="15">
        <f>SUM(O2:P2)*3</f>
        <v>258.05565600000006</v>
      </c>
    </row>
    <row r="3" spans="1:17" s="1" customFormat="1" x14ac:dyDescent="0.2">
      <c r="A3" s="1">
        <v>2</v>
      </c>
      <c r="B3" s="1">
        <v>1</v>
      </c>
      <c r="C3" s="1" t="s">
        <v>21</v>
      </c>
      <c r="D3" s="10" t="s">
        <v>17</v>
      </c>
      <c r="E3" s="17"/>
      <c r="F3" s="1">
        <f>J2+K2</f>
        <v>86.9</v>
      </c>
      <c r="G3" s="1">
        <v>7</v>
      </c>
      <c r="H3" s="1">
        <f t="shared" ref="H3:H66" si="0">G3*3</f>
        <v>21</v>
      </c>
      <c r="I3" s="1">
        <f>SUM(H2:H3)</f>
        <v>42</v>
      </c>
      <c r="J3" s="1">
        <f t="shared" ref="J3:J66" si="1">F3-H3</f>
        <v>65.900000000000006</v>
      </c>
      <c r="K3" s="1">
        <f t="shared" ref="K3:K66" si="2">J3*0.1</f>
        <v>6.5900000000000007</v>
      </c>
      <c r="L3" s="1">
        <f t="shared" ref="L3:L66" si="3">G3*2</f>
        <v>14</v>
      </c>
      <c r="M3" s="16"/>
      <c r="N3" s="17"/>
      <c r="O3" s="17"/>
      <c r="P3" s="17"/>
      <c r="Q3" s="15"/>
    </row>
    <row r="4" spans="1:17" s="1" customFormat="1" x14ac:dyDescent="0.2">
      <c r="A4" s="1">
        <v>3</v>
      </c>
      <c r="B4" s="1">
        <v>1</v>
      </c>
      <c r="C4" s="1" t="s">
        <v>21</v>
      </c>
      <c r="D4" s="10" t="s">
        <v>17</v>
      </c>
      <c r="E4" s="17"/>
      <c r="F4" s="1">
        <f>J3+K3</f>
        <v>72.490000000000009</v>
      </c>
      <c r="G4" s="1">
        <v>7</v>
      </c>
      <c r="H4" s="1">
        <f t="shared" si="0"/>
        <v>21</v>
      </c>
      <c r="I4" s="1">
        <f>SUM(H2:H4)</f>
        <v>63</v>
      </c>
      <c r="J4" s="1">
        <f t="shared" si="1"/>
        <v>51.490000000000009</v>
      </c>
      <c r="K4" s="1">
        <f t="shared" si="2"/>
        <v>5.1490000000000009</v>
      </c>
      <c r="L4" s="1">
        <f t="shared" si="3"/>
        <v>14</v>
      </c>
      <c r="M4" s="16"/>
      <c r="N4" s="17"/>
      <c r="O4" s="17"/>
      <c r="P4" s="17"/>
      <c r="Q4" s="15"/>
    </row>
    <row r="5" spans="1:17" s="1" customFormat="1" x14ac:dyDescent="0.2">
      <c r="A5" s="1">
        <v>4</v>
      </c>
      <c r="B5" s="1">
        <v>1</v>
      </c>
      <c r="C5" s="1" t="s">
        <v>21</v>
      </c>
      <c r="D5" s="10" t="s">
        <v>17</v>
      </c>
      <c r="E5" s="17"/>
      <c r="F5" s="1">
        <f>J4+K4</f>
        <v>56.63900000000001</v>
      </c>
      <c r="G5" s="1">
        <v>7</v>
      </c>
      <c r="H5" s="1">
        <f t="shared" si="0"/>
        <v>21</v>
      </c>
      <c r="I5" s="1">
        <f>SUM(H2:H5)</f>
        <v>84</v>
      </c>
      <c r="J5" s="1">
        <f t="shared" si="1"/>
        <v>35.63900000000001</v>
      </c>
      <c r="K5" s="1">
        <f t="shared" si="2"/>
        <v>3.5639000000000012</v>
      </c>
      <c r="L5" s="1">
        <f t="shared" si="3"/>
        <v>14</v>
      </c>
      <c r="M5" s="16"/>
      <c r="N5" s="17"/>
      <c r="O5" s="17"/>
      <c r="P5" s="17"/>
      <c r="Q5" s="15"/>
    </row>
    <row r="6" spans="1:17" s="1" customFormat="1" x14ac:dyDescent="0.2">
      <c r="A6" s="2">
        <v>5</v>
      </c>
      <c r="B6" s="2">
        <v>1</v>
      </c>
      <c r="C6" s="1" t="s">
        <v>21</v>
      </c>
      <c r="D6" s="10" t="s">
        <v>17</v>
      </c>
      <c r="E6" s="17"/>
      <c r="F6" s="2">
        <f t="shared" ref="F6" si="4">J5+K5</f>
        <v>39.202900000000014</v>
      </c>
      <c r="G6" s="2">
        <v>7</v>
      </c>
      <c r="H6" s="1">
        <f t="shared" si="0"/>
        <v>21</v>
      </c>
      <c r="I6" s="1">
        <f>SUM(H2:H6)</f>
        <v>105</v>
      </c>
      <c r="J6" s="1">
        <f t="shared" si="1"/>
        <v>18.202900000000014</v>
      </c>
      <c r="K6" s="1">
        <f t="shared" si="2"/>
        <v>1.8202900000000015</v>
      </c>
      <c r="L6" s="1">
        <f t="shared" si="3"/>
        <v>14</v>
      </c>
      <c r="M6" s="16"/>
      <c r="N6" s="17"/>
      <c r="O6" s="17"/>
      <c r="P6" s="17"/>
      <c r="Q6" s="15"/>
    </row>
    <row r="7" spans="1:17" s="1" customFormat="1" x14ac:dyDescent="0.2">
      <c r="A7" s="1">
        <v>1</v>
      </c>
      <c r="B7" s="1">
        <v>1</v>
      </c>
      <c r="C7" s="1" t="s">
        <v>21</v>
      </c>
      <c r="D7" s="10" t="s">
        <v>18</v>
      </c>
      <c r="E7" s="17"/>
      <c r="F7" s="1">
        <v>100</v>
      </c>
      <c r="G7" s="1">
        <v>7</v>
      </c>
      <c r="H7" s="1">
        <f t="shared" si="0"/>
        <v>21</v>
      </c>
      <c r="I7" s="1">
        <f t="shared" ref="I7" si="5">SUM(H7)</f>
        <v>21</v>
      </c>
      <c r="J7" s="1">
        <f t="shared" si="1"/>
        <v>79</v>
      </c>
      <c r="K7" s="1">
        <f t="shared" si="2"/>
        <v>7.9</v>
      </c>
      <c r="L7" s="1">
        <f t="shared" si="3"/>
        <v>14</v>
      </c>
      <c r="M7" s="16">
        <f>MIN(100,SUM(J11:K11))*(4)*0.5</f>
        <v>40.046380000000028</v>
      </c>
      <c r="N7" s="17"/>
      <c r="O7" s="17"/>
      <c r="P7" s="17"/>
      <c r="Q7" s="15"/>
    </row>
    <row r="8" spans="1:17" s="1" customFormat="1" x14ac:dyDescent="0.2">
      <c r="A8" s="1">
        <v>2</v>
      </c>
      <c r="B8" s="1">
        <v>1</v>
      </c>
      <c r="C8" s="1" t="s">
        <v>21</v>
      </c>
      <c r="D8" s="10" t="s">
        <v>18</v>
      </c>
      <c r="E8" s="17"/>
      <c r="F8" s="1">
        <f>J7+K7</f>
        <v>86.9</v>
      </c>
      <c r="G8" s="1">
        <v>7</v>
      </c>
      <c r="H8" s="1">
        <f t="shared" si="0"/>
        <v>21</v>
      </c>
      <c r="I8" s="1">
        <f t="shared" ref="I8" si="6">SUM(H7:H8)</f>
        <v>42</v>
      </c>
      <c r="J8" s="1">
        <f t="shared" si="1"/>
        <v>65.900000000000006</v>
      </c>
      <c r="K8" s="1">
        <f t="shared" si="2"/>
        <v>6.5900000000000007</v>
      </c>
      <c r="L8" s="1">
        <f t="shared" si="3"/>
        <v>14</v>
      </c>
      <c r="M8" s="16"/>
      <c r="N8" s="17"/>
      <c r="O8" s="17"/>
      <c r="P8" s="17"/>
      <c r="Q8" s="15"/>
    </row>
    <row r="9" spans="1:17" s="1" customFormat="1" x14ac:dyDescent="0.2">
      <c r="A9" s="1">
        <v>3</v>
      </c>
      <c r="B9" s="1">
        <v>1</v>
      </c>
      <c r="C9" s="1" t="s">
        <v>21</v>
      </c>
      <c r="D9" s="10" t="s">
        <v>18</v>
      </c>
      <c r="E9" s="17"/>
      <c r="F9" s="1">
        <f>J8+K8</f>
        <v>72.490000000000009</v>
      </c>
      <c r="G9" s="1">
        <v>7</v>
      </c>
      <c r="H9" s="1">
        <f t="shared" si="0"/>
        <v>21</v>
      </c>
      <c r="I9" s="1">
        <f t="shared" ref="I9" si="7">SUM(H7:H9)</f>
        <v>63</v>
      </c>
      <c r="J9" s="1">
        <f t="shared" si="1"/>
        <v>51.490000000000009</v>
      </c>
      <c r="K9" s="1">
        <f t="shared" si="2"/>
        <v>5.1490000000000009</v>
      </c>
      <c r="L9" s="1">
        <f t="shared" si="3"/>
        <v>14</v>
      </c>
      <c r="M9" s="16"/>
      <c r="N9" s="17"/>
      <c r="O9" s="17"/>
      <c r="P9" s="17"/>
      <c r="Q9" s="15"/>
    </row>
    <row r="10" spans="1:17" s="1" customFormat="1" x14ac:dyDescent="0.2">
      <c r="A10" s="1">
        <v>4</v>
      </c>
      <c r="B10" s="1">
        <v>1</v>
      </c>
      <c r="C10" s="1" t="s">
        <v>21</v>
      </c>
      <c r="D10" s="10" t="s">
        <v>18</v>
      </c>
      <c r="E10" s="17"/>
      <c r="F10" s="1">
        <f>J9+K9</f>
        <v>56.63900000000001</v>
      </c>
      <c r="G10" s="1">
        <v>7</v>
      </c>
      <c r="H10" s="1">
        <f t="shared" si="0"/>
        <v>21</v>
      </c>
      <c r="I10" s="1">
        <f t="shared" ref="I10" si="8">SUM(H7:H10)</f>
        <v>84</v>
      </c>
      <c r="J10" s="1">
        <f t="shared" si="1"/>
        <v>35.63900000000001</v>
      </c>
      <c r="K10" s="1">
        <f t="shared" si="2"/>
        <v>3.5639000000000012</v>
      </c>
      <c r="L10" s="1">
        <f t="shared" si="3"/>
        <v>14</v>
      </c>
      <c r="M10" s="16"/>
      <c r="N10" s="17"/>
      <c r="O10" s="17"/>
      <c r="P10" s="17"/>
      <c r="Q10" s="15"/>
    </row>
    <row r="11" spans="1:17" s="1" customFormat="1" x14ac:dyDescent="0.2">
      <c r="A11" s="2">
        <v>5</v>
      </c>
      <c r="B11" s="2">
        <v>1</v>
      </c>
      <c r="C11" s="1" t="s">
        <v>21</v>
      </c>
      <c r="D11" s="10" t="s">
        <v>18</v>
      </c>
      <c r="E11" s="17"/>
      <c r="F11" s="2">
        <f>J10+K10</f>
        <v>39.202900000000014</v>
      </c>
      <c r="G11" s="2">
        <v>7</v>
      </c>
      <c r="H11" s="1">
        <f t="shared" si="0"/>
        <v>21</v>
      </c>
      <c r="I11" s="1">
        <f t="shared" ref="I11" si="9">SUM(H7:H11)</f>
        <v>105</v>
      </c>
      <c r="J11" s="1">
        <f t="shared" si="1"/>
        <v>18.202900000000014</v>
      </c>
      <c r="K11" s="1">
        <f t="shared" si="2"/>
        <v>1.8202900000000015</v>
      </c>
      <c r="L11" s="1">
        <f t="shared" si="3"/>
        <v>14</v>
      </c>
      <c r="M11" s="16"/>
      <c r="N11" s="17"/>
      <c r="O11" s="17"/>
      <c r="P11" s="17"/>
      <c r="Q11" s="15"/>
    </row>
    <row r="12" spans="1:17" s="1" customFormat="1" x14ac:dyDescent="0.2">
      <c r="A12" s="1">
        <v>1</v>
      </c>
      <c r="B12" s="1">
        <v>2</v>
      </c>
      <c r="C12" s="1" t="s">
        <v>21</v>
      </c>
      <c r="D12" s="10" t="s">
        <v>17</v>
      </c>
      <c r="E12" s="17">
        <v>0.8</v>
      </c>
      <c r="F12" s="1">
        <v>100</v>
      </c>
      <c r="G12" s="1">
        <v>6</v>
      </c>
      <c r="H12" s="1">
        <f t="shared" si="0"/>
        <v>18</v>
      </c>
      <c r="I12" s="1">
        <f t="shared" ref="I12" si="10">SUM(H12)</f>
        <v>18</v>
      </c>
      <c r="J12" s="1">
        <f t="shared" si="1"/>
        <v>82</v>
      </c>
      <c r="K12" s="1">
        <f t="shared" si="2"/>
        <v>8.2000000000000011</v>
      </c>
      <c r="L12" s="1">
        <f t="shared" si="3"/>
        <v>12</v>
      </c>
      <c r="M12" s="16">
        <f>MIN(100,SUM(J16:K16))*(4)</f>
        <v>160.68008</v>
      </c>
      <c r="N12" s="17">
        <f t="shared" ref="N12" si="11">M12*(1-E12)+M17*E12</f>
        <v>96.408048000000008</v>
      </c>
      <c r="O12" s="17">
        <f t="shared" ref="O12" si="12">N12/3</f>
        <v>32.136016000000005</v>
      </c>
      <c r="P12" s="17">
        <f t="shared" ref="P12" si="13">SUM(G12:G16)*2</f>
        <v>60</v>
      </c>
      <c r="Q12" s="15">
        <f t="shared" ref="Q12" si="14">SUM(O12:P12)*3</f>
        <v>276.40804800000001</v>
      </c>
    </row>
    <row r="13" spans="1:17" s="1" customFormat="1" x14ac:dyDescent="0.2">
      <c r="A13" s="1">
        <v>2</v>
      </c>
      <c r="B13" s="1">
        <v>2</v>
      </c>
      <c r="C13" s="1" t="s">
        <v>21</v>
      </c>
      <c r="D13" s="10" t="s">
        <v>17</v>
      </c>
      <c r="E13" s="17"/>
      <c r="F13" s="1">
        <f>MIN(100,J12+K12)</f>
        <v>90.2</v>
      </c>
      <c r="G13" s="1">
        <v>6</v>
      </c>
      <c r="H13" s="1">
        <f t="shared" si="0"/>
        <v>18</v>
      </c>
      <c r="I13" s="1">
        <f t="shared" ref="I13" si="15">SUM(H12:H13)</f>
        <v>36</v>
      </c>
      <c r="J13" s="1">
        <f t="shared" si="1"/>
        <v>72.2</v>
      </c>
      <c r="K13" s="1">
        <f t="shared" si="2"/>
        <v>7.2200000000000006</v>
      </c>
      <c r="L13" s="1">
        <f t="shared" si="3"/>
        <v>12</v>
      </c>
      <c r="M13" s="16"/>
      <c r="N13" s="17"/>
      <c r="O13" s="17"/>
      <c r="P13" s="17"/>
      <c r="Q13" s="15"/>
    </row>
    <row r="14" spans="1:17" s="1" customFormat="1" x14ac:dyDescent="0.2">
      <c r="A14" s="1">
        <v>3</v>
      </c>
      <c r="B14" s="1">
        <v>2</v>
      </c>
      <c r="C14" s="1" t="s">
        <v>21</v>
      </c>
      <c r="D14" s="10" t="s">
        <v>17</v>
      </c>
      <c r="E14" s="17"/>
      <c r="F14" s="1">
        <f t="shared" ref="F14:F16" si="16">MIN(100,J13+K13)</f>
        <v>79.42</v>
      </c>
      <c r="G14" s="1">
        <v>6</v>
      </c>
      <c r="H14" s="1">
        <f t="shared" si="0"/>
        <v>18</v>
      </c>
      <c r="I14" s="1">
        <f t="shared" ref="I14" si="17">SUM(H12:H14)</f>
        <v>54</v>
      </c>
      <c r="J14" s="1">
        <f t="shared" si="1"/>
        <v>61.42</v>
      </c>
      <c r="K14" s="1">
        <f t="shared" si="2"/>
        <v>6.1420000000000003</v>
      </c>
      <c r="L14" s="1">
        <f t="shared" si="3"/>
        <v>12</v>
      </c>
      <c r="M14" s="16"/>
      <c r="N14" s="17"/>
      <c r="O14" s="17"/>
      <c r="P14" s="17"/>
      <c r="Q14" s="15"/>
    </row>
    <row r="15" spans="1:17" s="1" customFormat="1" x14ac:dyDescent="0.2">
      <c r="A15" s="1">
        <v>4</v>
      </c>
      <c r="B15" s="1">
        <v>2</v>
      </c>
      <c r="C15" s="1" t="s">
        <v>21</v>
      </c>
      <c r="D15" s="10" t="s">
        <v>17</v>
      </c>
      <c r="E15" s="17"/>
      <c r="F15" s="1">
        <f t="shared" si="16"/>
        <v>67.561999999999998</v>
      </c>
      <c r="G15" s="1">
        <v>6</v>
      </c>
      <c r="H15" s="1">
        <f t="shared" si="0"/>
        <v>18</v>
      </c>
      <c r="I15" s="1">
        <f t="shared" ref="I15" si="18">SUM(H12:H15)</f>
        <v>72</v>
      </c>
      <c r="J15" s="1">
        <f t="shared" si="1"/>
        <v>49.561999999999998</v>
      </c>
      <c r="K15" s="1">
        <f t="shared" si="2"/>
        <v>4.9561999999999999</v>
      </c>
      <c r="L15" s="1">
        <f t="shared" si="3"/>
        <v>12</v>
      </c>
      <c r="M15" s="16"/>
      <c r="N15" s="17"/>
      <c r="O15" s="17"/>
      <c r="P15" s="17"/>
      <c r="Q15" s="15"/>
    </row>
    <row r="16" spans="1:17" s="1" customFormat="1" x14ac:dyDescent="0.2">
      <c r="A16" s="2">
        <v>5</v>
      </c>
      <c r="B16" s="2">
        <v>2</v>
      </c>
      <c r="C16" s="1" t="s">
        <v>21</v>
      </c>
      <c r="D16" s="10" t="s">
        <v>17</v>
      </c>
      <c r="E16" s="17"/>
      <c r="F16" s="2">
        <f t="shared" si="16"/>
        <v>54.5182</v>
      </c>
      <c r="G16" s="2">
        <v>6</v>
      </c>
      <c r="H16" s="1">
        <f t="shared" si="0"/>
        <v>18</v>
      </c>
      <c r="I16" s="1">
        <f t="shared" ref="I16" si="19">SUM(H12:H16)</f>
        <v>90</v>
      </c>
      <c r="J16" s="1">
        <f t="shared" si="1"/>
        <v>36.5182</v>
      </c>
      <c r="K16" s="1">
        <f t="shared" si="2"/>
        <v>3.6518200000000003</v>
      </c>
      <c r="L16" s="1">
        <f t="shared" si="3"/>
        <v>12</v>
      </c>
      <c r="M16" s="16"/>
      <c r="N16" s="17"/>
      <c r="O16" s="17"/>
      <c r="P16" s="17"/>
      <c r="Q16" s="15"/>
    </row>
    <row r="17" spans="1:17" s="1" customFormat="1" x14ac:dyDescent="0.2">
      <c r="A17" s="1">
        <v>1</v>
      </c>
      <c r="B17" s="1">
        <v>2</v>
      </c>
      <c r="C17" s="1" t="s">
        <v>21</v>
      </c>
      <c r="D17" s="10" t="s">
        <v>18</v>
      </c>
      <c r="E17" s="17"/>
      <c r="F17" s="1">
        <v>100</v>
      </c>
      <c r="G17" s="1">
        <v>6</v>
      </c>
      <c r="H17" s="1">
        <f t="shared" si="0"/>
        <v>18</v>
      </c>
      <c r="I17" s="1">
        <f t="shared" ref="I17" si="20">SUM(H17)</f>
        <v>18</v>
      </c>
      <c r="J17" s="1">
        <f t="shared" si="1"/>
        <v>82</v>
      </c>
      <c r="K17" s="1">
        <f t="shared" si="2"/>
        <v>8.2000000000000011</v>
      </c>
      <c r="L17" s="1">
        <f t="shared" si="3"/>
        <v>12</v>
      </c>
      <c r="M17" s="16">
        <f>MIN(100,SUM(J21:K21))*(4)*0.5</f>
        <v>80.340040000000002</v>
      </c>
      <c r="N17" s="17"/>
      <c r="O17" s="17"/>
      <c r="P17" s="17"/>
      <c r="Q17" s="15"/>
    </row>
    <row r="18" spans="1:17" s="1" customFormat="1" x14ac:dyDescent="0.2">
      <c r="A18" s="1">
        <v>2</v>
      </c>
      <c r="B18" s="1">
        <v>2</v>
      </c>
      <c r="C18" s="1" t="s">
        <v>21</v>
      </c>
      <c r="D18" s="10" t="s">
        <v>18</v>
      </c>
      <c r="E18" s="17"/>
      <c r="F18" s="1">
        <f>MIN(100,J17+K17)</f>
        <v>90.2</v>
      </c>
      <c r="G18" s="1">
        <v>6</v>
      </c>
      <c r="H18" s="1">
        <f t="shared" si="0"/>
        <v>18</v>
      </c>
      <c r="I18" s="1">
        <f t="shared" ref="I18" si="21">SUM(H17:H18)</f>
        <v>36</v>
      </c>
      <c r="J18" s="1">
        <f t="shared" si="1"/>
        <v>72.2</v>
      </c>
      <c r="K18" s="1">
        <f t="shared" si="2"/>
        <v>7.2200000000000006</v>
      </c>
      <c r="L18" s="1">
        <f t="shared" si="3"/>
        <v>12</v>
      </c>
      <c r="M18" s="16"/>
      <c r="N18" s="17"/>
      <c r="O18" s="17"/>
      <c r="P18" s="17"/>
      <c r="Q18" s="15"/>
    </row>
    <row r="19" spans="1:17" s="1" customFormat="1" x14ac:dyDescent="0.2">
      <c r="A19" s="1">
        <v>3</v>
      </c>
      <c r="B19" s="1">
        <v>2</v>
      </c>
      <c r="C19" s="1" t="s">
        <v>21</v>
      </c>
      <c r="D19" s="10" t="s">
        <v>18</v>
      </c>
      <c r="E19" s="17"/>
      <c r="F19" s="1">
        <f t="shared" ref="F19:F21" si="22">MIN(100,J18+K18)</f>
        <v>79.42</v>
      </c>
      <c r="G19" s="1">
        <v>6</v>
      </c>
      <c r="H19" s="1">
        <f t="shared" si="0"/>
        <v>18</v>
      </c>
      <c r="I19" s="1">
        <f t="shared" ref="I19" si="23">SUM(H17:H19)</f>
        <v>54</v>
      </c>
      <c r="J19" s="1">
        <f t="shared" si="1"/>
        <v>61.42</v>
      </c>
      <c r="K19" s="1">
        <f t="shared" si="2"/>
        <v>6.1420000000000003</v>
      </c>
      <c r="L19" s="1">
        <f t="shared" si="3"/>
        <v>12</v>
      </c>
      <c r="M19" s="16"/>
      <c r="N19" s="17"/>
      <c r="O19" s="17"/>
      <c r="P19" s="17"/>
      <c r="Q19" s="15"/>
    </row>
    <row r="20" spans="1:17" s="1" customFormat="1" x14ac:dyDescent="0.2">
      <c r="A20" s="1">
        <v>4</v>
      </c>
      <c r="B20" s="1">
        <v>2</v>
      </c>
      <c r="C20" s="1" t="s">
        <v>21</v>
      </c>
      <c r="D20" s="10" t="s">
        <v>18</v>
      </c>
      <c r="E20" s="17"/>
      <c r="F20" s="1">
        <f t="shared" si="22"/>
        <v>67.561999999999998</v>
      </c>
      <c r="G20" s="1">
        <v>6</v>
      </c>
      <c r="H20" s="1">
        <f t="shared" si="0"/>
        <v>18</v>
      </c>
      <c r="I20" s="1">
        <f t="shared" ref="I20" si="24">SUM(H17:H20)</f>
        <v>72</v>
      </c>
      <c r="J20" s="1">
        <f t="shared" si="1"/>
        <v>49.561999999999998</v>
      </c>
      <c r="K20" s="1">
        <f t="shared" si="2"/>
        <v>4.9561999999999999</v>
      </c>
      <c r="L20" s="1">
        <f t="shared" si="3"/>
        <v>12</v>
      </c>
      <c r="M20" s="16"/>
      <c r="N20" s="17"/>
      <c r="O20" s="17"/>
      <c r="P20" s="17"/>
      <c r="Q20" s="15"/>
    </row>
    <row r="21" spans="1:17" s="1" customFormat="1" x14ac:dyDescent="0.2">
      <c r="A21" s="2">
        <v>5</v>
      </c>
      <c r="B21" s="2">
        <v>2</v>
      </c>
      <c r="C21" s="1" t="s">
        <v>21</v>
      </c>
      <c r="D21" s="10" t="s">
        <v>18</v>
      </c>
      <c r="E21" s="17"/>
      <c r="F21" s="2">
        <f t="shared" si="22"/>
        <v>54.5182</v>
      </c>
      <c r="G21" s="2">
        <v>6</v>
      </c>
      <c r="H21" s="1">
        <f t="shared" si="0"/>
        <v>18</v>
      </c>
      <c r="I21" s="1">
        <f t="shared" ref="I21" si="25">SUM(H17:H21)</f>
        <v>90</v>
      </c>
      <c r="J21" s="1">
        <f t="shared" si="1"/>
        <v>36.5182</v>
      </c>
      <c r="K21" s="1">
        <f t="shared" si="2"/>
        <v>3.6518200000000003</v>
      </c>
      <c r="L21" s="1">
        <f t="shared" si="3"/>
        <v>12</v>
      </c>
      <c r="M21" s="16"/>
      <c r="N21" s="17"/>
      <c r="O21" s="17"/>
      <c r="P21" s="17"/>
      <c r="Q21" s="15"/>
    </row>
    <row r="22" spans="1:17" s="1" customFormat="1" x14ac:dyDescent="0.2">
      <c r="A22" s="1">
        <v>1</v>
      </c>
      <c r="B22" s="1">
        <v>3</v>
      </c>
      <c r="C22" s="1" t="s">
        <v>21</v>
      </c>
      <c r="D22" s="10" t="s">
        <v>17</v>
      </c>
      <c r="E22" s="17">
        <v>0.8</v>
      </c>
      <c r="F22" s="1">
        <v>100</v>
      </c>
      <c r="G22" s="1">
        <v>5</v>
      </c>
      <c r="H22" s="1">
        <f t="shared" si="0"/>
        <v>15</v>
      </c>
      <c r="I22" s="1">
        <f t="shared" ref="I22" si="26">SUM(H22)</f>
        <v>15</v>
      </c>
      <c r="J22" s="1">
        <f t="shared" si="1"/>
        <v>85</v>
      </c>
      <c r="K22" s="1">
        <f t="shared" si="2"/>
        <v>8.5</v>
      </c>
      <c r="L22" s="1">
        <f t="shared" si="3"/>
        <v>10</v>
      </c>
      <c r="M22" s="16">
        <f>MIN(100,SUM(J26:K26))*(4)</f>
        <v>241.26740000000001</v>
      </c>
      <c r="N22" s="17">
        <f t="shared" ref="N22" si="27">M22*(1-E22)+M27*E22</f>
        <v>144.76043999999999</v>
      </c>
      <c r="O22" s="17">
        <f t="shared" ref="O22" si="28">N22/3</f>
        <v>48.253479999999996</v>
      </c>
      <c r="P22" s="17">
        <f t="shared" ref="P22" si="29">SUM(G22:G26)*2</f>
        <v>50</v>
      </c>
      <c r="Q22" s="15">
        <f t="shared" ref="Q22" si="30">SUM(O22:P22)*3</f>
        <v>294.76044000000002</v>
      </c>
    </row>
    <row r="23" spans="1:17" s="1" customFormat="1" x14ac:dyDescent="0.2">
      <c r="A23" s="1">
        <v>2</v>
      </c>
      <c r="B23" s="1">
        <v>3</v>
      </c>
      <c r="C23" s="1" t="s">
        <v>21</v>
      </c>
      <c r="D23" s="10" t="s">
        <v>17</v>
      </c>
      <c r="E23" s="17"/>
      <c r="F23" s="1">
        <f>MIN(100,J22+K22)</f>
        <v>93.5</v>
      </c>
      <c r="G23" s="1">
        <v>5</v>
      </c>
      <c r="H23" s="1">
        <f t="shared" si="0"/>
        <v>15</v>
      </c>
      <c r="I23" s="1">
        <f t="shared" ref="I23" si="31">SUM(H22:H23)</f>
        <v>30</v>
      </c>
      <c r="J23" s="1">
        <f t="shared" si="1"/>
        <v>78.5</v>
      </c>
      <c r="K23" s="1">
        <f t="shared" si="2"/>
        <v>7.8500000000000005</v>
      </c>
      <c r="L23" s="1">
        <f t="shared" si="3"/>
        <v>10</v>
      </c>
      <c r="M23" s="16"/>
      <c r="N23" s="17"/>
      <c r="O23" s="17"/>
      <c r="P23" s="17"/>
      <c r="Q23" s="15"/>
    </row>
    <row r="24" spans="1:17" s="1" customFormat="1" x14ac:dyDescent="0.2">
      <c r="A24" s="1">
        <v>3</v>
      </c>
      <c r="B24" s="1">
        <v>3</v>
      </c>
      <c r="C24" s="1" t="s">
        <v>21</v>
      </c>
      <c r="D24" s="10" t="s">
        <v>17</v>
      </c>
      <c r="E24" s="17"/>
      <c r="F24" s="1">
        <f t="shared" ref="F24:F26" si="32">MIN(100,J23+K23)</f>
        <v>86.35</v>
      </c>
      <c r="G24" s="1">
        <v>5</v>
      </c>
      <c r="H24" s="1">
        <f t="shared" si="0"/>
        <v>15</v>
      </c>
      <c r="I24" s="1">
        <f t="shared" ref="I24" si="33">SUM(H22:H24)</f>
        <v>45</v>
      </c>
      <c r="J24" s="1">
        <f t="shared" si="1"/>
        <v>71.349999999999994</v>
      </c>
      <c r="K24" s="1">
        <f t="shared" si="2"/>
        <v>7.1349999999999998</v>
      </c>
      <c r="L24" s="1">
        <f t="shared" si="3"/>
        <v>10</v>
      </c>
      <c r="M24" s="16"/>
      <c r="N24" s="17"/>
      <c r="O24" s="17"/>
      <c r="P24" s="17"/>
      <c r="Q24" s="15"/>
    </row>
    <row r="25" spans="1:17" s="1" customFormat="1" x14ac:dyDescent="0.2">
      <c r="A25" s="1">
        <v>4</v>
      </c>
      <c r="B25" s="1">
        <v>3</v>
      </c>
      <c r="C25" s="1" t="s">
        <v>21</v>
      </c>
      <c r="D25" s="10" t="s">
        <v>17</v>
      </c>
      <c r="E25" s="17"/>
      <c r="F25" s="1">
        <f t="shared" si="32"/>
        <v>78.484999999999999</v>
      </c>
      <c r="G25" s="1">
        <v>5</v>
      </c>
      <c r="H25" s="1">
        <f t="shared" si="0"/>
        <v>15</v>
      </c>
      <c r="I25" s="1">
        <f t="shared" ref="I25" si="34">SUM(H22:H25)</f>
        <v>60</v>
      </c>
      <c r="J25" s="1">
        <f t="shared" si="1"/>
        <v>63.484999999999999</v>
      </c>
      <c r="K25" s="1">
        <f t="shared" si="2"/>
        <v>6.3485000000000005</v>
      </c>
      <c r="L25" s="1">
        <f t="shared" si="3"/>
        <v>10</v>
      </c>
      <c r="M25" s="16"/>
      <c r="N25" s="17"/>
      <c r="O25" s="17"/>
      <c r="P25" s="17"/>
      <c r="Q25" s="15"/>
    </row>
    <row r="26" spans="1:17" s="1" customFormat="1" x14ac:dyDescent="0.2">
      <c r="A26" s="2">
        <v>5</v>
      </c>
      <c r="B26" s="2">
        <v>3</v>
      </c>
      <c r="C26" s="1" t="s">
        <v>21</v>
      </c>
      <c r="D26" s="10" t="s">
        <v>17</v>
      </c>
      <c r="E26" s="17"/>
      <c r="F26" s="2">
        <f t="shared" si="32"/>
        <v>69.833500000000001</v>
      </c>
      <c r="G26" s="2">
        <v>5</v>
      </c>
      <c r="H26" s="1">
        <f t="shared" si="0"/>
        <v>15</v>
      </c>
      <c r="I26" s="1">
        <f t="shared" ref="I26" si="35">SUM(H22:H26)</f>
        <v>75</v>
      </c>
      <c r="J26" s="1">
        <f t="shared" si="1"/>
        <v>54.833500000000001</v>
      </c>
      <c r="K26" s="1">
        <f t="shared" si="2"/>
        <v>5.4833500000000006</v>
      </c>
      <c r="L26" s="1">
        <f t="shared" si="3"/>
        <v>10</v>
      </c>
      <c r="M26" s="16"/>
      <c r="N26" s="17"/>
      <c r="O26" s="17"/>
      <c r="P26" s="17"/>
      <c r="Q26" s="15"/>
    </row>
    <row r="27" spans="1:17" s="1" customFormat="1" x14ac:dyDescent="0.2">
      <c r="A27" s="1">
        <v>1</v>
      </c>
      <c r="B27" s="1">
        <v>3</v>
      </c>
      <c r="C27" s="1" t="s">
        <v>21</v>
      </c>
      <c r="D27" s="10" t="s">
        <v>18</v>
      </c>
      <c r="E27" s="17"/>
      <c r="F27" s="1">
        <v>100</v>
      </c>
      <c r="G27" s="1">
        <v>5</v>
      </c>
      <c r="H27" s="1">
        <f t="shared" si="0"/>
        <v>15</v>
      </c>
      <c r="I27" s="1">
        <f t="shared" ref="I27" si="36">SUM(H27)</f>
        <v>15</v>
      </c>
      <c r="J27" s="1">
        <f t="shared" si="1"/>
        <v>85</v>
      </c>
      <c r="K27" s="1">
        <f t="shared" si="2"/>
        <v>8.5</v>
      </c>
      <c r="L27" s="1">
        <f t="shared" si="3"/>
        <v>10</v>
      </c>
      <c r="M27" s="16">
        <f>MIN(100,SUM(J31:K31))*(4)*0.5</f>
        <v>120.6337</v>
      </c>
      <c r="N27" s="17"/>
      <c r="O27" s="17"/>
      <c r="P27" s="17"/>
      <c r="Q27" s="15"/>
    </row>
    <row r="28" spans="1:17" s="1" customFormat="1" x14ac:dyDescent="0.2">
      <c r="A28" s="1">
        <v>2</v>
      </c>
      <c r="B28" s="1">
        <v>3</v>
      </c>
      <c r="C28" s="1" t="s">
        <v>21</v>
      </c>
      <c r="D28" s="10" t="s">
        <v>18</v>
      </c>
      <c r="E28" s="17"/>
      <c r="F28" s="1">
        <f>MIN(100,J27+K27)</f>
        <v>93.5</v>
      </c>
      <c r="G28" s="1">
        <v>5</v>
      </c>
      <c r="H28" s="1">
        <f t="shared" si="0"/>
        <v>15</v>
      </c>
      <c r="I28" s="1">
        <f t="shared" ref="I28" si="37">SUM(H27:H28)</f>
        <v>30</v>
      </c>
      <c r="J28" s="1">
        <f t="shared" si="1"/>
        <v>78.5</v>
      </c>
      <c r="K28" s="1">
        <f t="shared" si="2"/>
        <v>7.8500000000000005</v>
      </c>
      <c r="L28" s="1">
        <f t="shared" si="3"/>
        <v>10</v>
      </c>
      <c r="M28" s="16"/>
      <c r="N28" s="17"/>
      <c r="O28" s="17"/>
      <c r="P28" s="17"/>
      <c r="Q28" s="15"/>
    </row>
    <row r="29" spans="1:17" s="1" customFormat="1" x14ac:dyDescent="0.2">
      <c r="A29" s="1">
        <v>3</v>
      </c>
      <c r="B29" s="1">
        <v>2</v>
      </c>
      <c r="C29" s="1" t="s">
        <v>21</v>
      </c>
      <c r="D29" s="10" t="s">
        <v>18</v>
      </c>
      <c r="E29" s="17"/>
      <c r="F29" s="1">
        <f t="shared" ref="F29:F31" si="38">MIN(100,J28+K28)</f>
        <v>86.35</v>
      </c>
      <c r="G29" s="1">
        <v>5</v>
      </c>
      <c r="H29" s="1">
        <f t="shared" si="0"/>
        <v>15</v>
      </c>
      <c r="I29" s="1">
        <f t="shared" ref="I29" si="39">SUM(H27:H29)</f>
        <v>45</v>
      </c>
      <c r="J29" s="1">
        <f t="shared" si="1"/>
        <v>71.349999999999994</v>
      </c>
      <c r="K29" s="1">
        <f t="shared" si="2"/>
        <v>7.1349999999999998</v>
      </c>
      <c r="L29" s="1">
        <f t="shared" si="3"/>
        <v>10</v>
      </c>
      <c r="M29" s="16"/>
      <c r="N29" s="17"/>
      <c r="O29" s="17"/>
      <c r="P29" s="17"/>
      <c r="Q29" s="15"/>
    </row>
    <row r="30" spans="1:17" s="1" customFormat="1" x14ac:dyDescent="0.2">
      <c r="A30" s="1">
        <v>4</v>
      </c>
      <c r="B30" s="1">
        <v>3</v>
      </c>
      <c r="C30" s="1" t="s">
        <v>21</v>
      </c>
      <c r="D30" s="10" t="s">
        <v>18</v>
      </c>
      <c r="E30" s="17"/>
      <c r="F30" s="1">
        <f t="shared" si="38"/>
        <v>78.484999999999999</v>
      </c>
      <c r="G30" s="1">
        <v>5</v>
      </c>
      <c r="H30" s="1">
        <f t="shared" si="0"/>
        <v>15</v>
      </c>
      <c r="I30" s="1">
        <f t="shared" ref="I30" si="40">SUM(H27:H30)</f>
        <v>60</v>
      </c>
      <c r="J30" s="1">
        <f t="shared" si="1"/>
        <v>63.484999999999999</v>
      </c>
      <c r="K30" s="1">
        <f t="shared" si="2"/>
        <v>6.3485000000000005</v>
      </c>
      <c r="L30" s="1">
        <f t="shared" si="3"/>
        <v>10</v>
      </c>
      <c r="M30" s="16"/>
      <c r="N30" s="17"/>
      <c r="O30" s="17"/>
      <c r="P30" s="17"/>
      <c r="Q30" s="15"/>
    </row>
    <row r="31" spans="1:17" s="1" customFormat="1" x14ac:dyDescent="0.2">
      <c r="A31" s="2">
        <v>5</v>
      </c>
      <c r="B31" s="2">
        <v>3</v>
      </c>
      <c r="C31" s="1" t="s">
        <v>21</v>
      </c>
      <c r="D31" s="10" t="s">
        <v>18</v>
      </c>
      <c r="E31" s="17"/>
      <c r="F31" s="2">
        <f t="shared" si="38"/>
        <v>69.833500000000001</v>
      </c>
      <c r="G31" s="2">
        <v>5</v>
      </c>
      <c r="H31" s="1">
        <f t="shared" si="0"/>
        <v>15</v>
      </c>
      <c r="I31" s="1">
        <f t="shared" ref="I31" si="41">SUM(H27:H31)</f>
        <v>75</v>
      </c>
      <c r="J31" s="1">
        <f t="shared" si="1"/>
        <v>54.833500000000001</v>
      </c>
      <c r="K31" s="1">
        <f t="shared" si="2"/>
        <v>5.4833500000000006</v>
      </c>
      <c r="L31" s="1">
        <f t="shared" si="3"/>
        <v>10</v>
      </c>
      <c r="M31" s="16"/>
      <c r="N31" s="17"/>
      <c r="O31" s="17"/>
      <c r="P31" s="17"/>
      <c r="Q31" s="15"/>
    </row>
    <row r="32" spans="1:17" s="1" customFormat="1" x14ac:dyDescent="0.2">
      <c r="A32" s="1">
        <v>1</v>
      </c>
      <c r="B32" s="1">
        <v>4</v>
      </c>
      <c r="C32" s="1" t="s">
        <v>21</v>
      </c>
      <c r="D32" s="10" t="s">
        <v>17</v>
      </c>
      <c r="E32" s="17">
        <v>0.8</v>
      </c>
      <c r="F32" s="1">
        <v>100</v>
      </c>
      <c r="G32" s="1">
        <v>4</v>
      </c>
      <c r="H32" s="1">
        <f t="shared" si="0"/>
        <v>12</v>
      </c>
      <c r="I32" s="1">
        <f t="shared" ref="I32" si="42">SUM(H32)</f>
        <v>12</v>
      </c>
      <c r="J32" s="1">
        <f t="shared" si="1"/>
        <v>88</v>
      </c>
      <c r="K32" s="1">
        <f t="shared" si="2"/>
        <v>8.8000000000000007</v>
      </c>
      <c r="L32" s="1">
        <f t="shared" si="3"/>
        <v>8</v>
      </c>
      <c r="M32" s="16">
        <f>MIN(100,SUM(J36:K36))*(4)</f>
        <v>321.85471999999999</v>
      </c>
      <c r="N32" s="17">
        <f t="shared" ref="N32" si="43">M32*(1-E32)+M37*E32</f>
        <v>193.11283199999997</v>
      </c>
      <c r="O32" s="17">
        <f>N32/3</f>
        <v>64.370943999999994</v>
      </c>
      <c r="P32" s="17">
        <f t="shared" ref="P32" si="44">SUM(G32:G36)*2</f>
        <v>40</v>
      </c>
      <c r="Q32" s="15">
        <f t="shared" ref="Q32" si="45">SUM(O32:P32)*3</f>
        <v>313.11283199999997</v>
      </c>
    </row>
    <row r="33" spans="1:17" s="1" customFormat="1" x14ac:dyDescent="0.2">
      <c r="A33" s="1">
        <v>2</v>
      </c>
      <c r="B33" s="1">
        <v>4</v>
      </c>
      <c r="C33" s="1" t="s">
        <v>21</v>
      </c>
      <c r="D33" s="10" t="s">
        <v>17</v>
      </c>
      <c r="E33" s="17"/>
      <c r="F33" s="1">
        <f>MIN(100,J32+K32)</f>
        <v>96.8</v>
      </c>
      <c r="G33" s="1">
        <v>4</v>
      </c>
      <c r="H33" s="1">
        <f t="shared" si="0"/>
        <v>12</v>
      </c>
      <c r="I33" s="1">
        <f t="shared" ref="I33" si="46">SUM(H32:H33)</f>
        <v>24</v>
      </c>
      <c r="J33" s="1">
        <f t="shared" si="1"/>
        <v>84.8</v>
      </c>
      <c r="K33" s="1">
        <f t="shared" si="2"/>
        <v>8.48</v>
      </c>
      <c r="L33" s="1">
        <f t="shared" si="3"/>
        <v>8</v>
      </c>
      <c r="M33" s="16"/>
      <c r="N33" s="17"/>
      <c r="O33" s="17"/>
      <c r="P33" s="17"/>
      <c r="Q33" s="15"/>
    </row>
    <row r="34" spans="1:17" s="1" customFormat="1" x14ac:dyDescent="0.2">
      <c r="A34" s="1">
        <v>3</v>
      </c>
      <c r="B34" s="1">
        <v>4</v>
      </c>
      <c r="C34" s="1" t="s">
        <v>21</v>
      </c>
      <c r="D34" s="10" t="s">
        <v>17</v>
      </c>
      <c r="E34" s="17"/>
      <c r="F34" s="1">
        <f t="shared" ref="F34:F36" si="47">MIN(100,J33+K33)</f>
        <v>93.28</v>
      </c>
      <c r="G34" s="1">
        <v>4</v>
      </c>
      <c r="H34" s="1">
        <f t="shared" si="0"/>
        <v>12</v>
      </c>
      <c r="I34" s="1">
        <f t="shared" ref="I34" si="48">SUM(H32:H34)</f>
        <v>36</v>
      </c>
      <c r="J34" s="1">
        <f t="shared" si="1"/>
        <v>81.28</v>
      </c>
      <c r="K34" s="1">
        <f t="shared" si="2"/>
        <v>8.1280000000000001</v>
      </c>
      <c r="L34" s="1">
        <f t="shared" si="3"/>
        <v>8</v>
      </c>
      <c r="M34" s="16"/>
      <c r="N34" s="17"/>
      <c r="O34" s="17"/>
      <c r="P34" s="17"/>
      <c r="Q34" s="15"/>
    </row>
    <row r="35" spans="1:17" s="1" customFormat="1" x14ac:dyDescent="0.2">
      <c r="A35" s="1">
        <v>4</v>
      </c>
      <c r="B35" s="1">
        <v>4</v>
      </c>
      <c r="C35" s="1" t="s">
        <v>21</v>
      </c>
      <c r="D35" s="10" t="s">
        <v>17</v>
      </c>
      <c r="E35" s="17"/>
      <c r="F35" s="1">
        <f t="shared" si="47"/>
        <v>89.408000000000001</v>
      </c>
      <c r="G35" s="1">
        <v>4</v>
      </c>
      <c r="H35" s="1">
        <f t="shared" si="0"/>
        <v>12</v>
      </c>
      <c r="I35" s="1">
        <f t="shared" ref="I35" si="49">SUM(H32:H35)</f>
        <v>48</v>
      </c>
      <c r="J35" s="1">
        <f t="shared" si="1"/>
        <v>77.408000000000001</v>
      </c>
      <c r="K35" s="1">
        <f t="shared" si="2"/>
        <v>7.7408000000000001</v>
      </c>
      <c r="L35" s="1">
        <f t="shared" si="3"/>
        <v>8</v>
      </c>
      <c r="M35" s="16"/>
      <c r="N35" s="17"/>
      <c r="O35" s="17"/>
      <c r="P35" s="17"/>
      <c r="Q35" s="15"/>
    </row>
    <row r="36" spans="1:17" s="1" customFormat="1" x14ac:dyDescent="0.2">
      <c r="A36" s="2">
        <v>5</v>
      </c>
      <c r="B36" s="2">
        <v>4</v>
      </c>
      <c r="C36" s="1" t="s">
        <v>21</v>
      </c>
      <c r="D36" s="10" t="s">
        <v>17</v>
      </c>
      <c r="E36" s="17"/>
      <c r="F36" s="2">
        <f t="shared" si="47"/>
        <v>85.148799999999994</v>
      </c>
      <c r="G36" s="2">
        <v>4</v>
      </c>
      <c r="H36" s="1">
        <f t="shared" si="0"/>
        <v>12</v>
      </c>
      <c r="I36" s="1">
        <f t="shared" ref="I36" si="50">SUM(H32:H36)</f>
        <v>60</v>
      </c>
      <c r="J36" s="1">
        <f t="shared" si="1"/>
        <v>73.148799999999994</v>
      </c>
      <c r="K36" s="1">
        <f t="shared" si="2"/>
        <v>7.3148799999999996</v>
      </c>
      <c r="L36" s="1">
        <f t="shared" si="3"/>
        <v>8</v>
      </c>
      <c r="M36" s="16"/>
      <c r="N36" s="17"/>
      <c r="O36" s="17"/>
      <c r="P36" s="17"/>
      <c r="Q36" s="15"/>
    </row>
    <row r="37" spans="1:17" s="1" customFormat="1" x14ac:dyDescent="0.2">
      <c r="A37" s="1">
        <v>1</v>
      </c>
      <c r="B37" s="1">
        <v>4</v>
      </c>
      <c r="C37" s="1" t="s">
        <v>21</v>
      </c>
      <c r="D37" s="10" t="s">
        <v>18</v>
      </c>
      <c r="E37" s="17"/>
      <c r="F37" s="1">
        <v>100</v>
      </c>
      <c r="G37" s="1">
        <v>4</v>
      </c>
      <c r="H37" s="1">
        <f t="shared" si="0"/>
        <v>12</v>
      </c>
      <c r="I37" s="1">
        <f t="shared" ref="I37" si="51">SUM(H37)</f>
        <v>12</v>
      </c>
      <c r="J37" s="1">
        <f t="shared" si="1"/>
        <v>88</v>
      </c>
      <c r="K37" s="1">
        <f t="shared" si="2"/>
        <v>8.8000000000000007</v>
      </c>
      <c r="L37" s="1">
        <f t="shared" si="3"/>
        <v>8</v>
      </c>
      <c r="M37" s="16">
        <f>MIN(100,SUM(J41:K41))*(4)*0.5</f>
        <v>160.92735999999999</v>
      </c>
      <c r="N37" s="17"/>
      <c r="O37" s="17"/>
      <c r="P37" s="17"/>
      <c r="Q37" s="15"/>
    </row>
    <row r="38" spans="1:17" s="1" customFormat="1" x14ac:dyDescent="0.2">
      <c r="A38" s="1">
        <v>2</v>
      </c>
      <c r="B38" s="1">
        <v>4</v>
      </c>
      <c r="C38" s="1" t="s">
        <v>21</v>
      </c>
      <c r="D38" s="10" t="s">
        <v>18</v>
      </c>
      <c r="E38" s="17"/>
      <c r="F38" s="1">
        <f>MIN(100,J37+K37)</f>
        <v>96.8</v>
      </c>
      <c r="G38" s="1">
        <v>4</v>
      </c>
      <c r="H38" s="1">
        <f t="shared" si="0"/>
        <v>12</v>
      </c>
      <c r="I38" s="1">
        <f t="shared" ref="I38" si="52">SUM(H37:H38)</f>
        <v>24</v>
      </c>
      <c r="J38" s="1">
        <f t="shared" si="1"/>
        <v>84.8</v>
      </c>
      <c r="K38" s="1">
        <f t="shared" si="2"/>
        <v>8.48</v>
      </c>
      <c r="L38" s="1">
        <f t="shared" si="3"/>
        <v>8</v>
      </c>
      <c r="M38" s="16"/>
      <c r="N38" s="17"/>
      <c r="O38" s="17"/>
      <c r="P38" s="17"/>
      <c r="Q38" s="15"/>
    </row>
    <row r="39" spans="1:17" s="1" customFormat="1" x14ac:dyDescent="0.2">
      <c r="A39" s="1">
        <v>3</v>
      </c>
      <c r="B39" s="1">
        <v>4</v>
      </c>
      <c r="C39" s="1" t="s">
        <v>21</v>
      </c>
      <c r="D39" s="10" t="s">
        <v>18</v>
      </c>
      <c r="E39" s="17"/>
      <c r="F39" s="1">
        <f t="shared" ref="F39:F41" si="53">MIN(100,J38+K38)</f>
        <v>93.28</v>
      </c>
      <c r="G39" s="1">
        <v>4</v>
      </c>
      <c r="H39" s="1">
        <f t="shared" si="0"/>
        <v>12</v>
      </c>
      <c r="I39" s="1">
        <f t="shared" ref="I39" si="54">SUM(H37:H39)</f>
        <v>36</v>
      </c>
      <c r="J39" s="1">
        <f t="shared" si="1"/>
        <v>81.28</v>
      </c>
      <c r="K39" s="1">
        <f t="shared" si="2"/>
        <v>8.1280000000000001</v>
      </c>
      <c r="L39" s="1">
        <f t="shared" si="3"/>
        <v>8</v>
      </c>
      <c r="M39" s="16"/>
      <c r="N39" s="17"/>
      <c r="O39" s="17"/>
      <c r="P39" s="17"/>
      <c r="Q39" s="15"/>
    </row>
    <row r="40" spans="1:17" s="1" customFormat="1" x14ac:dyDescent="0.2">
      <c r="A40" s="1">
        <v>4</v>
      </c>
      <c r="B40" s="1">
        <v>4</v>
      </c>
      <c r="C40" s="1" t="s">
        <v>21</v>
      </c>
      <c r="D40" s="10" t="s">
        <v>18</v>
      </c>
      <c r="E40" s="17"/>
      <c r="F40" s="1">
        <f t="shared" si="53"/>
        <v>89.408000000000001</v>
      </c>
      <c r="G40" s="1">
        <v>4</v>
      </c>
      <c r="H40" s="1">
        <f t="shared" si="0"/>
        <v>12</v>
      </c>
      <c r="I40" s="1">
        <f t="shared" ref="I40" si="55">SUM(H37:H40)</f>
        <v>48</v>
      </c>
      <c r="J40" s="1">
        <f t="shared" si="1"/>
        <v>77.408000000000001</v>
      </c>
      <c r="K40" s="1">
        <f t="shared" si="2"/>
        <v>7.7408000000000001</v>
      </c>
      <c r="L40" s="1">
        <f t="shared" si="3"/>
        <v>8</v>
      </c>
      <c r="M40" s="16"/>
      <c r="N40" s="17"/>
      <c r="O40" s="17"/>
      <c r="P40" s="17"/>
      <c r="Q40" s="15"/>
    </row>
    <row r="41" spans="1:17" s="1" customFormat="1" x14ac:dyDescent="0.2">
      <c r="A41" s="2">
        <v>5</v>
      </c>
      <c r="B41" s="2">
        <v>4</v>
      </c>
      <c r="C41" s="1" t="s">
        <v>21</v>
      </c>
      <c r="D41" s="10" t="s">
        <v>18</v>
      </c>
      <c r="E41" s="17"/>
      <c r="F41" s="2">
        <f t="shared" si="53"/>
        <v>85.148799999999994</v>
      </c>
      <c r="G41" s="2">
        <v>4</v>
      </c>
      <c r="H41" s="1">
        <f t="shared" si="0"/>
        <v>12</v>
      </c>
      <c r="I41" s="1">
        <f t="shared" ref="I41" si="56">SUM(H37:H41)</f>
        <v>60</v>
      </c>
      <c r="J41" s="1">
        <f t="shared" si="1"/>
        <v>73.148799999999994</v>
      </c>
      <c r="K41" s="1">
        <f t="shared" si="2"/>
        <v>7.3148799999999996</v>
      </c>
      <c r="L41" s="1">
        <f t="shared" si="3"/>
        <v>8</v>
      </c>
      <c r="M41" s="16"/>
      <c r="N41" s="17"/>
      <c r="O41" s="17"/>
      <c r="P41" s="17"/>
      <c r="Q41" s="15"/>
    </row>
    <row r="42" spans="1:17" s="1" customFormat="1" x14ac:dyDescent="0.2">
      <c r="A42" s="1">
        <v>1</v>
      </c>
      <c r="B42" s="1">
        <v>5</v>
      </c>
      <c r="C42" s="1" t="s">
        <v>21</v>
      </c>
      <c r="D42" s="10" t="s">
        <v>17</v>
      </c>
      <c r="E42" s="17">
        <v>0.8</v>
      </c>
      <c r="F42" s="1">
        <v>100</v>
      </c>
      <c r="G42" s="1">
        <v>3</v>
      </c>
      <c r="H42" s="1">
        <f t="shared" si="0"/>
        <v>9</v>
      </c>
      <c r="I42" s="1">
        <f t="shared" ref="I42" si="57">SUM(H42)</f>
        <v>9</v>
      </c>
      <c r="J42" s="1">
        <f t="shared" si="1"/>
        <v>91</v>
      </c>
      <c r="K42" s="1">
        <f t="shared" si="2"/>
        <v>9.1</v>
      </c>
      <c r="L42" s="1">
        <f t="shared" si="3"/>
        <v>6</v>
      </c>
      <c r="M42" s="16">
        <f>MIN(100,SUM(J46:K46))*(4)</f>
        <v>400</v>
      </c>
      <c r="N42" s="17">
        <f t="shared" ref="N42" si="58">M42*(1-E42)+M47*E42</f>
        <v>240</v>
      </c>
      <c r="O42" s="17">
        <f t="shared" ref="O42" si="59">N42/3</f>
        <v>80</v>
      </c>
      <c r="P42" s="17">
        <f t="shared" ref="P42" si="60">SUM(G42:G46)*2</f>
        <v>30</v>
      </c>
      <c r="Q42" s="15">
        <f>SUM(O42:P42)*3</f>
        <v>330</v>
      </c>
    </row>
    <row r="43" spans="1:17" s="1" customFormat="1" x14ac:dyDescent="0.2">
      <c r="A43" s="1">
        <v>2</v>
      </c>
      <c r="B43" s="1">
        <v>5</v>
      </c>
      <c r="C43" s="1" t="s">
        <v>21</v>
      </c>
      <c r="D43" s="10" t="s">
        <v>17</v>
      </c>
      <c r="E43" s="17"/>
      <c r="F43" s="1">
        <f>MIN(100,J42+K42)</f>
        <v>100</v>
      </c>
      <c r="G43" s="1">
        <v>3</v>
      </c>
      <c r="H43" s="1">
        <f t="shared" si="0"/>
        <v>9</v>
      </c>
      <c r="I43" s="1">
        <f t="shared" ref="I43" si="61">SUM(H42:H43)</f>
        <v>18</v>
      </c>
      <c r="J43" s="1">
        <f t="shared" si="1"/>
        <v>91</v>
      </c>
      <c r="K43" s="1">
        <f t="shared" si="2"/>
        <v>9.1</v>
      </c>
      <c r="L43" s="1">
        <f t="shared" si="3"/>
        <v>6</v>
      </c>
      <c r="M43" s="16"/>
      <c r="N43" s="17"/>
      <c r="O43" s="17"/>
      <c r="P43" s="17"/>
      <c r="Q43" s="15"/>
    </row>
    <row r="44" spans="1:17" s="1" customFormat="1" x14ac:dyDescent="0.2">
      <c r="A44" s="1">
        <v>3</v>
      </c>
      <c r="B44" s="1">
        <v>5</v>
      </c>
      <c r="C44" s="1" t="s">
        <v>21</v>
      </c>
      <c r="D44" s="10" t="s">
        <v>17</v>
      </c>
      <c r="E44" s="17"/>
      <c r="F44" s="1">
        <f t="shared" ref="F44:F46" si="62">MIN(100,J43+K43)</f>
        <v>100</v>
      </c>
      <c r="G44" s="1">
        <v>3</v>
      </c>
      <c r="H44" s="1">
        <f t="shared" si="0"/>
        <v>9</v>
      </c>
      <c r="I44" s="1">
        <f t="shared" ref="I44" si="63">SUM(H42:H44)</f>
        <v>27</v>
      </c>
      <c r="J44" s="1">
        <f t="shared" si="1"/>
        <v>91</v>
      </c>
      <c r="K44" s="1">
        <f t="shared" si="2"/>
        <v>9.1</v>
      </c>
      <c r="L44" s="1">
        <f t="shared" si="3"/>
        <v>6</v>
      </c>
      <c r="M44" s="16"/>
      <c r="N44" s="17"/>
      <c r="O44" s="17"/>
      <c r="P44" s="17"/>
      <c r="Q44" s="15"/>
    </row>
    <row r="45" spans="1:17" s="1" customFormat="1" x14ac:dyDescent="0.2">
      <c r="A45" s="1">
        <v>4</v>
      </c>
      <c r="B45" s="1">
        <v>5</v>
      </c>
      <c r="C45" s="1" t="s">
        <v>21</v>
      </c>
      <c r="D45" s="10" t="s">
        <v>17</v>
      </c>
      <c r="E45" s="17"/>
      <c r="F45" s="1">
        <f t="shared" si="62"/>
        <v>100</v>
      </c>
      <c r="G45" s="1">
        <v>3</v>
      </c>
      <c r="H45" s="1">
        <f t="shared" si="0"/>
        <v>9</v>
      </c>
      <c r="I45" s="1">
        <f t="shared" ref="I45" si="64">SUM(H42:H45)</f>
        <v>36</v>
      </c>
      <c r="J45" s="1">
        <f t="shared" si="1"/>
        <v>91</v>
      </c>
      <c r="K45" s="1">
        <f t="shared" si="2"/>
        <v>9.1</v>
      </c>
      <c r="L45" s="1">
        <f t="shared" si="3"/>
        <v>6</v>
      </c>
      <c r="M45" s="16"/>
      <c r="N45" s="17"/>
      <c r="O45" s="17"/>
      <c r="P45" s="17"/>
      <c r="Q45" s="15"/>
    </row>
    <row r="46" spans="1:17" s="1" customFormat="1" x14ac:dyDescent="0.2">
      <c r="A46" s="2">
        <v>5</v>
      </c>
      <c r="B46" s="2">
        <v>5</v>
      </c>
      <c r="C46" s="1" t="s">
        <v>21</v>
      </c>
      <c r="D46" s="10" t="s">
        <v>17</v>
      </c>
      <c r="E46" s="17"/>
      <c r="F46" s="2">
        <f t="shared" si="62"/>
        <v>100</v>
      </c>
      <c r="G46" s="2">
        <v>3</v>
      </c>
      <c r="H46" s="1">
        <f t="shared" si="0"/>
        <v>9</v>
      </c>
      <c r="I46" s="1">
        <f t="shared" ref="I46" si="65">SUM(H42:H46)</f>
        <v>45</v>
      </c>
      <c r="J46" s="1">
        <f t="shared" si="1"/>
        <v>91</v>
      </c>
      <c r="K46" s="1">
        <f t="shared" si="2"/>
        <v>9.1</v>
      </c>
      <c r="L46" s="1">
        <f t="shared" si="3"/>
        <v>6</v>
      </c>
      <c r="M46" s="16"/>
      <c r="N46" s="17"/>
      <c r="O46" s="17"/>
      <c r="P46" s="17"/>
      <c r="Q46" s="15"/>
    </row>
    <row r="47" spans="1:17" s="1" customFormat="1" x14ac:dyDescent="0.2">
      <c r="A47" s="1">
        <v>1</v>
      </c>
      <c r="B47" s="1">
        <v>5</v>
      </c>
      <c r="C47" s="1" t="s">
        <v>21</v>
      </c>
      <c r="D47" s="10" t="s">
        <v>18</v>
      </c>
      <c r="E47" s="17"/>
      <c r="F47" s="1">
        <v>100</v>
      </c>
      <c r="G47" s="1">
        <v>3</v>
      </c>
      <c r="H47" s="1">
        <f t="shared" si="0"/>
        <v>9</v>
      </c>
      <c r="I47" s="1">
        <f t="shared" ref="I47" si="66">SUM(H47)</f>
        <v>9</v>
      </c>
      <c r="J47" s="1">
        <f t="shared" si="1"/>
        <v>91</v>
      </c>
      <c r="K47" s="1">
        <f t="shared" si="2"/>
        <v>9.1</v>
      </c>
      <c r="L47" s="1">
        <f t="shared" si="3"/>
        <v>6</v>
      </c>
      <c r="M47" s="16">
        <f>MIN(100,SUM(J51:K51))*(4)*0.5</f>
        <v>200</v>
      </c>
      <c r="N47" s="17"/>
      <c r="O47" s="17"/>
      <c r="P47" s="17"/>
      <c r="Q47" s="15"/>
    </row>
    <row r="48" spans="1:17" s="1" customFormat="1" x14ac:dyDescent="0.2">
      <c r="A48" s="1">
        <v>2</v>
      </c>
      <c r="B48" s="1">
        <v>5</v>
      </c>
      <c r="C48" s="1" t="s">
        <v>21</v>
      </c>
      <c r="D48" s="10" t="s">
        <v>18</v>
      </c>
      <c r="E48" s="17"/>
      <c r="F48" s="1">
        <f>MIN(100,J47+K47)</f>
        <v>100</v>
      </c>
      <c r="G48" s="1">
        <v>3</v>
      </c>
      <c r="H48" s="1">
        <f t="shared" si="0"/>
        <v>9</v>
      </c>
      <c r="I48" s="1">
        <f t="shared" ref="I48" si="67">SUM(H47:H48)</f>
        <v>18</v>
      </c>
      <c r="J48" s="1">
        <f t="shared" si="1"/>
        <v>91</v>
      </c>
      <c r="K48" s="1">
        <f t="shared" si="2"/>
        <v>9.1</v>
      </c>
      <c r="L48" s="1">
        <f t="shared" si="3"/>
        <v>6</v>
      </c>
      <c r="M48" s="16"/>
      <c r="N48" s="17"/>
      <c r="O48" s="17"/>
      <c r="P48" s="17"/>
      <c r="Q48" s="15"/>
    </row>
    <row r="49" spans="1:27" s="1" customFormat="1" x14ac:dyDescent="0.2">
      <c r="A49" s="1">
        <v>3</v>
      </c>
      <c r="B49" s="1">
        <v>5</v>
      </c>
      <c r="C49" s="1" t="s">
        <v>21</v>
      </c>
      <c r="D49" s="10" t="s">
        <v>18</v>
      </c>
      <c r="E49" s="17"/>
      <c r="F49" s="1">
        <f t="shared" ref="F49:F51" si="68">MIN(100,J48+K48)</f>
        <v>100</v>
      </c>
      <c r="G49" s="1">
        <v>3</v>
      </c>
      <c r="H49" s="1">
        <f t="shared" si="0"/>
        <v>9</v>
      </c>
      <c r="I49" s="1">
        <f t="shared" ref="I49" si="69">SUM(H47:H49)</f>
        <v>27</v>
      </c>
      <c r="J49" s="1">
        <f t="shared" si="1"/>
        <v>91</v>
      </c>
      <c r="K49" s="1">
        <f t="shared" si="2"/>
        <v>9.1</v>
      </c>
      <c r="L49" s="1">
        <f t="shared" si="3"/>
        <v>6</v>
      </c>
      <c r="M49" s="16"/>
      <c r="N49" s="17"/>
      <c r="O49" s="17"/>
      <c r="P49" s="17"/>
      <c r="Q49" s="15"/>
    </row>
    <row r="50" spans="1:27" s="1" customFormat="1" x14ac:dyDescent="0.2">
      <c r="A50" s="1">
        <v>4</v>
      </c>
      <c r="B50" s="1">
        <v>5</v>
      </c>
      <c r="C50" s="1" t="s">
        <v>21</v>
      </c>
      <c r="D50" s="10" t="s">
        <v>18</v>
      </c>
      <c r="E50" s="17"/>
      <c r="F50" s="1">
        <f t="shared" si="68"/>
        <v>100</v>
      </c>
      <c r="G50" s="1">
        <v>3</v>
      </c>
      <c r="H50" s="1">
        <f t="shared" si="0"/>
        <v>9</v>
      </c>
      <c r="I50" s="1">
        <f t="shared" ref="I50" si="70">SUM(H47:H50)</f>
        <v>36</v>
      </c>
      <c r="J50" s="1">
        <f t="shared" si="1"/>
        <v>91</v>
      </c>
      <c r="K50" s="1">
        <f t="shared" si="2"/>
        <v>9.1</v>
      </c>
      <c r="L50" s="1">
        <f t="shared" si="3"/>
        <v>6</v>
      </c>
      <c r="M50" s="16"/>
      <c r="N50" s="17"/>
      <c r="O50" s="17"/>
      <c r="P50" s="17"/>
      <c r="Q50" s="15"/>
    </row>
    <row r="51" spans="1:27" s="1" customFormat="1" x14ac:dyDescent="0.2">
      <c r="A51" s="2">
        <v>5</v>
      </c>
      <c r="B51" s="2">
        <v>5</v>
      </c>
      <c r="C51" s="1" t="s">
        <v>21</v>
      </c>
      <c r="D51" s="10" t="s">
        <v>18</v>
      </c>
      <c r="E51" s="17"/>
      <c r="F51" s="2">
        <f t="shared" si="68"/>
        <v>100</v>
      </c>
      <c r="G51" s="2">
        <v>3</v>
      </c>
      <c r="H51" s="1">
        <f t="shared" si="0"/>
        <v>9</v>
      </c>
      <c r="I51" s="1">
        <f t="shared" ref="I51" si="71">SUM(H47:H51)</f>
        <v>45</v>
      </c>
      <c r="J51" s="1">
        <f t="shared" si="1"/>
        <v>91</v>
      </c>
      <c r="K51" s="1">
        <f t="shared" si="2"/>
        <v>9.1</v>
      </c>
      <c r="L51" s="1">
        <f t="shared" si="3"/>
        <v>6</v>
      </c>
      <c r="M51" s="16"/>
      <c r="N51" s="17"/>
      <c r="O51" s="17"/>
      <c r="P51" s="17"/>
      <c r="Q51" s="15"/>
    </row>
    <row r="52" spans="1:27" s="1" customFormat="1" x14ac:dyDescent="0.2">
      <c r="A52" s="1">
        <v>1</v>
      </c>
      <c r="B52" s="1">
        <v>6</v>
      </c>
      <c r="C52" s="1" t="s">
        <v>21</v>
      </c>
      <c r="D52" s="10" t="s">
        <v>17</v>
      </c>
      <c r="E52" s="17">
        <v>0.8</v>
      </c>
      <c r="F52" s="1">
        <v>100</v>
      </c>
      <c r="G52" s="1">
        <v>2</v>
      </c>
      <c r="H52" s="1">
        <f t="shared" si="0"/>
        <v>6</v>
      </c>
      <c r="I52" s="1">
        <f t="shared" ref="I52" si="72">SUM(H52)</f>
        <v>6</v>
      </c>
      <c r="J52" s="1">
        <f t="shared" si="1"/>
        <v>94</v>
      </c>
      <c r="K52" s="1">
        <f t="shared" si="2"/>
        <v>9.4</v>
      </c>
      <c r="L52" s="1">
        <f t="shared" si="3"/>
        <v>4</v>
      </c>
      <c r="M52" s="16">
        <f>MIN(100,SUM(J56:K56))*(4)</f>
        <v>400</v>
      </c>
      <c r="N52" s="17">
        <f t="shared" ref="N52" si="73">M52*(1-E52)+M57*E52</f>
        <v>240</v>
      </c>
      <c r="O52" s="17">
        <f>N52/3</f>
        <v>80</v>
      </c>
      <c r="P52" s="17">
        <f t="shared" ref="P52" si="74">SUM(G52:G56)*2</f>
        <v>20</v>
      </c>
      <c r="Q52" s="15">
        <f>SUM(O52:P52)*3</f>
        <v>300</v>
      </c>
      <c r="AA52" s="1" t="s">
        <v>10</v>
      </c>
    </row>
    <row r="53" spans="1:27" s="1" customFormat="1" x14ac:dyDescent="0.2">
      <c r="A53" s="1">
        <v>2</v>
      </c>
      <c r="B53" s="1">
        <v>6</v>
      </c>
      <c r="C53" s="1" t="s">
        <v>21</v>
      </c>
      <c r="D53" s="10" t="s">
        <v>17</v>
      </c>
      <c r="E53" s="17"/>
      <c r="F53" s="1">
        <f>MIN(100,J52+K52)</f>
        <v>100</v>
      </c>
      <c r="G53" s="1">
        <v>2</v>
      </c>
      <c r="H53" s="1">
        <f t="shared" si="0"/>
        <v>6</v>
      </c>
      <c r="I53" s="1">
        <f t="shared" ref="I53" si="75">SUM(H52:H53)</f>
        <v>12</v>
      </c>
      <c r="J53" s="1">
        <f t="shared" si="1"/>
        <v>94</v>
      </c>
      <c r="K53" s="1">
        <f t="shared" si="2"/>
        <v>9.4</v>
      </c>
      <c r="L53" s="1">
        <f t="shared" si="3"/>
        <v>4</v>
      </c>
      <c r="M53" s="16"/>
      <c r="N53" s="17"/>
      <c r="O53" s="17"/>
      <c r="P53" s="17"/>
      <c r="Q53" s="15"/>
    </row>
    <row r="54" spans="1:27" s="1" customFormat="1" x14ac:dyDescent="0.2">
      <c r="A54" s="1">
        <v>3</v>
      </c>
      <c r="B54" s="1">
        <v>6</v>
      </c>
      <c r="C54" s="1" t="s">
        <v>21</v>
      </c>
      <c r="D54" s="10" t="s">
        <v>17</v>
      </c>
      <c r="E54" s="17"/>
      <c r="F54" s="1">
        <f t="shared" ref="F54:F56" si="76">MIN(100,J53+K53)</f>
        <v>100</v>
      </c>
      <c r="G54" s="1">
        <v>2</v>
      </c>
      <c r="H54" s="1">
        <f t="shared" si="0"/>
        <v>6</v>
      </c>
      <c r="I54" s="1">
        <f t="shared" ref="I54" si="77">SUM(H52:H54)</f>
        <v>18</v>
      </c>
      <c r="J54" s="1">
        <f t="shared" si="1"/>
        <v>94</v>
      </c>
      <c r="K54" s="1">
        <f t="shared" si="2"/>
        <v>9.4</v>
      </c>
      <c r="L54" s="1">
        <f t="shared" si="3"/>
        <v>4</v>
      </c>
      <c r="M54" s="16"/>
      <c r="N54" s="17"/>
      <c r="O54" s="17"/>
      <c r="P54" s="17"/>
      <c r="Q54" s="15"/>
    </row>
    <row r="55" spans="1:27" s="1" customFormat="1" x14ac:dyDescent="0.2">
      <c r="A55" s="1">
        <v>4</v>
      </c>
      <c r="B55" s="1">
        <v>6</v>
      </c>
      <c r="C55" s="1" t="s">
        <v>21</v>
      </c>
      <c r="D55" s="10" t="s">
        <v>17</v>
      </c>
      <c r="E55" s="17"/>
      <c r="F55" s="1">
        <f t="shared" si="76"/>
        <v>100</v>
      </c>
      <c r="G55" s="1">
        <v>2</v>
      </c>
      <c r="H55" s="1">
        <f t="shared" si="0"/>
        <v>6</v>
      </c>
      <c r="I55" s="1">
        <f t="shared" ref="I55" si="78">SUM(H52:H55)</f>
        <v>24</v>
      </c>
      <c r="J55" s="1">
        <f t="shared" si="1"/>
        <v>94</v>
      </c>
      <c r="K55" s="1">
        <f t="shared" si="2"/>
        <v>9.4</v>
      </c>
      <c r="L55" s="1">
        <f t="shared" si="3"/>
        <v>4</v>
      </c>
      <c r="M55" s="16"/>
      <c r="N55" s="17"/>
      <c r="O55" s="17"/>
      <c r="P55" s="17"/>
      <c r="Q55" s="15"/>
    </row>
    <row r="56" spans="1:27" s="1" customFormat="1" x14ac:dyDescent="0.2">
      <c r="A56" s="2">
        <v>5</v>
      </c>
      <c r="B56" s="2">
        <v>6</v>
      </c>
      <c r="C56" s="1" t="s">
        <v>21</v>
      </c>
      <c r="D56" s="10" t="s">
        <v>17</v>
      </c>
      <c r="E56" s="17"/>
      <c r="F56" s="2">
        <f t="shared" si="76"/>
        <v>100</v>
      </c>
      <c r="G56" s="2">
        <v>2</v>
      </c>
      <c r="H56" s="1">
        <f t="shared" si="0"/>
        <v>6</v>
      </c>
      <c r="I56" s="1">
        <f t="shared" ref="I56" si="79">SUM(H52:H56)</f>
        <v>30</v>
      </c>
      <c r="J56" s="1">
        <f t="shared" si="1"/>
        <v>94</v>
      </c>
      <c r="K56" s="1">
        <f t="shared" si="2"/>
        <v>9.4</v>
      </c>
      <c r="L56" s="1">
        <f t="shared" si="3"/>
        <v>4</v>
      </c>
      <c r="M56" s="16"/>
      <c r="N56" s="17"/>
      <c r="O56" s="17"/>
      <c r="P56" s="17"/>
      <c r="Q56" s="15"/>
    </row>
    <row r="57" spans="1:27" s="1" customFormat="1" x14ac:dyDescent="0.2">
      <c r="A57" s="1">
        <v>1</v>
      </c>
      <c r="B57" s="1">
        <v>6</v>
      </c>
      <c r="C57" s="1" t="s">
        <v>21</v>
      </c>
      <c r="D57" s="10" t="s">
        <v>18</v>
      </c>
      <c r="E57" s="17"/>
      <c r="F57" s="1">
        <v>100</v>
      </c>
      <c r="G57" s="1">
        <v>2</v>
      </c>
      <c r="H57" s="1">
        <f t="shared" si="0"/>
        <v>6</v>
      </c>
      <c r="I57" s="1">
        <f t="shared" ref="I57" si="80">SUM(H57)</f>
        <v>6</v>
      </c>
      <c r="J57" s="1">
        <f t="shared" si="1"/>
        <v>94</v>
      </c>
      <c r="K57" s="1">
        <f t="shared" si="2"/>
        <v>9.4</v>
      </c>
      <c r="L57" s="1">
        <f t="shared" si="3"/>
        <v>4</v>
      </c>
      <c r="M57" s="16">
        <f>MIN(100,SUM(J61:K61))*(4)*0.5</f>
        <v>200</v>
      </c>
      <c r="N57" s="17"/>
      <c r="O57" s="17"/>
      <c r="P57" s="17"/>
      <c r="Q57" s="15"/>
    </row>
    <row r="58" spans="1:27" s="1" customFormat="1" x14ac:dyDescent="0.2">
      <c r="A58" s="1">
        <v>2</v>
      </c>
      <c r="B58" s="1">
        <v>6</v>
      </c>
      <c r="C58" s="1" t="s">
        <v>21</v>
      </c>
      <c r="D58" s="10" t="s">
        <v>18</v>
      </c>
      <c r="E58" s="17"/>
      <c r="F58" s="1">
        <f>MIN(100,J57+K57)</f>
        <v>100</v>
      </c>
      <c r="G58" s="1">
        <v>2</v>
      </c>
      <c r="H58" s="1">
        <f t="shared" si="0"/>
        <v>6</v>
      </c>
      <c r="I58" s="1">
        <f t="shared" ref="I58" si="81">SUM(H57:H58)</f>
        <v>12</v>
      </c>
      <c r="J58" s="1">
        <f t="shared" si="1"/>
        <v>94</v>
      </c>
      <c r="K58" s="1">
        <f t="shared" si="2"/>
        <v>9.4</v>
      </c>
      <c r="L58" s="1">
        <f t="shared" si="3"/>
        <v>4</v>
      </c>
      <c r="M58" s="16"/>
      <c r="N58" s="17"/>
      <c r="O58" s="17"/>
      <c r="P58" s="17"/>
      <c r="Q58" s="15"/>
    </row>
    <row r="59" spans="1:27" s="1" customFormat="1" x14ac:dyDescent="0.2">
      <c r="A59" s="1">
        <v>3</v>
      </c>
      <c r="B59" s="1">
        <v>6</v>
      </c>
      <c r="C59" s="1" t="s">
        <v>21</v>
      </c>
      <c r="D59" s="10" t="s">
        <v>18</v>
      </c>
      <c r="E59" s="17"/>
      <c r="F59" s="1">
        <f t="shared" ref="F59:F61" si="82">MIN(100,J58+K58)</f>
        <v>100</v>
      </c>
      <c r="G59" s="1">
        <v>2</v>
      </c>
      <c r="H59" s="1">
        <f t="shared" si="0"/>
        <v>6</v>
      </c>
      <c r="I59" s="1">
        <f t="shared" ref="I59" si="83">SUM(H57:H59)</f>
        <v>18</v>
      </c>
      <c r="J59" s="1">
        <f t="shared" si="1"/>
        <v>94</v>
      </c>
      <c r="K59" s="1">
        <f t="shared" si="2"/>
        <v>9.4</v>
      </c>
      <c r="L59" s="1">
        <f t="shared" si="3"/>
        <v>4</v>
      </c>
      <c r="M59" s="16"/>
      <c r="N59" s="17"/>
      <c r="O59" s="17"/>
      <c r="P59" s="17"/>
      <c r="Q59" s="15"/>
    </row>
    <row r="60" spans="1:27" s="1" customFormat="1" x14ac:dyDescent="0.2">
      <c r="A60" s="1">
        <v>4</v>
      </c>
      <c r="B60" s="1">
        <v>6</v>
      </c>
      <c r="C60" s="1" t="s">
        <v>21</v>
      </c>
      <c r="D60" s="10" t="s">
        <v>18</v>
      </c>
      <c r="E60" s="17"/>
      <c r="F60" s="1">
        <f t="shared" si="82"/>
        <v>100</v>
      </c>
      <c r="G60" s="1">
        <v>2</v>
      </c>
      <c r="H60" s="1">
        <f t="shared" si="0"/>
        <v>6</v>
      </c>
      <c r="I60" s="1">
        <f t="shared" ref="I60" si="84">SUM(H57:H60)</f>
        <v>24</v>
      </c>
      <c r="J60" s="1">
        <f t="shared" si="1"/>
        <v>94</v>
      </c>
      <c r="K60" s="1">
        <f t="shared" si="2"/>
        <v>9.4</v>
      </c>
      <c r="L60" s="1">
        <f t="shared" si="3"/>
        <v>4</v>
      </c>
      <c r="M60" s="16"/>
      <c r="N60" s="17"/>
      <c r="O60" s="17"/>
      <c r="P60" s="17"/>
      <c r="Q60" s="15"/>
    </row>
    <row r="61" spans="1:27" s="1" customFormat="1" x14ac:dyDescent="0.2">
      <c r="A61" s="2">
        <v>5</v>
      </c>
      <c r="B61" s="2">
        <v>6</v>
      </c>
      <c r="C61" s="1" t="s">
        <v>21</v>
      </c>
      <c r="D61" s="10" t="s">
        <v>18</v>
      </c>
      <c r="E61" s="17"/>
      <c r="F61" s="2">
        <f t="shared" si="82"/>
        <v>100</v>
      </c>
      <c r="G61" s="2">
        <v>2</v>
      </c>
      <c r="H61" s="1">
        <f t="shared" si="0"/>
        <v>6</v>
      </c>
      <c r="I61" s="1">
        <f t="shared" ref="I61" si="85">SUM(H57:H61)</f>
        <v>30</v>
      </c>
      <c r="J61" s="1">
        <f t="shared" si="1"/>
        <v>94</v>
      </c>
      <c r="K61" s="1">
        <f t="shared" si="2"/>
        <v>9.4</v>
      </c>
      <c r="L61" s="1">
        <f t="shared" si="3"/>
        <v>4</v>
      </c>
      <c r="M61" s="16"/>
      <c r="N61" s="17"/>
      <c r="O61" s="17"/>
      <c r="P61" s="17"/>
      <c r="Q61" s="15"/>
    </row>
    <row r="62" spans="1:27" s="1" customFormat="1" x14ac:dyDescent="0.2">
      <c r="A62" s="3">
        <v>1</v>
      </c>
      <c r="B62" s="3">
        <v>7</v>
      </c>
      <c r="C62" s="3" t="s">
        <v>21</v>
      </c>
      <c r="D62" s="29" t="s">
        <v>17</v>
      </c>
      <c r="E62" s="22">
        <v>0.8</v>
      </c>
      <c r="F62" s="1">
        <v>100</v>
      </c>
      <c r="G62" s="3">
        <v>1</v>
      </c>
      <c r="H62" s="1">
        <f t="shared" si="0"/>
        <v>3</v>
      </c>
      <c r="I62" s="1">
        <f t="shared" ref="I62" si="86">SUM(H62)</f>
        <v>3</v>
      </c>
      <c r="J62" s="1">
        <f t="shared" si="1"/>
        <v>97</v>
      </c>
      <c r="K62" s="1">
        <f t="shared" si="2"/>
        <v>9.7000000000000011</v>
      </c>
      <c r="L62" s="1">
        <f t="shared" si="3"/>
        <v>2</v>
      </c>
      <c r="M62" s="16">
        <f>MIN(100,SUM(J66:K66))*(4)</f>
        <v>400</v>
      </c>
      <c r="N62" s="17">
        <f t="shared" ref="N62" si="87">M62*(1-E62)+M67*E62</f>
        <v>240</v>
      </c>
      <c r="O62" s="17">
        <f>N62/3</f>
        <v>80</v>
      </c>
      <c r="P62" s="17">
        <f t="shared" ref="P62" si="88">SUM(G62:G66)*2</f>
        <v>10</v>
      </c>
      <c r="Q62" s="15">
        <f>SUM(O62:P62)*3</f>
        <v>270</v>
      </c>
    </row>
    <row r="63" spans="1:27" s="1" customFormat="1" x14ac:dyDescent="0.2">
      <c r="A63" s="3">
        <v>2</v>
      </c>
      <c r="B63" s="3">
        <v>7</v>
      </c>
      <c r="C63" s="3" t="s">
        <v>21</v>
      </c>
      <c r="D63" s="29" t="s">
        <v>17</v>
      </c>
      <c r="E63" s="22"/>
      <c r="F63" s="1">
        <f>MIN(100,J62+K62)</f>
        <v>100</v>
      </c>
      <c r="G63" s="3">
        <v>1</v>
      </c>
      <c r="H63" s="1">
        <f t="shared" si="0"/>
        <v>3</v>
      </c>
      <c r="I63" s="1">
        <f t="shared" ref="I63" si="89">SUM(H62:H63)</f>
        <v>6</v>
      </c>
      <c r="J63" s="1">
        <f t="shared" si="1"/>
        <v>97</v>
      </c>
      <c r="K63" s="1">
        <f t="shared" si="2"/>
        <v>9.7000000000000011</v>
      </c>
      <c r="L63" s="1">
        <f t="shared" si="3"/>
        <v>2</v>
      </c>
      <c r="M63" s="16"/>
      <c r="N63" s="17"/>
      <c r="O63" s="17"/>
      <c r="P63" s="17"/>
      <c r="Q63" s="15"/>
    </row>
    <row r="64" spans="1:27" s="1" customFormat="1" x14ac:dyDescent="0.2">
      <c r="A64" s="3">
        <v>3</v>
      </c>
      <c r="B64" s="3">
        <v>7</v>
      </c>
      <c r="C64" s="3" t="s">
        <v>21</v>
      </c>
      <c r="D64" s="29" t="s">
        <v>17</v>
      </c>
      <c r="E64" s="22"/>
      <c r="F64" s="1">
        <f t="shared" ref="F64:F66" si="90">MIN(100,J63+K63)</f>
        <v>100</v>
      </c>
      <c r="G64" s="3">
        <v>1</v>
      </c>
      <c r="H64" s="1">
        <f t="shared" si="0"/>
        <v>3</v>
      </c>
      <c r="I64" s="1">
        <f t="shared" ref="I64" si="91">SUM(H62:H64)</f>
        <v>9</v>
      </c>
      <c r="J64" s="1">
        <f t="shared" si="1"/>
        <v>97</v>
      </c>
      <c r="K64" s="1">
        <f t="shared" si="2"/>
        <v>9.7000000000000011</v>
      </c>
      <c r="L64" s="1">
        <f t="shared" si="3"/>
        <v>2</v>
      </c>
      <c r="M64" s="16"/>
      <c r="N64" s="17"/>
      <c r="O64" s="17"/>
      <c r="P64" s="17"/>
      <c r="Q64" s="15"/>
    </row>
    <row r="65" spans="1:17" s="1" customFormat="1" x14ac:dyDescent="0.2">
      <c r="A65" s="3">
        <v>4</v>
      </c>
      <c r="B65" s="3">
        <v>7</v>
      </c>
      <c r="C65" s="3" t="s">
        <v>21</v>
      </c>
      <c r="D65" s="29" t="s">
        <v>17</v>
      </c>
      <c r="E65" s="22"/>
      <c r="F65" s="1">
        <f t="shared" si="90"/>
        <v>100</v>
      </c>
      <c r="G65" s="3">
        <v>1</v>
      </c>
      <c r="H65" s="1">
        <f t="shared" si="0"/>
        <v>3</v>
      </c>
      <c r="I65" s="1">
        <f t="shared" ref="I65" si="92">SUM(H62:H65)</f>
        <v>12</v>
      </c>
      <c r="J65" s="1">
        <f t="shared" si="1"/>
        <v>97</v>
      </c>
      <c r="K65" s="1">
        <f t="shared" si="2"/>
        <v>9.7000000000000011</v>
      </c>
      <c r="L65" s="1">
        <f t="shared" si="3"/>
        <v>2</v>
      </c>
      <c r="M65" s="16"/>
      <c r="N65" s="17"/>
      <c r="O65" s="17"/>
      <c r="P65" s="17"/>
      <c r="Q65" s="15"/>
    </row>
    <row r="66" spans="1:17" s="1" customFormat="1" x14ac:dyDescent="0.2">
      <c r="A66" s="9">
        <v>5</v>
      </c>
      <c r="B66" s="9">
        <v>7</v>
      </c>
      <c r="C66" s="3" t="s">
        <v>21</v>
      </c>
      <c r="D66" s="29" t="s">
        <v>17</v>
      </c>
      <c r="E66" s="22"/>
      <c r="F66" s="2">
        <f t="shared" si="90"/>
        <v>100</v>
      </c>
      <c r="G66" s="9">
        <v>1</v>
      </c>
      <c r="H66" s="1">
        <f t="shared" si="0"/>
        <v>3</v>
      </c>
      <c r="I66" s="1">
        <f t="shared" ref="I66" si="93">SUM(H62:H66)</f>
        <v>15</v>
      </c>
      <c r="J66" s="1">
        <f t="shared" si="1"/>
        <v>97</v>
      </c>
      <c r="K66" s="1">
        <f t="shared" si="2"/>
        <v>9.7000000000000011</v>
      </c>
      <c r="L66" s="1">
        <f t="shared" si="3"/>
        <v>2</v>
      </c>
      <c r="M66" s="16"/>
      <c r="N66" s="17"/>
      <c r="O66" s="17"/>
      <c r="P66" s="17"/>
      <c r="Q66" s="15"/>
    </row>
    <row r="67" spans="1:17" s="1" customFormat="1" x14ac:dyDescent="0.2">
      <c r="A67" s="3">
        <v>1</v>
      </c>
      <c r="B67" s="3">
        <v>7</v>
      </c>
      <c r="C67" s="3" t="s">
        <v>21</v>
      </c>
      <c r="D67" s="29" t="s">
        <v>18</v>
      </c>
      <c r="E67" s="22"/>
      <c r="F67" s="1">
        <v>100</v>
      </c>
      <c r="G67" s="3">
        <v>1</v>
      </c>
      <c r="H67" s="1">
        <f t="shared" ref="H67:H81" si="94">G67*3</f>
        <v>3</v>
      </c>
      <c r="I67" s="1">
        <f t="shared" ref="I67" si="95">SUM(H67)</f>
        <v>3</v>
      </c>
      <c r="J67" s="1">
        <f t="shared" ref="J67:J81" si="96">F67-H67</f>
        <v>97</v>
      </c>
      <c r="K67" s="1">
        <f t="shared" ref="K67:K81" si="97">J67*0.1</f>
        <v>9.7000000000000011</v>
      </c>
      <c r="L67" s="1">
        <f t="shared" ref="L67:L81" si="98">G67*2</f>
        <v>2</v>
      </c>
      <c r="M67" s="16">
        <f>MIN(100,SUM(J71:K71))*(4)*0.5</f>
        <v>200</v>
      </c>
      <c r="N67" s="17"/>
      <c r="O67" s="17"/>
      <c r="P67" s="17"/>
      <c r="Q67" s="15"/>
    </row>
    <row r="68" spans="1:17" s="1" customFormat="1" x14ac:dyDescent="0.2">
      <c r="A68" s="3">
        <v>2</v>
      </c>
      <c r="B68" s="3">
        <v>7</v>
      </c>
      <c r="C68" s="3" t="s">
        <v>21</v>
      </c>
      <c r="D68" s="29" t="s">
        <v>18</v>
      </c>
      <c r="E68" s="22"/>
      <c r="F68" s="1">
        <f>MIN(100,J67+K67)</f>
        <v>100</v>
      </c>
      <c r="G68" s="3">
        <v>1</v>
      </c>
      <c r="H68" s="1">
        <f t="shared" si="94"/>
        <v>3</v>
      </c>
      <c r="I68" s="1">
        <f t="shared" ref="I68" si="99">SUM(H67:H68)</f>
        <v>6</v>
      </c>
      <c r="J68" s="1">
        <f t="shared" si="96"/>
        <v>97</v>
      </c>
      <c r="K68" s="1">
        <f t="shared" si="97"/>
        <v>9.7000000000000011</v>
      </c>
      <c r="L68" s="1">
        <f t="shared" si="98"/>
        <v>2</v>
      </c>
      <c r="M68" s="16"/>
      <c r="N68" s="17"/>
      <c r="O68" s="17"/>
      <c r="P68" s="17"/>
      <c r="Q68" s="15"/>
    </row>
    <row r="69" spans="1:17" s="1" customFormat="1" x14ac:dyDescent="0.2">
      <c r="A69" s="3">
        <v>3</v>
      </c>
      <c r="B69" s="3">
        <v>7</v>
      </c>
      <c r="C69" s="3" t="s">
        <v>21</v>
      </c>
      <c r="D69" s="29" t="s">
        <v>18</v>
      </c>
      <c r="E69" s="22"/>
      <c r="F69" s="1">
        <f t="shared" ref="F69:F71" si="100">MIN(100,J68+K68)</f>
        <v>100</v>
      </c>
      <c r="G69" s="3">
        <v>1</v>
      </c>
      <c r="H69" s="1">
        <f t="shared" si="94"/>
        <v>3</v>
      </c>
      <c r="I69" s="1">
        <f t="shared" ref="I69" si="101">SUM(H67:H69)</f>
        <v>9</v>
      </c>
      <c r="J69" s="1">
        <f t="shared" si="96"/>
        <v>97</v>
      </c>
      <c r="K69" s="1">
        <f t="shared" si="97"/>
        <v>9.7000000000000011</v>
      </c>
      <c r="L69" s="1">
        <f t="shared" si="98"/>
        <v>2</v>
      </c>
      <c r="M69" s="16"/>
      <c r="N69" s="17"/>
      <c r="O69" s="17"/>
      <c r="P69" s="17"/>
      <c r="Q69" s="15"/>
    </row>
    <row r="70" spans="1:17" s="1" customFormat="1" x14ac:dyDescent="0.2">
      <c r="A70" s="3">
        <v>4</v>
      </c>
      <c r="B70" s="3">
        <v>7</v>
      </c>
      <c r="C70" s="3" t="s">
        <v>21</v>
      </c>
      <c r="D70" s="29" t="s">
        <v>18</v>
      </c>
      <c r="E70" s="22"/>
      <c r="F70" s="1">
        <f t="shared" si="100"/>
        <v>100</v>
      </c>
      <c r="G70" s="3">
        <v>1</v>
      </c>
      <c r="H70" s="1">
        <f t="shared" si="94"/>
        <v>3</v>
      </c>
      <c r="I70" s="1">
        <f t="shared" ref="I70" si="102">SUM(H67:H70)</f>
        <v>12</v>
      </c>
      <c r="J70" s="1">
        <f t="shared" si="96"/>
        <v>97</v>
      </c>
      <c r="K70" s="1">
        <f t="shared" si="97"/>
        <v>9.7000000000000011</v>
      </c>
      <c r="L70" s="1">
        <f t="shared" si="98"/>
        <v>2</v>
      </c>
      <c r="M70" s="16"/>
      <c r="N70" s="17"/>
      <c r="O70" s="17"/>
      <c r="P70" s="17"/>
      <c r="Q70" s="15"/>
    </row>
    <row r="71" spans="1:17" s="1" customFormat="1" x14ac:dyDescent="0.2">
      <c r="A71" s="9">
        <v>5</v>
      </c>
      <c r="B71" s="9">
        <v>7</v>
      </c>
      <c r="C71" s="3" t="s">
        <v>21</v>
      </c>
      <c r="D71" s="29" t="s">
        <v>18</v>
      </c>
      <c r="E71" s="22"/>
      <c r="F71" s="2">
        <f t="shared" si="100"/>
        <v>100</v>
      </c>
      <c r="G71" s="9">
        <v>1</v>
      </c>
      <c r="H71" s="1">
        <f t="shared" si="94"/>
        <v>3</v>
      </c>
      <c r="I71" s="1">
        <f t="shared" ref="I71" si="103">SUM(H67:H71)</f>
        <v>15</v>
      </c>
      <c r="J71" s="1">
        <f t="shared" si="96"/>
        <v>97</v>
      </c>
      <c r="K71" s="1">
        <f t="shared" si="97"/>
        <v>9.7000000000000011</v>
      </c>
      <c r="L71" s="1">
        <f t="shared" si="98"/>
        <v>2</v>
      </c>
      <c r="M71" s="16"/>
      <c r="N71" s="17"/>
      <c r="O71" s="17"/>
      <c r="P71" s="17"/>
      <c r="Q71" s="15"/>
    </row>
    <row r="72" spans="1:17" s="1" customFormat="1" x14ac:dyDescent="0.2">
      <c r="A72" s="3">
        <v>1</v>
      </c>
      <c r="B72" s="3">
        <v>8</v>
      </c>
      <c r="C72" s="3" t="s">
        <v>21</v>
      </c>
      <c r="D72" s="29" t="s">
        <v>17</v>
      </c>
      <c r="E72" s="22">
        <v>0.8</v>
      </c>
      <c r="F72" s="1">
        <v>100</v>
      </c>
      <c r="G72" s="3">
        <v>0</v>
      </c>
      <c r="H72" s="1">
        <f t="shared" si="94"/>
        <v>0</v>
      </c>
      <c r="I72" s="1">
        <f t="shared" ref="I72" si="104">SUM(H72)</f>
        <v>0</v>
      </c>
      <c r="J72" s="1">
        <f t="shared" si="96"/>
        <v>100</v>
      </c>
      <c r="K72" s="1">
        <f t="shared" si="97"/>
        <v>10</v>
      </c>
      <c r="L72" s="1">
        <f t="shared" si="98"/>
        <v>0</v>
      </c>
      <c r="M72" s="16">
        <f>MIN(100,SUM(J76:K76))*(4)</f>
        <v>400</v>
      </c>
      <c r="N72" s="17">
        <f t="shared" ref="N72" si="105">M72*(1-E72)+M77*E72</f>
        <v>240</v>
      </c>
      <c r="O72" s="17">
        <f t="shared" ref="O72" si="106">N72/3</f>
        <v>80</v>
      </c>
      <c r="P72" s="17">
        <f t="shared" ref="P72" si="107">SUM(G72:G76)*2</f>
        <v>0</v>
      </c>
      <c r="Q72" s="15">
        <f>SUM(O72:P72)*3</f>
        <v>240</v>
      </c>
    </row>
    <row r="73" spans="1:17" s="1" customFormat="1" x14ac:dyDescent="0.2">
      <c r="A73" s="3">
        <v>2</v>
      </c>
      <c r="B73" s="3">
        <v>8</v>
      </c>
      <c r="C73" s="3" t="s">
        <v>21</v>
      </c>
      <c r="D73" s="29" t="s">
        <v>17</v>
      </c>
      <c r="E73" s="22"/>
      <c r="F73" s="1">
        <f>MIN(100,J72+K72)</f>
        <v>100</v>
      </c>
      <c r="G73" s="3">
        <v>0</v>
      </c>
      <c r="H73" s="1">
        <f t="shared" si="94"/>
        <v>0</v>
      </c>
      <c r="I73" s="1">
        <f t="shared" ref="I73" si="108">SUM(H72:H73)</f>
        <v>0</v>
      </c>
      <c r="J73" s="1">
        <f t="shared" si="96"/>
        <v>100</v>
      </c>
      <c r="K73" s="1">
        <f t="shared" si="97"/>
        <v>10</v>
      </c>
      <c r="L73" s="1">
        <f t="shared" si="98"/>
        <v>0</v>
      </c>
      <c r="M73" s="16"/>
      <c r="N73" s="17"/>
      <c r="O73" s="17"/>
      <c r="P73" s="17"/>
      <c r="Q73" s="15"/>
    </row>
    <row r="74" spans="1:17" s="1" customFormat="1" x14ac:dyDescent="0.2">
      <c r="A74" s="3">
        <v>3</v>
      </c>
      <c r="B74" s="3">
        <v>8</v>
      </c>
      <c r="C74" s="3" t="s">
        <v>21</v>
      </c>
      <c r="D74" s="29" t="s">
        <v>17</v>
      </c>
      <c r="E74" s="22"/>
      <c r="F74" s="1">
        <f t="shared" ref="F74:F76" si="109">MIN(100,J73+K73)</f>
        <v>100</v>
      </c>
      <c r="G74" s="3">
        <v>0</v>
      </c>
      <c r="H74" s="1">
        <f t="shared" si="94"/>
        <v>0</v>
      </c>
      <c r="I74" s="1">
        <f t="shared" ref="I74" si="110">SUM(H72:H74)</f>
        <v>0</v>
      </c>
      <c r="J74" s="1">
        <f t="shared" si="96"/>
        <v>100</v>
      </c>
      <c r="K74" s="1">
        <f t="shared" si="97"/>
        <v>10</v>
      </c>
      <c r="L74" s="1">
        <f t="shared" si="98"/>
        <v>0</v>
      </c>
      <c r="M74" s="16"/>
      <c r="N74" s="17"/>
      <c r="O74" s="17"/>
      <c r="P74" s="17"/>
      <c r="Q74" s="15"/>
    </row>
    <row r="75" spans="1:17" s="1" customFormat="1" x14ac:dyDescent="0.2">
      <c r="A75" s="3">
        <v>4</v>
      </c>
      <c r="B75" s="3">
        <v>8</v>
      </c>
      <c r="C75" s="3" t="s">
        <v>21</v>
      </c>
      <c r="D75" s="29" t="s">
        <v>17</v>
      </c>
      <c r="E75" s="22"/>
      <c r="F75" s="1">
        <f t="shared" si="109"/>
        <v>100</v>
      </c>
      <c r="G75" s="3">
        <v>0</v>
      </c>
      <c r="H75" s="1">
        <f t="shared" si="94"/>
        <v>0</v>
      </c>
      <c r="I75" s="1">
        <f t="shared" ref="I75" si="111">SUM(H72:H75)</f>
        <v>0</v>
      </c>
      <c r="J75" s="1">
        <f t="shared" si="96"/>
        <v>100</v>
      </c>
      <c r="K75" s="1">
        <f t="shared" si="97"/>
        <v>10</v>
      </c>
      <c r="L75" s="1">
        <f t="shared" si="98"/>
        <v>0</v>
      </c>
      <c r="M75" s="16"/>
      <c r="N75" s="17"/>
      <c r="O75" s="17"/>
      <c r="P75" s="17"/>
      <c r="Q75" s="15"/>
    </row>
    <row r="76" spans="1:17" s="1" customFormat="1" x14ac:dyDescent="0.2">
      <c r="A76" s="9">
        <v>5</v>
      </c>
      <c r="B76" s="9">
        <v>8</v>
      </c>
      <c r="C76" s="3" t="s">
        <v>21</v>
      </c>
      <c r="D76" s="29" t="s">
        <v>17</v>
      </c>
      <c r="E76" s="22"/>
      <c r="F76" s="2">
        <f t="shared" si="109"/>
        <v>100</v>
      </c>
      <c r="G76" s="9">
        <v>0</v>
      </c>
      <c r="H76" s="1">
        <f t="shared" si="94"/>
        <v>0</v>
      </c>
      <c r="I76" s="1">
        <f t="shared" ref="I76" si="112">SUM(H72:H76)</f>
        <v>0</v>
      </c>
      <c r="J76" s="1">
        <f t="shared" si="96"/>
        <v>100</v>
      </c>
      <c r="K76" s="1">
        <f t="shared" si="97"/>
        <v>10</v>
      </c>
      <c r="L76" s="1">
        <f t="shared" si="98"/>
        <v>0</v>
      </c>
      <c r="M76" s="16"/>
      <c r="N76" s="17"/>
      <c r="O76" s="17"/>
      <c r="P76" s="17"/>
      <c r="Q76" s="15"/>
    </row>
    <row r="77" spans="1:17" s="1" customFormat="1" x14ac:dyDescent="0.2">
      <c r="A77" s="3">
        <v>1</v>
      </c>
      <c r="B77" s="3">
        <v>8</v>
      </c>
      <c r="C77" s="3" t="s">
        <v>21</v>
      </c>
      <c r="D77" s="29" t="s">
        <v>18</v>
      </c>
      <c r="E77" s="22"/>
      <c r="F77" s="1">
        <v>100</v>
      </c>
      <c r="G77" s="3">
        <v>0</v>
      </c>
      <c r="H77" s="1">
        <f t="shared" si="94"/>
        <v>0</v>
      </c>
      <c r="I77" s="1">
        <f t="shared" ref="I77" si="113">SUM(H77)</f>
        <v>0</v>
      </c>
      <c r="J77" s="1">
        <f t="shared" si="96"/>
        <v>100</v>
      </c>
      <c r="K77" s="1">
        <f t="shared" si="97"/>
        <v>10</v>
      </c>
      <c r="L77" s="1">
        <f t="shared" si="98"/>
        <v>0</v>
      </c>
      <c r="M77" s="16">
        <f>MIN(100,SUM(J81:K81))*(4)*0.5</f>
        <v>200</v>
      </c>
      <c r="N77" s="17"/>
      <c r="O77" s="17"/>
      <c r="P77" s="17"/>
      <c r="Q77" s="15"/>
    </row>
    <row r="78" spans="1:17" s="1" customFormat="1" x14ac:dyDescent="0.2">
      <c r="A78" s="3">
        <v>2</v>
      </c>
      <c r="B78" s="3">
        <v>8</v>
      </c>
      <c r="C78" s="3" t="s">
        <v>21</v>
      </c>
      <c r="D78" s="29" t="s">
        <v>18</v>
      </c>
      <c r="E78" s="22"/>
      <c r="F78" s="1">
        <f>MIN(100,J77+K77)</f>
        <v>100</v>
      </c>
      <c r="G78" s="3">
        <v>0</v>
      </c>
      <c r="H78" s="1">
        <f t="shared" si="94"/>
        <v>0</v>
      </c>
      <c r="I78" s="1">
        <f t="shared" ref="I78" si="114">SUM(H77:H78)</f>
        <v>0</v>
      </c>
      <c r="J78" s="1">
        <f t="shared" si="96"/>
        <v>100</v>
      </c>
      <c r="K78" s="1">
        <f t="shared" si="97"/>
        <v>10</v>
      </c>
      <c r="L78" s="1">
        <f t="shared" si="98"/>
        <v>0</v>
      </c>
      <c r="M78" s="16"/>
      <c r="N78" s="17"/>
      <c r="O78" s="17"/>
      <c r="P78" s="17"/>
      <c r="Q78" s="15"/>
    </row>
    <row r="79" spans="1:17" s="1" customFormat="1" x14ac:dyDescent="0.2">
      <c r="A79" s="3">
        <v>3</v>
      </c>
      <c r="B79" s="3">
        <v>8</v>
      </c>
      <c r="C79" s="3" t="s">
        <v>21</v>
      </c>
      <c r="D79" s="29" t="s">
        <v>18</v>
      </c>
      <c r="E79" s="22"/>
      <c r="F79" s="1">
        <f t="shared" ref="F79:F81" si="115">MIN(100,J78+K78)</f>
        <v>100</v>
      </c>
      <c r="G79" s="3">
        <v>0</v>
      </c>
      <c r="H79" s="1">
        <f t="shared" si="94"/>
        <v>0</v>
      </c>
      <c r="I79" s="1">
        <f t="shared" ref="I79" si="116">SUM(H77:H79)</f>
        <v>0</v>
      </c>
      <c r="J79" s="1">
        <f t="shared" si="96"/>
        <v>100</v>
      </c>
      <c r="K79" s="1">
        <f t="shared" si="97"/>
        <v>10</v>
      </c>
      <c r="L79" s="1">
        <f t="shared" si="98"/>
        <v>0</v>
      </c>
      <c r="M79" s="16"/>
      <c r="N79" s="17"/>
      <c r="O79" s="17"/>
      <c r="P79" s="17"/>
      <c r="Q79" s="15"/>
    </row>
    <row r="80" spans="1:17" s="1" customFormat="1" x14ac:dyDescent="0.2">
      <c r="A80" s="3">
        <v>4</v>
      </c>
      <c r="B80" s="3">
        <v>8</v>
      </c>
      <c r="C80" s="3" t="s">
        <v>21</v>
      </c>
      <c r="D80" s="29" t="s">
        <v>18</v>
      </c>
      <c r="E80" s="22"/>
      <c r="F80" s="1">
        <f t="shared" si="115"/>
        <v>100</v>
      </c>
      <c r="G80" s="3">
        <v>0</v>
      </c>
      <c r="H80" s="1">
        <f t="shared" si="94"/>
        <v>0</v>
      </c>
      <c r="I80" s="1">
        <f t="shared" ref="I80" si="117">SUM(H77:H80)</f>
        <v>0</v>
      </c>
      <c r="J80" s="1">
        <f t="shared" si="96"/>
        <v>100</v>
      </c>
      <c r="K80" s="1">
        <f t="shared" si="97"/>
        <v>10</v>
      </c>
      <c r="L80" s="1">
        <f t="shared" si="98"/>
        <v>0</v>
      </c>
      <c r="M80" s="16"/>
      <c r="N80" s="17"/>
      <c r="O80" s="17"/>
      <c r="P80" s="17"/>
      <c r="Q80" s="15"/>
    </row>
    <row r="81" spans="1:27" s="1" customFormat="1" ht="17" thickBot="1" x14ac:dyDescent="0.25">
      <c r="A81" s="9">
        <v>5</v>
      </c>
      <c r="B81" s="9">
        <v>8</v>
      </c>
      <c r="C81" s="3" t="s">
        <v>21</v>
      </c>
      <c r="D81" s="29" t="s">
        <v>18</v>
      </c>
      <c r="E81" s="22"/>
      <c r="F81" s="2">
        <f t="shared" si="115"/>
        <v>100</v>
      </c>
      <c r="G81" s="9">
        <v>0</v>
      </c>
      <c r="H81" s="1">
        <f t="shared" si="94"/>
        <v>0</v>
      </c>
      <c r="I81" s="1">
        <f t="shared" ref="I81" si="118">SUM(H77:H81)</f>
        <v>0</v>
      </c>
      <c r="J81" s="1">
        <f t="shared" si="96"/>
        <v>100</v>
      </c>
      <c r="K81" s="1">
        <f t="shared" si="97"/>
        <v>10</v>
      </c>
      <c r="L81" s="1">
        <f t="shared" si="98"/>
        <v>0</v>
      </c>
      <c r="M81" s="16"/>
      <c r="N81" s="17"/>
      <c r="O81" s="17"/>
      <c r="P81" s="17"/>
      <c r="Q81" s="15"/>
    </row>
    <row r="82" spans="1:27" s="1" customFormat="1" ht="18" thickTop="1" thickBot="1" x14ac:dyDescent="0.25">
      <c r="A82" s="1">
        <v>1</v>
      </c>
      <c r="B82" s="1">
        <v>1</v>
      </c>
      <c r="C82" s="11" t="s">
        <v>20</v>
      </c>
      <c r="D82" s="31" t="s">
        <v>17</v>
      </c>
      <c r="E82" s="17">
        <v>0.2</v>
      </c>
      <c r="F82" s="1">
        <v>100</v>
      </c>
      <c r="G82" s="1">
        <v>7</v>
      </c>
      <c r="H82" s="1">
        <f>G82*3</f>
        <v>21</v>
      </c>
      <c r="I82" s="1">
        <f t="shared" ref="I82" si="119">SUM(H82)</f>
        <v>21</v>
      </c>
      <c r="J82" s="1">
        <f>F82-H82</f>
        <v>79</v>
      </c>
      <c r="K82" s="1">
        <f>J82*0.1</f>
        <v>7.9</v>
      </c>
      <c r="L82" s="1">
        <f>G82*2</f>
        <v>14</v>
      </c>
      <c r="M82" s="25">
        <f>MIN(100,SUM(J86:K86))*(4)</f>
        <v>80.092760000000055</v>
      </c>
      <c r="N82" s="23">
        <f>M82*(1-E82)+M87*E82</f>
        <v>72.083484000000041</v>
      </c>
      <c r="O82" s="23">
        <f>N82/3</f>
        <v>24.027828000000014</v>
      </c>
      <c r="P82" s="23">
        <f>SUM(G82:G86)*2</f>
        <v>70</v>
      </c>
      <c r="Q82" s="24">
        <f>SUM(O82:P82)*3</f>
        <v>282.08348400000006</v>
      </c>
    </row>
    <row r="83" spans="1:27" s="1" customFormat="1" ht="18" thickTop="1" thickBot="1" x14ac:dyDescent="0.25">
      <c r="A83" s="1">
        <v>2</v>
      </c>
      <c r="B83" s="1">
        <v>1</v>
      </c>
      <c r="C83" s="11" t="s">
        <v>20</v>
      </c>
      <c r="D83" s="31" t="s">
        <v>17</v>
      </c>
      <c r="E83" s="17"/>
      <c r="F83" s="1">
        <f>J82+K82</f>
        <v>86.9</v>
      </c>
      <c r="G83" s="1">
        <v>7</v>
      </c>
      <c r="H83" s="1">
        <f t="shared" ref="H83:H86" si="120">G83*3</f>
        <v>21</v>
      </c>
      <c r="I83" s="1">
        <f t="shared" ref="I83" si="121">SUM(H82:H83)</f>
        <v>42</v>
      </c>
      <c r="J83" s="1">
        <f t="shared" ref="J83:J145" si="122">F83-H83</f>
        <v>65.900000000000006</v>
      </c>
      <c r="K83" s="1">
        <f t="shared" ref="K83:K146" si="123">J83*0.1</f>
        <v>6.5900000000000007</v>
      </c>
      <c r="L83" s="1">
        <f t="shared" ref="L83:L146" si="124">G83*2</f>
        <v>14</v>
      </c>
      <c r="M83" s="25"/>
      <c r="N83" s="23"/>
      <c r="O83" s="23"/>
      <c r="P83" s="23"/>
      <c r="Q83" s="24"/>
    </row>
    <row r="84" spans="1:27" s="1" customFormat="1" ht="18" thickTop="1" thickBot="1" x14ac:dyDescent="0.25">
      <c r="A84" s="1">
        <v>3</v>
      </c>
      <c r="B84" s="1">
        <v>1</v>
      </c>
      <c r="C84" s="11" t="s">
        <v>20</v>
      </c>
      <c r="D84" s="31" t="s">
        <v>17</v>
      </c>
      <c r="E84" s="17"/>
      <c r="F84" s="1">
        <f>J83+K83</f>
        <v>72.490000000000009</v>
      </c>
      <c r="G84" s="1">
        <v>7</v>
      </c>
      <c r="H84" s="1">
        <f t="shared" si="120"/>
        <v>21</v>
      </c>
      <c r="I84" s="1">
        <f t="shared" ref="I84" si="125">SUM(H82:H84)</f>
        <v>63</v>
      </c>
      <c r="J84" s="1">
        <f t="shared" si="122"/>
        <v>51.490000000000009</v>
      </c>
      <c r="K84" s="1">
        <f t="shared" si="123"/>
        <v>5.1490000000000009</v>
      </c>
      <c r="L84" s="1">
        <f t="shared" si="124"/>
        <v>14</v>
      </c>
      <c r="M84" s="25"/>
      <c r="N84" s="23"/>
      <c r="O84" s="23"/>
      <c r="P84" s="23"/>
      <c r="Q84" s="24"/>
    </row>
    <row r="85" spans="1:27" s="1" customFormat="1" ht="18" thickTop="1" thickBot="1" x14ac:dyDescent="0.25">
      <c r="A85" s="1">
        <v>4</v>
      </c>
      <c r="B85" s="1">
        <v>1</v>
      </c>
      <c r="C85" s="11" t="s">
        <v>20</v>
      </c>
      <c r="D85" s="31" t="s">
        <v>17</v>
      </c>
      <c r="E85" s="17"/>
      <c r="F85" s="1">
        <f>J84+K84</f>
        <v>56.63900000000001</v>
      </c>
      <c r="G85" s="1">
        <v>7</v>
      </c>
      <c r="H85" s="1">
        <f t="shared" si="120"/>
        <v>21</v>
      </c>
      <c r="I85" s="1">
        <f t="shared" ref="I85" si="126">SUM(H82:H85)</f>
        <v>84</v>
      </c>
      <c r="J85" s="1">
        <f t="shared" si="122"/>
        <v>35.63900000000001</v>
      </c>
      <c r="K85" s="1">
        <f t="shared" si="123"/>
        <v>3.5639000000000012</v>
      </c>
      <c r="L85" s="1">
        <f t="shared" si="124"/>
        <v>14</v>
      </c>
      <c r="M85" s="25"/>
      <c r="N85" s="23"/>
      <c r="O85" s="23"/>
      <c r="P85" s="23"/>
      <c r="Q85" s="24"/>
    </row>
    <row r="86" spans="1:27" s="1" customFormat="1" ht="18" thickTop="1" thickBot="1" x14ac:dyDescent="0.25">
      <c r="A86" s="2">
        <v>5</v>
      </c>
      <c r="B86" s="2">
        <v>1</v>
      </c>
      <c r="C86" s="11" t="s">
        <v>20</v>
      </c>
      <c r="D86" s="31" t="s">
        <v>17</v>
      </c>
      <c r="E86" s="17"/>
      <c r="F86" s="2">
        <f t="shared" ref="F86" si="127">J85+K85</f>
        <v>39.202900000000014</v>
      </c>
      <c r="G86" s="2">
        <v>7</v>
      </c>
      <c r="H86" s="2">
        <f t="shared" si="120"/>
        <v>21</v>
      </c>
      <c r="I86" s="1">
        <f t="shared" ref="I86" si="128">SUM(H82:H86)</f>
        <v>105</v>
      </c>
      <c r="J86" s="1">
        <f t="shared" si="122"/>
        <v>18.202900000000014</v>
      </c>
      <c r="K86" s="1">
        <f t="shared" si="123"/>
        <v>1.8202900000000015</v>
      </c>
      <c r="L86" s="1">
        <f t="shared" si="124"/>
        <v>14</v>
      </c>
      <c r="M86" s="25"/>
      <c r="N86" s="23"/>
      <c r="O86" s="23"/>
      <c r="P86" s="23"/>
      <c r="Q86" s="24"/>
    </row>
    <row r="87" spans="1:27" s="1" customFormat="1" ht="18" thickTop="1" thickBot="1" x14ac:dyDescent="0.25">
      <c r="A87" s="1">
        <v>1</v>
      </c>
      <c r="B87" s="1">
        <v>1</v>
      </c>
      <c r="C87" s="11" t="s">
        <v>20</v>
      </c>
      <c r="D87" s="31" t="s">
        <v>18</v>
      </c>
      <c r="E87" s="17"/>
      <c r="F87" s="1">
        <v>100</v>
      </c>
      <c r="G87" s="1">
        <v>7</v>
      </c>
      <c r="H87" s="1">
        <f>G87*3</f>
        <v>21</v>
      </c>
      <c r="I87" s="1">
        <f t="shared" ref="I87" si="129">SUM(H87)</f>
        <v>21</v>
      </c>
      <c r="J87" s="1">
        <f t="shared" si="122"/>
        <v>79</v>
      </c>
      <c r="K87" s="1">
        <f t="shared" si="123"/>
        <v>7.9</v>
      </c>
      <c r="L87" s="1">
        <f t="shared" si="124"/>
        <v>14</v>
      </c>
      <c r="M87" s="26">
        <f>MIN(100,SUM(J91:K91))*(4)*0.5</f>
        <v>40.046380000000028</v>
      </c>
      <c r="N87" s="23"/>
      <c r="O87" s="23"/>
      <c r="P87" s="23"/>
      <c r="Q87" s="24"/>
    </row>
    <row r="88" spans="1:27" s="1" customFormat="1" ht="18" thickTop="1" thickBot="1" x14ac:dyDescent="0.25">
      <c r="A88" s="1">
        <v>2</v>
      </c>
      <c r="B88" s="1">
        <v>1</v>
      </c>
      <c r="C88" s="11" t="s">
        <v>20</v>
      </c>
      <c r="D88" s="31" t="s">
        <v>18</v>
      </c>
      <c r="E88" s="17"/>
      <c r="F88" s="1">
        <f>J87+K87</f>
        <v>86.9</v>
      </c>
      <c r="G88" s="1">
        <v>7</v>
      </c>
      <c r="H88" s="1">
        <f t="shared" ref="H88:H91" si="130">G88*3</f>
        <v>21</v>
      </c>
      <c r="I88" s="1">
        <f t="shared" ref="I88" si="131">SUM(H87:H88)</f>
        <v>42</v>
      </c>
      <c r="J88" s="1">
        <f t="shared" si="122"/>
        <v>65.900000000000006</v>
      </c>
      <c r="K88" s="1">
        <f t="shared" si="123"/>
        <v>6.5900000000000007</v>
      </c>
      <c r="L88" s="1">
        <f t="shared" si="124"/>
        <v>14</v>
      </c>
      <c r="M88" s="26"/>
      <c r="N88" s="23"/>
      <c r="O88" s="23"/>
      <c r="P88" s="23"/>
      <c r="Q88" s="24"/>
    </row>
    <row r="89" spans="1:27" s="1" customFormat="1" ht="18" thickTop="1" thickBot="1" x14ac:dyDescent="0.25">
      <c r="A89" s="1">
        <v>3</v>
      </c>
      <c r="B89" s="1">
        <v>1</v>
      </c>
      <c r="C89" s="11" t="s">
        <v>20</v>
      </c>
      <c r="D89" s="31" t="s">
        <v>18</v>
      </c>
      <c r="E89" s="17"/>
      <c r="F89" s="1">
        <f>J88+K88</f>
        <v>72.490000000000009</v>
      </c>
      <c r="G89" s="1">
        <v>7</v>
      </c>
      <c r="H89" s="1">
        <f t="shared" si="130"/>
        <v>21</v>
      </c>
      <c r="I89" s="1">
        <f t="shared" ref="I89" si="132">SUM(H87:H89)</f>
        <v>63</v>
      </c>
      <c r="J89" s="1">
        <f t="shared" si="122"/>
        <v>51.490000000000009</v>
      </c>
      <c r="K89" s="1">
        <f t="shared" si="123"/>
        <v>5.1490000000000009</v>
      </c>
      <c r="L89" s="1">
        <f t="shared" si="124"/>
        <v>14</v>
      </c>
      <c r="M89" s="26"/>
      <c r="N89" s="23"/>
      <c r="O89" s="23"/>
      <c r="P89" s="23"/>
      <c r="Q89" s="24"/>
    </row>
    <row r="90" spans="1:27" s="1" customFormat="1" ht="18" thickTop="1" thickBot="1" x14ac:dyDescent="0.25">
      <c r="A90" s="1">
        <v>4</v>
      </c>
      <c r="B90" s="1">
        <v>1</v>
      </c>
      <c r="C90" s="11" t="s">
        <v>20</v>
      </c>
      <c r="D90" s="31" t="s">
        <v>18</v>
      </c>
      <c r="E90" s="17"/>
      <c r="F90" s="1">
        <f>J89+K89</f>
        <v>56.63900000000001</v>
      </c>
      <c r="G90" s="1">
        <v>7</v>
      </c>
      <c r="H90" s="1">
        <f t="shared" si="130"/>
        <v>21</v>
      </c>
      <c r="I90" s="1">
        <f t="shared" ref="I90" si="133">SUM(H87:H90)</f>
        <v>84</v>
      </c>
      <c r="J90" s="1">
        <f t="shared" si="122"/>
        <v>35.63900000000001</v>
      </c>
      <c r="K90" s="1">
        <f t="shared" si="123"/>
        <v>3.5639000000000012</v>
      </c>
      <c r="L90" s="1">
        <f t="shared" si="124"/>
        <v>14</v>
      </c>
      <c r="M90" s="26"/>
      <c r="N90" s="23"/>
      <c r="O90" s="23"/>
      <c r="P90" s="23"/>
      <c r="Q90" s="24"/>
    </row>
    <row r="91" spans="1:27" s="1" customFormat="1" ht="18" thickTop="1" thickBot="1" x14ac:dyDescent="0.25">
      <c r="A91" s="2">
        <v>5</v>
      </c>
      <c r="B91" s="2">
        <v>1</v>
      </c>
      <c r="C91" s="11" t="s">
        <v>20</v>
      </c>
      <c r="D91" s="31" t="s">
        <v>18</v>
      </c>
      <c r="E91" s="17"/>
      <c r="F91" s="2">
        <f t="shared" ref="F91" si="134">J90+K90</f>
        <v>39.202900000000014</v>
      </c>
      <c r="G91" s="2">
        <v>7</v>
      </c>
      <c r="H91" s="2">
        <f t="shared" si="130"/>
        <v>21</v>
      </c>
      <c r="I91" s="1">
        <f t="shared" ref="I91" si="135">SUM(H87:H91)</f>
        <v>105</v>
      </c>
      <c r="J91" s="1">
        <f t="shared" si="122"/>
        <v>18.202900000000014</v>
      </c>
      <c r="K91" s="1">
        <f t="shared" si="123"/>
        <v>1.8202900000000015</v>
      </c>
      <c r="L91" s="1">
        <f t="shared" si="124"/>
        <v>14</v>
      </c>
      <c r="M91" s="26"/>
      <c r="N91" s="23"/>
      <c r="O91" s="23"/>
      <c r="P91" s="23"/>
      <c r="Q91" s="24"/>
    </row>
    <row r="92" spans="1:27" s="1" customFormat="1" ht="18" thickTop="1" thickBot="1" x14ac:dyDescent="0.25">
      <c r="A92" s="3">
        <v>1</v>
      </c>
      <c r="B92" s="3">
        <v>2</v>
      </c>
      <c r="C92" s="12" t="s">
        <v>20</v>
      </c>
      <c r="D92" s="30" t="s">
        <v>17</v>
      </c>
      <c r="E92" s="22">
        <v>0.2</v>
      </c>
      <c r="F92" s="3">
        <v>100</v>
      </c>
      <c r="G92" s="3">
        <v>6</v>
      </c>
      <c r="H92" s="3">
        <f t="shared" ref="H92:H102" si="136">G92*3</f>
        <v>18</v>
      </c>
      <c r="I92" s="1">
        <f t="shared" ref="I92" si="137">SUM(H92)</f>
        <v>18</v>
      </c>
      <c r="J92" s="1">
        <f t="shared" si="122"/>
        <v>82</v>
      </c>
      <c r="K92" s="1">
        <f t="shared" si="123"/>
        <v>8.2000000000000011</v>
      </c>
      <c r="L92" s="1">
        <f t="shared" si="124"/>
        <v>12</v>
      </c>
      <c r="M92" s="25">
        <f>MIN(100,SUM(J96:K96))*(4)</f>
        <v>160.68008</v>
      </c>
      <c r="N92" s="23">
        <f>M92*(1-E92)+M97*E92</f>
        <v>144.61207200000001</v>
      </c>
      <c r="O92" s="23">
        <f t="shared" ref="O92" si="138">N92/3</f>
        <v>48.204024000000004</v>
      </c>
      <c r="P92" s="23">
        <f t="shared" ref="P92" si="139">SUM(G92:G96)*2</f>
        <v>60</v>
      </c>
      <c r="Q92" s="24">
        <f t="shared" ref="Q92" si="140">SUM(O92:P92)*3</f>
        <v>324.61207200000001</v>
      </c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s="1" customFormat="1" ht="18" thickTop="1" thickBot="1" x14ac:dyDescent="0.25">
      <c r="A93" s="3">
        <v>2</v>
      </c>
      <c r="B93" s="3">
        <v>2</v>
      </c>
      <c r="C93" s="12" t="s">
        <v>20</v>
      </c>
      <c r="D93" s="30" t="s">
        <v>17</v>
      </c>
      <c r="E93" s="22"/>
      <c r="F93" s="3">
        <f>J92+K92</f>
        <v>90.2</v>
      </c>
      <c r="G93" s="3">
        <v>6</v>
      </c>
      <c r="H93" s="3">
        <f t="shared" si="136"/>
        <v>18</v>
      </c>
      <c r="I93" s="1">
        <f t="shared" ref="I93" si="141">SUM(H92:H93)</f>
        <v>36</v>
      </c>
      <c r="J93" s="1">
        <f t="shared" si="122"/>
        <v>72.2</v>
      </c>
      <c r="K93" s="1">
        <f t="shared" si="123"/>
        <v>7.2200000000000006</v>
      </c>
      <c r="L93" s="1">
        <f t="shared" si="124"/>
        <v>12</v>
      </c>
      <c r="M93" s="25"/>
      <c r="N93" s="23"/>
      <c r="O93" s="23"/>
      <c r="P93" s="23"/>
      <c r="Q93" s="24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s="1" customFormat="1" ht="18" thickTop="1" thickBot="1" x14ac:dyDescent="0.25">
      <c r="A94" s="3">
        <v>3</v>
      </c>
      <c r="B94" s="3">
        <v>2</v>
      </c>
      <c r="C94" s="12" t="s">
        <v>20</v>
      </c>
      <c r="D94" s="30" t="s">
        <v>17</v>
      </c>
      <c r="E94" s="22"/>
      <c r="F94" s="3">
        <f t="shared" ref="F94:F96" si="142">J93+K93</f>
        <v>79.42</v>
      </c>
      <c r="G94" s="3">
        <v>6</v>
      </c>
      <c r="H94" s="3">
        <f t="shared" si="136"/>
        <v>18</v>
      </c>
      <c r="I94" s="1">
        <f t="shared" ref="I94" si="143">SUM(H92:H94)</f>
        <v>54</v>
      </c>
      <c r="J94" s="1">
        <f t="shared" si="122"/>
        <v>61.42</v>
      </c>
      <c r="K94" s="1">
        <f t="shared" si="123"/>
        <v>6.1420000000000003</v>
      </c>
      <c r="L94" s="1">
        <f t="shared" si="124"/>
        <v>12</v>
      </c>
      <c r="M94" s="25"/>
      <c r="N94" s="23"/>
      <c r="O94" s="23"/>
      <c r="P94" s="23"/>
      <c r="Q94" s="24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s="1" customFormat="1" ht="18" thickTop="1" thickBot="1" x14ac:dyDescent="0.25">
      <c r="A95" s="3">
        <v>4</v>
      </c>
      <c r="B95" s="3">
        <v>2</v>
      </c>
      <c r="C95" s="12" t="s">
        <v>20</v>
      </c>
      <c r="D95" s="30" t="s">
        <v>17</v>
      </c>
      <c r="E95" s="22"/>
      <c r="F95" s="3">
        <f t="shared" si="142"/>
        <v>67.561999999999998</v>
      </c>
      <c r="G95" s="3">
        <v>6</v>
      </c>
      <c r="H95" s="3">
        <f t="shared" si="136"/>
        <v>18</v>
      </c>
      <c r="I95" s="1">
        <f t="shared" ref="I95" si="144">SUM(H92:H95)</f>
        <v>72</v>
      </c>
      <c r="J95" s="1">
        <f t="shared" si="122"/>
        <v>49.561999999999998</v>
      </c>
      <c r="K95" s="1">
        <f t="shared" si="123"/>
        <v>4.9561999999999999</v>
      </c>
      <c r="L95" s="1">
        <f t="shared" si="124"/>
        <v>12</v>
      </c>
      <c r="M95" s="25"/>
      <c r="N95" s="23"/>
      <c r="O95" s="23"/>
      <c r="P95" s="23"/>
      <c r="Q95" s="24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s="1" customFormat="1" ht="18" thickTop="1" thickBot="1" x14ac:dyDescent="0.25">
      <c r="A96" s="9">
        <v>5</v>
      </c>
      <c r="B96" s="9">
        <v>2</v>
      </c>
      <c r="C96" s="12" t="s">
        <v>20</v>
      </c>
      <c r="D96" s="30" t="s">
        <v>17</v>
      </c>
      <c r="E96" s="22"/>
      <c r="F96" s="13">
        <f t="shared" si="142"/>
        <v>54.5182</v>
      </c>
      <c r="G96" s="9">
        <v>6</v>
      </c>
      <c r="H96" s="13">
        <f t="shared" si="136"/>
        <v>18</v>
      </c>
      <c r="I96" s="1">
        <f t="shared" ref="I96" si="145">SUM(H92:H96)</f>
        <v>90</v>
      </c>
      <c r="J96" s="1">
        <f t="shared" si="122"/>
        <v>36.5182</v>
      </c>
      <c r="K96" s="1">
        <f t="shared" si="123"/>
        <v>3.6518200000000003</v>
      </c>
      <c r="L96" s="1">
        <f t="shared" si="124"/>
        <v>12</v>
      </c>
      <c r="M96" s="25"/>
      <c r="N96" s="23"/>
      <c r="O96" s="23"/>
      <c r="P96" s="23"/>
      <c r="Q96" s="24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s="1" customFormat="1" ht="18" thickTop="1" thickBot="1" x14ac:dyDescent="0.25">
      <c r="A97" s="3">
        <v>1</v>
      </c>
      <c r="B97" s="3">
        <v>2</v>
      </c>
      <c r="C97" s="12" t="s">
        <v>20</v>
      </c>
      <c r="D97" s="30" t="s">
        <v>18</v>
      </c>
      <c r="E97" s="22"/>
      <c r="F97" s="3">
        <v>100</v>
      </c>
      <c r="G97" s="3">
        <v>6</v>
      </c>
      <c r="H97" s="3">
        <f t="shared" si="136"/>
        <v>18</v>
      </c>
      <c r="I97" s="1">
        <f t="shared" ref="I97" si="146">SUM(H97)</f>
        <v>18</v>
      </c>
      <c r="J97" s="1">
        <f t="shared" si="122"/>
        <v>82</v>
      </c>
      <c r="K97" s="1">
        <f t="shared" si="123"/>
        <v>8.2000000000000011</v>
      </c>
      <c r="L97" s="1">
        <f t="shared" si="124"/>
        <v>12</v>
      </c>
      <c r="M97" s="26">
        <f>MIN(100,SUM(J101:K101))*(4)*0.5</f>
        <v>80.340040000000002</v>
      </c>
      <c r="N97" s="23"/>
      <c r="O97" s="23"/>
      <c r="P97" s="23"/>
      <c r="Q97" s="24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s="1" customFormat="1" ht="18" thickTop="1" thickBot="1" x14ac:dyDescent="0.25">
      <c r="A98" s="3">
        <v>2</v>
      </c>
      <c r="B98" s="3">
        <v>2</v>
      </c>
      <c r="C98" s="12" t="s">
        <v>20</v>
      </c>
      <c r="D98" s="30" t="s">
        <v>18</v>
      </c>
      <c r="E98" s="22"/>
      <c r="F98" s="3">
        <f>J97+K97</f>
        <v>90.2</v>
      </c>
      <c r="G98" s="3">
        <v>6</v>
      </c>
      <c r="H98" s="3">
        <f t="shared" si="136"/>
        <v>18</v>
      </c>
      <c r="I98" s="1">
        <f t="shared" ref="I98" si="147">SUM(H97:H98)</f>
        <v>36</v>
      </c>
      <c r="J98" s="1">
        <f t="shared" si="122"/>
        <v>72.2</v>
      </c>
      <c r="K98" s="1">
        <f t="shared" si="123"/>
        <v>7.2200000000000006</v>
      </c>
      <c r="L98" s="1">
        <f t="shared" si="124"/>
        <v>12</v>
      </c>
      <c r="M98" s="26"/>
      <c r="N98" s="23"/>
      <c r="O98" s="23"/>
      <c r="P98" s="23"/>
      <c r="Q98" s="24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s="1" customFormat="1" ht="18" thickTop="1" thickBot="1" x14ac:dyDescent="0.25">
      <c r="A99" s="3">
        <v>3</v>
      </c>
      <c r="B99" s="3">
        <v>2</v>
      </c>
      <c r="C99" s="12" t="s">
        <v>20</v>
      </c>
      <c r="D99" s="30" t="s">
        <v>18</v>
      </c>
      <c r="E99" s="22"/>
      <c r="F99" s="3">
        <f t="shared" ref="F99:F101" si="148">J98+K98</f>
        <v>79.42</v>
      </c>
      <c r="G99" s="3">
        <v>6</v>
      </c>
      <c r="H99" s="3">
        <f t="shared" si="136"/>
        <v>18</v>
      </c>
      <c r="I99" s="1">
        <f t="shared" ref="I99" si="149">SUM(H97:H99)</f>
        <v>54</v>
      </c>
      <c r="J99" s="1">
        <f t="shared" si="122"/>
        <v>61.42</v>
      </c>
      <c r="K99" s="1">
        <f t="shared" si="123"/>
        <v>6.1420000000000003</v>
      </c>
      <c r="L99" s="1">
        <f t="shared" si="124"/>
        <v>12</v>
      </c>
      <c r="M99" s="26"/>
      <c r="N99" s="23"/>
      <c r="O99" s="23"/>
      <c r="P99" s="23"/>
      <c r="Q99" s="24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s="1" customFormat="1" ht="18" thickTop="1" thickBot="1" x14ac:dyDescent="0.25">
      <c r="A100" s="3">
        <v>4</v>
      </c>
      <c r="B100" s="3">
        <v>2</v>
      </c>
      <c r="C100" s="12" t="s">
        <v>20</v>
      </c>
      <c r="D100" s="30" t="s">
        <v>18</v>
      </c>
      <c r="E100" s="22"/>
      <c r="F100" s="3">
        <f t="shared" si="148"/>
        <v>67.561999999999998</v>
      </c>
      <c r="G100" s="3">
        <v>6</v>
      </c>
      <c r="H100" s="3">
        <f t="shared" si="136"/>
        <v>18</v>
      </c>
      <c r="I100" s="1">
        <f t="shared" ref="I100" si="150">SUM(H97:H100)</f>
        <v>72</v>
      </c>
      <c r="J100" s="1">
        <f t="shared" si="122"/>
        <v>49.561999999999998</v>
      </c>
      <c r="K100" s="1">
        <f t="shared" si="123"/>
        <v>4.9561999999999999</v>
      </c>
      <c r="L100" s="1">
        <f t="shared" si="124"/>
        <v>12</v>
      </c>
      <c r="M100" s="26"/>
      <c r="N100" s="23"/>
      <c r="O100" s="23"/>
      <c r="P100" s="23"/>
      <c r="Q100" s="24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s="1" customFormat="1" ht="18" thickTop="1" thickBot="1" x14ac:dyDescent="0.25">
      <c r="A101" s="9">
        <v>5</v>
      </c>
      <c r="B101" s="9">
        <v>2</v>
      </c>
      <c r="C101" s="12" t="s">
        <v>20</v>
      </c>
      <c r="D101" s="30" t="s">
        <v>18</v>
      </c>
      <c r="E101" s="22"/>
      <c r="F101" s="13">
        <f t="shared" si="148"/>
        <v>54.5182</v>
      </c>
      <c r="G101" s="9">
        <v>6</v>
      </c>
      <c r="H101" s="13">
        <f t="shared" si="136"/>
        <v>18</v>
      </c>
      <c r="I101" s="1">
        <f t="shared" ref="I101" si="151">SUM(H97:H101)</f>
        <v>90</v>
      </c>
      <c r="J101" s="1">
        <f t="shared" si="122"/>
        <v>36.5182</v>
      </c>
      <c r="K101" s="1">
        <f t="shared" si="123"/>
        <v>3.6518200000000003</v>
      </c>
      <c r="L101" s="1">
        <f t="shared" si="124"/>
        <v>12</v>
      </c>
      <c r="M101" s="26"/>
      <c r="N101" s="23"/>
      <c r="O101" s="23"/>
      <c r="P101" s="23"/>
      <c r="Q101" s="24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s="1" customFormat="1" ht="18" thickTop="1" thickBot="1" x14ac:dyDescent="0.25">
      <c r="A102" s="1">
        <v>1</v>
      </c>
      <c r="B102" s="1">
        <v>3</v>
      </c>
      <c r="C102" s="11" t="s">
        <v>20</v>
      </c>
      <c r="D102" s="31" t="s">
        <v>17</v>
      </c>
      <c r="E102" s="17">
        <v>0.2</v>
      </c>
      <c r="F102" s="1">
        <v>100</v>
      </c>
      <c r="G102" s="1">
        <v>5</v>
      </c>
      <c r="H102" s="1">
        <f t="shared" si="136"/>
        <v>15</v>
      </c>
      <c r="I102" s="1">
        <f t="shared" ref="I102" si="152">SUM(H102)</f>
        <v>15</v>
      </c>
      <c r="J102" s="1">
        <f t="shared" si="122"/>
        <v>85</v>
      </c>
      <c r="K102" s="1">
        <f t="shared" si="123"/>
        <v>8.5</v>
      </c>
      <c r="L102" s="1">
        <f t="shared" si="124"/>
        <v>10</v>
      </c>
      <c r="M102" s="25">
        <f>MIN(100,SUM(J106:K106))*(4)</f>
        <v>241.26740000000001</v>
      </c>
      <c r="N102" s="23">
        <f>M102*(1-E102)+M107*E102</f>
        <v>217.14066000000003</v>
      </c>
      <c r="O102" s="23">
        <f t="shared" ref="O102" si="153">N102/3</f>
        <v>72.380220000000008</v>
      </c>
      <c r="P102" s="23">
        <f t="shared" ref="P102" si="154">SUM(G102:G106)*2</f>
        <v>50</v>
      </c>
      <c r="Q102" s="24">
        <f t="shared" ref="Q102" si="155">SUM(O102:P102)*3</f>
        <v>367.14066000000003</v>
      </c>
    </row>
    <row r="103" spans="1:27" s="1" customFormat="1" ht="18" thickTop="1" thickBot="1" x14ac:dyDescent="0.25">
      <c r="A103" s="1">
        <v>2</v>
      </c>
      <c r="B103" s="1">
        <v>3</v>
      </c>
      <c r="C103" s="11" t="s">
        <v>20</v>
      </c>
      <c r="D103" s="31" t="s">
        <v>17</v>
      </c>
      <c r="E103" s="17"/>
      <c r="F103" s="1">
        <f>MIN(100,J102+K102)</f>
        <v>93.5</v>
      </c>
      <c r="G103" s="1">
        <v>5</v>
      </c>
      <c r="H103" s="1">
        <f t="shared" ref="H103:H106" si="156">G103*3</f>
        <v>15</v>
      </c>
      <c r="I103" s="1">
        <f t="shared" ref="I103" si="157">SUM(H102:H103)</f>
        <v>30</v>
      </c>
      <c r="J103" s="1">
        <f t="shared" si="122"/>
        <v>78.5</v>
      </c>
      <c r="K103" s="1">
        <f t="shared" si="123"/>
        <v>7.8500000000000005</v>
      </c>
      <c r="L103" s="1">
        <f t="shared" si="124"/>
        <v>10</v>
      </c>
      <c r="M103" s="25"/>
      <c r="N103" s="23"/>
      <c r="O103" s="23"/>
      <c r="P103" s="23"/>
      <c r="Q103" s="24"/>
    </row>
    <row r="104" spans="1:27" s="1" customFormat="1" ht="18" thickTop="1" thickBot="1" x14ac:dyDescent="0.25">
      <c r="A104" s="1">
        <v>3</v>
      </c>
      <c r="B104" s="1">
        <v>3</v>
      </c>
      <c r="C104" s="11" t="s">
        <v>20</v>
      </c>
      <c r="D104" s="31" t="s">
        <v>17</v>
      </c>
      <c r="E104" s="17"/>
      <c r="F104" s="1">
        <f>MIN(100,J103+K103)</f>
        <v>86.35</v>
      </c>
      <c r="G104" s="1">
        <v>5</v>
      </c>
      <c r="H104" s="1">
        <f t="shared" si="156"/>
        <v>15</v>
      </c>
      <c r="I104" s="1">
        <f t="shared" ref="I104" si="158">SUM(H102:H104)</f>
        <v>45</v>
      </c>
      <c r="J104" s="1">
        <f t="shared" si="122"/>
        <v>71.349999999999994</v>
      </c>
      <c r="K104" s="1">
        <f t="shared" si="123"/>
        <v>7.1349999999999998</v>
      </c>
      <c r="L104" s="1">
        <f t="shared" si="124"/>
        <v>10</v>
      </c>
      <c r="M104" s="25"/>
      <c r="N104" s="23"/>
      <c r="O104" s="23"/>
      <c r="P104" s="23"/>
      <c r="Q104" s="24"/>
    </row>
    <row r="105" spans="1:27" s="1" customFormat="1" ht="18" thickTop="1" thickBot="1" x14ac:dyDescent="0.25">
      <c r="A105" s="1">
        <v>4</v>
      </c>
      <c r="B105" s="1">
        <v>3</v>
      </c>
      <c r="C105" s="11" t="s">
        <v>20</v>
      </c>
      <c r="D105" s="31" t="s">
        <v>17</v>
      </c>
      <c r="E105" s="17"/>
      <c r="F105" s="1">
        <f t="shared" ref="F105:F106" si="159">MIN(100,J104+K104)</f>
        <v>78.484999999999999</v>
      </c>
      <c r="G105" s="1">
        <v>5</v>
      </c>
      <c r="H105" s="1">
        <f t="shared" si="156"/>
        <v>15</v>
      </c>
      <c r="I105" s="1">
        <f t="shared" ref="I105" si="160">SUM(H102:H105)</f>
        <v>60</v>
      </c>
      <c r="J105" s="1">
        <f t="shared" si="122"/>
        <v>63.484999999999999</v>
      </c>
      <c r="K105" s="1">
        <f t="shared" si="123"/>
        <v>6.3485000000000005</v>
      </c>
      <c r="L105" s="1">
        <f t="shared" si="124"/>
        <v>10</v>
      </c>
      <c r="M105" s="25"/>
      <c r="N105" s="23"/>
      <c r="O105" s="23"/>
      <c r="P105" s="23"/>
      <c r="Q105" s="24"/>
    </row>
    <row r="106" spans="1:27" s="1" customFormat="1" ht="18" thickTop="1" thickBot="1" x14ac:dyDescent="0.25">
      <c r="A106" s="2">
        <v>5</v>
      </c>
      <c r="B106" s="2">
        <v>3</v>
      </c>
      <c r="C106" s="11" t="s">
        <v>20</v>
      </c>
      <c r="D106" s="31" t="s">
        <v>17</v>
      </c>
      <c r="E106" s="17"/>
      <c r="F106" s="2">
        <f t="shared" si="159"/>
        <v>69.833500000000001</v>
      </c>
      <c r="G106" s="2">
        <v>5</v>
      </c>
      <c r="H106" s="2">
        <f t="shared" si="156"/>
        <v>15</v>
      </c>
      <c r="I106" s="1">
        <f t="shared" ref="I106" si="161">SUM(H102:H106)</f>
        <v>75</v>
      </c>
      <c r="J106" s="1">
        <f t="shared" si="122"/>
        <v>54.833500000000001</v>
      </c>
      <c r="K106" s="1">
        <f t="shared" si="123"/>
        <v>5.4833500000000006</v>
      </c>
      <c r="L106" s="1">
        <f t="shared" si="124"/>
        <v>10</v>
      </c>
      <c r="M106" s="25"/>
      <c r="N106" s="23"/>
      <c r="O106" s="23"/>
      <c r="P106" s="23"/>
      <c r="Q106" s="24"/>
    </row>
    <row r="107" spans="1:27" s="1" customFormat="1" ht="18" thickTop="1" thickBot="1" x14ac:dyDescent="0.25">
      <c r="A107" s="1">
        <v>1</v>
      </c>
      <c r="B107" s="1">
        <v>3</v>
      </c>
      <c r="C107" s="11" t="s">
        <v>20</v>
      </c>
      <c r="D107" s="31" t="s">
        <v>18</v>
      </c>
      <c r="E107" s="17"/>
      <c r="F107" s="1">
        <v>100</v>
      </c>
      <c r="G107" s="1">
        <v>5</v>
      </c>
      <c r="H107" s="1">
        <f>G107*3</f>
        <v>15</v>
      </c>
      <c r="I107" s="1">
        <f t="shared" ref="I107" si="162">SUM(H107)</f>
        <v>15</v>
      </c>
      <c r="J107" s="1">
        <f t="shared" si="122"/>
        <v>85</v>
      </c>
      <c r="K107" s="1">
        <f t="shared" si="123"/>
        <v>8.5</v>
      </c>
      <c r="L107" s="1">
        <f t="shared" si="124"/>
        <v>10</v>
      </c>
      <c r="M107" s="26">
        <f>MIN(100,SUM(J111:K111))*(4)*0.5</f>
        <v>120.6337</v>
      </c>
      <c r="N107" s="23"/>
      <c r="O107" s="23"/>
      <c r="P107" s="23"/>
      <c r="Q107" s="24"/>
    </row>
    <row r="108" spans="1:27" s="1" customFormat="1" ht="18" thickTop="1" thickBot="1" x14ac:dyDescent="0.25">
      <c r="A108" s="1">
        <v>2</v>
      </c>
      <c r="B108" s="1">
        <v>3</v>
      </c>
      <c r="C108" s="11" t="s">
        <v>20</v>
      </c>
      <c r="D108" s="31" t="s">
        <v>18</v>
      </c>
      <c r="E108" s="17"/>
      <c r="F108" s="1">
        <f>MIN(100,J107+K107)</f>
        <v>93.5</v>
      </c>
      <c r="G108" s="1">
        <v>5</v>
      </c>
      <c r="H108" s="1">
        <f t="shared" ref="H108:H141" si="163">G108*3</f>
        <v>15</v>
      </c>
      <c r="I108" s="1">
        <f t="shared" ref="I108" si="164">SUM(H107:H108)</f>
        <v>30</v>
      </c>
      <c r="J108" s="1">
        <f t="shared" si="122"/>
        <v>78.5</v>
      </c>
      <c r="K108" s="1">
        <f t="shared" si="123"/>
        <v>7.8500000000000005</v>
      </c>
      <c r="L108" s="1">
        <f t="shared" si="124"/>
        <v>10</v>
      </c>
      <c r="M108" s="26"/>
      <c r="N108" s="23"/>
      <c r="O108" s="23"/>
      <c r="P108" s="23"/>
      <c r="Q108" s="24"/>
    </row>
    <row r="109" spans="1:27" s="1" customFormat="1" ht="18" thickTop="1" thickBot="1" x14ac:dyDescent="0.25">
      <c r="A109" s="1">
        <v>3</v>
      </c>
      <c r="B109" s="1">
        <v>3</v>
      </c>
      <c r="C109" s="11" t="s">
        <v>20</v>
      </c>
      <c r="D109" s="31" t="s">
        <v>18</v>
      </c>
      <c r="E109" s="17"/>
      <c r="F109" s="1">
        <f t="shared" ref="F109:F111" si="165">MIN(100,J108+K108)</f>
        <v>86.35</v>
      </c>
      <c r="G109" s="1">
        <v>5</v>
      </c>
      <c r="H109" s="1">
        <f t="shared" si="163"/>
        <v>15</v>
      </c>
      <c r="I109" s="1">
        <f t="shared" ref="I109" si="166">SUM(H107:H109)</f>
        <v>45</v>
      </c>
      <c r="J109" s="1">
        <f t="shared" si="122"/>
        <v>71.349999999999994</v>
      </c>
      <c r="K109" s="1">
        <f t="shared" si="123"/>
        <v>7.1349999999999998</v>
      </c>
      <c r="L109" s="1">
        <f t="shared" si="124"/>
        <v>10</v>
      </c>
      <c r="M109" s="26"/>
      <c r="N109" s="23"/>
      <c r="O109" s="23"/>
      <c r="P109" s="23"/>
      <c r="Q109" s="24"/>
    </row>
    <row r="110" spans="1:27" s="1" customFormat="1" ht="18" thickTop="1" thickBot="1" x14ac:dyDescent="0.25">
      <c r="A110" s="1">
        <v>4</v>
      </c>
      <c r="B110" s="1">
        <v>3</v>
      </c>
      <c r="C110" s="11" t="s">
        <v>20</v>
      </c>
      <c r="D110" s="31" t="s">
        <v>18</v>
      </c>
      <c r="E110" s="17"/>
      <c r="F110" s="1">
        <f t="shared" si="165"/>
        <v>78.484999999999999</v>
      </c>
      <c r="G110" s="1">
        <v>5</v>
      </c>
      <c r="H110" s="1">
        <f t="shared" si="163"/>
        <v>15</v>
      </c>
      <c r="I110" s="1">
        <f t="shared" ref="I110" si="167">SUM(H107:H110)</f>
        <v>60</v>
      </c>
      <c r="J110" s="1">
        <f t="shared" si="122"/>
        <v>63.484999999999999</v>
      </c>
      <c r="K110" s="1">
        <f t="shared" si="123"/>
        <v>6.3485000000000005</v>
      </c>
      <c r="L110" s="1">
        <f t="shared" si="124"/>
        <v>10</v>
      </c>
      <c r="M110" s="26"/>
      <c r="N110" s="23"/>
      <c r="O110" s="23"/>
      <c r="P110" s="23"/>
      <c r="Q110" s="24"/>
    </row>
    <row r="111" spans="1:27" s="1" customFormat="1" ht="18" thickTop="1" thickBot="1" x14ac:dyDescent="0.25">
      <c r="A111" s="2">
        <v>5</v>
      </c>
      <c r="B111" s="2">
        <v>3</v>
      </c>
      <c r="C111" s="11" t="s">
        <v>20</v>
      </c>
      <c r="D111" s="31" t="s">
        <v>18</v>
      </c>
      <c r="E111" s="17"/>
      <c r="F111" s="2">
        <f t="shared" si="165"/>
        <v>69.833500000000001</v>
      </c>
      <c r="G111" s="2">
        <v>5</v>
      </c>
      <c r="H111" s="2">
        <f t="shared" si="163"/>
        <v>15</v>
      </c>
      <c r="I111" s="1">
        <f t="shared" ref="I111" si="168">SUM(H107:H111)</f>
        <v>75</v>
      </c>
      <c r="J111" s="1">
        <f t="shared" si="122"/>
        <v>54.833500000000001</v>
      </c>
      <c r="K111" s="1">
        <f t="shared" si="123"/>
        <v>5.4833500000000006</v>
      </c>
      <c r="L111" s="1">
        <f t="shared" si="124"/>
        <v>10</v>
      </c>
      <c r="M111" s="26"/>
      <c r="N111" s="23"/>
      <c r="O111" s="23"/>
      <c r="P111" s="23"/>
      <c r="Q111" s="24"/>
    </row>
    <row r="112" spans="1:27" s="1" customFormat="1" ht="18" thickTop="1" thickBot="1" x14ac:dyDescent="0.25">
      <c r="A112" s="1">
        <v>1</v>
      </c>
      <c r="B112" s="1">
        <v>4</v>
      </c>
      <c r="C112" s="11" t="s">
        <v>20</v>
      </c>
      <c r="D112" s="31" t="s">
        <v>17</v>
      </c>
      <c r="E112" s="17">
        <v>0.2</v>
      </c>
      <c r="F112" s="1">
        <v>100</v>
      </c>
      <c r="G112" s="1">
        <v>4</v>
      </c>
      <c r="H112" s="1">
        <f>G112*3</f>
        <v>12</v>
      </c>
      <c r="I112" s="1">
        <f t="shared" ref="I112" si="169">SUM(H112)</f>
        <v>12</v>
      </c>
      <c r="J112" s="1">
        <f t="shared" si="122"/>
        <v>88</v>
      </c>
      <c r="K112" s="1">
        <f t="shared" si="123"/>
        <v>8.8000000000000007</v>
      </c>
      <c r="L112" s="1">
        <f t="shared" si="124"/>
        <v>8</v>
      </c>
      <c r="M112" s="25">
        <f>MIN(100,SUM(J116:K116))*(4)</f>
        <v>321.85471999999999</v>
      </c>
      <c r="N112" s="23">
        <f>M112*(1-E112)+M117*E112</f>
        <v>289.66924799999998</v>
      </c>
      <c r="O112" s="23">
        <f t="shared" ref="O112" si="170">N112/3</f>
        <v>96.556415999999999</v>
      </c>
      <c r="P112" s="23">
        <f t="shared" ref="P112" si="171">SUM(G112:G116)*2</f>
        <v>40</v>
      </c>
      <c r="Q112" s="24">
        <f t="shared" ref="Q112" si="172">SUM(O112:P112)*3</f>
        <v>409.66924800000004</v>
      </c>
    </row>
    <row r="113" spans="1:27" s="1" customFormat="1" ht="18" thickTop="1" thickBot="1" x14ac:dyDescent="0.25">
      <c r="A113" s="1">
        <v>2</v>
      </c>
      <c r="B113" s="1">
        <v>4</v>
      </c>
      <c r="C113" s="11" t="s">
        <v>20</v>
      </c>
      <c r="D113" s="31" t="s">
        <v>17</v>
      </c>
      <c r="E113" s="17"/>
      <c r="F113" s="1">
        <f>MIN(100,J112+K112)</f>
        <v>96.8</v>
      </c>
      <c r="G113" s="1">
        <v>4</v>
      </c>
      <c r="H113" s="1">
        <f t="shared" ref="H113:H116" si="173">G113*3</f>
        <v>12</v>
      </c>
      <c r="I113" s="1">
        <f t="shared" ref="I113" si="174">SUM(H112:H113)</f>
        <v>24</v>
      </c>
      <c r="J113" s="1">
        <f t="shared" si="122"/>
        <v>84.8</v>
      </c>
      <c r="K113" s="1">
        <f t="shared" si="123"/>
        <v>8.48</v>
      </c>
      <c r="L113" s="1">
        <f t="shared" si="124"/>
        <v>8</v>
      </c>
      <c r="M113" s="25"/>
      <c r="N113" s="23"/>
      <c r="O113" s="23"/>
      <c r="P113" s="23"/>
      <c r="Q113" s="24"/>
    </row>
    <row r="114" spans="1:27" s="1" customFormat="1" ht="18" thickTop="1" thickBot="1" x14ac:dyDescent="0.25">
      <c r="A114" s="1">
        <v>3</v>
      </c>
      <c r="B114" s="1">
        <v>4</v>
      </c>
      <c r="C114" s="11" t="s">
        <v>20</v>
      </c>
      <c r="D114" s="31" t="s">
        <v>17</v>
      </c>
      <c r="E114" s="17"/>
      <c r="F114" s="1">
        <f t="shared" ref="F114:F116" si="175">MIN(100,J113+K113)</f>
        <v>93.28</v>
      </c>
      <c r="G114" s="1">
        <v>4</v>
      </c>
      <c r="H114" s="1">
        <f t="shared" si="173"/>
        <v>12</v>
      </c>
      <c r="I114" s="1">
        <f t="shared" ref="I114" si="176">SUM(H112:H114)</f>
        <v>36</v>
      </c>
      <c r="J114" s="1">
        <f t="shared" si="122"/>
        <v>81.28</v>
      </c>
      <c r="K114" s="1">
        <f t="shared" si="123"/>
        <v>8.1280000000000001</v>
      </c>
      <c r="L114" s="1">
        <f t="shared" si="124"/>
        <v>8</v>
      </c>
      <c r="M114" s="25"/>
      <c r="N114" s="23"/>
      <c r="O114" s="23"/>
      <c r="P114" s="23"/>
      <c r="Q114" s="24"/>
    </row>
    <row r="115" spans="1:27" s="1" customFormat="1" ht="18" thickTop="1" thickBot="1" x14ac:dyDescent="0.25">
      <c r="A115" s="1">
        <v>4</v>
      </c>
      <c r="B115" s="1">
        <v>4</v>
      </c>
      <c r="C115" s="11" t="s">
        <v>20</v>
      </c>
      <c r="D115" s="31" t="s">
        <v>17</v>
      </c>
      <c r="E115" s="17"/>
      <c r="F115" s="1">
        <f t="shared" si="175"/>
        <v>89.408000000000001</v>
      </c>
      <c r="G115" s="1">
        <v>4</v>
      </c>
      <c r="H115" s="1">
        <f t="shared" si="173"/>
        <v>12</v>
      </c>
      <c r="I115" s="1">
        <f t="shared" ref="I115" si="177">SUM(H112:H115)</f>
        <v>48</v>
      </c>
      <c r="J115" s="1">
        <f t="shared" si="122"/>
        <v>77.408000000000001</v>
      </c>
      <c r="K115" s="1">
        <f t="shared" si="123"/>
        <v>7.7408000000000001</v>
      </c>
      <c r="L115" s="1">
        <f t="shared" si="124"/>
        <v>8</v>
      </c>
      <c r="M115" s="25"/>
      <c r="N115" s="23"/>
      <c r="O115" s="23"/>
      <c r="P115" s="23"/>
      <c r="Q115" s="24"/>
    </row>
    <row r="116" spans="1:27" s="1" customFormat="1" ht="18" thickTop="1" thickBot="1" x14ac:dyDescent="0.25">
      <c r="A116" s="2">
        <v>5</v>
      </c>
      <c r="B116" s="2">
        <v>4</v>
      </c>
      <c r="C116" s="11" t="s">
        <v>20</v>
      </c>
      <c r="D116" s="31" t="s">
        <v>17</v>
      </c>
      <c r="E116" s="17"/>
      <c r="F116" s="2">
        <f t="shared" si="175"/>
        <v>85.148799999999994</v>
      </c>
      <c r="G116" s="2">
        <v>4</v>
      </c>
      <c r="H116" s="2">
        <f t="shared" si="173"/>
        <v>12</v>
      </c>
      <c r="I116" s="1">
        <f t="shared" ref="I116" si="178">SUM(H112:H116)</f>
        <v>60</v>
      </c>
      <c r="J116" s="1">
        <f t="shared" si="122"/>
        <v>73.148799999999994</v>
      </c>
      <c r="K116" s="1">
        <f t="shared" si="123"/>
        <v>7.3148799999999996</v>
      </c>
      <c r="L116" s="1">
        <f t="shared" si="124"/>
        <v>8</v>
      </c>
      <c r="M116" s="25"/>
      <c r="N116" s="23"/>
      <c r="O116" s="23"/>
      <c r="P116" s="23"/>
      <c r="Q116" s="24"/>
    </row>
    <row r="117" spans="1:27" s="1" customFormat="1" ht="18" thickTop="1" thickBot="1" x14ac:dyDescent="0.25">
      <c r="A117" s="1">
        <v>1</v>
      </c>
      <c r="B117" s="1">
        <v>4</v>
      </c>
      <c r="C117" s="11" t="s">
        <v>20</v>
      </c>
      <c r="D117" s="31" t="s">
        <v>18</v>
      </c>
      <c r="E117" s="17"/>
      <c r="F117" s="1">
        <v>100</v>
      </c>
      <c r="G117" s="1">
        <v>4</v>
      </c>
      <c r="H117" s="1">
        <f>G117*3</f>
        <v>12</v>
      </c>
      <c r="I117" s="1">
        <f t="shared" ref="I117" si="179">SUM(H117)</f>
        <v>12</v>
      </c>
      <c r="J117" s="1">
        <f t="shared" si="122"/>
        <v>88</v>
      </c>
      <c r="K117" s="1">
        <f t="shared" si="123"/>
        <v>8.8000000000000007</v>
      </c>
      <c r="L117" s="1">
        <f t="shared" si="124"/>
        <v>8</v>
      </c>
      <c r="M117" s="26">
        <f>MIN(100,SUM(J121:K121))*(4)*0.5</f>
        <v>160.92735999999999</v>
      </c>
      <c r="N117" s="23"/>
      <c r="O117" s="23"/>
      <c r="P117" s="23"/>
      <c r="Q117" s="24"/>
    </row>
    <row r="118" spans="1:27" s="1" customFormat="1" ht="18" thickTop="1" thickBot="1" x14ac:dyDescent="0.25">
      <c r="A118" s="1">
        <v>2</v>
      </c>
      <c r="B118" s="1">
        <v>4</v>
      </c>
      <c r="C118" s="11" t="s">
        <v>20</v>
      </c>
      <c r="D118" s="31" t="s">
        <v>18</v>
      </c>
      <c r="E118" s="17"/>
      <c r="F118" s="1">
        <f>MIN(100,J117+K117)</f>
        <v>96.8</v>
      </c>
      <c r="G118" s="1">
        <v>4</v>
      </c>
      <c r="H118" s="1">
        <f t="shared" ref="H118:H121" si="180">G118*3</f>
        <v>12</v>
      </c>
      <c r="I118" s="1">
        <f t="shared" ref="I118" si="181">SUM(H117:H118)</f>
        <v>24</v>
      </c>
      <c r="J118" s="1">
        <f t="shared" si="122"/>
        <v>84.8</v>
      </c>
      <c r="K118" s="1">
        <f t="shared" si="123"/>
        <v>8.48</v>
      </c>
      <c r="L118" s="1">
        <f t="shared" si="124"/>
        <v>8</v>
      </c>
      <c r="M118" s="26"/>
      <c r="N118" s="23"/>
      <c r="O118" s="23"/>
      <c r="P118" s="23"/>
      <c r="Q118" s="24"/>
    </row>
    <row r="119" spans="1:27" s="1" customFormat="1" ht="18" thickTop="1" thickBot="1" x14ac:dyDescent="0.25">
      <c r="A119" s="1">
        <v>3</v>
      </c>
      <c r="B119" s="1">
        <v>4</v>
      </c>
      <c r="C119" s="11" t="s">
        <v>20</v>
      </c>
      <c r="D119" s="31" t="s">
        <v>18</v>
      </c>
      <c r="E119" s="17"/>
      <c r="F119" s="1">
        <f t="shared" ref="F119:F121" si="182">MIN(100,J118+K118)</f>
        <v>93.28</v>
      </c>
      <c r="G119" s="1">
        <v>4</v>
      </c>
      <c r="H119" s="1">
        <f t="shared" si="180"/>
        <v>12</v>
      </c>
      <c r="I119" s="1">
        <f t="shared" ref="I119" si="183">SUM(H117:H119)</f>
        <v>36</v>
      </c>
      <c r="J119" s="1">
        <f t="shared" si="122"/>
        <v>81.28</v>
      </c>
      <c r="K119" s="1">
        <f t="shared" si="123"/>
        <v>8.1280000000000001</v>
      </c>
      <c r="L119" s="1">
        <f t="shared" si="124"/>
        <v>8</v>
      </c>
      <c r="M119" s="26"/>
      <c r="N119" s="23"/>
      <c r="O119" s="23"/>
      <c r="P119" s="23"/>
      <c r="Q119" s="24"/>
    </row>
    <row r="120" spans="1:27" s="1" customFormat="1" ht="18" thickTop="1" thickBot="1" x14ac:dyDescent="0.25">
      <c r="A120" s="1">
        <v>4</v>
      </c>
      <c r="B120" s="1">
        <v>4</v>
      </c>
      <c r="C120" s="11" t="s">
        <v>20</v>
      </c>
      <c r="D120" s="31" t="s">
        <v>18</v>
      </c>
      <c r="E120" s="17"/>
      <c r="F120" s="1">
        <f t="shared" si="182"/>
        <v>89.408000000000001</v>
      </c>
      <c r="G120" s="1">
        <v>4</v>
      </c>
      <c r="H120" s="1">
        <f t="shared" si="180"/>
        <v>12</v>
      </c>
      <c r="I120" s="1">
        <f t="shared" ref="I120" si="184">SUM(H117:H120)</f>
        <v>48</v>
      </c>
      <c r="J120" s="1">
        <f t="shared" si="122"/>
        <v>77.408000000000001</v>
      </c>
      <c r="K120" s="1">
        <f t="shared" si="123"/>
        <v>7.7408000000000001</v>
      </c>
      <c r="L120" s="1">
        <f t="shared" si="124"/>
        <v>8</v>
      </c>
      <c r="M120" s="26"/>
      <c r="N120" s="23"/>
      <c r="O120" s="23"/>
      <c r="P120" s="23"/>
      <c r="Q120" s="24"/>
    </row>
    <row r="121" spans="1:27" s="1" customFormat="1" ht="18" thickTop="1" thickBot="1" x14ac:dyDescent="0.25">
      <c r="A121" s="2">
        <v>5</v>
      </c>
      <c r="B121" s="2">
        <v>4</v>
      </c>
      <c r="C121" s="11" t="s">
        <v>20</v>
      </c>
      <c r="D121" s="31" t="s">
        <v>18</v>
      </c>
      <c r="E121" s="17"/>
      <c r="F121" s="2">
        <f t="shared" si="182"/>
        <v>85.148799999999994</v>
      </c>
      <c r="G121" s="2">
        <v>4</v>
      </c>
      <c r="H121" s="2">
        <f t="shared" si="180"/>
        <v>12</v>
      </c>
      <c r="I121" s="1">
        <f t="shared" ref="I121" si="185">SUM(H117:H121)</f>
        <v>60</v>
      </c>
      <c r="J121" s="1">
        <f t="shared" si="122"/>
        <v>73.148799999999994</v>
      </c>
      <c r="K121" s="1">
        <f t="shared" si="123"/>
        <v>7.3148799999999996</v>
      </c>
      <c r="L121" s="1">
        <f t="shared" si="124"/>
        <v>8</v>
      </c>
      <c r="M121" s="26"/>
      <c r="N121" s="23"/>
      <c r="O121" s="23"/>
      <c r="P121" s="23"/>
      <c r="Q121" s="24"/>
    </row>
    <row r="122" spans="1:27" s="1" customFormat="1" ht="18" thickTop="1" thickBot="1" x14ac:dyDescent="0.25">
      <c r="A122" s="1">
        <v>1</v>
      </c>
      <c r="B122" s="1">
        <v>5</v>
      </c>
      <c r="C122" s="11" t="s">
        <v>20</v>
      </c>
      <c r="D122" s="31" t="s">
        <v>17</v>
      </c>
      <c r="E122" s="17">
        <v>0.2</v>
      </c>
      <c r="F122" s="1">
        <v>100</v>
      </c>
      <c r="G122" s="1">
        <v>3</v>
      </c>
      <c r="H122" s="1">
        <f t="shared" si="163"/>
        <v>9</v>
      </c>
      <c r="I122" s="1">
        <f t="shared" ref="I122" si="186">SUM(H122)</f>
        <v>9</v>
      </c>
      <c r="J122" s="1">
        <f t="shared" si="122"/>
        <v>91</v>
      </c>
      <c r="K122" s="1">
        <f t="shared" si="123"/>
        <v>9.1</v>
      </c>
      <c r="L122" s="1">
        <f t="shared" si="124"/>
        <v>6</v>
      </c>
      <c r="M122" s="25">
        <f>MIN(100,SUM(J126:K126))*(4)</f>
        <v>400</v>
      </c>
      <c r="N122" s="23">
        <f>M122*(1-E122)+M127*E122</f>
        <v>360</v>
      </c>
      <c r="O122" s="23">
        <f t="shared" ref="O122" si="187">N122/3</f>
        <v>120</v>
      </c>
      <c r="P122" s="23">
        <f t="shared" ref="P122" si="188">SUM(G122:G126)*2</f>
        <v>30</v>
      </c>
      <c r="Q122" s="24">
        <f>SUM(O122:P122)*3</f>
        <v>450</v>
      </c>
      <c r="AA122" s="1" t="s">
        <v>10</v>
      </c>
    </row>
    <row r="123" spans="1:27" s="1" customFormat="1" ht="18" thickTop="1" thickBot="1" x14ac:dyDescent="0.25">
      <c r="A123" s="1">
        <v>2</v>
      </c>
      <c r="B123" s="1">
        <v>5</v>
      </c>
      <c r="C123" s="11" t="s">
        <v>20</v>
      </c>
      <c r="D123" s="31" t="s">
        <v>17</v>
      </c>
      <c r="E123" s="17"/>
      <c r="F123" s="1">
        <f t="shared" ref="F123:F126" si="189">MIN(100,J122+K122)</f>
        <v>100</v>
      </c>
      <c r="G123" s="1">
        <v>3</v>
      </c>
      <c r="H123" s="1">
        <f t="shared" si="163"/>
        <v>9</v>
      </c>
      <c r="I123" s="1">
        <f t="shared" ref="I123" si="190">SUM(H122:H123)</f>
        <v>18</v>
      </c>
      <c r="J123" s="1">
        <f t="shared" si="122"/>
        <v>91</v>
      </c>
      <c r="K123" s="1">
        <f t="shared" si="123"/>
        <v>9.1</v>
      </c>
      <c r="L123" s="1">
        <f t="shared" si="124"/>
        <v>6</v>
      </c>
      <c r="M123" s="25"/>
      <c r="N123" s="23"/>
      <c r="O123" s="23"/>
      <c r="P123" s="23"/>
      <c r="Q123" s="24"/>
    </row>
    <row r="124" spans="1:27" s="1" customFormat="1" ht="18" thickTop="1" thickBot="1" x14ac:dyDescent="0.25">
      <c r="A124" s="1">
        <v>3</v>
      </c>
      <c r="B124" s="1">
        <v>5</v>
      </c>
      <c r="C124" s="11" t="s">
        <v>20</v>
      </c>
      <c r="D124" s="31" t="s">
        <v>17</v>
      </c>
      <c r="E124" s="17"/>
      <c r="F124" s="1">
        <f t="shared" si="189"/>
        <v>100</v>
      </c>
      <c r="G124" s="1">
        <v>3</v>
      </c>
      <c r="H124" s="1">
        <f t="shared" si="163"/>
        <v>9</v>
      </c>
      <c r="I124" s="1">
        <f t="shared" ref="I124" si="191">SUM(H122:H124)</f>
        <v>27</v>
      </c>
      <c r="J124" s="1">
        <f t="shared" si="122"/>
        <v>91</v>
      </c>
      <c r="K124" s="1">
        <f t="shared" si="123"/>
        <v>9.1</v>
      </c>
      <c r="L124" s="1">
        <f t="shared" si="124"/>
        <v>6</v>
      </c>
      <c r="M124" s="25"/>
      <c r="N124" s="23"/>
      <c r="O124" s="23"/>
      <c r="P124" s="23"/>
      <c r="Q124" s="24"/>
    </row>
    <row r="125" spans="1:27" s="1" customFormat="1" ht="18" thickTop="1" thickBot="1" x14ac:dyDescent="0.25">
      <c r="A125" s="1">
        <v>4</v>
      </c>
      <c r="B125" s="1">
        <v>5</v>
      </c>
      <c r="C125" s="11" t="s">
        <v>20</v>
      </c>
      <c r="D125" s="31" t="s">
        <v>17</v>
      </c>
      <c r="E125" s="17"/>
      <c r="F125" s="1">
        <f t="shared" si="189"/>
        <v>100</v>
      </c>
      <c r="G125" s="1">
        <v>3</v>
      </c>
      <c r="H125" s="1">
        <f t="shared" si="163"/>
        <v>9</v>
      </c>
      <c r="I125" s="1">
        <f t="shared" ref="I125" si="192">SUM(H122:H125)</f>
        <v>36</v>
      </c>
      <c r="J125" s="1">
        <f t="shared" si="122"/>
        <v>91</v>
      </c>
      <c r="K125" s="1">
        <f t="shared" si="123"/>
        <v>9.1</v>
      </c>
      <c r="L125" s="1">
        <f t="shared" si="124"/>
        <v>6</v>
      </c>
      <c r="M125" s="25"/>
      <c r="N125" s="23"/>
      <c r="O125" s="23"/>
      <c r="P125" s="23"/>
      <c r="Q125" s="24"/>
    </row>
    <row r="126" spans="1:27" s="1" customFormat="1" ht="18" thickTop="1" thickBot="1" x14ac:dyDescent="0.25">
      <c r="A126" s="2">
        <v>5</v>
      </c>
      <c r="B126" s="2">
        <v>5</v>
      </c>
      <c r="C126" s="11" t="s">
        <v>20</v>
      </c>
      <c r="D126" s="31" t="s">
        <v>17</v>
      </c>
      <c r="E126" s="17"/>
      <c r="F126" s="2">
        <f t="shared" si="189"/>
        <v>100</v>
      </c>
      <c r="G126" s="2">
        <v>3</v>
      </c>
      <c r="H126" s="2">
        <f t="shared" si="163"/>
        <v>9</v>
      </c>
      <c r="I126" s="1">
        <f t="shared" ref="I126" si="193">SUM(H122:H126)</f>
        <v>45</v>
      </c>
      <c r="J126" s="1">
        <f t="shared" si="122"/>
        <v>91</v>
      </c>
      <c r="K126" s="1">
        <f t="shared" si="123"/>
        <v>9.1</v>
      </c>
      <c r="L126" s="1">
        <f t="shared" si="124"/>
        <v>6</v>
      </c>
      <c r="M126" s="25"/>
      <c r="N126" s="23"/>
      <c r="O126" s="23"/>
      <c r="P126" s="23"/>
      <c r="Q126" s="24"/>
    </row>
    <row r="127" spans="1:27" s="1" customFormat="1" ht="18" thickTop="1" thickBot="1" x14ac:dyDescent="0.25">
      <c r="A127" s="1">
        <v>1</v>
      </c>
      <c r="B127" s="1">
        <v>5</v>
      </c>
      <c r="C127" s="11" t="s">
        <v>20</v>
      </c>
      <c r="D127" s="31" t="s">
        <v>18</v>
      </c>
      <c r="E127" s="17"/>
      <c r="F127" s="1">
        <v>100</v>
      </c>
      <c r="G127" s="1">
        <v>3</v>
      </c>
      <c r="H127" s="1">
        <f t="shared" si="163"/>
        <v>9</v>
      </c>
      <c r="I127" s="1">
        <f t="shared" ref="I127" si="194">SUM(H127)</f>
        <v>9</v>
      </c>
      <c r="J127" s="1">
        <f t="shared" si="122"/>
        <v>91</v>
      </c>
      <c r="K127" s="1">
        <f t="shared" si="123"/>
        <v>9.1</v>
      </c>
      <c r="L127" s="1">
        <f t="shared" si="124"/>
        <v>6</v>
      </c>
      <c r="M127" s="26">
        <f>MIN(100,SUM(J131:K131))*(4)*0.5</f>
        <v>200</v>
      </c>
      <c r="N127" s="23"/>
      <c r="O127" s="23"/>
      <c r="P127" s="23"/>
      <c r="Q127" s="24"/>
    </row>
    <row r="128" spans="1:27" s="1" customFormat="1" ht="18" thickTop="1" thickBot="1" x14ac:dyDescent="0.25">
      <c r="A128" s="1">
        <v>2</v>
      </c>
      <c r="B128" s="1">
        <v>5</v>
      </c>
      <c r="C128" s="11" t="s">
        <v>20</v>
      </c>
      <c r="D128" s="31" t="s">
        <v>18</v>
      </c>
      <c r="E128" s="17"/>
      <c r="F128" s="1">
        <f t="shared" ref="F128:F136" si="195">MIN(100,J127+K127)</f>
        <v>100</v>
      </c>
      <c r="G128" s="1">
        <v>3</v>
      </c>
      <c r="H128" s="1">
        <f t="shared" si="163"/>
        <v>9</v>
      </c>
      <c r="I128" s="1">
        <f t="shared" ref="I128" si="196">SUM(H127:H128)</f>
        <v>18</v>
      </c>
      <c r="J128" s="1">
        <f t="shared" si="122"/>
        <v>91</v>
      </c>
      <c r="K128" s="1">
        <f t="shared" si="123"/>
        <v>9.1</v>
      </c>
      <c r="L128" s="1">
        <f t="shared" si="124"/>
        <v>6</v>
      </c>
      <c r="M128" s="26"/>
      <c r="N128" s="23"/>
      <c r="O128" s="23"/>
      <c r="P128" s="23"/>
      <c r="Q128" s="24"/>
    </row>
    <row r="129" spans="1:27" s="1" customFormat="1" ht="18" thickTop="1" thickBot="1" x14ac:dyDescent="0.25">
      <c r="A129" s="1">
        <v>3</v>
      </c>
      <c r="B129" s="1">
        <v>5</v>
      </c>
      <c r="C129" s="11" t="s">
        <v>20</v>
      </c>
      <c r="D129" s="31" t="s">
        <v>18</v>
      </c>
      <c r="E129" s="17"/>
      <c r="F129" s="1">
        <f>MIN(100,J128+K128)</f>
        <v>100</v>
      </c>
      <c r="G129" s="1">
        <v>3</v>
      </c>
      <c r="H129" s="1">
        <f t="shared" si="163"/>
        <v>9</v>
      </c>
      <c r="I129" s="1">
        <f t="shared" ref="I129" si="197">SUM(H127:H129)</f>
        <v>27</v>
      </c>
      <c r="J129" s="1">
        <f t="shared" si="122"/>
        <v>91</v>
      </c>
      <c r="K129" s="1">
        <f t="shared" si="123"/>
        <v>9.1</v>
      </c>
      <c r="L129" s="1">
        <f t="shared" si="124"/>
        <v>6</v>
      </c>
      <c r="M129" s="26"/>
      <c r="N129" s="23"/>
      <c r="O129" s="23"/>
      <c r="P129" s="23"/>
      <c r="Q129" s="24"/>
    </row>
    <row r="130" spans="1:27" s="1" customFormat="1" ht="18" thickTop="1" thickBot="1" x14ac:dyDescent="0.25">
      <c r="A130" s="1">
        <v>4</v>
      </c>
      <c r="B130" s="1">
        <v>5</v>
      </c>
      <c r="C130" s="11" t="s">
        <v>20</v>
      </c>
      <c r="D130" s="31" t="s">
        <v>18</v>
      </c>
      <c r="E130" s="17"/>
      <c r="F130" s="1">
        <f t="shared" si="195"/>
        <v>100</v>
      </c>
      <c r="G130" s="1">
        <v>3</v>
      </c>
      <c r="H130" s="1">
        <f t="shared" si="163"/>
        <v>9</v>
      </c>
      <c r="I130" s="1">
        <f t="shared" ref="I130" si="198">SUM(H127:H130)</f>
        <v>36</v>
      </c>
      <c r="J130" s="1">
        <f t="shared" si="122"/>
        <v>91</v>
      </c>
      <c r="K130" s="1">
        <f t="shared" si="123"/>
        <v>9.1</v>
      </c>
      <c r="L130" s="1">
        <f t="shared" si="124"/>
        <v>6</v>
      </c>
      <c r="M130" s="26"/>
      <c r="N130" s="23"/>
      <c r="O130" s="23"/>
      <c r="P130" s="23"/>
      <c r="Q130" s="24"/>
    </row>
    <row r="131" spans="1:27" s="1" customFormat="1" ht="18" thickTop="1" thickBot="1" x14ac:dyDescent="0.25">
      <c r="A131" s="2">
        <v>5</v>
      </c>
      <c r="B131" s="2">
        <v>5</v>
      </c>
      <c r="C131" s="11" t="s">
        <v>20</v>
      </c>
      <c r="D131" s="31" t="s">
        <v>18</v>
      </c>
      <c r="E131" s="17"/>
      <c r="F131" s="2">
        <f t="shared" si="195"/>
        <v>100</v>
      </c>
      <c r="G131" s="2">
        <v>3</v>
      </c>
      <c r="H131" s="2">
        <f t="shared" si="163"/>
        <v>9</v>
      </c>
      <c r="I131" s="1">
        <f t="shared" ref="I131" si="199">SUM(H127:H131)</f>
        <v>45</v>
      </c>
      <c r="J131" s="1">
        <f t="shared" si="122"/>
        <v>91</v>
      </c>
      <c r="K131" s="1">
        <f t="shared" si="123"/>
        <v>9.1</v>
      </c>
      <c r="L131" s="1">
        <f t="shared" si="124"/>
        <v>6</v>
      </c>
      <c r="M131" s="26"/>
      <c r="N131" s="23"/>
      <c r="O131" s="23"/>
      <c r="P131" s="23"/>
      <c r="Q131" s="24"/>
    </row>
    <row r="132" spans="1:27" s="1" customFormat="1" ht="18" thickTop="1" thickBot="1" x14ac:dyDescent="0.25">
      <c r="A132" s="1">
        <v>1</v>
      </c>
      <c r="B132" s="1">
        <v>6</v>
      </c>
      <c r="C132" s="11" t="s">
        <v>20</v>
      </c>
      <c r="D132" s="31" t="s">
        <v>17</v>
      </c>
      <c r="E132" s="17">
        <v>0.2</v>
      </c>
      <c r="F132" s="1">
        <v>100</v>
      </c>
      <c r="G132" s="1">
        <v>2</v>
      </c>
      <c r="H132" s="1">
        <f t="shared" si="163"/>
        <v>6</v>
      </c>
      <c r="I132" s="1">
        <f t="shared" ref="I132" si="200">SUM(H132)</f>
        <v>6</v>
      </c>
      <c r="J132" s="1">
        <f t="shared" si="122"/>
        <v>94</v>
      </c>
      <c r="K132" s="1">
        <f t="shared" si="123"/>
        <v>9.4</v>
      </c>
      <c r="L132" s="1">
        <f t="shared" si="124"/>
        <v>4</v>
      </c>
      <c r="M132" s="25">
        <f>MIN(100,SUM(J136:K136))*(4)</f>
        <v>400</v>
      </c>
      <c r="N132" s="23">
        <f>M132*(1-E132)+M137*E132</f>
        <v>360</v>
      </c>
      <c r="O132" s="23">
        <f t="shared" ref="O132" si="201">N132/3</f>
        <v>120</v>
      </c>
      <c r="P132" s="23">
        <f t="shared" ref="P132" si="202">SUM(G132:G136)*2</f>
        <v>20</v>
      </c>
      <c r="Q132" s="24">
        <f t="shared" ref="Q132" si="203">SUM(O132:P132)*3</f>
        <v>420</v>
      </c>
    </row>
    <row r="133" spans="1:27" s="1" customFormat="1" ht="18" thickTop="1" thickBot="1" x14ac:dyDescent="0.25">
      <c r="A133" s="1">
        <v>2</v>
      </c>
      <c r="B133" s="1">
        <v>6</v>
      </c>
      <c r="C133" s="11" t="s">
        <v>20</v>
      </c>
      <c r="D133" s="31" t="s">
        <v>17</v>
      </c>
      <c r="E133" s="17"/>
      <c r="F133" s="1">
        <f>MIN(100,J132+K132)</f>
        <v>100</v>
      </c>
      <c r="G133" s="1">
        <v>2</v>
      </c>
      <c r="H133" s="1">
        <f t="shared" si="163"/>
        <v>6</v>
      </c>
      <c r="I133" s="1">
        <f t="shared" ref="I133" si="204">SUM(H132:H133)</f>
        <v>12</v>
      </c>
      <c r="J133" s="1">
        <f t="shared" si="122"/>
        <v>94</v>
      </c>
      <c r="K133" s="1">
        <f t="shared" si="123"/>
        <v>9.4</v>
      </c>
      <c r="L133" s="1">
        <f t="shared" si="124"/>
        <v>4</v>
      </c>
      <c r="M133" s="25"/>
      <c r="N133" s="23"/>
      <c r="O133" s="23"/>
      <c r="P133" s="23"/>
      <c r="Q133" s="24"/>
    </row>
    <row r="134" spans="1:27" s="1" customFormat="1" ht="18" thickTop="1" thickBot="1" x14ac:dyDescent="0.25">
      <c r="A134" s="1">
        <v>3</v>
      </c>
      <c r="B134" s="1">
        <v>6</v>
      </c>
      <c r="C134" s="11" t="s">
        <v>20</v>
      </c>
      <c r="D134" s="31" t="s">
        <v>17</v>
      </c>
      <c r="E134" s="17"/>
      <c r="F134" s="1">
        <f>MIN(100,J133+K133)</f>
        <v>100</v>
      </c>
      <c r="G134" s="1">
        <v>2</v>
      </c>
      <c r="H134" s="1">
        <f t="shared" si="163"/>
        <v>6</v>
      </c>
      <c r="I134" s="1">
        <f t="shared" ref="I134" si="205">SUM(H132:H134)</f>
        <v>18</v>
      </c>
      <c r="J134" s="1">
        <f t="shared" si="122"/>
        <v>94</v>
      </c>
      <c r="K134" s="1">
        <f t="shared" si="123"/>
        <v>9.4</v>
      </c>
      <c r="L134" s="1">
        <f t="shared" si="124"/>
        <v>4</v>
      </c>
      <c r="M134" s="25"/>
      <c r="N134" s="23"/>
      <c r="O134" s="23"/>
      <c r="P134" s="23"/>
      <c r="Q134" s="24"/>
    </row>
    <row r="135" spans="1:27" s="1" customFormat="1" ht="18" thickTop="1" thickBot="1" x14ac:dyDescent="0.25">
      <c r="A135" s="1">
        <v>4</v>
      </c>
      <c r="B135" s="1">
        <v>6</v>
      </c>
      <c r="C135" s="11" t="s">
        <v>20</v>
      </c>
      <c r="D135" s="31" t="s">
        <v>17</v>
      </c>
      <c r="E135" s="17"/>
      <c r="F135" s="1">
        <f t="shared" si="195"/>
        <v>100</v>
      </c>
      <c r="G135" s="1">
        <v>2</v>
      </c>
      <c r="H135" s="1">
        <f t="shared" si="163"/>
        <v>6</v>
      </c>
      <c r="I135" s="1">
        <f t="shared" ref="I135" si="206">SUM(H132:H135)</f>
        <v>24</v>
      </c>
      <c r="J135" s="1">
        <f t="shared" si="122"/>
        <v>94</v>
      </c>
      <c r="K135" s="1">
        <f t="shared" si="123"/>
        <v>9.4</v>
      </c>
      <c r="L135" s="1">
        <f t="shared" si="124"/>
        <v>4</v>
      </c>
      <c r="M135" s="25"/>
      <c r="N135" s="23"/>
      <c r="O135" s="23"/>
      <c r="P135" s="23"/>
      <c r="Q135" s="24"/>
    </row>
    <row r="136" spans="1:27" s="1" customFormat="1" ht="18" thickTop="1" thickBot="1" x14ac:dyDescent="0.25">
      <c r="A136" s="2">
        <v>5</v>
      </c>
      <c r="B136" s="2">
        <v>6</v>
      </c>
      <c r="C136" s="11" t="s">
        <v>20</v>
      </c>
      <c r="D136" s="31" t="s">
        <v>17</v>
      </c>
      <c r="E136" s="17"/>
      <c r="F136" s="2">
        <f t="shared" si="195"/>
        <v>100</v>
      </c>
      <c r="G136" s="2">
        <v>2</v>
      </c>
      <c r="H136" s="2">
        <f t="shared" si="163"/>
        <v>6</v>
      </c>
      <c r="I136" s="1">
        <f t="shared" ref="I136" si="207">SUM(H132:H136)</f>
        <v>30</v>
      </c>
      <c r="J136" s="1">
        <f t="shared" si="122"/>
        <v>94</v>
      </c>
      <c r="K136" s="1">
        <f t="shared" si="123"/>
        <v>9.4</v>
      </c>
      <c r="L136" s="1">
        <f t="shared" si="124"/>
        <v>4</v>
      </c>
      <c r="M136" s="25"/>
      <c r="N136" s="23"/>
      <c r="O136" s="23"/>
      <c r="P136" s="23"/>
      <c r="Q136" s="24"/>
    </row>
    <row r="137" spans="1:27" s="1" customFormat="1" ht="18" thickTop="1" thickBot="1" x14ac:dyDescent="0.25">
      <c r="A137" s="1">
        <v>1</v>
      </c>
      <c r="B137" s="1">
        <v>6</v>
      </c>
      <c r="C137" s="11" t="s">
        <v>20</v>
      </c>
      <c r="D137" s="31" t="s">
        <v>18</v>
      </c>
      <c r="E137" s="17"/>
      <c r="F137" s="1">
        <v>100</v>
      </c>
      <c r="G137" s="1">
        <v>2</v>
      </c>
      <c r="H137" s="1">
        <f t="shared" si="163"/>
        <v>6</v>
      </c>
      <c r="I137" s="1">
        <f t="shared" ref="I137" si="208">SUM(H137)</f>
        <v>6</v>
      </c>
      <c r="J137" s="1">
        <f t="shared" si="122"/>
        <v>94</v>
      </c>
      <c r="K137" s="1">
        <f t="shared" si="123"/>
        <v>9.4</v>
      </c>
      <c r="L137" s="1">
        <f t="shared" si="124"/>
        <v>4</v>
      </c>
      <c r="M137" s="26">
        <f>MIN(100,SUM(J141:K141))*(4)*0.5</f>
        <v>200</v>
      </c>
      <c r="N137" s="23"/>
      <c r="O137" s="23"/>
      <c r="P137" s="23"/>
      <c r="Q137" s="24"/>
    </row>
    <row r="138" spans="1:27" s="1" customFormat="1" ht="18" thickTop="1" thickBot="1" x14ac:dyDescent="0.25">
      <c r="A138" s="1">
        <v>2</v>
      </c>
      <c r="B138" s="1">
        <v>6</v>
      </c>
      <c r="C138" s="11" t="s">
        <v>20</v>
      </c>
      <c r="D138" s="31" t="s">
        <v>18</v>
      </c>
      <c r="E138" s="17"/>
      <c r="F138" s="1">
        <f>MIN(100,J137+K137)</f>
        <v>100</v>
      </c>
      <c r="G138" s="1">
        <v>2</v>
      </c>
      <c r="H138" s="1">
        <f t="shared" si="163"/>
        <v>6</v>
      </c>
      <c r="I138" s="1">
        <f t="shared" ref="I138" si="209">SUM(H137:H138)</f>
        <v>12</v>
      </c>
      <c r="J138" s="1">
        <f t="shared" si="122"/>
        <v>94</v>
      </c>
      <c r="K138" s="1">
        <f t="shared" si="123"/>
        <v>9.4</v>
      </c>
      <c r="L138" s="1">
        <f t="shared" si="124"/>
        <v>4</v>
      </c>
      <c r="M138" s="26"/>
      <c r="N138" s="23"/>
      <c r="O138" s="23"/>
      <c r="P138" s="23"/>
      <c r="Q138" s="24"/>
    </row>
    <row r="139" spans="1:27" s="1" customFormat="1" ht="18" thickTop="1" thickBot="1" x14ac:dyDescent="0.25">
      <c r="A139" s="1">
        <v>3</v>
      </c>
      <c r="B139" s="1">
        <v>6</v>
      </c>
      <c r="C139" s="11" t="s">
        <v>20</v>
      </c>
      <c r="D139" s="31" t="s">
        <v>18</v>
      </c>
      <c r="E139" s="17"/>
      <c r="F139" s="1">
        <f>MIN(100,J138+K138)</f>
        <v>100</v>
      </c>
      <c r="G139" s="1">
        <v>2</v>
      </c>
      <c r="H139" s="1">
        <f t="shared" si="163"/>
        <v>6</v>
      </c>
      <c r="I139" s="1">
        <f t="shared" ref="I139" si="210">SUM(H137:H139)</f>
        <v>18</v>
      </c>
      <c r="J139" s="1">
        <f t="shared" si="122"/>
        <v>94</v>
      </c>
      <c r="K139" s="1">
        <f t="shared" si="123"/>
        <v>9.4</v>
      </c>
      <c r="L139" s="1">
        <f t="shared" si="124"/>
        <v>4</v>
      </c>
      <c r="M139" s="26"/>
      <c r="N139" s="23"/>
      <c r="O139" s="23"/>
      <c r="P139" s="23"/>
      <c r="Q139" s="24"/>
    </row>
    <row r="140" spans="1:27" s="1" customFormat="1" ht="18" thickTop="1" thickBot="1" x14ac:dyDescent="0.25">
      <c r="A140" s="1">
        <v>4</v>
      </c>
      <c r="B140" s="1">
        <v>6</v>
      </c>
      <c r="C140" s="11" t="s">
        <v>20</v>
      </c>
      <c r="D140" s="31" t="s">
        <v>18</v>
      </c>
      <c r="E140" s="17"/>
      <c r="F140" s="1">
        <f t="shared" ref="F140:F141" si="211">MIN(100,J139+K139)</f>
        <v>100</v>
      </c>
      <c r="G140" s="1">
        <v>2</v>
      </c>
      <c r="H140" s="1">
        <f t="shared" si="163"/>
        <v>6</v>
      </c>
      <c r="I140" s="1">
        <f t="shared" ref="I140" si="212">SUM(H137:H140)</f>
        <v>24</v>
      </c>
      <c r="J140" s="1">
        <f t="shared" si="122"/>
        <v>94</v>
      </c>
      <c r="K140" s="1">
        <f t="shared" si="123"/>
        <v>9.4</v>
      </c>
      <c r="L140" s="1">
        <f t="shared" si="124"/>
        <v>4</v>
      </c>
      <c r="M140" s="26"/>
      <c r="N140" s="23"/>
      <c r="O140" s="23"/>
      <c r="P140" s="23"/>
      <c r="Q140" s="24"/>
    </row>
    <row r="141" spans="1:27" s="1" customFormat="1" ht="18" thickTop="1" thickBot="1" x14ac:dyDescent="0.25">
      <c r="A141" s="2">
        <v>5</v>
      </c>
      <c r="B141" s="2">
        <v>6</v>
      </c>
      <c r="C141" s="11" t="s">
        <v>20</v>
      </c>
      <c r="D141" s="31" t="s">
        <v>18</v>
      </c>
      <c r="E141" s="17"/>
      <c r="F141" s="2">
        <f t="shared" si="211"/>
        <v>100</v>
      </c>
      <c r="G141" s="2">
        <v>2</v>
      </c>
      <c r="H141" s="2">
        <f t="shared" si="163"/>
        <v>6</v>
      </c>
      <c r="I141" s="1">
        <f t="shared" ref="I141" si="213">SUM(H137:H141)</f>
        <v>30</v>
      </c>
      <c r="J141" s="1">
        <f t="shared" si="122"/>
        <v>94</v>
      </c>
      <c r="K141" s="1">
        <f t="shared" si="123"/>
        <v>9.4</v>
      </c>
      <c r="L141" s="1">
        <f t="shared" si="124"/>
        <v>4</v>
      </c>
      <c r="M141" s="26"/>
      <c r="N141" s="23"/>
      <c r="O141" s="23"/>
      <c r="P141" s="23"/>
      <c r="Q141" s="24"/>
    </row>
    <row r="142" spans="1:27" s="1" customFormat="1" ht="18" thickTop="1" thickBot="1" x14ac:dyDescent="0.25">
      <c r="A142" s="3">
        <v>1</v>
      </c>
      <c r="B142" s="3">
        <v>7</v>
      </c>
      <c r="C142" s="12" t="s">
        <v>20</v>
      </c>
      <c r="D142" s="30" t="s">
        <v>17</v>
      </c>
      <c r="E142" s="22">
        <v>0.2</v>
      </c>
      <c r="F142" s="1">
        <v>100</v>
      </c>
      <c r="G142" s="3">
        <v>1</v>
      </c>
      <c r="H142" s="3">
        <f>G142*3</f>
        <v>3</v>
      </c>
      <c r="I142" s="1">
        <f t="shared" ref="I142" si="214">SUM(H142)</f>
        <v>3</v>
      </c>
      <c r="J142" s="1">
        <f t="shared" si="122"/>
        <v>97</v>
      </c>
      <c r="K142" s="1">
        <f t="shared" si="123"/>
        <v>9.7000000000000011</v>
      </c>
      <c r="L142" s="1">
        <f t="shared" si="124"/>
        <v>2</v>
      </c>
      <c r="M142" s="25">
        <f>MIN(100,SUM(J146:K146))*(4)</f>
        <v>400</v>
      </c>
      <c r="N142" s="23">
        <f>M142*(1-E142)+M147*E142</f>
        <v>360</v>
      </c>
      <c r="O142" s="23">
        <f t="shared" ref="O142" si="215">N142/3</f>
        <v>120</v>
      </c>
      <c r="P142" s="23">
        <f t="shared" ref="P142" si="216">SUM(G142:G146)*2</f>
        <v>10</v>
      </c>
      <c r="Q142" s="24">
        <f t="shared" ref="Q142" si="217">SUM(O142:P142)*3</f>
        <v>390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s="1" customFormat="1" ht="18" thickTop="1" thickBot="1" x14ac:dyDescent="0.25">
      <c r="A143" s="3">
        <v>2</v>
      </c>
      <c r="B143" s="3">
        <v>7</v>
      </c>
      <c r="C143" s="12" t="s">
        <v>20</v>
      </c>
      <c r="D143" s="30" t="s">
        <v>17</v>
      </c>
      <c r="E143" s="22"/>
      <c r="F143" s="1">
        <f>MIN(100,J142+K142)</f>
        <v>100</v>
      </c>
      <c r="G143" s="3">
        <v>1</v>
      </c>
      <c r="H143" s="3">
        <f t="shared" ref="H143:H161" si="218">G143*3</f>
        <v>3</v>
      </c>
      <c r="I143" s="1">
        <f t="shared" ref="I143" si="219">SUM(H142:H143)</f>
        <v>6</v>
      </c>
      <c r="J143" s="1">
        <f t="shared" si="122"/>
        <v>97</v>
      </c>
      <c r="K143" s="1">
        <f t="shared" si="123"/>
        <v>9.7000000000000011</v>
      </c>
      <c r="L143" s="1">
        <f t="shared" si="124"/>
        <v>2</v>
      </c>
      <c r="M143" s="25"/>
      <c r="N143" s="23"/>
      <c r="O143" s="23"/>
      <c r="P143" s="23"/>
      <c r="Q143" s="24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s="1" customFormat="1" ht="18" thickTop="1" thickBot="1" x14ac:dyDescent="0.25">
      <c r="A144" s="3">
        <v>3</v>
      </c>
      <c r="B144" s="3">
        <v>7</v>
      </c>
      <c r="C144" s="12" t="s">
        <v>20</v>
      </c>
      <c r="D144" s="30" t="s">
        <v>17</v>
      </c>
      <c r="E144" s="22"/>
      <c r="F144" s="1">
        <f>MIN(100,J143+K143)</f>
        <v>100</v>
      </c>
      <c r="G144" s="3">
        <v>1</v>
      </c>
      <c r="H144" s="3">
        <f t="shared" si="218"/>
        <v>3</v>
      </c>
      <c r="I144" s="1">
        <f t="shared" ref="I144" si="220">SUM(H142:H144)</f>
        <v>9</v>
      </c>
      <c r="J144" s="1">
        <f t="shared" si="122"/>
        <v>97</v>
      </c>
      <c r="K144" s="1">
        <f t="shared" si="123"/>
        <v>9.7000000000000011</v>
      </c>
      <c r="L144" s="1">
        <f t="shared" si="124"/>
        <v>2</v>
      </c>
      <c r="M144" s="25"/>
      <c r="N144" s="23"/>
      <c r="O144" s="23"/>
      <c r="P144" s="23"/>
      <c r="Q144" s="24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s="1" customFormat="1" ht="18" thickTop="1" thickBot="1" x14ac:dyDescent="0.25">
      <c r="A145" s="3">
        <v>4</v>
      </c>
      <c r="B145" s="3">
        <v>7</v>
      </c>
      <c r="C145" s="12" t="s">
        <v>20</v>
      </c>
      <c r="D145" s="30" t="s">
        <v>17</v>
      </c>
      <c r="E145" s="22"/>
      <c r="F145" s="1">
        <f t="shared" ref="F145:F146" si="221">MIN(100,J144+K144)</f>
        <v>100</v>
      </c>
      <c r="G145" s="3">
        <v>1</v>
      </c>
      <c r="H145" s="3">
        <f t="shared" si="218"/>
        <v>3</v>
      </c>
      <c r="I145" s="1">
        <f t="shared" ref="I145" si="222">SUM(H142:H145)</f>
        <v>12</v>
      </c>
      <c r="J145" s="1">
        <f t="shared" si="122"/>
        <v>97</v>
      </c>
      <c r="K145" s="1">
        <f t="shared" si="123"/>
        <v>9.7000000000000011</v>
      </c>
      <c r="L145" s="1">
        <f t="shared" si="124"/>
        <v>2</v>
      </c>
      <c r="M145" s="25"/>
      <c r="N145" s="23"/>
      <c r="O145" s="23"/>
      <c r="P145" s="23"/>
      <c r="Q145" s="24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s="1" customFormat="1" ht="18" thickTop="1" thickBot="1" x14ac:dyDescent="0.25">
      <c r="A146" s="9">
        <v>5</v>
      </c>
      <c r="B146" s="9">
        <v>7</v>
      </c>
      <c r="C146" s="12" t="s">
        <v>20</v>
      </c>
      <c r="D146" s="30" t="s">
        <v>17</v>
      </c>
      <c r="E146" s="22"/>
      <c r="F146" s="2">
        <f t="shared" si="221"/>
        <v>100</v>
      </c>
      <c r="G146" s="9">
        <v>1</v>
      </c>
      <c r="H146" s="13">
        <f t="shared" si="218"/>
        <v>3</v>
      </c>
      <c r="I146" s="1">
        <f t="shared" ref="I146" si="223">SUM(H142:H146)</f>
        <v>15</v>
      </c>
      <c r="J146" s="1">
        <f>F146-H146</f>
        <v>97</v>
      </c>
      <c r="K146" s="1">
        <f t="shared" si="123"/>
        <v>9.7000000000000011</v>
      </c>
      <c r="L146" s="1">
        <f t="shared" si="124"/>
        <v>2</v>
      </c>
      <c r="M146" s="25"/>
      <c r="N146" s="23"/>
      <c r="O146" s="23"/>
      <c r="P146" s="23"/>
      <c r="Q146" s="24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s="1" customFormat="1" ht="18" thickTop="1" thickBot="1" x14ac:dyDescent="0.25">
      <c r="A147" s="3">
        <v>1</v>
      </c>
      <c r="B147" s="3">
        <v>7</v>
      </c>
      <c r="C147" s="12" t="s">
        <v>20</v>
      </c>
      <c r="D147" s="30" t="s">
        <v>18</v>
      </c>
      <c r="E147" s="22"/>
      <c r="F147" s="1">
        <v>100</v>
      </c>
      <c r="G147" s="3">
        <v>1</v>
      </c>
      <c r="H147" s="3">
        <f t="shared" si="218"/>
        <v>3</v>
      </c>
      <c r="I147" s="1">
        <f t="shared" ref="I147" si="224">SUM(H147)</f>
        <v>3</v>
      </c>
      <c r="J147" s="1">
        <f t="shared" ref="J147:J161" si="225">F147-H147</f>
        <v>97</v>
      </c>
      <c r="K147" s="1">
        <f t="shared" ref="K147:K161" si="226">J147*0.1</f>
        <v>9.7000000000000011</v>
      </c>
      <c r="L147" s="1">
        <f t="shared" ref="L147:L161" si="227">G147*2</f>
        <v>2</v>
      </c>
      <c r="M147" s="26">
        <f>MIN(100,SUM(J151:K151))*(4)*0.5</f>
        <v>200</v>
      </c>
      <c r="N147" s="23"/>
      <c r="O147" s="23"/>
      <c r="P147" s="23"/>
      <c r="Q147" s="24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s="1" customFormat="1" ht="18" thickTop="1" thickBot="1" x14ac:dyDescent="0.25">
      <c r="A148" s="3">
        <v>2</v>
      </c>
      <c r="B148" s="3">
        <v>7</v>
      </c>
      <c r="C148" s="12" t="s">
        <v>20</v>
      </c>
      <c r="D148" s="30" t="s">
        <v>18</v>
      </c>
      <c r="E148" s="22"/>
      <c r="F148" s="1">
        <f>MIN(100,J147+K147)</f>
        <v>100</v>
      </c>
      <c r="G148" s="3">
        <v>1</v>
      </c>
      <c r="H148" s="3">
        <f t="shared" si="218"/>
        <v>3</v>
      </c>
      <c r="I148" s="1">
        <f t="shared" ref="I148" si="228">SUM(H147:H148)</f>
        <v>6</v>
      </c>
      <c r="J148" s="1">
        <f t="shared" si="225"/>
        <v>97</v>
      </c>
      <c r="K148" s="1">
        <f t="shared" si="226"/>
        <v>9.7000000000000011</v>
      </c>
      <c r="L148" s="1">
        <f t="shared" si="227"/>
        <v>2</v>
      </c>
      <c r="M148" s="26"/>
      <c r="N148" s="23"/>
      <c r="O148" s="23"/>
      <c r="P148" s="23"/>
      <c r="Q148" s="24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s="1" customFormat="1" ht="18" thickTop="1" thickBot="1" x14ac:dyDescent="0.25">
      <c r="A149" s="3">
        <v>3</v>
      </c>
      <c r="B149" s="3">
        <v>7</v>
      </c>
      <c r="C149" s="12" t="s">
        <v>20</v>
      </c>
      <c r="D149" s="30" t="s">
        <v>18</v>
      </c>
      <c r="E149" s="22"/>
      <c r="F149" s="1">
        <f>MIN(100,J148+K148)</f>
        <v>100</v>
      </c>
      <c r="G149" s="3">
        <v>1</v>
      </c>
      <c r="H149" s="3">
        <f t="shared" si="218"/>
        <v>3</v>
      </c>
      <c r="I149" s="1">
        <f t="shared" ref="I149" si="229">SUM(H147:H149)</f>
        <v>9</v>
      </c>
      <c r="J149" s="1">
        <f t="shared" si="225"/>
        <v>97</v>
      </c>
      <c r="K149" s="1">
        <f t="shared" si="226"/>
        <v>9.7000000000000011</v>
      </c>
      <c r="L149" s="1">
        <f t="shared" si="227"/>
        <v>2</v>
      </c>
      <c r="M149" s="26"/>
      <c r="N149" s="23"/>
      <c r="O149" s="23"/>
      <c r="P149" s="23"/>
      <c r="Q149" s="24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s="1" customFormat="1" ht="18" thickTop="1" thickBot="1" x14ac:dyDescent="0.25">
      <c r="A150" s="3">
        <v>4</v>
      </c>
      <c r="B150" s="3">
        <v>7</v>
      </c>
      <c r="C150" s="12" t="s">
        <v>20</v>
      </c>
      <c r="D150" s="30" t="s">
        <v>18</v>
      </c>
      <c r="E150" s="22"/>
      <c r="F150" s="1">
        <f t="shared" ref="F150:F151" si="230">MIN(100,J149+K149)</f>
        <v>100</v>
      </c>
      <c r="G150" s="3">
        <v>1</v>
      </c>
      <c r="H150" s="3">
        <f t="shared" si="218"/>
        <v>3</v>
      </c>
      <c r="I150" s="1">
        <f t="shared" ref="I150" si="231">SUM(H147:H150)</f>
        <v>12</v>
      </c>
      <c r="J150" s="1">
        <f t="shared" si="225"/>
        <v>97</v>
      </c>
      <c r="K150" s="1">
        <f t="shared" si="226"/>
        <v>9.7000000000000011</v>
      </c>
      <c r="L150" s="1">
        <f t="shared" si="227"/>
        <v>2</v>
      </c>
      <c r="M150" s="26"/>
      <c r="N150" s="23"/>
      <c r="O150" s="23"/>
      <c r="P150" s="23"/>
      <c r="Q150" s="24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s="1" customFormat="1" ht="18" thickTop="1" thickBot="1" x14ac:dyDescent="0.25">
      <c r="A151" s="9">
        <v>5</v>
      </c>
      <c r="B151" s="9">
        <v>7</v>
      </c>
      <c r="C151" s="12" t="s">
        <v>20</v>
      </c>
      <c r="D151" s="30" t="s">
        <v>18</v>
      </c>
      <c r="E151" s="22"/>
      <c r="F151" s="2">
        <f t="shared" si="230"/>
        <v>100</v>
      </c>
      <c r="G151" s="9">
        <v>1</v>
      </c>
      <c r="H151" s="13">
        <f t="shared" si="218"/>
        <v>3</v>
      </c>
      <c r="I151" s="1">
        <f t="shared" ref="I151" si="232">SUM(H147:H151)</f>
        <v>15</v>
      </c>
      <c r="J151" s="1">
        <f t="shared" si="225"/>
        <v>97</v>
      </c>
      <c r="K151" s="1">
        <f t="shared" si="226"/>
        <v>9.7000000000000011</v>
      </c>
      <c r="L151" s="1">
        <f t="shared" si="227"/>
        <v>2</v>
      </c>
      <c r="M151" s="26"/>
      <c r="N151" s="23"/>
      <c r="O151" s="23"/>
      <c r="P151" s="23"/>
      <c r="Q151" s="24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s="1" customFormat="1" ht="18" thickTop="1" thickBot="1" x14ac:dyDescent="0.25">
      <c r="A152" s="3">
        <v>1</v>
      </c>
      <c r="B152" s="3">
        <v>8</v>
      </c>
      <c r="C152" s="12" t="s">
        <v>20</v>
      </c>
      <c r="D152" s="30" t="s">
        <v>17</v>
      </c>
      <c r="E152" s="22">
        <v>0.2</v>
      </c>
      <c r="F152" s="1">
        <v>100</v>
      </c>
      <c r="G152" s="3">
        <v>0</v>
      </c>
      <c r="H152" s="3">
        <f t="shared" si="218"/>
        <v>0</v>
      </c>
      <c r="I152" s="1">
        <f t="shared" ref="I152" si="233">SUM(H152)</f>
        <v>0</v>
      </c>
      <c r="J152" s="1">
        <f t="shared" si="225"/>
        <v>100</v>
      </c>
      <c r="K152" s="1">
        <f t="shared" si="226"/>
        <v>10</v>
      </c>
      <c r="L152" s="1">
        <f t="shared" si="227"/>
        <v>0</v>
      </c>
      <c r="M152" s="25">
        <f>MIN(100,SUM(J156:K156))*(4)</f>
        <v>400</v>
      </c>
      <c r="N152" s="23">
        <f>M152*(1-E152)+M157*E152</f>
        <v>360</v>
      </c>
      <c r="O152" s="23">
        <f t="shared" ref="O152" si="234">N152/3</f>
        <v>120</v>
      </c>
      <c r="P152" s="23">
        <f t="shared" ref="P152" si="235">SUM(G152:G156)*2</f>
        <v>0</v>
      </c>
      <c r="Q152" s="24">
        <f t="shared" ref="Q152" si="236">SUM(O152:P152)*3</f>
        <v>360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s="1" customFormat="1" ht="18" thickTop="1" thickBot="1" x14ac:dyDescent="0.25">
      <c r="A153" s="3">
        <v>2</v>
      </c>
      <c r="B153" s="3">
        <v>8</v>
      </c>
      <c r="C153" s="12" t="s">
        <v>20</v>
      </c>
      <c r="D153" s="30" t="s">
        <v>17</v>
      </c>
      <c r="E153" s="22"/>
      <c r="F153" s="1">
        <f>MIN(100,J152+K152)</f>
        <v>100</v>
      </c>
      <c r="G153" s="3">
        <v>0</v>
      </c>
      <c r="H153" s="3">
        <f t="shared" si="218"/>
        <v>0</v>
      </c>
      <c r="I153" s="1">
        <f t="shared" ref="I153" si="237">SUM(H152:H153)</f>
        <v>0</v>
      </c>
      <c r="J153" s="1">
        <f t="shared" si="225"/>
        <v>100</v>
      </c>
      <c r="K153" s="1">
        <f t="shared" si="226"/>
        <v>10</v>
      </c>
      <c r="L153" s="1">
        <f t="shared" si="227"/>
        <v>0</v>
      </c>
      <c r="M153" s="25"/>
      <c r="N153" s="23"/>
      <c r="O153" s="23"/>
      <c r="P153" s="23"/>
      <c r="Q153" s="24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s="1" customFormat="1" ht="18" thickTop="1" thickBot="1" x14ac:dyDescent="0.25">
      <c r="A154" s="3">
        <v>3</v>
      </c>
      <c r="B154" s="3">
        <v>8</v>
      </c>
      <c r="C154" s="12" t="s">
        <v>20</v>
      </c>
      <c r="D154" s="30" t="s">
        <v>17</v>
      </c>
      <c r="E154" s="22"/>
      <c r="F154" s="1">
        <f>MIN(100,J153+K153)</f>
        <v>100</v>
      </c>
      <c r="G154" s="3">
        <v>0</v>
      </c>
      <c r="H154" s="3">
        <f t="shared" si="218"/>
        <v>0</v>
      </c>
      <c r="I154" s="1">
        <f t="shared" ref="I154" si="238">SUM(H152:H154)</f>
        <v>0</v>
      </c>
      <c r="J154" s="1">
        <f t="shared" si="225"/>
        <v>100</v>
      </c>
      <c r="K154" s="1">
        <f t="shared" si="226"/>
        <v>10</v>
      </c>
      <c r="L154" s="1">
        <f t="shared" si="227"/>
        <v>0</v>
      </c>
      <c r="M154" s="25"/>
      <c r="N154" s="23"/>
      <c r="O154" s="23"/>
      <c r="P154" s="23"/>
      <c r="Q154" s="24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s="1" customFormat="1" ht="18" thickTop="1" thickBot="1" x14ac:dyDescent="0.25">
      <c r="A155" s="3">
        <v>4</v>
      </c>
      <c r="B155" s="3">
        <v>8</v>
      </c>
      <c r="C155" s="12" t="s">
        <v>20</v>
      </c>
      <c r="D155" s="30" t="s">
        <v>17</v>
      </c>
      <c r="E155" s="22"/>
      <c r="F155" s="1">
        <f>MIN(100,J154+K154)</f>
        <v>100</v>
      </c>
      <c r="G155" s="3">
        <v>0</v>
      </c>
      <c r="H155" s="3">
        <f t="shared" si="218"/>
        <v>0</v>
      </c>
      <c r="I155" s="1">
        <f t="shared" ref="I155" si="239">SUM(H152:H155)</f>
        <v>0</v>
      </c>
      <c r="J155" s="1">
        <f t="shared" si="225"/>
        <v>100</v>
      </c>
      <c r="K155" s="1">
        <f t="shared" si="226"/>
        <v>10</v>
      </c>
      <c r="L155" s="1">
        <f t="shared" si="227"/>
        <v>0</v>
      </c>
      <c r="M155" s="25"/>
      <c r="N155" s="23"/>
      <c r="O155" s="23"/>
      <c r="P155" s="23"/>
      <c r="Q155" s="24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s="1" customFormat="1" ht="18" thickTop="1" thickBot="1" x14ac:dyDescent="0.25">
      <c r="A156" s="9">
        <v>5</v>
      </c>
      <c r="B156" s="9">
        <v>8</v>
      </c>
      <c r="C156" s="12" t="s">
        <v>20</v>
      </c>
      <c r="D156" s="30" t="s">
        <v>17</v>
      </c>
      <c r="E156" s="22"/>
      <c r="F156" s="2">
        <f t="shared" ref="F156" si="240">MIN(100,J155+K155)</f>
        <v>100</v>
      </c>
      <c r="G156" s="9">
        <v>0</v>
      </c>
      <c r="H156" s="13">
        <f t="shared" si="218"/>
        <v>0</v>
      </c>
      <c r="I156" s="1">
        <f t="shared" ref="I156" si="241">SUM(H152:H156)</f>
        <v>0</v>
      </c>
      <c r="J156" s="1">
        <f t="shared" si="225"/>
        <v>100</v>
      </c>
      <c r="K156" s="1">
        <f t="shared" si="226"/>
        <v>10</v>
      </c>
      <c r="L156" s="1">
        <f t="shared" si="227"/>
        <v>0</v>
      </c>
      <c r="M156" s="25"/>
      <c r="N156" s="23"/>
      <c r="O156" s="23"/>
      <c r="P156" s="23"/>
      <c r="Q156" s="24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s="1" customFormat="1" ht="18" thickTop="1" thickBot="1" x14ac:dyDescent="0.25">
      <c r="A157" s="3">
        <v>1</v>
      </c>
      <c r="B157" s="3">
        <v>8</v>
      </c>
      <c r="C157" s="12" t="s">
        <v>20</v>
      </c>
      <c r="D157" s="30" t="s">
        <v>18</v>
      </c>
      <c r="E157" s="22"/>
      <c r="F157" s="3">
        <v>100</v>
      </c>
      <c r="G157" s="3">
        <v>0</v>
      </c>
      <c r="H157" s="3">
        <f t="shared" si="218"/>
        <v>0</v>
      </c>
      <c r="I157" s="1">
        <f t="shared" ref="I157" si="242">SUM(H157)</f>
        <v>0</v>
      </c>
      <c r="J157" s="1">
        <f t="shared" si="225"/>
        <v>100</v>
      </c>
      <c r="K157" s="1">
        <f t="shared" si="226"/>
        <v>10</v>
      </c>
      <c r="L157" s="1">
        <f t="shared" si="227"/>
        <v>0</v>
      </c>
      <c r="M157" s="26">
        <f>MIN(100,SUM(J161:K161))*(4)*0.5</f>
        <v>200</v>
      </c>
      <c r="N157" s="23"/>
      <c r="O157" s="23"/>
      <c r="P157" s="23"/>
      <c r="Q157" s="24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s="1" customFormat="1" ht="18" thickTop="1" thickBot="1" x14ac:dyDescent="0.25">
      <c r="A158" s="3">
        <v>2</v>
      </c>
      <c r="B158" s="3">
        <v>8</v>
      </c>
      <c r="C158" s="12" t="s">
        <v>20</v>
      </c>
      <c r="D158" s="30" t="s">
        <v>18</v>
      </c>
      <c r="E158" s="22"/>
      <c r="F158" s="3">
        <v>100</v>
      </c>
      <c r="G158" s="3">
        <v>0</v>
      </c>
      <c r="H158" s="3">
        <f t="shared" si="218"/>
        <v>0</v>
      </c>
      <c r="I158" s="1">
        <f t="shared" ref="I158" si="243">SUM(H157:H158)</f>
        <v>0</v>
      </c>
      <c r="J158" s="1">
        <f t="shared" si="225"/>
        <v>100</v>
      </c>
      <c r="K158" s="1">
        <f t="shared" si="226"/>
        <v>10</v>
      </c>
      <c r="L158" s="1">
        <f t="shared" si="227"/>
        <v>0</v>
      </c>
      <c r="M158" s="26"/>
      <c r="N158" s="23"/>
      <c r="O158" s="23"/>
      <c r="P158" s="23"/>
      <c r="Q158" s="24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s="1" customFormat="1" ht="18" thickTop="1" thickBot="1" x14ac:dyDescent="0.25">
      <c r="A159" s="3">
        <v>3</v>
      </c>
      <c r="B159" s="3">
        <v>8</v>
      </c>
      <c r="C159" s="12" t="s">
        <v>20</v>
      </c>
      <c r="D159" s="30" t="s">
        <v>18</v>
      </c>
      <c r="E159" s="22"/>
      <c r="F159" s="3">
        <v>100</v>
      </c>
      <c r="G159" s="3">
        <v>0</v>
      </c>
      <c r="H159" s="3">
        <f t="shared" si="218"/>
        <v>0</v>
      </c>
      <c r="I159" s="1">
        <f t="shared" ref="I159" si="244">SUM(H157:H159)</f>
        <v>0</v>
      </c>
      <c r="J159" s="1">
        <f t="shared" si="225"/>
        <v>100</v>
      </c>
      <c r="K159" s="1">
        <f t="shared" si="226"/>
        <v>10</v>
      </c>
      <c r="L159" s="1">
        <f t="shared" si="227"/>
        <v>0</v>
      </c>
      <c r="M159" s="26"/>
      <c r="N159" s="23"/>
      <c r="O159" s="23"/>
      <c r="P159" s="23"/>
      <c r="Q159" s="24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s="1" customFormat="1" ht="18" thickTop="1" thickBot="1" x14ac:dyDescent="0.25">
      <c r="A160" s="3">
        <v>4</v>
      </c>
      <c r="B160" s="3">
        <v>8</v>
      </c>
      <c r="C160" s="12" t="s">
        <v>20</v>
      </c>
      <c r="D160" s="30" t="s">
        <v>18</v>
      </c>
      <c r="E160" s="22"/>
      <c r="F160" s="3">
        <v>100</v>
      </c>
      <c r="G160" s="3">
        <v>0</v>
      </c>
      <c r="H160" s="3">
        <f t="shared" si="218"/>
        <v>0</v>
      </c>
      <c r="I160" s="1">
        <f t="shared" ref="I160" si="245">SUM(H157:H160)</f>
        <v>0</v>
      </c>
      <c r="J160" s="1">
        <f t="shared" si="225"/>
        <v>100</v>
      </c>
      <c r="K160" s="1">
        <f t="shared" si="226"/>
        <v>10</v>
      </c>
      <c r="L160" s="1">
        <f t="shared" si="227"/>
        <v>0</v>
      </c>
      <c r="M160" s="26"/>
      <c r="N160" s="23"/>
      <c r="O160" s="23"/>
      <c r="P160" s="23"/>
      <c r="Q160" s="24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s="1" customFormat="1" ht="18" thickTop="1" thickBot="1" x14ac:dyDescent="0.25">
      <c r="A161" s="9">
        <v>5</v>
      </c>
      <c r="B161" s="9">
        <v>8</v>
      </c>
      <c r="C161" s="12" t="s">
        <v>20</v>
      </c>
      <c r="D161" s="30" t="s">
        <v>18</v>
      </c>
      <c r="E161" s="22"/>
      <c r="F161" s="9">
        <v>100</v>
      </c>
      <c r="G161" s="9">
        <v>0</v>
      </c>
      <c r="H161" s="13">
        <f t="shared" si="218"/>
        <v>0</v>
      </c>
      <c r="I161" s="1">
        <f t="shared" ref="I161" si="246">SUM(H157:H161)</f>
        <v>0</v>
      </c>
      <c r="J161" s="1">
        <f t="shared" si="225"/>
        <v>100</v>
      </c>
      <c r="K161" s="1">
        <f t="shared" si="226"/>
        <v>10</v>
      </c>
      <c r="L161" s="1">
        <f t="shared" si="227"/>
        <v>0</v>
      </c>
      <c r="M161" s="26"/>
      <c r="N161" s="23"/>
      <c r="O161" s="23"/>
      <c r="P161" s="23"/>
      <c r="Q161" s="24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7" thickTop="1" x14ac:dyDescent="0.2"/>
  </sheetData>
  <mergeCells count="112">
    <mergeCell ref="E142:E151"/>
    <mergeCell ref="M142:M146"/>
    <mergeCell ref="N142:N151"/>
    <mergeCell ref="O142:O151"/>
    <mergeCell ref="P142:P151"/>
    <mergeCell ref="Q142:Q151"/>
    <mergeCell ref="O152:O161"/>
    <mergeCell ref="P152:P161"/>
    <mergeCell ref="Q152:Q161"/>
    <mergeCell ref="M157:M161"/>
    <mergeCell ref="M147:M151"/>
    <mergeCell ref="E152:E161"/>
    <mergeCell ref="M152:M156"/>
    <mergeCell ref="N152:N161"/>
    <mergeCell ref="E132:E141"/>
    <mergeCell ref="M132:M136"/>
    <mergeCell ref="N132:N141"/>
    <mergeCell ref="O132:O141"/>
    <mergeCell ref="P132:P141"/>
    <mergeCell ref="Q132:Q141"/>
    <mergeCell ref="M137:M141"/>
    <mergeCell ref="Q112:Q121"/>
    <mergeCell ref="M117:M121"/>
    <mergeCell ref="E122:E131"/>
    <mergeCell ref="M122:M126"/>
    <mergeCell ref="N122:N131"/>
    <mergeCell ref="O122:O131"/>
    <mergeCell ref="P122:P131"/>
    <mergeCell ref="Q122:Q131"/>
    <mergeCell ref="M127:M131"/>
    <mergeCell ref="Q92:Q101"/>
    <mergeCell ref="M97:M101"/>
    <mergeCell ref="E102:E111"/>
    <mergeCell ref="M102:M106"/>
    <mergeCell ref="N102:N111"/>
    <mergeCell ref="O102:O111"/>
    <mergeCell ref="P102:P111"/>
    <mergeCell ref="Q102:Q111"/>
    <mergeCell ref="E92:E101"/>
    <mergeCell ref="M92:M96"/>
    <mergeCell ref="N92:N101"/>
    <mergeCell ref="O92:O101"/>
    <mergeCell ref="P92:P101"/>
    <mergeCell ref="M107:M111"/>
    <mergeCell ref="E112:E121"/>
    <mergeCell ref="M112:M116"/>
    <mergeCell ref="N112:N121"/>
    <mergeCell ref="O112:O121"/>
    <mergeCell ref="P112:P121"/>
    <mergeCell ref="Q72:Q81"/>
    <mergeCell ref="M77:M81"/>
    <mergeCell ref="E82:E91"/>
    <mergeCell ref="M82:M86"/>
    <mergeCell ref="N82:N91"/>
    <mergeCell ref="O82:O91"/>
    <mergeCell ref="P82:P91"/>
    <mergeCell ref="Q82:Q91"/>
    <mergeCell ref="M87:M91"/>
    <mergeCell ref="Q52:Q61"/>
    <mergeCell ref="M57:M61"/>
    <mergeCell ref="E62:E71"/>
    <mergeCell ref="M62:M66"/>
    <mergeCell ref="N62:N71"/>
    <mergeCell ref="O62:O71"/>
    <mergeCell ref="P62:P71"/>
    <mergeCell ref="Q62:Q71"/>
    <mergeCell ref="E52:E61"/>
    <mergeCell ref="M52:M56"/>
    <mergeCell ref="N52:N61"/>
    <mergeCell ref="O52:O61"/>
    <mergeCell ref="P52:P61"/>
    <mergeCell ref="M67:M71"/>
    <mergeCell ref="E72:E81"/>
    <mergeCell ref="M72:M76"/>
    <mergeCell ref="N72:N81"/>
    <mergeCell ref="O72:O81"/>
    <mergeCell ref="P72:P81"/>
    <mergeCell ref="Q32:Q41"/>
    <mergeCell ref="M37:M41"/>
    <mergeCell ref="E42:E51"/>
    <mergeCell ref="M42:M46"/>
    <mergeCell ref="N42:N51"/>
    <mergeCell ref="O42:O51"/>
    <mergeCell ref="P42:P51"/>
    <mergeCell ref="Q42:Q51"/>
    <mergeCell ref="M47:M51"/>
    <mergeCell ref="M27:M31"/>
    <mergeCell ref="E32:E41"/>
    <mergeCell ref="M32:M36"/>
    <mergeCell ref="N32:N41"/>
    <mergeCell ref="Q12:Q21"/>
    <mergeCell ref="M17:M21"/>
    <mergeCell ref="E22:E31"/>
    <mergeCell ref="M22:M26"/>
    <mergeCell ref="N22:N31"/>
    <mergeCell ref="O22:O31"/>
    <mergeCell ref="P22:P31"/>
    <mergeCell ref="Q22:Q31"/>
    <mergeCell ref="E12:E21"/>
    <mergeCell ref="M12:M16"/>
    <mergeCell ref="N12:N21"/>
    <mergeCell ref="O12:O21"/>
    <mergeCell ref="P12:P21"/>
    <mergeCell ref="O32:O41"/>
    <mergeCell ref="P32:P41"/>
    <mergeCell ref="E2:E11"/>
    <mergeCell ref="M2:M6"/>
    <mergeCell ref="N2:N11"/>
    <mergeCell ref="O2:O11"/>
    <mergeCell ref="P2:P11"/>
    <mergeCell ref="Q2:Q11"/>
    <mergeCell ref="M7:M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E8B-BD1B-0243-AE8B-A6F6C4FFB4C7}">
  <dimension ref="A1:O41"/>
  <sheetViews>
    <sheetView topLeftCell="E3" workbookViewId="0">
      <selection activeCell="F2" sqref="F2:F41"/>
    </sheetView>
  </sheetViews>
  <sheetFormatPr baseColWidth="10" defaultRowHeight="16" x14ac:dyDescent="0.2"/>
  <cols>
    <col min="9" max="9" width="15.5" bestFit="1" customWidth="1"/>
    <col min="10" max="10" width="9" customWidth="1"/>
    <col min="11" max="11" width="19.83203125" customWidth="1"/>
    <col min="12" max="12" width="32.1640625" customWidth="1"/>
    <col min="13" max="13" width="34" customWidth="1"/>
    <col min="14" max="14" width="34.5" customWidth="1"/>
    <col min="15" max="15" width="28.5" customWidth="1"/>
  </cols>
  <sheetData>
    <row r="1" spans="1:15" s="5" customFormat="1" ht="46" thickTop="1" thickBot="1" x14ac:dyDescent="0.25">
      <c r="A1" s="5" t="s">
        <v>0</v>
      </c>
      <c r="B1" s="5" t="s">
        <v>6</v>
      </c>
      <c r="C1" s="5" t="s">
        <v>3</v>
      </c>
      <c r="D1" s="5" t="s">
        <v>4</v>
      </c>
      <c r="E1" s="5" t="s">
        <v>5</v>
      </c>
      <c r="F1" s="5" t="s">
        <v>24</v>
      </c>
      <c r="G1" s="5" t="s">
        <v>1</v>
      </c>
      <c r="H1" s="5" t="s">
        <v>2</v>
      </c>
      <c r="I1" s="5" t="s">
        <v>22</v>
      </c>
      <c r="J1" s="5" t="s">
        <v>7</v>
      </c>
      <c r="K1" s="6" t="s">
        <v>13</v>
      </c>
      <c r="L1" s="7" t="s">
        <v>14</v>
      </c>
      <c r="M1" s="7" t="s">
        <v>15</v>
      </c>
      <c r="N1" s="7" t="s">
        <v>16</v>
      </c>
      <c r="O1" s="7" t="s">
        <v>12</v>
      </c>
    </row>
    <row r="2" spans="1:15" s="1" customFormat="1" ht="17" thickTop="1" x14ac:dyDescent="0.2">
      <c r="A2" s="1">
        <v>1</v>
      </c>
      <c r="B2" s="1">
        <v>1</v>
      </c>
      <c r="C2" s="1">
        <v>50</v>
      </c>
      <c r="D2" s="1">
        <v>7</v>
      </c>
      <c r="E2" s="1">
        <f>D2*3</f>
        <v>21</v>
      </c>
      <c r="F2" s="1">
        <f>SUM(E2)</f>
        <v>21</v>
      </c>
      <c r="G2" s="1">
        <f>MAX(0,C2-E2)</f>
        <v>29</v>
      </c>
      <c r="H2" s="1">
        <f>G2*0.1</f>
        <v>2.9000000000000004</v>
      </c>
      <c r="I2" s="1">
        <f>MAX(0,SUM(G2:H2))</f>
        <v>31.9</v>
      </c>
      <c r="J2" s="1">
        <f>D2*2</f>
        <v>14</v>
      </c>
      <c r="K2" s="16">
        <f>I6*4</f>
        <v>0</v>
      </c>
      <c r="L2" s="18">
        <f>I6*4</f>
        <v>0</v>
      </c>
      <c r="M2" s="18">
        <f>L2/3</f>
        <v>0</v>
      </c>
      <c r="N2" s="18">
        <f>SUM(D2:D6)*2</f>
        <v>70</v>
      </c>
      <c r="O2" s="14">
        <f>SUM(M2:N2)*3</f>
        <v>210</v>
      </c>
    </row>
    <row r="3" spans="1:15" s="1" customFormat="1" x14ac:dyDescent="0.2">
      <c r="A3" s="1">
        <v>2</v>
      </c>
      <c r="B3" s="1">
        <v>1</v>
      </c>
      <c r="C3" s="1">
        <f>I2</f>
        <v>31.9</v>
      </c>
      <c r="D3" s="1">
        <v>7</v>
      </c>
      <c r="E3" s="1">
        <f t="shared" ref="E3:E41" si="0">D3*3</f>
        <v>21</v>
      </c>
      <c r="F3" s="1">
        <f>SUM(E2:E3)</f>
        <v>42</v>
      </c>
      <c r="G3" s="1">
        <f t="shared" ref="G3:G41" si="1">MAX(0,C3-E3)</f>
        <v>10.899999999999999</v>
      </c>
      <c r="H3" s="1">
        <f t="shared" ref="H3:H41" si="2">G3*0.1</f>
        <v>1.0899999999999999</v>
      </c>
      <c r="I3" s="1">
        <f t="shared" ref="I3:I21" si="3">MAX(0,SUM(G3:H3))</f>
        <v>11.989999999999998</v>
      </c>
      <c r="J3" s="1">
        <f t="shared" ref="J3:J41" si="4">D3*2</f>
        <v>14</v>
      </c>
      <c r="K3" s="16"/>
      <c r="L3" s="17"/>
      <c r="M3" s="17"/>
      <c r="N3" s="17"/>
      <c r="O3" s="15"/>
    </row>
    <row r="4" spans="1:15" s="1" customFormat="1" x14ac:dyDescent="0.2">
      <c r="A4" s="1">
        <v>3</v>
      </c>
      <c r="B4" s="1">
        <v>1</v>
      </c>
      <c r="C4" s="1">
        <f t="shared" ref="C4:C6" si="5">I3</f>
        <v>11.989999999999998</v>
      </c>
      <c r="D4" s="1">
        <v>7</v>
      </c>
      <c r="E4" s="1">
        <f t="shared" si="0"/>
        <v>21</v>
      </c>
      <c r="F4" s="1">
        <f>SUM(E2:E4)</f>
        <v>63</v>
      </c>
      <c r="G4" s="1">
        <f t="shared" si="1"/>
        <v>0</v>
      </c>
      <c r="H4" s="1">
        <f t="shared" si="2"/>
        <v>0</v>
      </c>
      <c r="I4" s="1">
        <f t="shared" si="3"/>
        <v>0</v>
      </c>
      <c r="J4" s="1">
        <f t="shared" si="4"/>
        <v>14</v>
      </c>
      <c r="K4" s="16"/>
      <c r="L4" s="17"/>
      <c r="M4" s="17"/>
      <c r="N4" s="17"/>
      <c r="O4" s="15"/>
    </row>
    <row r="5" spans="1:15" s="1" customFormat="1" x14ac:dyDescent="0.2">
      <c r="A5" s="1">
        <v>4</v>
      </c>
      <c r="B5" s="1">
        <v>1</v>
      </c>
      <c r="C5" s="1">
        <f t="shared" si="5"/>
        <v>0</v>
      </c>
      <c r="D5" s="1">
        <v>7</v>
      </c>
      <c r="E5" s="1">
        <f t="shared" si="0"/>
        <v>21</v>
      </c>
      <c r="F5" s="1">
        <f>SUM(E2:E5)</f>
        <v>84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>
        <f t="shared" si="4"/>
        <v>14</v>
      </c>
      <c r="K5" s="16"/>
      <c r="L5" s="17"/>
      <c r="M5" s="17"/>
      <c r="N5" s="17"/>
      <c r="O5" s="15"/>
    </row>
    <row r="6" spans="1:15" s="1" customFormat="1" ht="17" thickBot="1" x14ac:dyDescent="0.25">
      <c r="A6" s="1">
        <v>5</v>
      </c>
      <c r="B6" s="1">
        <v>1</v>
      </c>
      <c r="C6" s="1">
        <f t="shared" si="5"/>
        <v>0</v>
      </c>
      <c r="D6" s="1">
        <v>7</v>
      </c>
      <c r="E6" s="1">
        <f t="shared" si="0"/>
        <v>21</v>
      </c>
      <c r="F6" s="1">
        <f>SUM(E2:E6)</f>
        <v>105</v>
      </c>
      <c r="G6" s="1">
        <f t="shared" si="1"/>
        <v>0</v>
      </c>
      <c r="H6" s="1">
        <f t="shared" si="2"/>
        <v>0</v>
      </c>
      <c r="I6" s="1">
        <f t="shared" si="3"/>
        <v>0</v>
      </c>
      <c r="J6" s="1">
        <f t="shared" si="4"/>
        <v>14</v>
      </c>
      <c r="K6" s="16"/>
      <c r="L6" s="17"/>
      <c r="M6" s="17"/>
      <c r="N6" s="17"/>
      <c r="O6" s="15"/>
    </row>
    <row r="7" spans="1:15" s="1" customFormat="1" ht="17" thickTop="1" x14ac:dyDescent="0.2">
      <c r="A7" s="1">
        <v>1</v>
      </c>
      <c r="B7" s="1">
        <v>2</v>
      </c>
      <c r="C7" s="1">
        <v>50</v>
      </c>
      <c r="D7" s="1">
        <v>6</v>
      </c>
      <c r="E7" s="1">
        <f t="shared" si="0"/>
        <v>18</v>
      </c>
      <c r="F7" s="1">
        <f t="shared" ref="F7" si="6">SUM(E7)</f>
        <v>18</v>
      </c>
      <c r="G7" s="1">
        <f t="shared" si="1"/>
        <v>32</v>
      </c>
      <c r="H7" s="1">
        <f t="shared" si="2"/>
        <v>3.2</v>
      </c>
      <c r="I7" s="1">
        <f t="shared" si="3"/>
        <v>35.200000000000003</v>
      </c>
      <c r="J7" s="1">
        <f t="shared" si="4"/>
        <v>12</v>
      </c>
      <c r="K7" s="16">
        <f>I11*4</f>
        <v>0</v>
      </c>
      <c r="L7" s="17">
        <f>I11*4</f>
        <v>0</v>
      </c>
      <c r="M7" s="17">
        <f>L7/3</f>
        <v>0</v>
      </c>
      <c r="N7" s="17">
        <f>SUM(D7:D11)*2</f>
        <v>60</v>
      </c>
      <c r="O7" s="14">
        <f>SUM(M7:N7)*3</f>
        <v>180</v>
      </c>
    </row>
    <row r="8" spans="1:15" s="1" customFormat="1" x14ac:dyDescent="0.2">
      <c r="A8" s="1">
        <v>2</v>
      </c>
      <c r="B8" s="1">
        <v>2</v>
      </c>
      <c r="C8" s="1">
        <f>I7</f>
        <v>35.200000000000003</v>
      </c>
      <c r="D8" s="1">
        <v>6</v>
      </c>
      <c r="E8" s="1">
        <f t="shared" si="0"/>
        <v>18</v>
      </c>
      <c r="F8" s="1">
        <f t="shared" ref="F8" si="7">SUM(E7:E8)</f>
        <v>36</v>
      </c>
      <c r="G8" s="1">
        <f t="shared" si="1"/>
        <v>17.200000000000003</v>
      </c>
      <c r="H8" s="1">
        <f t="shared" si="2"/>
        <v>1.7200000000000004</v>
      </c>
      <c r="I8" s="1">
        <f t="shared" si="3"/>
        <v>18.920000000000002</v>
      </c>
      <c r="J8" s="1">
        <f t="shared" si="4"/>
        <v>12</v>
      </c>
      <c r="K8" s="16"/>
      <c r="L8" s="17"/>
      <c r="M8" s="17"/>
      <c r="N8" s="17"/>
      <c r="O8" s="15"/>
    </row>
    <row r="9" spans="1:15" s="1" customFormat="1" x14ac:dyDescent="0.2">
      <c r="A9" s="1">
        <v>3</v>
      </c>
      <c r="B9" s="1">
        <v>2</v>
      </c>
      <c r="C9" s="1">
        <f t="shared" ref="C9:C11" si="8">I8</f>
        <v>18.920000000000002</v>
      </c>
      <c r="D9" s="1">
        <v>6</v>
      </c>
      <c r="E9" s="1">
        <f t="shared" si="0"/>
        <v>18</v>
      </c>
      <c r="F9" s="1">
        <f t="shared" ref="F9" si="9">SUM(E7:E9)</f>
        <v>54</v>
      </c>
      <c r="G9" s="1">
        <f t="shared" si="1"/>
        <v>0.92000000000000171</v>
      </c>
      <c r="H9" s="1">
        <f t="shared" si="2"/>
        <v>9.2000000000000179E-2</v>
      </c>
      <c r="I9" s="1">
        <f t="shared" si="3"/>
        <v>1.0120000000000018</v>
      </c>
      <c r="J9" s="1">
        <f t="shared" si="4"/>
        <v>12</v>
      </c>
      <c r="K9" s="16"/>
      <c r="L9" s="17"/>
      <c r="M9" s="17"/>
      <c r="N9" s="17"/>
      <c r="O9" s="15"/>
    </row>
    <row r="10" spans="1:15" s="1" customFormat="1" x14ac:dyDescent="0.2">
      <c r="A10" s="1">
        <v>4</v>
      </c>
      <c r="B10" s="1">
        <v>2</v>
      </c>
      <c r="C10" s="1">
        <f t="shared" si="8"/>
        <v>1.0120000000000018</v>
      </c>
      <c r="D10" s="1">
        <v>6</v>
      </c>
      <c r="E10" s="1">
        <f t="shared" si="0"/>
        <v>18</v>
      </c>
      <c r="F10" s="1">
        <f t="shared" ref="F10" si="10">SUM(E7:E10)</f>
        <v>72</v>
      </c>
      <c r="G10" s="1">
        <f t="shared" si="1"/>
        <v>0</v>
      </c>
      <c r="H10" s="1">
        <f t="shared" si="2"/>
        <v>0</v>
      </c>
      <c r="I10" s="1">
        <f t="shared" si="3"/>
        <v>0</v>
      </c>
      <c r="J10" s="1">
        <f t="shared" si="4"/>
        <v>12</v>
      </c>
      <c r="K10" s="16"/>
      <c r="L10" s="17"/>
      <c r="M10" s="17"/>
      <c r="N10" s="17"/>
      <c r="O10" s="15"/>
    </row>
    <row r="11" spans="1:15" s="1" customFormat="1" ht="17" thickBot="1" x14ac:dyDescent="0.25">
      <c r="A11" s="1">
        <v>5</v>
      </c>
      <c r="B11" s="1">
        <v>2</v>
      </c>
      <c r="C11" s="1">
        <f t="shared" si="8"/>
        <v>0</v>
      </c>
      <c r="D11" s="1">
        <v>6</v>
      </c>
      <c r="E11" s="1">
        <f t="shared" si="0"/>
        <v>18</v>
      </c>
      <c r="F11" s="1">
        <f t="shared" ref="F11" si="11">SUM(E7:E11)</f>
        <v>90</v>
      </c>
      <c r="G11" s="1">
        <f t="shared" si="1"/>
        <v>0</v>
      </c>
      <c r="H11" s="1">
        <f t="shared" si="2"/>
        <v>0</v>
      </c>
      <c r="I11" s="1">
        <f t="shared" si="3"/>
        <v>0</v>
      </c>
      <c r="J11" s="1">
        <f t="shared" si="4"/>
        <v>12</v>
      </c>
      <c r="K11" s="16"/>
      <c r="L11" s="17"/>
      <c r="M11" s="17"/>
      <c r="N11" s="17"/>
      <c r="O11" s="15"/>
    </row>
    <row r="12" spans="1:15" s="1" customFormat="1" ht="17" thickTop="1" x14ac:dyDescent="0.2">
      <c r="A12" s="3">
        <v>1</v>
      </c>
      <c r="B12" s="3">
        <v>3</v>
      </c>
      <c r="C12" s="1">
        <v>50</v>
      </c>
      <c r="D12" s="3">
        <v>5</v>
      </c>
      <c r="E12" s="1">
        <f t="shared" si="0"/>
        <v>15</v>
      </c>
      <c r="F12" s="1">
        <f t="shared" ref="F12" si="12">SUM(E12)</f>
        <v>15</v>
      </c>
      <c r="G12" s="1">
        <f t="shared" si="1"/>
        <v>35</v>
      </c>
      <c r="H12" s="1">
        <f t="shared" si="2"/>
        <v>3.5</v>
      </c>
      <c r="I12" s="1">
        <f t="shared" si="3"/>
        <v>38.5</v>
      </c>
      <c r="J12" s="1">
        <f t="shared" si="4"/>
        <v>10</v>
      </c>
      <c r="K12" s="16">
        <f>I16*4</f>
        <v>0</v>
      </c>
      <c r="L12" s="17">
        <f t="shared" ref="L12" si="13">I16*4</f>
        <v>0</v>
      </c>
      <c r="M12" s="17">
        <f t="shared" ref="M12" si="14">L12/3</f>
        <v>0</v>
      </c>
      <c r="N12" s="17">
        <f t="shared" ref="N12" si="15">SUM(D12:D16)*2</f>
        <v>50</v>
      </c>
      <c r="O12" s="14">
        <f t="shared" ref="O12" si="16">SUM(M12:N12)*3</f>
        <v>150</v>
      </c>
    </row>
    <row r="13" spans="1:15" s="1" customFormat="1" x14ac:dyDescent="0.2">
      <c r="A13" s="3">
        <v>2</v>
      </c>
      <c r="B13" s="3">
        <v>3</v>
      </c>
      <c r="C13" s="1">
        <f>I12</f>
        <v>38.5</v>
      </c>
      <c r="D13" s="3">
        <v>5</v>
      </c>
      <c r="E13" s="1">
        <f t="shared" si="0"/>
        <v>15</v>
      </c>
      <c r="F13" s="1">
        <f t="shared" ref="F13" si="17">SUM(E12:E13)</f>
        <v>30</v>
      </c>
      <c r="G13" s="1">
        <f t="shared" si="1"/>
        <v>23.5</v>
      </c>
      <c r="H13" s="1">
        <f t="shared" si="2"/>
        <v>2.35</v>
      </c>
      <c r="I13" s="1">
        <f t="shared" si="3"/>
        <v>25.85</v>
      </c>
      <c r="J13" s="1">
        <f t="shared" si="4"/>
        <v>10</v>
      </c>
      <c r="K13" s="16"/>
      <c r="L13" s="17"/>
      <c r="M13" s="17"/>
      <c r="N13" s="17"/>
      <c r="O13" s="15"/>
    </row>
    <row r="14" spans="1:15" s="1" customFormat="1" x14ac:dyDescent="0.2">
      <c r="A14" s="3">
        <v>3</v>
      </c>
      <c r="B14" s="3">
        <v>3</v>
      </c>
      <c r="C14" s="1">
        <f t="shared" ref="C14:C16" si="18">I13</f>
        <v>25.85</v>
      </c>
      <c r="D14" s="3">
        <v>5</v>
      </c>
      <c r="E14" s="1">
        <f t="shared" si="0"/>
        <v>15</v>
      </c>
      <c r="F14" s="1">
        <f t="shared" ref="F14" si="19">SUM(E12:E14)</f>
        <v>45</v>
      </c>
      <c r="G14" s="1">
        <f t="shared" si="1"/>
        <v>10.850000000000001</v>
      </c>
      <c r="H14" s="1">
        <f t="shared" si="2"/>
        <v>1.0850000000000002</v>
      </c>
      <c r="I14" s="1">
        <f t="shared" si="3"/>
        <v>11.935000000000002</v>
      </c>
      <c r="J14" s="1">
        <f t="shared" si="4"/>
        <v>10</v>
      </c>
      <c r="K14" s="16"/>
      <c r="L14" s="17"/>
      <c r="M14" s="17"/>
      <c r="N14" s="17"/>
      <c r="O14" s="15"/>
    </row>
    <row r="15" spans="1:15" s="1" customFormat="1" x14ac:dyDescent="0.2">
      <c r="A15" s="3">
        <v>4</v>
      </c>
      <c r="B15" s="3">
        <v>3</v>
      </c>
      <c r="C15" s="1">
        <f t="shared" si="18"/>
        <v>11.935000000000002</v>
      </c>
      <c r="D15" s="3">
        <v>5</v>
      </c>
      <c r="E15" s="1">
        <f t="shared" si="0"/>
        <v>15</v>
      </c>
      <c r="F15" s="1">
        <f t="shared" ref="F15" si="20">SUM(E12:E15)</f>
        <v>60</v>
      </c>
      <c r="G15" s="1">
        <f t="shared" si="1"/>
        <v>0</v>
      </c>
      <c r="H15" s="1">
        <f t="shared" si="2"/>
        <v>0</v>
      </c>
      <c r="I15" s="1">
        <f t="shared" si="3"/>
        <v>0</v>
      </c>
      <c r="J15" s="1">
        <f t="shared" si="4"/>
        <v>10</v>
      </c>
      <c r="K15" s="16"/>
      <c r="L15" s="17"/>
      <c r="M15" s="17"/>
      <c r="N15" s="17"/>
      <c r="O15" s="15"/>
    </row>
    <row r="16" spans="1:15" s="1" customFormat="1" ht="17" thickBot="1" x14ac:dyDescent="0.25">
      <c r="A16" s="3">
        <v>5</v>
      </c>
      <c r="B16" s="3">
        <v>3</v>
      </c>
      <c r="C16" s="1">
        <f t="shared" si="18"/>
        <v>0</v>
      </c>
      <c r="D16" s="3">
        <v>5</v>
      </c>
      <c r="E16" s="1">
        <f t="shared" si="0"/>
        <v>15</v>
      </c>
      <c r="F16" s="1">
        <f t="shared" ref="F16" si="21">SUM(E12:E16)</f>
        <v>75</v>
      </c>
      <c r="G16" s="1">
        <f t="shared" si="1"/>
        <v>0</v>
      </c>
      <c r="H16" s="1">
        <f t="shared" si="2"/>
        <v>0</v>
      </c>
      <c r="I16" s="1">
        <f t="shared" si="3"/>
        <v>0</v>
      </c>
      <c r="J16" s="1">
        <f t="shared" si="4"/>
        <v>10</v>
      </c>
      <c r="K16" s="16"/>
      <c r="L16" s="17"/>
      <c r="M16" s="17"/>
      <c r="N16" s="17"/>
      <c r="O16" s="15"/>
    </row>
    <row r="17" spans="1:15" s="1" customFormat="1" ht="17" thickTop="1" x14ac:dyDescent="0.2">
      <c r="A17" s="1">
        <v>1</v>
      </c>
      <c r="B17" s="1">
        <v>4</v>
      </c>
      <c r="C17" s="1">
        <v>50</v>
      </c>
      <c r="D17" s="1">
        <v>4</v>
      </c>
      <c r="E17" s="1">
        <f t="shared" si="0"/>
        <v>12</v>
      </c>
      <c r="F17" s="1">
        <f t="shared" ref="F17" si="22">SUM(E17)</f>
        <v>12</v>
      </c>
      <c r="G17" s="1">
        <f t="shared" si="1"/>
        <v>38</v>
      </c>
      <c r="H17" s="1">
        <f t="shared" si="2"/>
        <v>3.8000000000000003</v>
      </c>
      <c r="I17" s="1">
        <f t="shared" si="3"/>
        <v>41.8</v>
      </c>
      <c r="J17" s="1">
        <f t="shared" si="4"/>
        <v>8</v>
      </c>
      <c r="K17" s="16">
        <f>I21*4</f>
        <v>0</v>
      </c>
      <c r="L17" s="17">
        <f t="shared" ref="L17" si="23">I21*4</f>
        <v>0</v>
      </c>
      <c r="M17" s="17">
        <f t="shared" ref="M17" si="24">L17/3</f>
        <v>0</v>
      </c>
      <c r="N17" s="17">
        <f t="shared" ref="N17" si="25">SUM(D17:D21)*2</f>
        <v>40</v>
      </c>
      <c r="O17" s="14">
        <f t="shared" ref="O17" si="26">SUM(M17:N17)*3</f>
        <v>120</v>
      </c>
    </row>
    <row r="18" spans="1:15" s="1" customFormat="1" x14ac:dyDescent="0.2">
      <c r="A18" s="1">
        <v>2</v>
      </c>
      <c r="B18" s="1">
        <v>4</v>
      </c>
      <c r="C18" s="1">
        <f>I17</f>
        <v>41.8</v>
      </c>
      <c r="D18" s="1">
        <v>4</v>
      </c>
      <c r="E18" s="1">
        <f t="shared" si="0"/>
        <v>12</v>
      </c>
      <c r="F18" s="1">
        <f t="shared" ref="F18" si="27">SUM(E17:E18)</f>
        <v>24</v>
      </c>
      <c r="G18" s="1">
        <f t="shared" si="1"/>
        <v>29.799999999999997</v>
      </c>
      <c r="H18" s="1">
        <f t="shared" si="2"/>
        <v>2.98</v>
      </c>
      <c r="I18" s="1">
        <f t="shared" si="3"/>
        <v>32.779999999999994</v>
      </c>
      <c r="J18" s="1">
        <f t="shared" si="4"/>
        <v>8</v>
      </c>
      <c r="K18" s="16"/>
      <c r="L18" s="17"/>
      <c r="M18" s="17"/>
      <c r="N18" s="17"/>
      <c r="O18" s="15"/>
    </row>
    <row r="19" spans="1:15" s="1" customFormat="1" x14ac:dyDescent="0.2">
      <c r="A19" s="1">
        <v>3</v>
      </c>
      <c r="B19" s="1">
        <v>4</v>
      </c>
      <c r="C19" s="1">
        <f t="shared" ref="C19:C21" si="28">I18</f>
        <v>32.779999999999994</v>
      </c>
      <c r="D19" s="1">
        <v>4</v>
      </c>
      <c r="E19" s="1">
        <f t="shared" si="0"/>
        <v>12</v>
      </c>
      <c r="F19" s="1">
        <f t="shared" ref="F19" si="29">SUM(E17:E19)</f>
        <v>36</v>
      </c>
      <c r="G19" s="1">
        <f t="shared" si="1"/>
        <v>20.779999999999994</v>
      </c>
      <c r="H19" s="1">
        <f t="shared" si="2"/>
        <v>2.0779999999999994</v>
      </c>
      <c r="I19" s="1">
        <f t="shared" si="3"/>
        <v>22.857999999999993</v>
      </c>
      <c r="J19" s="1">
        <f t="shared" si="4"/>
        <v>8</v>
      </c>
      <c r="K19" s="16"/>
      <c r="L19" s="17"/>
      <c r="M19" s="17"/>
      <c r="N19" s="17"/>
      <c r="O19" s="15"/>
    </row>
    <row r="20" spans="1:15" s="1" customFormat="1" x14ac:dyDescent="0.2">
      <c r="A20" s="1">
        <v>4</v>
      </c>
      <c r="B20" s="1">
        <v>4</v>
      </c>
      <c r="C20" s="1">
        <f t="shared" si="28"/>
        <v>22.857999999999993</v>
      </c>
      <c r="D20" s="1">
        <v>4</v>
      </c>
      <c r="E20" s="1">
        <f t="shared" si="0"/>
        <v>12</v>
      </c>
      <c r="F20" s="1">
        <f t="shared" ref="F20" si="30">SUM(E17:E20)</f>
        <v>48</v>
      </c>
      <c r="G20" s="1">
        <f t="shared" si="1"/>
        <v>10.857999999999993</v>
      </c>
      <c r="H20" s="1">
        <f t="shared" si="2"/>
        <v>1.0857999999999994</v>
      </c>
      <c r="I20" s="1">
        <f t="shared" si="3"/>
        <v>11.943799999999992</v>
      </c>
      <c r="J20" s="1">
        <f t="shared" si="4"/>
        <v>8</v>
      </c>
      <c r="K20" s="16"/>
      <c r="L20" s="17"/>
      <c r="M20" s="17"/>
      <c r="N20" s="17"/>
      <c r="O20" s="15"/>
    </row>
    <row r="21" spans="1:15" s="1" customFormat="1" ht="17" thickBot="1" x14ac:dyDescent="0.25">
      <c r="A21" s="1">
        <v>5</v>
      </c>
      <c r="B21" s="1">
        <v>4</v>
      </c>
      <c r="C21" s="1">
        <f t="shared" si="28"/>
        <v>11.943799999999992</v>
      </c>
      <c r="D21" s="1">
        <v>4</v>
      </c>
      <c r="E21" s="1">
        <f t="shared" si="0"/>
        <v>12</v>
      </c>
      <c r="F21" s="1">
        <f t="shared" ref="F21" si="31">SUM(E17:E21)</f>
        <v>60</v>
      </c>
      <c r="G21" s="1">
        <f t="shared" si="1"/>
        <v>0</v>
      </c>
      <c r="H21" s="1">
        <f t="shared" si="2"/>
        <v>0</v>
      </c>
      <c r="I21" s="1">
        <f t="shared" si="3"/>
        <v>0</v>
      </c>
      <c r="J21" s="1">
        <f t="shared" si="4"/>
        <v>8</v>
      </c>
      <c r="K21" s="16"/>
      <c r="L21" s="17"/>
      <c r="M21" s="17"/>
      <c r="N21" s="17"/>
      <c r="O21" s="15"/>
    </row>
    <row r="22" spans="1:15" s="1" customFormat="1" ht="17" thickTop="1" x14ac:dyDescent="0.2">
      <c r="A22" s="1">
        <v>1</v>
      </c>
      <c r="B22" s="1">
        <v>5</v>
      </c>
      <c r="C22" s="1">
        <v>50</v>
      </c>
      <c r="D22" s="1">
        <v>3</v>
      </c>
      <c r="E22" s="1">
        <f t="shared" si="0"/>
        <v>9</v>
      </c>
      <c r="F22" s="1">
        <f t="shared" ref="F22" si="32">SUM(E22)</f>
        <v>9</v>
      </c>
      <c r="G22" s="1">
        <f t="shared" si="1"/>
        <v>41</v>
      </c>
      <c r="H22" s="1">
        <f t="shared" si="2"/>
        <v>4.1000000000000005</v>
      </c>
      <c r="I22" s="1">
        <f>MIN(100,SUM(G22:H22))</f>
        <v>45.1</v>
      </c>
      <c r="J22" s="1">
        <f t="shared" si="4"/>
        <v>6</v>
      </c>
      <c r="K22" s="16">
        <f t="shared" ref="K22" si="33">I26*4</f>
        <v>80.340040000000002</v>
      </c>
      <c r="L22" s="17">
        <f t="shared" ref="L22" si="34">I26*4</f>
        <v>80.340040000000002</v>
      </c>
      <c r="M22" s="17">
        <f t="shared" ref="M22" si="35">L22/3</f>
        <v>26.780013333333333</v>
      </c>
      <c r="N22" s="17">
        <f t="shared" ref="N22" si="36">SUM(D22:D26)*2</f>
        <v>30</v>
      </c>
      <c r="O22" s="14">
        <f t="shared" ref="O22" si="37">SUM(M22:N22)*3</f>
        <v>170.34003999999999</v>
      </c>
    </row>
    <row r="23" spans="1:15" s="1" customFormat="1" x14ac:dyDescent="0.2">
      <c r="A23" s="1">
        <v>2</v>
      </c>
      <c r="B23" s="1">
        <v>5</v>
      </c>
      <c r="C23" s="1">
        <f>I22</f>
        <v>45.1</v>
      </c>
      <c r="D23" s="1">
        <v>3</v>
      </c>
      <c r="E23" s="1">
        <f t="shared" si="0"/>
        <v>9</v>
      </c>
      <c r="F23" s="1">
        <f t="shared" ref="F23" si="38">SUM(E22:E23)</f>
        <v>18</v>
      </c>
      <c r="G23" s="1">
        <f t="shared" si="1"/>
        <v>36.1</v>
      </c>
      <c r="H23" s="1">
        <f t="shared" si="2"/>
        <v>3.6100000000000003</v>
      </c>
      <c r="I23" s="1">
        <f t="shared" ref="I23:I41" si="39">MIN(100,SUM(G23:H23))</f>
        <v>39.71</v>
      </c>
      <c r="J23" s="1">
        <f t="shared" si="4"/>
        <v>6</v>
      </c>
      <c r="K23" s="16"/>
      <c r="L23" s="17"/>
      <c r="M23" s="17"/>
      <c r="N23" s="17"/>
      <c r="O23" s="15"/>
    </row>
    <row r="24" spans="1:15" s="1" customFormat="1" x14ac:dyDescent="0.2">
      <c r="A24" s="1">
        <v>3</v>
      </c>
      <c r="B24" s="1">
        <v>5</v>
      </c>
      <c r="C24" s="1">
        <f t="shared" ref="C24:C26" si="40">I23</f>
        <v>39.71</v>
      </c>
      <c r="D24" s="1">
        <v>3</v>
      </c>
      <c r="E24" s="1">
        <f t="shared" si="0"/>
        <v>9</v>
      </c>
      <c r="F24" s="1">
        <f t="shared" ref="F24" si="41">SUM(E22:E24)</f>
        <v>27</v>
      </c>
      <c r="G24" s="1">
        <f t="shared" si="1"/>
        <v>30.71</v>
      </c>
      <c r="H24" s="1">
        <f t="shared" si="2"/>
        <v>3.0710000000000002</v>
      </c>
      <c r="I24" s="1">
        <f t="shared" si="39"/>
        <v>33.780999999999999</v>
      </c>
      <c r="J24" s="1">
        <f t="shared" si="4"/>
        <v>6</v>
      </c>
      <c r="K24" s="16"/>
      <c r="L24" s="17"/>
      <c r="M24" s="17"/>
      <c r="N24" s="17"/>
      <c r="O24" s="15"/>
    </row>
    <row r="25" spans="1:15" s="1" customFormat="1" x14ac:dyDescent="0.2">
      <c r="A25" s="1">
        <v>4</v>
      </c>
      <c r="B25" s="1">
        <v>5</v>
      </c>
      <c r="C25" s="1">
        <f t="shared" si="40"/>
        <v>33.780999999999999</v>
      </c>
      <c r="D25" s="1">
        <v>3</v>
      </c>
      <c r="E25" s="1">
        <f t="shared" si="0"/>
        <v>9</v>
      </c>
      <c r="F25" s="1">
        <f t="shared" ref="F25" si="42">SUM(E22:E25)</f>
        <v>36</v>
      </c>
      <c r="G25" s="1">
        <f t="shared" si="1"/>
        <v>24.780999999999999</v>
      </c>
      <c r="H25" s="1">
        <f t="shared" si="2"/>
        <v>2.4781</v>
      </c>
      <c r="I25" s="1">
        <f t="shared" si="39"/>
        <v>27.2591</v>
      </c>
      <c r="J25" s="1">
        <f t="shared" si="4"/>
        <v>6</v>
      </c>
      <c r="K25" s="16"/>
      <c r="L25" s="17"/>
      <c r="M25" s="17"/>
      <c r="N25" s="17"/>
      <c r="O25" s="15"/>
    </row>
    <row r="26" spans="1:15" s="1" customFormat="1" ht="17" thickBot="1" x14ac:dyDescent="0.25">
      <c r="A26" s="1">
        <v>5</v>
      </c>
      <c r="B26" s="1">
        <v>5</v>
      </c>
      <c r="C26" s="1">
        <f t="shared" si="40"/>
        <v>27.2591</v>
      </c>
      <c r="D26" s="1">
        <v>3</v>
      </c>
      <c r="E26" s="1">
        <f t="shared" si="0"/>
        <v>9</v>
      </c>
      <c r="F26" s="1">
        <f t="shared" ref="F26" si="43">SUM(E22:E26)</f>
        <v>45</v>
      </c>
      <c r="G26" s="1">
        <f t="shared" si="1"/>
        <v>18.2591</v>
      </c>
      <c r="H26" s="1">
        <f t="shared" si="2"/>
        <v>1.8259100000000001</v>
      </c>
      <c r="I26" s="1">
        <f t="shared" si="39"/>
        <v>20.08501</v>
      </c>
      <c r="J26" s="1">
        <f t="shared" si="4"/>
        <v>6</v>
      </c>
      <c r="K26" s="16"/>
      <c r="L26" s="17"/>
      <c r="M26" s="17"/>
      <c r="N26" s="17"/>
      <c r="O26" s="15"/>
    </row>
    <row r="27" spans="1:15" s="1" customFormat="1" ht="17" thickTop="1" x14ac:dyDescent="0.2">
      <c r="A27" s="1">
        <v>1</v>
      </c>
      <c r="B27" s="1">
        <v>6</v>
      </c>
      <c r="C27" s="1">
        <v>50</v>
      </c>
      <c r="D27" s="1">
        <v>2</v>
      </c>
      <c r="E27" s="1">
        <f t="shared" si="0"/>
        <v>6</v>
      </c>
      <c r="F27" s="1">
        <f t="shared" ref="F27" si="44">SUM(E27)</f>
        <v>6</v>
      </c>
      <c r="G27" s="1">
        <f t="shared" si="1"/>
        <v>44</v>
      </c>
      <c r="H27" s="1">
        <f t="shared" si="2"/>
        <v>4.4000000000000004</v>
      </c>
      <c r="I27" s="1">
        <f t="shared" si="39"/>
        <v>48.4</v>
      </c>
      <c r="J27" s="1">
        <f t="shared" si="4"/>
        <v>4</v>
      </c>
      <c r="K27" s="16">
        <f>I31*4</f>
        <v>160.92735999999999</v>
      </c>
      <c r="L27" s="17">
        <f t="shared" ref="L27" si="45">I31*4</f>
        <v>160.92735999999999</v>
      </c>
      <c r="M27" s="17">
        <f t="shared" ref="M27" si="46">L27/3</f>
        <v>53.642453333333329</v>
      </c>
      <c r="N27" s="17">
        <f t="shared" ref="N27" si="47">SUM(D27:D31)*2</f>
        <v>20</v>
      </c>
      <c r="O27" s="14">
        <f t="shared" ref="O27" si="48">SUM(M27:N27)*3</f>
        <v>220.92735999999996</v>
      </c>
    </row>
    <row r="28" spans="1:15" s="1" customFormat="1" x14ac:dyDescent="0.2">
      <c r="A28" s="1">
        <v>2</v>
      </c>
      <c r="B28" s="1">
        <v>6</v>
      </c>
      <c r="C28" s="1">
        <f>I27</f>
        <v>48.4</v>
      </c>
      <c r="D28" s="1">
        <v>2</v>
      </c>
      <c r="E28" s="1">
        <f t="shared" si="0"/>
        <v>6</v>
      </c>
      <c r="F28" s="1">
        <f t="shared" ref="F28" si="49">SUM(E27:E28)</f>
        <v>12</v>
      </c>
      <c r="G28" s="1">
        <f t="shared" si="1"/>
        <v>42.4</v>
      </c>
      <c r="H28" s="1">
        <f t="shared" si="2"/>
        <v>4.24</v>
      </c>
      <c r="I28" s="1">
        <f t="shared" si="39"/>
        <v>46.64</v>
      </c>
      <c r="J28" s="1">
        <f t="shared" si="4"/>
        <v>4</v>
      </c>
      <c r="K28" s="16"/>
      <c r="L28" s="17"/>
      <c r="M28" s="17"/>
      <c r="N28" s="17"/>
      <c r="O28" s="15"/>
    </row>
    <row r="29" spans="1:15" s="1" customFormat="1" x14ac:dyDescent="0.2">
      <c r="A29" s="1">
        <v>3</v>
      </c>
      <c r="B29" s="1">
        <v>6</v>
      </c>
      <c r="C29" s="1">
        <f t="shared" ref="C29:C31" si="50">I28</f>
        <v>46.64</v>
      </c>
      <c r="D29" s="1">
        <v>2</v>
      </c>
      <c r="E29" s="1">
        <f t="shared" si="0"/>
        <v>6</v>
      </c>
      <c r="F29" s="1">
        <f t="shared" ref="F29" si="51">SUM(E27:E29)</f>
        <v>18</v>
      </c>
      <c r="G29" s="1">
        <f t="shared" si="1"/>
        <v>40.64</v>
      </c>
      <c r="H29" s="1">
        <f t="shared" si="2"/>
        <v>4.0640000000000001</v>
      </c>
      <c r="I29" s="1">
        <f t="shared" si="39"/>
        <v>44.704000000000001</v>
      </c>
      <c r="J29" s="1">
        <f t="shared" si="4"/>
        <v>4</v>
      </c>
      <c r="K29" s="16"/>
      <c r="L29" s="17"/>
      <c r="M29" s="17"/>
      <c r="N29" s="17"/>
      <c r="O29" s="15"/>
    </row>
    <row r="30" spans="1:15" s="1" customFormat="1" x14ac:dyDescent="0.2">
      <c r="A30" s="1">
        <v>4</v>
      </c>
      <c r="B30" s="1">
        <v>6</v>
      </c>
      <c r="C30" s="1">
        <f t="shared" si="50"/>
        <v>44.704000000000001</v>
      </c>
      <c r="D30" s="1">
        <v>2</v>
      </c>
      <c r="E30" s="1">
        <f t="shared" si="0"/>
        <v>6</v>
      </c>
      <c r="F30" s="1">
        <f t="shared" ref="F30" si="52">SUM(E27:E30)</f>
        <v>24</v>
      </c>
      <c r="G30" s="1">
        <f t="shared" si="1"/>
        <v>38.704000000000001</v>
      </c>
      <c r="H30" s="1">
        <f t="shared" si="2"/>
        <v>3.8704000000000001</v>
      </c>
      <c r="I30" s="1">
        <f t="shared" si="39"/>
        <v>42.574399999999997</v>
      </c>
      <c r="J30" s="1">
        <f t="shared" si="4"/>
        <v>4</v>
      </c>
      <c r="K30" s="16"/>
      <c r="L30" s="17"/>
      <c r="M30" s="17"/>
      <c r="N30" s="17"/>
      <c r="O30" s="15"/>
    </row>
    <row r="31" spans="1:15" s="1" customFormat="1" ht="17" thickBot="1" x14ac:dyDescent="0.25">
      <c r="A31" s="1">
        <v>5</v>
      </c>
      <c r="B31" s="1">
        <v>6</v>
      </c>
      <c r="C31" s="1">
        <f t="shared" si="50"/>
        <v>42.574399999999997</v>
      </c>
      <c r="D31" s="1">
        <v>2</v>
      </c>
      <c r="E31" s="1">
        <f t="shared" si="0"/>
        <v>6</v>
      </c>
      <c r="F31" s="1">
        <f t="shared" ref="F31" si="53">SUM(E27:E31)</f>
        <v>30</v>
      </c>
      <c r="G31" s="1">
        <f t="shared" si="1"/>
        <v>36.574399999999997</v>
      </c>
      <c r="H31" s="1">
        <f t="shared" si="2"/>
        <v>3.6574399999999998</v>
      </c>
      <c r="I31" s="1">
        <f t="shared" si="39"/>
        <v>40.231839999999998</v>
      </c>
      <c r="J31" s="1">
        <f t="shared" si="4"/>
        <v>4</v>
      </c>
      <c r="K31" s="16"/>
      <c r="L31" s="17"/>
      <c r="M31" s="17"/>
      <c r="N31" s="17"/>
      <c r="O31" s="15"/>
    </row>
    <row r="32" spans="1:15" s="1" customFormat="1" ht="17" thickTop="1" x14ac:dyDescent="0.2">
      <c r="A32" s="3">
        <v>1</v>
      </c>
      <c r="B32" s="3">
        <v>7</v>
      </c>
      <c r="C32" s="1">
        <v>50</v>
      </c>
      <c r="D32" s="3">
        <v>1</v>
      </c>
      <c r="E32" s="1">
        <f t="shared" si="0"/>
        <v>3</v>
      </c>
      <c r="F32" s="1">
        <f t="shared" ref="F32" si="54">SUM(E32)</f>
        <v>3</v>
      </c>
      <c r="G32" s="1">
        <f t="shared" si="1"/>
        <v>47</v>
      </c>
      <c r="H32" s="1">
        <f t="shared" si="2"/>
        <v>4.7</v>
      </c>
      <c r="I32" s="1">
        <f t="shared" si="39"/>
        <v>51.7</v>
      </c>
      <c r="J32" s="1">
        <f t="shared" si="4"/>
        <v>2</v>
      </c>
      <c r="K32" s="16">
        <f t="shared" ref="K32" si="55">I36*4</f>
        <v>241.51468000000006</v>
      </c>
      <c r="L32" s="17">
        <f t="shared" ref="L32" si="56">I36*4</f>
        <v>241.51468000000006</v>
      </c>
      <c r="M32" s="17">
        <f t="shared" ref="M32" si="57">L32/3</f>
        <v>80.504893333333357</v>
      </c>
      <c r="N32" s="17">
        <f t="shared" ref="N32" si="58">SUM(D32:D36)*2</f>
        <v>10</v>
      </c>
      <c r="O32" s="14">
        <f t="shared" ref="O32" si="59">SUM(M32:N32)*3</f>
        <v>271.51468000000006</v>
      </c>
    </row>
    <row r="33" spans="1:15" s="1" customFormat="1" x14ac:dyDescent="0.2">
      <c r="A33" s="3">
        <v>2</v>
      </c>
      <c r="B33" s="3">
        <v>7</v>
      </c>
      <c r="C33" s="1">
        <f>I32</f>
        <v>51.7</v>
      </c>
      <c r="D33" s="3">
        <v>1</v>
      </c>
      <c r="E33" s="1">
        <f t="shared" si="0"/>
        <v>3</v>
      </c>
      <c r="F33" s="1">
        <f t="shared" ref="F33" si="60">SUM(E32:E33)</f>
        <v>6</v>
      </c>
      <c r="G33" s="1">
        <f t="shared" si="1"/>
        <v>48.7</v>
      </c>
      <c r="H33" s="1">
        <f t="shared" si="2"/>
        <v>4.870000000000001</v>
      </c>
      <c r="I33" s="1">
        <f t="shared" si="39"/>
        <v>53.570000000000007</v>
      </c>
      <c r="J33" s="1">
        <f t="shared" si="4"/>
        <v>2</v>
      </c>
      <c r="K33" s="16"/>
      <c r="L33" s="17"/>
      <c r="M33" s="17"/>
      <c r="N33" s="17"/>
      <c r="O33" s="15"/>
    </row>
    <row r="34" spans="1:15" s="1" customFormat="1" x14ac:dyDescent="0.2">
      <c r="A34" s="3">
        <v>3</v>
      </c>
      <c r="B34" s="3">
        <v>7</v>
      </c>
      <c r="C34" s="1">
        <f t="shared" ref="C34:C36" si="61">I33</f>
        <v>53.570000000000007</v>
      </c>
      <c r="D34" s="3">
        <v>1</v>
      </c>
      <c r="E34" s="1">
        <f t="shared" si="0"/>
        <v>3</v>
      </c>
      <c r="F34" s="1">
        <f t="shared" ref="F34" si="62">SUM(E32:E34)</f>
        <v>9</v>
      </c>
      <c r="G34" s="1">
        <f t="shared" si="1"/>
        <v>50.570000000000007</v>
      </c>
      <c r="H34" s="1">
        <f t="shared" si="2"/>
        <v>5.0570000000000013</v>
      </c>
      <c r="I34" s="1">
        <f t="shared" si="39"/>
        <v>55.62700000000001</v>
      </c>
      <c r="J34" s="1">
        <f t="shared" si="4"/>
        <v>2</v>
      </c>
      <c r="K34" s="16"/>
      <c r="L34" s="17"/>
      <c r="M34" s="17"/>
      <c r="N34" s="17"/>
      <c r="O34" s="15"/>
    </row>
    <row r="35" spans="1:15" s="1" customFormat="1" x14ac:dyDescent="0.2">
      <c r="A35" s="3">
        <v>4</v>
      </c>
      <c r="B35" s="3">
        <v>7</v>
      </c>
      <c r="C35" s="1">
        <f t="shared" si="61"/>
        <v>55.62700000000001</v>
      </c>
      <c r="D35" s="3">
        <v>1</v>
      </c>
      <c r="E35" s="1">
        <f t="shared" si="0"/>
        <v>3</v>
      </c>
      <c r="F35" s="1">
        <f t="shared" ref="F35" si="63">SUM(E32:E35)</f>
        <v>12</v>
      </c>
      <c r="G35" s="1">
        <f t="shared" si="1"/>
        <v>52.62700000000001</v>
      </c>
      <c r="H35" s="1">
        <f t="shared" si="2"/>
        <v>5.2627000000000015</v>
      </c>
      <c r="I35" s="1">
        <f t="shared" si="39"/>
        <v>57.889700000000012</v>
      </c>
      <c r="J35" s="1">
        <f t="shared" si="4"/>
        <v>2</v>
      </c>
      <c r="K35" s="16"/>
      <c r="L35" s="17"/>
      <c r="M35" s="17"/>
      <c r="N35" s="17"/>
      <c r="O35" s="15"/>
    </row>
    <row r="36" spans="1:15" s="1" customFormat="1" ht="17" thickBot="1" x14ac:dyDescent="0.25">
      <c r="A36" s="3">
        <v>5</v>
      </c>
      <c r="B36" s="3">
        <v>7</v>
      </c>
      <c r="C36" s="1">
        <f t="shared" si="61"/>
        <v>57.889700000000012</v>
      </c>
      <c r="D36" s="3">
        <v>1</v>
      </c>
      <c r="E36" s="1">
        <f t="shared" si="0"/>
        <v>3</v>
      </c>
      <c r="F36" s="1">
        <f t="shared" ref="F36" si="64">SUM(E32:E36)</f>
        <v>15</v>
      </c>
      <c r="G36" s="1">
        <f t="shared" si="1"/>
        <v>54.889700000000012</v>
      </c>
      <c r="H36" s="1">
        <f t="shared" si="2"/>
        <v>5.4889700000000019</v>
      </c>
      <c r="I36" s="1">
        <f t="shared" si="39"/>
        <v>60.378670000000014</v>
      </c>
      <c r="J36" s="1">
        <f t="shared" si="4"/>
        <v>2</v>
      </c>
      <c r="K36" s="16"/>
      <c r="L36" s="17"/>
      <c r="M36" s="17"/>
      <c r="N36" s="17"/>
      <c r="O36" s="15"/>
    </row>
    <row r="37" spans="1:15" s="1" customFormat="1" ht="17" thickTop="1" x14ac:dyDescent="0.2">
      <c r="A37" s="3">
        <v>1</v>
      </c>
      <c r="B37" s="3">
        <v>8</v>
      </c>
      <c r="C37" s="1">
        <v>50</v>
      </c>
      <c r="D37" s="3">
        <v>0</v>
      </c>
      <c r="E37" s="1">
        <f t="shared" si="0"/>
        <v>0</v>
      </c>
      <c r="F37" s="1">
        <f t="shared" ref="F37" si="65">SUM(E37)</f>
        <v>0</v>
      </c>
      <c r="G37" s="1">
        <f t="shared" si="1"/>
        <v>50</v>
      </c>
      <c r="H37" s="1">
        <f t="shared" si="2"/>
        <v>5</v>
      </c>
      <c r="I37" s="1">
        <f t="shared" si="39"/>
        <v>55</v>
      </c>
      <c r="J37" s="1">
        <f t="shared" si="4"/>
        <v>0</v>
      </c>
      <c r="K37" s="16">
        <f t="shared" ref="K37" si="66">I41*4</f>
        <v>322.10199999999998</v>
      </c>
      <c r="L37" s="17">
        <f t="shared" ref="L37" si="67">I41*4</f>
        <v>322.10199999999998</v>
      </c>
      <c r="M37" s="17">
        <f t="shared" ref="M37" si="68">L37/3</f>
        <v>107.36733333333332</v>
      </c>
      <c r="N37" s="17">
        <f t="shared" ref="N37" si="69">SUM(D37:D41)*2</f>
        <v>0</v>
      </c>
      <c r="O37" s="14">
        <f t="shared" ref="O37" si="70">SUM(M37:N37)*3</f>
        <v>322.10199999999998</v>
      </c>
    </row>
    <row r="38" spans="1:15" s="1" customFormat="1" x14ac:dyDescent="0.2">
      <c r="A38" s="3">
        <v>2</v>
      </c>
      <c r="B38" s="3">
        <v>8</v>
      </c>
      <c r="C38" s="1">
        <f>I37</f>
        <v>55</v>
      </c>
      <c r="D38" s="3">
        <v>0</v>
      </c>
      <c r="E38" s="1">
        <f t="shared" si="0"/>
        <v>0</v>
      </c>
      <c r="F38" s="1">
        <f t="shared" ref="F38" si="71">SUM(E37:E38)</f>
        <v>0</v>
      </c>
      <c r="G38" s="1">
        <f t="shared" si="1"/>
        <v>55</v>
      </c>
      <c r="H38" s="1">
        <f t="shared" si="2"/>
        <v>5.5</v>
      </c>
      <c r="I38" s="1">
        <f t="shared" si="39"/>
        <v>60.5</v>
      </c>
      <c r="J38" s="1">
        <f t="shared" si="4"/>
        <v>0</v>
      </c>
      <c r="K38" s="16"/>
      <c r="L38" s="17"/>
      <c r="M38" s="17"/>
      <c r="N38" s="17"/>
      <c r="O38" s="15"/>
    </row>
    <row r="39" spans="1:15" s="1" customFormat="1" x14ac:dyDescent="0.2">
      <c r="A39" s="3">
        <v>3</v>
      </c>
      <c r="B39" s="3">
        <v>8</v>
      </c>
      <c r="C39" s="1">
        <f t="shared" ref="C39:C41" si="72">I38</f>
        <v>60.5</v>
      </c>
      <c r="D39" s="3">
        <v>0</v>
      </c>
      <c r="E39" s="1">
        <f t="shared" si="0"/>
        <v>0</v>
      </c>
      <c r="F39" s="1">
        <f t="shared" ref="F39" si="73">SUM(E37:E39)</f>
        <v>0</v>
      </c>
      <c r="G39" s="1">
        <f t="shared" si="1"/>
        <v>60.5</v>
      </c>
      <c r="H39" s="1">
        <f t="shared" si="2"/>
        <v>6.0500000000000007</v>
      </c>
      <c r="I39" s="1">
        <f t="shared" si="39"/>
        <v>66.55</v>
      </c>
      <c r="J39" s="1">
        <f t="shared" si="4"/>
        <v>0</v>
      </c>
      <c r="K39" s="16"/>
      <c r="L39" s="17"/>
      <c r="M39" s="17"/>
      <c r="N39" s="17"/>
      <c r="O39" s="15"/>
    </row>
    <row r="40" spans="1:15" s="1" customFormat="1" x14ac:dyDescent="0.2">
      <c r="A40" s="3">
        <v>4</v>
      </c>
      <c r="B40" s="3">
        <v>8</v>
      </c>
      <c r="C40" s="1">
        <f t="shared" si="72"/>
        <v>66.55</v>
      </c>
      <c r="D40" s="3">
        <v>0</v>
      </c>
      <c r="E40" s="1">
        <f t="shared" si="0"/>
        <v>0</v>
      </c>
      <c r="F40" s="1">
        <f t="shared" ref="F40" si="74">SUM(E37:E40)</f>
        <v>0</v>
      </c>
      <c r="G40" s="1">
        <f t="shared" si="1"/>
        <v>66.55</v>
      </c>
      <c r="H40" s="1">
        <f t="shared" si="2"/>
        <v>6.6550000000000002</v>
      </c>
      <c r="I40" s="1">
        <f t="shared" si="39"/>
        <v>73.204999999999998</v>
      </c>
      <c r="J40" s="1">
        <f t="shared" si="4"/>
        <v>0</v>
      </c>
      <c r="K40" s="16"/>
      <c r="L40" s="17"/>
      <c r="M40" s="17"/>
      <c r="N40" s="17"/>
      <c r="O40" s="15"/>
    </row>
    <row r="41" spans="1:15" s="1" customFormat="1" x14ac:dyDescent="0.2">
      <c r="A41" s="3">
        <v>5</v>
      </c>
      <c r="B41" s="3">
        <v>8</v>
      </c>
      <c r="C41" s="1">
        <f t="shared" si="72"/>
        <v>73.204999999999998</v>
      </c>
      <c r="D41" s="3">
        <v>0</v>
      </c>
      <c r="E41" s="1">
        <f t="shared" si="0"/>
        <v>0</v>
      </c>
      <c r="F41" s="1">
        <f t="shared" ref="F41" si="75">SUM(E37:E41)</f>
        <v>0</v>
      </c>
      <c r="G41" s="1">
        <f t="shared" si="1"/>
        <v>73.204999999999998</v>
      </c>
      <c r="H41" s="1">
        <f t="shared" si="2"/>
        <v>7.3205</v>
      </c>
      <c r="I41" s="1">
        <f t="shared" si="39"/>
        <v>80.525499999999994</v>
      </c>
      <c r="J41" s="1">
        <f t="shared" si="4"/>
        <v>0</v>
      </c>
      <c r="K41" s="16"/>
      <c r="L41" s="17"/>
      <c r="M41" s="17"/>
      <c r="N41" s="17"/>
      <c r="O41" s="15"/>
    </row>
  </sheetData>
  <mergeCells count="40">
    <mergeCell ref="K37:K41"/>
    <mergeCell ref="L37:L41"/>
    <mergeCell ref="M37:M41"/>
    <mergeCell ref="N37:N41"/>
    <mergeCell ref="O37:O41"/>
    <mergeCell ref="K27:K31"/>
    <mergeCell ref="L27:L31"/>
    <mergeCell ref="M27:M31"/>
    <mergeCell ref="N27:N31"/>
    <mergeCell ref="O27:O31"/>
    <mergeCell ref="K32:K36"/>
    <mergeCell ref="L32:L36"/>
    <mergeCell ref="M32:M36"/>
    <mergeCell ref="N32:N36"/>
    <mergeCell ref="O32:O36"/>
    <mergeCell ref="K17:K21"/>
    <mergeCell ref="L17:L21"/>
    <mergeCell ref="M17:M21"/>
    <mergeCell ref="N17:N21"/>
    <mergeCell ref="O17:O21"/>
    <mergeCell ref="K22:K26"/>
    <mergeCell ref="L22:L26"/>
    <mergeCell ref="M22:M26"/>
    <mergeCell ref="N22:N26"/>
    <mergeCell ref="O22:O26"/>
    <mergeCell ref="K7:K11"/>
    <mergeCell ref="L7:L11"/>
    <mergeCell ref="M7:M11"/>
    <mergeCell ref="N7:N11"/>
    <mergeCell ref="O7:O11"/>
    <mergeCell ref="K12:K16"/>
    <mergeCell ref="L12:L16"/>
    <mergeCell ref="M12:M16"/>
    <mergeCell ref="N12:N16"/>
    <mergeCell ref="O12:O16"/>
    <mergeCell ref="K2:K6"/>
    <mergeCell ref="L2:L6"/>
    <mergeCell ref="M2:M6"/>
    <mergeCell ref="N2:N6"/>
    <mergeCell ref="O2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Nash Baseline</vt:lpstr>
      <vt:lpstr>Anticipation High</vt:lpstr>
      <vt:lpstr>Anticipation Low</vt:lpstr>
      <vt:lpstr>Anticipation</vt:lpstr>
      <vt:lpstr>Scarcity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Suratno</dc:creator>
  <cp:lastModifiedBy>Patricia Suratno</cp:lastModifiedBy>
  <dcterms:created xsi:type="dcterms:W3CDTF">2024-01-17T23:11:15Z</dcterms:created>
  <dcterms:modified xsi:type="dcterms:W3CDTF">2024-03-09T19:07:01Z</dcterms:modified>
</cp:coreProperties>
</file>