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506cd0b02d86c0ad/Documents/"/>
    </mc:Choice>
  </mc:AlternateContent>
  <xr:revisionPtr revIDLastSave="235" documentId="8_{3B2C3916-3A96-478E-9F41-51018ACC95DD}" xr6:coauthVersionLast="47" xr6:coauthVersionMax="47" xr10:uidLastSave="{4D6712A1-E6F6-4EE2-AFBC-15D77BA7D2B3}"/>
  <bookViews>
    <workbookView xWindow="-98" yWindow="-98" windowWidth="20715" windowHeight="13276" activeTab="2" xr2:uid="{2C28FA1B-37D7-4464-9361-CAA81D36740B}"/>
  </bookViews>
  <sheets>
    <sheet name="Carbon Footprint" sheetId="1" r:id="rId1"/>
    <sheet name="Pivot Table" sheetId="2" r:id="rId2"/>
    <sheet name="Dashboard" sheetId="3" r:id="rId3"/>
  </sheets>
  <definedNames>
    <definedName name="Slicer_Body_type">#N/A</definedName>
    <definedName name="Slicer_Sex">#N/A</definedName>
    <definedName name="Slicer_Sex1">#N/A</definedName>
  </definedNames>
  <calcPr calcId="191029"/>
  <pivotCaches>
    <pivotCache cacheId="62"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a="1"/>
  <c r="I3" i="1"/>
  <c r="I4" i="1" a="1"/>
  <c r="I4" i="1"/>
  <c r="I5" i="1" a="1"/>
  <c r="I5" i="1"/>
  <c r="I6" i="1" a="1"/>
  <c r="I6" i="1"/>
  <c r="I7" i="1" a="1"/>
  <c r="I7" i="1"/>
  <c r="I8" i="1" a="1"/>
  <c r="I8" i="1"/>
  <c r="I9" i="1" a="1"/>
  <c r="I9" i="1"/>
  <c r="I10" i="1" a="1"/>
  <c r="I10" i="1"/>
  <c r="I11" i="1" a="1"/>
  <c r="I11" i="1"/>
  <c r="I12" i="1" a="1"/>
  <c r="I12" i="1"/>
  <c r="I13" i="1" a="1"/>
  <c r="I13" i="1"/>
  <c r="I14" i="1" a="1"/>
  <c r="I14" i="1"/>
  <c r="I15" i="1" a="1"/>
  <c r="I15" i="1"/>
  <c r="I16" i="1" a="1"/>
  <c r="I16" i="1"/>
  <c r="I17" i="1" a="1"/>
  <c r="I17" i="1"/>
  <c r="I18" i="1" a="1"/>
  <c r="I18" i="1"/>
  <c r="I19" i="1" a="1"/>
  <c r="I19" i="1"/>
  <c r="I20" i="1" a="1"/>
  <c r="I20" i="1"/>
  <c r="I21" i="1" a="1"/>
  <c r="I21" i="1"/>
  <c r="I22" i="1" a="1"/>
  <c r="I22" i="1"/>
  <c r="I23" i="1" a="1"/>
  <c r="I23" i="1"/>
  <c r="I24" i="1" a="1"/>
  <c r="I24" i="1"/>
  <c r="I25" i="1" a="1"/>
  <c r="I25" i="1"/>
  <c r="I26" i="1" a="1"/>
  <c r="I26" i="1"/>
  <c r="I27" i="1" a="1"/>
  <c r="I27" i="1"/>
  <c r="I28" i="1" a="1"/>
  <c r="I28" i="1"/>
  <c r="I29" i="1" a="1"/>
  <c r="I29" i="1"/>
  <c r="I30" i="1" a="1"/>
  <c r="I30" i="1"/>
  <c r="I31" i="1" a="1"/>
  <c r="I31" i="1"/>
  <c r="I32" i="1" a="1"/>
  <c r="I32" i="1"/>
  <c r="I33" i="1" a="1"/>
  <c r="I33" i="1"/>
  <c r="I34" i="1" a="1"/>
  <c r="I34" i="1"/>
  <c r="I35" i="1" a="1"/>
  <c r="I35" i="1"/>
  <c r="I36" i="1" a="1"/>
  <c r="I36" i="1"/>
  <c r="I37" i="1" a="1"/>
  <c r="I37" i="1"/>
  <c r="I38" i="1" a="1"/>
  <c r="I38" i="1"/>
  <c r="I39" i="1" a="1"/>
  <c r="I39" i="1"/>
  <c r="I40" i="1" a="1"/>
  <c r="I40" i="1"/>
  <c r="I41" i="1" a="1"/>
  <c r="I41" i="1"/>
  <c r="I42" i="1" a="1"/>
  <c r="I42" i="1"/>
  <c r="I43" i="1" a="1"/>
  <c r="I43" i="1"/>
  <c r="I44" i="1" a="1"/>
  <c r="I44" i="1"/>
  <c r="I45" i="1" a="1"/>
  <c r="I45" i="1"/>
  <c r="I46" i="1" a="1"/>
  <c r="I46" i="1"/>
  <c r="I47" i="1" a="1"/>
  <c r="I47" i="1"/>
  <c r="I48" i="1" a="1"/>
  <c r="I48" i="1"/>
  <c r="I49" i="1" a="1"/>
  <c r="I49" i="1"/>
  <c r="I50" i="1" a="1"/>
  <c r="I50" i="1"/>
  <c r="I51" i="1" a="1"/>
  <c r="I51" i="1"/>
  <c r="I52" i="1" a="1"/>
  <c r="I52" i="1"/>
  <c r="I53" i="1" a="1"/>
  <c r="I53" i="1"/>
  <c r="I54" i="1" a="1"/>
  <c r="I54" i="1"/>
  <c r="I55" i="1" a="1"/>
  <c r="I55" i="1"/>
  <c r="I56" i="1" a="1"/>
  <c r="I56" i="1"/>
  <c r="I57" i="1" a="1"/>
  <c r="I57" i="1"/>
  <c r="I58" i="1" a="1"/>
  <c r="I58" i="1"/>
  <c r="I59" i="1" a="1"/>
  <c r="I59" i="1"/>
  <c r="I60" i="1" a="1"/>
  <c r="I60" i="1"/>
  <c r="I61" i="1" a="1"/>
  <c r="I61" i="1"/>
  <c r="I62" i="1" a="1"/>
  <c r="I62" i="1"/>
  <c r="I63" i="1" a="1"/>
  <c r="I63" i="1"/>
  <c r="I64" i="1" a="1"/>
  <c r="I64" i="1"/>
  <c r="I65" i="1" a="1"/>
  <c r="I65" i="1"/>
  <c r="I66" i="1" a="1"/>
  <c r="I66" i="1"/>
  <c r="I67" i="1" a="1"/>
  <c r="I67" i="1"/>
  <c r="I68" i="1" a="1"/>
  <c r="I68" i="1"/>
  <c r="I69" i="1" a="1"/>
  <c r="I69" i="1"/>
  <c r="I70" i="1" a="1"/>
  <c r="I70" i="1"/>
  <c r="I2" i="1" a="1"/>
  <c r="I2" i="1" s="1"/>
  <c r="O70" i="1"/>
  <c r="M70" i="1" a="1"/>
  <c r="M70" i="1" s="1"/>
  <c r="K70" i="1"/>
  <c r="O69" i="1"/>
  <c r="M69" i="1" a="1"/>
  <c r="M69" i="1" s="1"/>
  <c r="K69" i="1"/>
  <c r="O68" i="1"/>
  <c r="M68" i="1" a="1"/>
  <c r="M68" i="1" s="1"/>
  <c r="K68" i="1"/>
  <c r="O67" i="1"/>
  <c r="M67" i="1" a="1"/>
  <c r="M67" i="1" s="1"/>
  <c r="K67" i="1"/>
  <c r="O66" i="1"/>
  <c r="M66" i="1" a="1"/>
  <c r="M66" i="1" s="1"/>
  <c r="K66" i="1"/>
  <c r="O65" i="1"/>
  <c r="M65" i="1" a="1"/>
  <c r="M65" i="1" s="1"/>
  <c r="K65" i="1"/>
  <c r="O64" i="1"/>
  <c r="M64" i="1" a="1"/>
  <c r="M64" i="1" s="1"/>
  <c r="K64" i="1"/>
  <c r="O63" i="1"/>
  <c r="M63" i="1" a="1"/>
  <c r="M63" i="1" s="1"/>
  <c r="K63" i="1"/>
  <c r="O62" i="1"/>
  <c r="M62" i="1" a="1"/>
  <c r="M62" i="1" s="1"/>
  <c r="K62" i="1"/>
  <c r="O61" i="1"/>
  <c r="M61" i="1" a="1"/>
  <c r="M61" i="1" s="1"/>
  <c r="K61" i="1"/>
  <c r="O60" i="1"/>
  <c r="M60" i="1" a="1"/>
  <c r="M60" i="1" s="1"/>
  <c r="K60" i="1"/>
  <c r="O59" i="1"/>
  <c r="M59" i="1" a="1"/>
  <c r="M59" i="1" s="1"/>
  <c r="K59" i="1"/>
  <c r="O58" i="1"/>
  <c r="M58" i="1" a="1"/>
  <c r="M58" i="1" s="1"/>
  <c r="K58" i="1"/>
  <c r="O57" i="1"/>
  <c r="M57" i="1" a="1"/>
  <c r="M57" i="1" s="1"/>
  <c r="K57" i="1"/>
  <c r="O56" i="1"/>
  <c r="M56" i="1" a="1"/>
  <c r="M56" i="1" s="1"/>
  <c r="K56" i="1"/>
  <c r="O55" i="1"/>
  <c r="M55" i="1" a="1"/>
  <c r="M55" i="1" s="1"/>
  <c r="K55" i="1"/>
  <c r="O54" i="1"/>
  <c r="M54" i="1" a="1"/>
  <c r="M54" i="1" s="1"/>
  <c r="K54" i="1"/>
  <c r="O53" i="1"/>
  <c r="M53" i="1" a="1"/>
  <c r="M53" i="1" s="1"/>
  <c r="K53" i="1"/>
  <c r="O52" i="1"/>
  <c r="M52" i="1" a="1"/>
  <c r="M52" i="1" s="1"/>
  <c r="K52" i="1"/>
  <c r="O51" i="1"/>
  <c r="M51" i="1" a="1"/>
  <c r="M51" i="1" s="1"/>
  <c r="K51" i="1"/>
  <c r="O50" i="1"/>
  <c r="M50" i="1" a="1"/>
  <c r="M50" i="1" s="1"/>
  <c r="K50" i="1"/>
  <c r="O49" i="1"/>
  <c r="M49" i="1" a="1"/>
  <c r="M49" i="1" s="1"/>
  <c r="K49" i="1"/>
  <c r="O48" i="1"/>
  <c r="M48" i="1" a="1"/>
  <c r="M48" i="1" s="1"/>
  <c r="K48" i="1"/>
  <c r="O47" i="1"/>
  <c r="M47" i="1" a="1"/>
  <c r="M47" i="1" s="1"/>
  <c r="K47" i="1"/>
  <c r="O46" i="1"/>
  <c r="M46" i="1" a="1"/>
  <c r="M46" i="1" s="1"/>
  <c r="K46" i="1"/>
  <c r="O45" i="1"/>
  <c r="M45" i="1" a="1"/>
  <c r="M45" i="1" s="1"/>
  <c r="K45" i="1"/>
  <c r="O44" i="1"/>
  <c r="M44" i="1" a="1"/>
  <c r="M44" i="1" s="1"/>
  <c r="K44" i="1"/>
  <c r="O43" i="1"/>
  <c r="M43" i="1" a="1"/>
  <c r="M43" i="1" s="1"/>
  <c r="K43" i="1"/>
  <c r="O42" i="1"/>
  <c r="M42" i="1" a="1"/>
  <c r="M42" i="1" s="1"/>
  <c r="K42" i="1"/>
  <c r="O41" i="1"/>
  <c r="M41" i="1" a="1"/>
  <c r="M41" i="1" s="1"/>
  <c r="K41" i="1"/>
  <c r="O40" i="1"/>
  <c r="M40" i="1" a="1"/>
  <c r="M40" i="1" s="1"/>
  <c r="K40" i="1"/>
  <c r="O39" i="1"/>
  <c r="M39" i="1" a="1"/>
  <c r="M39" i="1" s="1"/>
  <c r="K39" i="1"/>
  <c r="O38" i="1"/>
  <c r="M38" i="1" a="1"/>
  <c r="M38" i="1" s="1"/>
  <c r="K38" i="1"/>
  <c r="O37" i="1"/>
  <c r="M37" i="1" a="1"/>
  <c r="M37" i="1" s="1"/>
  <c r="K37" i="1"/>
  <c r="O36" i="1"/>
  <c r="M36" i="1" a="1"/>
  <c r="M36" i="1" s="1"/>
  <c r="K36" i="1"/>
  <c r="O35" i="1"/>
  <c r="M35" i="1" a="1"/>
  <c r="M35" i="1" s="1"/>
  <c r="K35" i="1"/>
  <c r="O34" i="1"/>
  <c r="M34" i="1" a="1"/>
  <c r="M34" i="1" s="1"/>
  <c r="K34" i="1"/>
  <c r="O33" i="1"/>
  <c r="M33" i="1" a="1"/>
  <c r="M33" i="1" s="1"/>
  <c r="K33" i="1"/>
  <c r="O32" i="1"/>
  <c r="M32" i="1" a="1"/>
  <c r="M32" i="1" s="1"/>
  <c r="K32" i="1"/>
  <c r="O31" i="1"/>
  <c r="M31" i="1" a="1"/>
  <c r="M31" i="1" s="1"/>
  <c r="K31" i="1"/>
  <c r="O30" i="1"/>
  <c r="M30" i="1" a="1"/>
  <c r="M30" i="1" s="1"/>
  <c r="K30" i="1"/>
  <c r="O29" i="1"/>
  <c r="M29" i="1" a="1"/>
  <c r="M29" i="1" s="1"/>
  <c r="K29" i="1"/>
  <c r="O28" i="1"/>
  <c r="M28" i="1" a="1"/>
  <c r="M28" i="1" s="1"/>
  <c r="K28" i="1"/>
  <c r="O27" i="1"/>
  <c r="M27" i="1" a="1"/>
  <c r="M27" i="1" s="1"/>
  <c r="K27" i="1"/>
  <c r="O26" i="1"/>
  <c r="M26" i="1" a="1"/>
  <c r="M26" i="1" s="1"/>
  <c r="K26" i="1"/>
  <c r="O25" i="1"/>
  <c r="M25" i="1" a="1"/>
  <c r="M25" i="1" s="1"/>
  <c r="K25" i="1"/>
  <c r="O24" i="1"/>
  <c r="M24" i="1" a="1"/>
  <c r="M24" i="1" s="1"/>
  <c r="K24" i="1"/>
  <c r="O23" i="1"/>
  <c r="M23" i="1" a="1"/>
  <c r="M23" i="1" s="1"/>
  <c r="K23" i="1"/>
  <c r="O22" i="1"/>
  <c r="M22" i="1" a="1"/>
  <c r="M22" i="1" s="1"/>
  <c r="K22" i="1"/>
  <c r="O21" i="1"/>
  <c r="M21" i="1" a="1"/>
  <c r="M21" i="1" s="1"/>
  <c r="K21" i="1"/>
  <c r="O20" i="1"/>
  <c r="M20" i="1" a="1"/>
  <c r="M20" i="1" s="1"/>
  <c r="K20" i="1"/>
  <c r="O19" i="1"/>
  <c r="M19" i="1" a="1"/>
  <c r="M19" i="1" s="1"/>
  <c r="K19" i="1"/>
  <c r="O18" i="1"/>
  <c r="M18" i="1" a="1"/>
  <c r="M18" i="1" s="1"/>
  <c r="K18" i="1"/>
  <c r="O17" i="1"/>
  <c r="M17" i="1" a="1"/>
  <c r="M17" i="1" s="1"/>
  <c r="K17" i="1"/>
  <c r="O16" i="1"/>
  <c r="M16" i="1" a="1"/>
  <c r="M16" i="1" s="1"/>
  <c r="K16" i="1"/>
  <c r="O15" i="1"/>
  <c r="M15" i="1" a="1"/>
  <c r="M15" i="1" s="1"/>
  <c r="K15" i="1"/>
  <c r="O14" i="1"/>
  <c r="M14" i="1" a="1"/>
  <c r="M14" i="1" s="1"/>
  <c r="K14" i="1"/>
  <c r="O13" i="1"/>
  <c r="M13" i="1" a="1"/>
  <c r="M13" i="1" s="1"/>
  <c r="K13" i="1"/>
  <c r="O12" i="1"/>
  <c r="M12" i="1" a="1"/>
  <c r="M12" i="1" s="1"/>
  <c r="K12" i="1"/>
  <c r="O11" i="1"/>
  <c r="M11" i="1" a="1"/>
  <c r="M11" i="1" s="1"/>
  <c r="K11" i="1"/>
  <c r="O10" i="1"/>
  <c r="M10" i="1" a="1"/>
  <c r="M10" i="1" s="1"/>
  <c r="K10" i="1"/>
  <c r="O9" i="1"/>
  <c r="M9" i="1" a="1"/>
  <c r="M9" i="1" s="1"/>
  <c r="K9" i="1"/>
  <c r="O8" i="1"/>
  <c r="M8" i="1" a="1"/>
  <c r="M8" i="1" s="1"/>
  <c r="K8" i="1"/>
  <c r="O7" i="1"/>
  <c r="M7" i="1" a="1"/>
  <c r="M7" i="1" s="1"/>
  <c r="K7" i="1"/>
  <c r="O6" i="1"/>
  <c r="M6" i="1" a="1"/>
  <c r="M6" i="1" s="1"/>
  <c r="K6" i="1"/>
  <c r="O5" i="1"/>
  <c r="M5" i="1" a="1"/>
  <c r="M5" i="1" s="1"/>
  <c r="K5" i="1"/>
  <c r="O4" i="1"/>
  <c r="M4" i="1" a="1"/>
  <c r="M4" i="1" s="1"/>
  <c r="K4" i="1"/>
  <c r="O3" i="1"/>
  <c r="M3" i="1" a="1"/>
  <c r="M3" i="1" s="1"/>
  <c r="K3" i="1"/>
  <c r="O2" i="1"/>
  <c r="M2" i="1" a="1"/>
  <c r="M2" i="1" s="1"/>
  <c r="K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<sst xmlns="http://schemas.openxmlformats.org/spreadsheetml/2006/main" count="445" uniqueCount="42">
  <si>
    <t>Body type</t>
  </si>
  <si>
    <t>Sex</t>
  </si>
  <si>
    <t>Diet</t>
  </si>
  <si>
    <t>Heating  Source</t>
  </si>
  <si>
    <t>Transport</t>
  </si>
  <si>
    <t>Monthly Grocery Bill</t>
  </si>
  <si>
    <t>Frequency Air Travel</t>
  </si>
  <si>
    <t>Vehicle Monthly Distance Km</t>
  </si>
  <si>
    <t xml:space="preserve"> TV Daily</t>
  </si>
  <si>
    <t>TV Bracket</t>
  </si>
  <si>
    <t xml:space="preserve"> New Clothes Monthly</t>
  </si>
  <si>
    <t>Clothes Bracket</t>
  </si>
  <si>
    <t xml:space="preserve">Daily Internet </t>
  </si>
  <si>
    <t>Internet Bracket</t>
  </si>
  <si>
    <t>CarbonEmission</t>
  </si>
  <si>
    <t>overweight</t>
  </si>
  <si>
    <t>female</t>
  </si>
  <si>
    <t>pescatarian</t>
  </si>
  <si>
    <t>coal</t>
  </si>
  <si>
    <t>public</t>
  </si>
  <si>
    <t>frequently</t>
  </si>
  <si>
    <t>obese</t>
  </si>
  <si>
    <t>vegetarian</t>
  </si>
  <si>
    <t>natural gas</t>
  </si>
  <si>
    <t>walk/bicycle</t>
  </si>
  <si>
    <t>rarely</t>
  </si>
  <si>
    <t>male</t>
  </si>
  <si>
    <t>omnivore</t>
  </si>
  <si>
    <t>wood</t>
  </si>
  <si>
    <t>private</t>
  </si>
  <si>
    <t>never</t>
  </si>
  <si>
    <t>very frequently</t>
  </si>
  <si>
    <t>underweight</t>
  </si>
  <si>
    <t>vegan</t>
  </si>
  <si>
    <t>normal</t>
  </si>
  <si>
    <t>electricity</t>
  </si>
  <si>
    <t>Row Labels</t>
  </si>
  <si>
    <t>Grand Total</t>
  </si>
  <si>
    <t>Sum of CarbonEmission</t>
  </si>
  <si>
    <t>Average of Monthly Grocery Bill</t>
  </si>
  <si>
    <t>Vehicle km Bracket</t>
  </si>
  <si>
    <t>Carbon Footprint Per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</si>
</sst>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36"/>
      <color theme="0"/>
      <name val="Aptos Narrow"/>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 fontId="0" fillId="0" borderId="0" xfId="0" applyNumberFormat="1"/>
    <xf numFmtId="0" fontId="0" fillId="2" borderId="0" xfId="0" applyFill="1" applyAlignment="1">
      <alignment horizontal="center"/>
    </xf>
    <xf numFmtId="0" fontId="1" fillId="2" borderId="0" xfId="0" applyFont="1" applyFill="1" applyAlignment="1">
      <alignment horizontal="center"/>
    </xf>
  </cellXfs>
  <cellStyles count="1">
    <cellStyle name="Normal" xfId="0" builtinId="0"/>
  </cellStyles>
  <dxfs count="45">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[Carbon Footprint Analysis.xlsx]Pivot Table!PivotTable9</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Grocery</a:t>
            </a:r>
            <a:r>
              <a:rPr lang="en-US" baseline="0"/>
              <a:t> Bill Per Diet</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'Pivot Table'!$A$2:$A$7</c:f>
              <c:multiLvlStrCache>
                <c:ptCount val="4"/>
                <c:lvl>
                  <c:pt idx="0">
                    <c:v>omnivore</c:v>
                  </c:pt>
                  <c:pt idx="1">
                    <c:v>pescatarian</c:v>
                  </c:pt>
                  <c:pt idx="2">
                    <c:v>vegan</c:v>
                  </c:pt>
                  <c:pt idx="3">
                    <c:v>vegetarian</c:v>
                  </c:pt>
                </c:lvl>
                <c:lvl>
                  <c:pt idx="0">
                    <c:v>female</c:v>
                  </c:pt>
                </c:lvl>
              </c:multiLvlStrCache>
            </c:multiLvlStrRef>
          </c:cat>
          <c:val>
            <c:numRef>
              <c:f>'Pivot Table'!$B$2:$B$7</c:f>
              <c:numCache>
                <c:formatCode>0</c:formatCode>
                <c:ptCount val="4"/>
                <c:pt idx="0">
                  <c:v>288</c:v>
                </c:pt>
                <c:pt idx="1">
                  <c:v>235.66666666666666</c:v>
                </c:pt>
                <c:pt idx="2">
                  <c:v>264</c:v>
                </c:pt>
                <c:pt idx="3">
                  <c:v>191.66666666666666</c:v>
                </c:pt>
              </c:numCache>
            </c:numRef>
          </c:val>
          <c:extLst>
            <c:ext xmlns:c16="http://schemas.microsoft.com/office/drawing/2014/chart" uri="{C3380CC4-5D6E-409C-BE32-E72D297353CC}">
              <c16:uniqueId val="{00000000-572D-4A5B-8B25-403E4E3468FB}"/>
            </c:ext>
          </c:extLst>
        </c:ser>
        <c:dLbls>
          <c:dLblPos val="outEnd"/>
          <c:showLegendKey val="0"/>
          <c:showVal val="1"/>
          <c:showCatName val="0"/>
          <c:showSerName val="0"/>
          <c:showPercent val="0"/>
          <c:showBubbleSize val="0"/>
        </c:dLbls>
        <c:gapWidth val="444"/>
        <c:axId val="762430072"/>
        <c:axId val="762430792"/>
      </c:barChart>
      <c:catAx>
        <c:axId val="762430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62430792"/>
        <c:crosses val="autoZero"/>
        <c:auto val="1"/>
        <c:lblAlgn val="ctr"/>
        <c:lblOffset val="100"/>
        <c:noMultiLvlLbl val="0"/>
      </c:catAx>
      <c:valAx>
        <c:axId val="762430792"/>
        <c:scaling>
          <c:orientation val="minMax"/>
        </c:scaling>
        <c:delete val="1"/>
        <c:axPos val="b"/>
        <c:numFmt formatCode="0" sourceLinked="1"/>
        <c:majorTickMark val="none"/>
        <c:minorTickMark val="none"/>
        <c:tickLblPos val="nextTo"/>
        <c:crossAx val="762430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[Carbon Footprint Analysis.xlsx]Pivot Table!PivotTable10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Table'!$B$22</c:f>
              <c:strCache>
                <c:ptCount val="1"/>
                <c:pt idx="0">
                  <c:v>Total</c:v>
                </c:pt>
              </c:strCache>
            </c:strRef>
          </c:tx>
          <c:spPr>
            <a:solidFill>
              <a:schemeClr val="accent5"/>
            </a:solidFill>
            <a:ln>
              <a:noFill/>
            </a:ln>
            <a:effectLst/>
          </c:spPr>
          <c:invertIfNegative val="0"/>
          <c:cat>
            <c:strRef>
              <c:f>'Pivot Table'!$A$23:$A$26</c:f>
              <c:strCache>
                <c:ptCount val="3"/>
                <c:pt idx="0">
                  <c:v>private</c:v>
                </c:pt>
                <c:pt idx="1">
                  <c:v>public</c:v>
                </c:pt>
                <c:pt idx="2">
                  <c:v>walk/bicycle</c:v>
                </c:pt>
              </c:strCache>
            </c:strRef>
          </c:cat>
          <c:val>
            <c:numRef>
              <c:f>'Pivot Table'!$B$23:$B$26</c:f>
              <c:numCache>
                <c:formatCode>General</c:formatCode>
                <c:ptCount val="3"/>
                <c:pt idx="0">
                  <c:v>36886</c:v>
                </c:pt>
                <c:pt idx="1">
                  <c:v>15866</c:v>
                </c:pt>
                <c:pt idx="2">
                  <c:v>19247</c:v>
                </c:pt>
              </c:numCache>
            </c:numRef>
          </c:val>
          <c:extLst>
            <c:ext xmlns:c16="http://schemas.microsoft.com/office/drawing/2014/chart" uri="{C3380CC4-5D6E-409C-BE32-E72D297353CC}">
              <c16:uniqueId val="{00000000-0C68-4346-BCD2-E3BE768661AD}"/>
            </c:ext>
          </c:extLst>
        </c:ser>
        <c:dLbls>
          <c:showLegendKey val="0"/>
          <c:showVal val="0"/>
          <c:showCatName val="0"/>
          <c:showSerName val="0"/>
          <c:showPercent val="0"/>
          <c:showBubbleSize val="0"/>
        </c:dLbls>
        <c:gapWidth val="219"/>
        <c:overlap val="-27"/>
        <c:axId val="762461392"/>
        <c:axId val="762466792"/>
      </c:barChart>
      <c:catAx>
        <c:axId val="76246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466792"/>
        <c:crosses val="autoZero"/>
        <c:auto val="1"/>
        <c:lblAlgn val="ctr"/>
        <c:lblOffset val="100"/>
        <c:noMultiLvlLbl val="0"/>
      </c:catAx>
      <c:valAx>
        <c:axId val="762466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461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[Carbon Footprint Analysis.xlsx]Pivot Table!PivotTable9</c:name>
    <c:fmtId val="17"/>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Grocery</a:t>
            </a:r>
            <a:r>
              <a:rPr lang="en-US" baseline="0"/>
              <a:t> Bill Per Diet</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'Pivot Table'!$A$2:$A$7</c:f>
              <c:multiLvlStrCache>
                <c:ptCount val="4"/>
                <c:lvl>
                  <c:pt idx="0">
                    <c:v>omnivore</c:v>
                  </c:pt>
                  <c:pt idx="1">
                    <c:v>pescatarian</c:v>
                  </c:pt>
                  <c:pt idx="2">
                    <c:v>vegan</c:v>
                  </c:pt>
                  <c:pt idx="3">
                    <c:v>vegetarian</c:v>
                  </c:pt>
                </c:lvl>
                <c:lvl>
                  <c:pt idx="0">
                    <c:v>female</c:v>
                  </c:pt>
                </c:lvl>
              </c:multiLvlStrCache>
            </c:multiLvlStrRef>
          </c:cat>
          <c:val>
            <c:numRef>
              <c:f>'Pivot Table'!$B$2:$B$7</c:f>
              <c:numCache>
                <c:formatCode>0</c:formatCode>
                <c:ptCount val="4"/>
                <c:pt idx="0">
                  <c:v>288</c:v>
                </c:pt>
                <c:pt idx="1">
                  <c:v>235.66666666666666</c:v>
                </c:pt>
                <c:pt idx="2">
                  <c:v>264</c:v>
                </c:pt>
                <c:pt idx="3">
                  <c:v>191.66666666666666</c:v>
                </c:pt>
              </c:numCache>
            </c:numRef>
          </c:val>
          <c:extLst>
            <c:ext xmlns:c16="http://schemas.microsoft.com/office/drawing/2014/chart" uri="{C3380CC4-5D6E-409C-BE32-E72D297353CC}">
              <c16:uniqueId val="{00000000-0933-4E3D-B111-C63C7C7BDA4F}"/>
            </c:ext>
          </c:extLst>
        </c:ser>
        <c:dLbls>
          <c:dLblPos val="outEnd"/>
          <c:showLegendKey val="0"/>
          <c:showVal val="1"/>
          <c:showCatName val="0"/>
          <c:showSerName val="0"/>
          <c:showPercent val="0"/>
          <c:showBubbleSize val="0"/>
        </c:dLbls>
        <c:gapWidth val="444"/>
        <c:axId val="762430072"/>
        <c:axId val="762430792"/>
      </c:barChart>
      <c:catAx>
        <c:axId val="762430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62430792"/>
        <c:crosses val="autoZero"/>
        <c:auto val="1"/>
        <c:lblAlgn val="ctr"/>
        <c:lblOffset val="100"/>
        <c:noMultiLvlLbl val="0"/>
      </c:catAx>
      <c:valAx>
        <c:axId val="762430792"/>
        <c:scaling>
          <c:orientation val="minMax"/>
        </c:scaling>
        <c:delete val="1"/>
        <c:axPos val="b"/>
        <c:numFmt formatCode="0" sourceLinked="1"/>
        <c:majorTickMark val="none"/>
        <c:minorTickMark val="none"/>
        <c:tickLblPos val="nextTo"/>
        <c:crossAx val="762430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[Carbon Footprint Analysis.xlsx]Pivot Table!PivotTable10</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Table'!$B$22</c:f>
              <c:strCache>
                <c:ptCount val="1"/>
                <c:pt idx="0">
                  <c:v>Total</c:v>
                </c:pt>
              </c:strCache>
            </c:strRef>
          </c:tx>
          <c:spPr>
            <a:solidFill>
              <a:schemeClr val="accent5"/>
            </a:solidFill>
            <a:ln>
              <a:noFill/>
            </a:ln>
            <a:effectLst/>
          </c:spPr>
          <c:invertIfNegative val="0"/>
          <c:cat>
            <c:strRef>
              <c:f>'Pivot Table'!$A$23:$A$26</c:f>
              <c:strCache>
                <c:ptCount val="3"/>
                <c:pt idx="0">
                  <c:v>private</c:v>
                </c:pt>
                <c:pt idx="1">
                  <c:v>public</c:v>
                </c:pt>
                <c:pt idx="2">
                  <c:v>walk/bicycle</c:v>
                </c:pt>
              </c:strCache>
            </c:strRef>
          </c:cat>
          <c:val>
            <c:numRef>
              <c:f>'Pivot Table'!$B$23:$B$26</c:f>
              <c:numCache>
                <c:formatCode>General</c:formatCode>
                <c:ptCount val="3"/>
                <c:pt idx="0">
                  <c:v>36886</c:v>
                </c:pt>
                <c:pt idx="1">
                  <c:v>15866</c:v>
                </c:pt>
                <c:pt idx="2">
                  <c:v>19247</c:v>
                </c:pt>
              </c:numCache>
            </c:numRef>
          </c:val>
          <c:extLst>
            <c:ext xmlns:c16="http://schemas.microsoft.com/office/drawing/2014/chart" uri="{C3380CC4-5D6E-409C-BE32-E72D297353CC}">
              <c16:uniqueId val="{00000000-5734-4B2E-BB13-2BBC2CD5470A}"/>
            </c:ext>
          </c:extLst>
        </c:ser>
        <c:dLbls>
          <c:showLegendKey val="0"/>
          <c:showVal val="0"/>
          <c:showCatName val="0"/>
          <c:showSerName val="0"/>
          <c:showPercent val="0"/>
          <c:showBubbleSize val="0"/>
        </c:dLbls>
        <c:gapWidth val="219"/>
        <c:overlap val="-27"/>
        <c:axId val="762461392"/>
        <c:axId val="762466792"/>
      </c:barChart>
      <c:catAx>
        <c:axId val="76246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466792"/>
        <c:crosses val="autoZero"/>
        <c:auto val="1"/>
        <c:lblAlgn val="ctr"/>
        <c:lblOffset val="100"/>
        <c:noMultiLvlLbl val="0"/>
      </c:catAx>
      <c:valAx>
        <c:axId val="762466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461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11906</xdr:colOff>
      <xdr:row>0</xdr:row>
      <xdr:rowOff>0</xdr:rowOff>
    </xdr:from>
    <xdr:to>
      <xdr:col>10</xdr:col>
      <xdr:colOff>157162</xdr:colOff>
      <xdr:row>18</xdr:row>
      <xdr:rowOff>102395</xdr:rowOff>
    </xdr:to>
    <xdr:graphicFrame macro="">
      <xdr:nvGraphicFramePr>
        <xdr:cNvPr id="2" name="Chart 1">
          <a:extLst>
            <a:ext uri="{FF2B5EF4-FFF2-40B4-BE49-F238E27FC236}">
              <a16:creationId xmlns:a16="http://schemas.microsoft.com/office/drawing/2014/main" id="{A09CBECD-774B-8021-E952-BAB3C739BE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147637</xdr:colOff>
      <xdr:row>0</xdr:row>
      <xdr:rowOff>19051</xdr:rowOff>
    </xdr:from>
    <xdr:to>
      <xdr:col>13</xdr:col>
      <xdr:colOff>33337</xdr:colOff>
      <xdr:row>8</xdr:row>
      <xdr:rowOff>38101</xdr:rowOff>
    </xdr:to>
    <mc:AlternateContent xmlns:mc="http://schemas.openxmlformats.org/markup-compatibility/2006">
      <mc:Choice xmlns:a14="http://schemas.microsoft.com/office/drawing/2010/main" Requires="a14">
        <xdr:graphicFrame macro="">
          <xdr:nvGraphicFramePr>
            <xdr:cNvPr id="3" name="Body type">
              <a:extLst>
                <a:ext uri="{FF2B5EF4-FFF2-40B4-BE49-F238E27FC236}">
                  <a16:creationId xmlns:a16="http://schemas.microsoft.com/office/drawing/2014/main" id="{BD542613-C452-9C63-9538-571A39366D57}"/>
                </a:ext>
              </a:extLst>
            </xdr:cNvPr>
            <xdr:cNvGraphicFramePr/>
          </xdr:nvGraphicFramePr>
          <xdr:xfrm>
            <a:off x="0" y="0"/>
            <a:ext cx="0" cy="0"/>
          </xdr:xfrm>
          <a:graphic>
            <a:graphicData uri="http://schemas.microsoft.com/office/drawing/2010/slicer">
              <sle:slicer xmlns:sle="http://schemas.microsoft.com/office/drawing/2010/slicer" name="Body type"/>
            </a:graphicData>
          </a:graphic>
        </xdr:graphicFrame>
      </mc:Choice>
      <mc:Fallback>
        <xdr:sp macro="" textlink="">
          <xdr:nvSpPr>
            <xdr:cNvPr id="0" name=""/>
            <xdr:cNvSpPr>
              <a:spLocks noTextEdit="1"/>
            </xdr:cNvSpPr>
          </xdr:nvSpPr>
          <xdr:spPr>
            <a:xfrm>
              <a:off x="9082087" y="19051"/>
              <a:ext cx="1828800" cy="1466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138112</xdr:colOff>
      <xdr:row>8</xdr:row>
      <xdr:rowOff>47625</xdr:rowOff>
    </xdr:from>
    <xdr:to>
      <xdr:col>13</xdr:col>
      <xdr:colOff>23812</xdr:colOff>
      <xdr:row>13</xdr:row>
      <xdr:rowOff>85725</xdr:rowOff>
    </xdr:to>
    <mc:AlternateContent xmlns:mc="http://schemas.openxmlformats.org/markup-compatibility/2006">
      <mc:Choice xmlns:a14="http://schemas.microsoft.com/office/drawing/2010/main" Requires="a14">
        <xdr:graphicFrame macro="">
          <xdr:nvGraphicFramePr>
            <xdr:cNvPr id="5" name="Sex">
              <a:extLst>
                <a:ext uri="{FF2B5EF4-FFF2-40B4-BE49-F238E27FC236}">
                  <a16:creationId xmlns:a16="http://schemas.microsoft.com/office/drawing/2014/main" id="{0F993DA1-86DD-648B-E410-1410001CCD12}"/>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9072562" y="1495425"/>
              <a:ext cx="1828800"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7143</xdr:colOff>
      <xdr:row>21</xdr:row>
      <xdr:rowOff>7143</xdr:rowOff>
    </xdr:from>
    <xdr:to>
      <xdr:col>6</xdr:col>
      <xdr:colOff>497680</xdr:colOff>
      <xdr:row>36</xdr:row>
      <xdr:rowOff>35718</xdr:rowOff>
    </xdr:to>
    <xdr:graphicFrame macro="">
      <xdr:nvGraphicFramePr>
        <xdr:cNvPr id="6" name="Chart 5">
          <a:extLst>
            <a:ext uri="{FF2B5EF4-FFF2-40B4-BE49-F238E27FC236}">
              <a16:creationId xmlns:a16="http://schemas.microsoft.com/office/drawing/2014/main" id="{6CBE9C9F-2D51-43FC-10A6-DBC32C5D9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490538</xdr:colOff>
      <xdr:row>21</xdr:row>
      <xdr:rowOff>19050</xdr:rowOff>
    </xdr:from>
    <xdr:to>
      <xdr:col>9</xdr:col>
      <xdr:colOff>376238</xdr:colOff>
      <xdr:row>26</xdr:row>
      <xdr:rowOff>66676</xdr:rowOff>
    </xdr:to>
    <mc:AlternateContent xmlns:mc="http://schemas.openxmlformats.org/markup-compatibility/2006">
      <mc:Choice xmlns:a14="http://schemas.microsoft.com/office/drawing/2010/main" Requires="a14">
        <xdr:graphicFrame macro="">
          <xdr:nvGraphicFramePr>
            <xdr:cNvPr id="11" name="Sex 1">
              <a:extLst>
                <a:ext uri="{FF2B5EF4-FFF2-40B4-BE49-F238E27FC236}">
                  <a16:creationId xmlns:a16="http://schemas.microsoft.com/office/drawing/2014/main" id="{B92CDFF5-0A50-EFF3-A685-24F903D26B7B}"/>
                </a:ext>
              </a:extLst>
            </xdr:cNvPr>
            <xdr:cNvGraphicFramePr/>
          </xdr:nvGraphicFramePr>
          <xdr:xfrm>
            <a:off x="0" y="0"/>
            <a:ext cx="0" cy="0"/>
          </xdr:xfrm>
          <a:graphic>
            <a:graphicData uri="http://schemas.microsoft.com/office/drawing/2010/slicer">
              <sle:slicer xmlns:sle="http://schemas.microsoft.com/office/drawing/2010/slicer" name="Sex 1"/>
            </a:graphicData>
          </a:graphic>
        </xdr:graphicFrame>
      </mc:Choice>
      <mc:Fallback>
        <xdr:sp macro="" textlink="">
          <xdr:nvSpPr>
            <xdr:cNvPr id="0" name=""/>
            <xdr:cNvSpPr>
              <a:spLocks noTextEdit="1"/>
            </xdr:cNvSpPr>
          </xdr:nvSpPr>
          <xdr:spPr>
            <a:xfrm>
              <a:off x="6834188" y="3819525"/>
              <a:ext cx="1828800" cy="9525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0</xdr:rowOff>
    </xdr:from>
    <xdr:to>
      <xdr:col>9</xdr:col>
      <xdr:colOff>19050</xdr:colOff>
      <xdr:row>24</xdr:row>
      <xdr:rowOff>102395</xdr:rowOff>
    </xdr:to>
    <xdr:graphicFrame macro="">
      <xdr:nvGraphicFramePr>
        <xdr:cNvPr id="3" name="Chart 2">
          <a:extLst>
            <a:ext uri="{FF2B5EF4-FFF2-40B4-BE49-F238E27FC236}">
              <a16:creationId xmlns:a16="http://schemas.microsoft.com/office/drawing/2014/main" id="{46910FB9-D35A-45A4-85AD-474F91B838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0</xdr:colOff>
      <xdr:row>6</xdr:row>
      <xdr:rowOff>0</xdr:rowOff>
    </xdr:from>
    <xdr:to>
      <xdr:col>11</xdr:col>
      <xdr:colOff>533400</xdr:colOff>
      <xdr:row>14</xdr:row>
      <xdr:rowOff>19050</xdr:rowOff>
    </xdr:to>
    <mc:AlternateContent xmlns:mc="http://schemas.openxmlformats.org/markup-compatibility/2006">
      <mc:Choice xmlns:a14="http://schemas.microsoft.com/office/drawing/2010/main" Requires="a14">
        <xdr:graphicFrame macro="">
          <xdr:nvGraphicFramePr>
            <xdr:cNvPr id="4" name="Body type 1">
              <a:extLst>
                <a:ext uri="{FF2B5EF4-FFF2-40B4-BE49-F238E27FC236}">
                  <a16:creationId xmlns:a16="http://schemas.microsoft.com/office/drawing/2014/main" id="{6EEB6895-82A5-482A-95FB-41230CE94072}"/>
                </a:ext>
              </a:extLst>
            </xdr:cNvPr>
            <xdr:cNvGraphicFramePr/>
          </xdr:nvGraphicFramePr>
          <xdr:xfrm>
            <a:off x="0" y="0"/>
            <a:ext cx="0" cy="0"/>
          </xdr:xfrm>
          <a:graphic>
            <a:graphicData uri="http://schemas.microsoft.com/office/drawing/2010/slicer">
              <sle:slicer xmlns:sle="http://schemas.microsoft.com/office/drawing/2010/slicer" name="Body type 1"/>
            </a:graphicData>
          </a:graphic>
        </xdr:graphicFrame>
      </mc:Choice>
      <mc:Fallback>
        <xdr:sp macro="" textlink="">
          <xdr:nvSpPr>
            <xdr:cNvPr id="0" name=""/>
            <xdr:cNvSpPr>
              <a:spLocks noTextEdit="1"/>
            </xdr:cNvSpPr>
          </xdr:nvSpPr>
          <xdr:spPr>
            <a:xfrm>
              <a:off x="5829300" y="1085850"/>
              <a:ext cx="1828800" cy="1466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0</xdr:colOff>
      <xdr:row>14</xdr:row>
      <xdr:rowOff>0</xdr:rowOff>
    </xdr:from>
    <xdr:to>
      <xdr:col>11</xdr:col>
      <xdr:colOff>533400</xdr:colOff>
      <xdr:row>19</xdr:row>
      <xdr:rowOff>38100</xdr:rowOff>
    </xdr:to>
    <mc:AlternateContent xmlns:mc="http://schemas.openxmlformats.org/markup-compatibility/2006">
      <mc:Choice xmlns:a14="http://schemas.microsoft.com/office/drawing/2010/main" Requires="a14">
        <xdr:graphicFrame macro="">
          <xdr:nvGraphicFramePr>
            <xdr:cNvPr id="5" name="Sex 2">
              <a:extLst>
                <a:ext uri="{FF2B5EF4-FFF2-40B4-BE49-F238E27FC236}">
                  <a16:creationId xmlns:a16="http://schemas.microsoft.com/office/drawing/2014/main" id="{B686DCE5-F7EE-49AB-AE6E-799A9F203A1F}"/>
                </a:ext>
              </a:extLst>
            </xdr:cNvPr>
            <xdr:cNvGraphicFramePr/>
          </xdr:nvGraphicFramePr>
          <xdr:xfrm>
            <a:off x="0" y="0"/>
            <a:ext cx="0" cy="0"/>
          </xdr:xfrm>
          <a:graphic>
            <a:graphicData uri="http://schemas.microsoft.com/office/drawing/2010/slicer">
              <sle:slicer xmlns:sle="http://schemas.microsoft.com/office/drawing/2010/slicer" name="Sex 2"/>
            </a:graphicData>
          </a:graphic>
        </xdr:graphicFrame>
      </mc:Choice>
      <mc:Fallback>
        <xdr:sp macro="" textlink="">
          <xdr:nvSpPr>
            <xdr:cNvPr id="0" name=""/>
            <xdr:cNvSpPr>
              <a:spLocks noTextEdit="1"/>
            </xdr:cNvSpPr>
          </xdr:nvSpPr>
          <xdr:spPr>
            <a:xfrm>
              <a:off x="5829300" y="2533650"/>
              <a:ext cx="1828800"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28</xdr:row>
      <xdr:rowOff>0</xdr:rowOff>
    </xdr:from>
    <xdr:to>
      <xdr:col>7</xdr:col>
      <xdr:colOff>38100</xdr:colOff>
      <xdr:row>43</xdr:row>
      <xdr:rowOff>28575</xdr:rowOff>
    </xdr:to>
    <xdr:graphicFrame macro="">
      <xdr:nvGraphicFramePr>
        <xdr:cNvPr id="7" name="Chart 6">
          <a:extLst>
            <a:ext uri="{FF2B5EF4-FFF2-40B4-BE49-F238E27FC236}">
              <a16:creationId xmlns:a16="http://schemas.microsoft.com/office/drawing/2014/main" id="{C6C43B84-8723-4791-B096-E3F7F70572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0</xdr:colOff>
      <xdr:row>28</xdr:row>
      <xdr:rowOff>0</xdr:rowOff>
    </xdr:from>
    <xdr:to>
      <xdr:col>9</xdr:col>
      <xdr:colOff>533400</xdr:colOff>
      <xdr:row>33</xdr:row>
      <xdr:rowOff>47626</xdr:rowOff>
    </xdr:to>
    <mc:AlternateContent xmlns:mc="http://schemas.openxmlformats.org/markup-compatibility/2006">
      <mc:Choice xmlns:a14="http://schemas.microsoft.com/office/drawing/2010/main" Requires="a14">
        <xdr:graphicFrame macro="">
          <xdr:nvGraphicFramePr>
            <xdr:cNvPr id="8" name="Sex 3">
              <a:extLst>
                <a:ext uri="{FF2B5EF4-FFF2-40B4-BE49-F238E27FC236}">
                  <a16:creationId xmlns:a16="http://schemas.microsoft.com/office/drawing/2014/main" id="{3D503D4E-7E29-4B84-BB98-08F3F3590656}"/>
                </a:ext>
              </a:extLst>
            </xdr:cNvPr>
            <xdr:cNvGraphicFramePr/>
          </xdr:nvGraphicFramePr>
          <xdr:xfrm>
            <a:off x="0" y="0"/>
            <a:ext cx="0" cy="0"/>
          </xdr:xfrm>
          <a:graphic>
            <a:graphicData uri="http://schemas.microsoft.com/office/drawing/2010/slicer">
              <sle:slicer xmlns:sle="http://schemas.microsoft.com/office/drawing/2010/slicer" name="Sex 3"/>
            </a:graphicData>
          </a:graphic>
        </xdr:graphicFrame>
      </mc:Choice>
      <mc:Fallback>
        <xdr:sp macro="" textlink="">
          <xdr:nvSpPr>
            <xdr:cNvPr id="0" name=""/>
            <xdr:cNvSpPr>
              <a:spLocks noTextEdit="1"/>
            </xdr:cNvSpPr>
          </xdr:nvSpPr>
          <xdr:spPr>
            <a:xfrm>
              <a:off x="4533900" y="5067300"/>
              <a:ext cx="1828800" cy="9525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 Webb" refreshedDate="45371.564303009261" createdVersion="8" refreshedVersion="8" minRefreshableVersion="3" recordCount="69" xr:uid="{FAB97B04-11CB-4F13-ADB9-45A36CECB49D}">
  <cacheSource type="worksheet">
    <worksheetSource ref="A1:P70" sheet="Carbon Footprint"/>
  </cacheSource>
  <cacheFields count="17">
    <cacheField name="Body type" numFmtId="0">
      <sharedItems count="4">
        <s v="overweight"/>
        <s v="obese"/>
        <s v="underweight"/>
        <s v="normal"/>
      </sharedItems>
    </cacheField>
    <cacheField name="Sex" numFmtId="0">
      <sharedItems count="2">
        <s v="female"/>
        <s v="male"/>
      </sharedItems>
    </cacheField>
    <cacheField name="Diet" numFmtId="0">
      <sharedItems count="4">
        <s v="pescatarian"/>
        <s v="vegetarian"/>
        <s v="omnivore"/>
        <s v="vegan"/>
      </sharedItems>
    </cacheField>
    <cacheField name="Heating  Source" numFmtId="0">
      <sharedItems count="4">
        <s v="coal"/>
        <s v="natural gas"/>
        <s v="wood"/>
        <s v="electricity"/>
      </sharedItems>
    </cacheField>
    <cacheField name="Transport" numFmtId="0">
      <sharedItems count="3">
        <s v="public"/>
        <s v="walk/bicycle"/>
        <s v="private"/>
      </sharedItems>
    </cacheField>
    <cacheField name="Monthly Grocery Bill" numFmtId="0">
      <sharedItems containsSemiMixedTypes="0" containsString="0" containsNumber="1" containsInteger="1" minValue="56" maxValue="294"/>
    </cacheField>
    <cacheField name="Frequency Air Travel" numFmtId="0">
      <sharedItems/>
    </cacheField>
    <cacheField name="Vehicle Monthly Distance Km" numFmtId="0">
      <sharedItems containsSemiMixedTypes="0" containsString="0" containsNumber="1" containsInteger="1" minValue="7" maxValue="9555" count="66">
        <n v="210"/>
        <n v="9"/>
        <n v="2472"/>
        <n v="74"/>
        <n v="8457"/>
        <n v="658"/>
        <n v="5363"/>
        <n v="54"/>
        <n v="1376"/>
        <n v="440"/>
        <n v="1561"/>
        <n v="69"/>
        <n v="92"/>
        <n v="2893"/>
        <n v="1989"/>
        <n v="692"/>
        <n v="7"/>
        <n v="948"/>
        <n v="7622"/>
        <n v="51"/>
        <n v="2237"/>
        <n v="1804"/>
        <n v="85"/>
        <n v="472"/>
        <n v="5737"/>
        <n v="88"/>
        <n v="558"/>
        <n v="752"/>
        <n v="71"/>
        <n v="1028"/>
        <n v="1527"/>
        <n v="73"/>
        <n v="8320"/>
        <n v="72"/>
        <n v="60"/>
        <n v="13"/>
        <n v="32"/>
        <n v="49"/>
        <n v="1351"/>
        <n v="1726"/>
        <n v="1021"/>
        <n v="62"/>
        <n v="9488"/>
        <n v="1037"/>
        <n v="9555"/>
        <n v="9031"/>
        <n v="1461"/>
        <n v="39"/>
        <n v="5033"/>
        <n v="1065"/>
        <n v="927"/>
        <n v="2277"/>
        <n v="97"/>
        <n v="7272"/>
        <n v="5260"/>
        <n v="1750"/>
        <n v="2998"/>
        <n v="9147"/>
        <n v="1947"/>
        <n v="4885"/>
        <n v="20"/>
        <n v="23"/>
        <n v="34"/>
        <n v="59"/>
        <n v="682"/>
        <n v="10"/>
      </sharedItems>
    </cacheField>
    <cacheField name=" TV Daily" numFmtId="0">
      <sharedItems containsSemiMixedTypes="0" containsString="0" containsNumber="1" containsInteger="1" minValue="0" maxValue="24"/>
    </cacheField>
    <cacheField name="TV Bracket" numFmtId="0">
      <sharedItems count="2">
        <s v="High"/>
        <s v="Moderate"/>
      </sharedItems>
    </cacheField>
    <cacheField name=" New Clothes Monthly" numFmtId="0">
      <sharedItems containsSemiMixedTypes="0" containsString="0" containsNumber="1" containsInteger="1" minValue="0" maxValue="50"/>
    </cacheField>
    <cacheField name="Clothes Bracket" numFmtId="0">
      <sharedItems count="4">
        <s v="21+"/>
        <s v="0-5"/>
        <s v="11-20"/>
        <s v="6-10"/>
      </sharedItems>
    </cacheField>
    <cacheField name="Daily Internet " numFmtId="0">
      <sharedItems containsSemiMixedTypes="0" containsString="0" containsNumber="1" containsInteger="1" minValue="0" maxValue="24"/>
    </cacheField>
    <cacheField name="Internet Bracket" numFmtId="0">
      <sharedItems count="3">
        <s v="Low"/>
        <s v="Moderate"/>
        <s v="High"/>
      </sharedItems>
    </cacheField>
    <cacheField name="Recycling" numFmtId="0">
      <sharedItems/>
    </cacheField>
    <cacheField name="Cooking_With" numFmtId="0">
      <sharedItems/>
    </cacheField>
    <cacheField name="CarbonEmission" numFmtId="0">
      <sharedItems containsSemiMixedTypes="0" containsString="0" containsNumber="1" containsInteger="1" minValue="706" maxValue="5272" count="69">
        <n v="2238"/>
        <n v="1892"/>
        <n v="2595"/>
        <n v="1074"/>
        <n v="4743"/>
        <n v="1647"/>
        <n v="1832"/>
        <n v="2322"/>
        <n v="2494"/>
        <n v="1178"/>
        <n v="1427"/>
        <n v="3226"/>
        <n v="1593"/>
        <n v="1732"/>
        <n v="1743"/>
        <n v="2101"/>
        <n v="2609"/>
        <n v="1565"/>
        <n v="5272"/>
        <n v="1220"/>
        <n v="1300"/>
        <n v="1024"/>
        <n v="706"/>
        <n v="2582"/>
        <n v="4284"/>
        <n v="807"/>
        <n v="1991"/>
        <n v="1817"/>
        <n v="1490"/>
        <n v="1561"/>
        <n v="2202"/>
        <n v="2024"/>
        <n v="1659"/>
        <n v="3911"/>
        <n v="1204"/>
        <n v="2431"/>
        <n v="1640"/>
        <n v="1648"/>
        <n v="1002"/>
        <n v="1771"/>
        <n v="2028"/>
        <n v="2540"/>
        <n v="1386"/>
        <n v="1679"/>
        <n v="3141"/>
        <n v="2627"/>
        <n v="1188"/>
        <n v="3174"/>
        <n v="2327"/>
        <n v="1822"/>
        <n v="2665"/>
        <n v="2129"/>
        <n v="1425"/>
        <n v="1690"/>
        <n v="1717"/>
        <n v="4060"/>
        <n v="3262"/>
        <n v="1674"/>
        <n v="3135"/>
        <n v="4465"/>
        <n v="1984"/>
        <n v="3246"/>
        <n v="1351"/>
        <n v="1929"/>
        <n v="2719"/>
        <n v="2336"/>
        <n v="1270"/>
        <n v="1803"/>
        <n v="1816"/>
      </sharedItems>
    </cacheField>
  </cacheFields>
  <extLst>
    <ext xmlns:x14="http://schemas.microsoft.com/office/spreadsheetml/2009/9/main" uri="{725AE2AE-9491-48be-B2B4-4EB974FC3084}">
      <x14:pivotCacheDefinition pivotCacheId="18199643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
  <r>
    <x v="0"/>
    <x v="0"/>
    <x v="0"/>
    <x v="0"/>
    <x v="0"/>
    <n v="230"/>
    <s v="frequently"/>
    <x v="0"/>
    <n v="7"/>
    <x v="0"/>
    <n v="26"/>
    <x v="0"/>
    <n v="1"/>
    <x v="0"/>
    <s v="['Metal']"/>
    <s v="['Stove', 'Oven']"/>
    <x v="0"/>
  </r>
  <r>
    <x v="1"/>
    <x v="0"/>
    <x v="1"/>
    <x v="1"/>
    <x v="1"/>
    <n v="114"/>
    <s v="rarely"/>
    <x v="1"/>
    <n v="9"/>
    <x v="0"/>
    <n v="38"/>
    <x v="0"/>
    <n v="5"/>
    <x v="1"/>
    <s v="['Metal']"/>
    <s v="['Stove', 'Microwave']"/>
    <x v="1"/>
  </r>
  <r>
    <x v="0"/>
    <x v="1"/>
    <x v="2"/>
    <x v="2"/>
    <x v="2"/>
    <n v="138"/>
    <s v="never"/>
    <x v="2"/>
    <n v="14"/>
    <x v="0"/>
    <n v="47"/>
    <x v="0"/>
    <n v="6"/>
    <x v="1"/>
    <s v="['Metal']"/>
    <s v="['Oven', 'Microwave']"/>
    <x v="2"/>
  </r>
  <r>
    <x v="0"/>
    <x v="1"/>
    <x v="2"/>
    <x v="2"/>
    <x v="1"/>
    <n v="157"/>
    <s v="rarely"/>
    <x v="3"/>
    <n v="20"/>
    <x v="0"/>
    <n v="5"/>
    <x v="1"/>
    <n v="7"/>
    <x v="2"/>
    <s v="['Paper', 'Plastic', 'Glass', 'Metal']"/>
    <s v="['Microwave', 'Grill', 'Airfryer']"/>
    <x v="3"/>
  </r>
  <r>
    <x v="1"/>
    <x v="0"/>
    <x v="1"/>
    <x v="0"/>
    <x v="2"/>
    <n v="266"/>
    <s v="very frequently"/>
    <x v="4"/>
    <n v="3"/>
    <x v="1"/>
    <n v="5"/>
    <x v="1"/>
    <n v="6"/>
    <x v="1"/>
    <s v="['Paper']"/>
    <s v="['Oven']"/>
    <x v="4"/>
  </r>
  <r>
    <x v="0"/>
    <x v="1"/>
    <x v="1"/>
    <x v="2"/>
    <x v="0"/>
    <n v="144"/>
    <s v="frequently"/>
    <x v="5"/>
    <n v="22"/>
    <x v="0"/>
    <n v="18"/>
    <x v="2"/>
    <n v="9"/>
    <x v="2"/>
    <s v="['Paper', 'Glass', 'Metal']"/>
    <s v="['Stove', 'Oven', 'Microwave']"/>
    <x v="5"/>
  </r>
  <r>
    <x v="2"/>
    <x v="0"/>
    <x v="3"/>
    <x v="2"/>
    <x v="2"/>
    <n v="56"/>
    <s v="rarely"/>
    <x v="6"/>
    <n v="9"/>
    <x v="0"/>
    <n v="11"/>
    <x v="2"/>
    <n v="19"/>
    <x v="2"/>
    <s v="[]"/>
    <s v="['Grill', 'Airfryer']"/>
    <x v="6"/>
  </r>
  <r>
    <x v="2"/>
    <x v="0"/>
    <x v="3"/>
    <x v="0"/>
    <x v="1"/>
    <n v="59"/>
    <s v="very frequently"/>
    <x v="7"/>
    <n v="5"/>
    <x v="1"/>
    <n v="39"/>
    <x v="0"/>
    <n v="15"/>
    <x v="2"/>
    <s v="['Paper', 'Plastic', 'Glass']"/>
    <s v="['Stove', 'Microwave']"/>
    <x v="7"/>
  </r>
  <r>
    <x v="0"/>
    <x v="1"/>
    <x v="2"/>
    <x v="2"/>
    <x v="0"/>
    <n v="200"/>
    <s v="frequently"/>
    <x v="8"/>
    <n v="3"/>
    <x v="1"/>
    <n v="31"/>
    <x v="0"/>
    <n v="15"/>
    <x v="2"/>
    <s v="['Glass']"/>
    <s v="['Microwave', 'Grill', 'Airfryer']"/>
    <x v="8"/>
  </r>
  <r>
    <x v="2"/>
    <x v="0"/>
    <x v="0"/>
    <x v="2"/>
    <x v="0"/>
    <n v="135"/>
    <s v="rarely"/>
    <x v="9"/>
    <n v="8"/>
    <x v="0"/>
    <n v="23"/>
    <x v="0"/>
    <n v="18"/>
    <x v="2"/>
    <s v="['Glass']"/>
    <s v="['Microwave', 'Grill', 'Airfryer']"/>
    <x v="9"/>
  </r>
  <r>
    <x v="3"/>
    <x v="0"/>
    <x v="1"/>
    <x v="2"/>
    <x v="0"/>
    <n v="146"/>
    <s v="never"/>
    <x v="10"/>
    <n v="12"/>
    <x v="0"/>
    <n v="27"/>
    <x v="0"/>
    <n v="21"/>
    <x v="2"/>
    <s v="['Paper', 'Plastic']"/>
    <s v="['Stove', 'Microwave']"/>
    <x v="10"/>
  </r>
  <r>
    <x v="1"/>
    <x v="1"/>
    <x v="1"/>
    <x v="0"/>
    <x v="1"/>
    <n v="111"/>
    <s v="very frequently"/>
    <x v="11"/>
    <n v="9"/>
    <x v="0"/>
    <n v="4"/>
    <x v="1"/>
    <n v="4"/>
    <x v="1"/>
    <s v="[]"/>
    <s v="['Stove', 'Oven', 'Microwave']"/>
    <x v="11"/>
  </r>
  <r>
    <x v="2"/>
    <x v="0"/>
    <x v="2"/>
    <x v="0"/>
    <x v="1"/>
    <n v="114"/>
    <s v="rarely"/>
    <x v="12"/>
    <n v="18"/>
    <x v="0"/>
    <n v="27"/>
    <x v="0"/>
    <n v="4"/>
    <x v="1"/>
    <s v="['Plastic']"/>
    <s v="['Stove']"/>
    <x v="12"/>
  </r>
  <r>
    <x v="2"/>
    <x v="0"/>
    <x v="3"/>
    <x v="3"/>
    <x v="2"/>
    <n v="111"/>
    <s v="rarely"/>
    <x v="13"/>
    <n v="13"/>
    <x v="0"/>
    <n v="16"/>
    <x v="2"/>
    <n v="10"/>
    <x v="2"/>
    <s v="['Plastic', 'Glass', 'Metal']"/>
    <s v="['Stove', 'Oven', 'Microwave', 'Grill', 'Airfryer']"/>
    <x v="13"/>
  </r>
  <r>
    <x v="1"/>
    <x v="1"/>
    <x v="0"/>
    <x v="1"/>
    <x v="0"/>
    <n v="123"/>
    <s v="rarely"/>
    <x v="14"/>
    <n v="13"/>
    <x v="0"/>
    <n v="23"/>
    <x v="0"/>
    <n v="8"/>
    <x v="2"/>
    <s v="['Paper', 'Plastic', 'Metal']"/>
    <s v="['Stove', 'Oven']"/>
    <x v="14"/>
  </r>
  <r>
    <x v="0"/>
    <x v="0"/>
    <x v="1"/>
    <x v="3"/>
    <x v="0"/>
    <n v="225"/>
    <s v="very frequently"/>
    <x v="15"/>
    <n v="9"/>
    <x v="0"/>
    <n v="24"/>
    <x v="0"/>
    <n v="15"/>
    <x v="2"/>
    <s v="['Paper', 'Plastic', 'Glass', 'Metal']"/>
    <s v="['Stove', 'Oven']"/>
    <x v="15"/>
  </r>
  <r>
    <x v="3"/>
    <x v="1"/>
    <x v="0"/>
    <x v="3"/>
    <x v="1"/>
    <n v="219"/>
    <s v="frequently"/>
    <x v="16"/>
    <n v="23"/>
    <x v="0"/>
    <n v="42"/>
    <x v="0"/>
    <n v="14"/>
    <x v="2"/>
    <s v="[]"/>
    <s v="['Oven', 'Microwave', 'Grill', 'Airfryer']"/>
    <x v="16"/>
  </r>
  <r>
    <x v="0"/>
    <x v="0"/>
    <x v="0"/>
    <x v="2"/>
    <x v="0"/>
    <n v="104"/>
    <s v="rarely"/>
    <x v="17"/>
    <n v="1"/>
    <x v="1"/>
    <n v="6"/>
    <x v="3"/>
    <n v="22"/>
    <x v="2"/>
    <s v="['Paper']"/>
    <s v="['Stove', 'Grill', 'Airfryer']"/>
    <x v="17"/>
  </r>
  <r>
    <x v="2"/>
    <x v="1"/>
    <x v="3"/>
    <x v="3"/>
    <x v="2"/>
    <n v="126"/>
    <s v="very frequently"/>
    <x v="18"/>
    <n v="6"/>
    <x v="1"/>
    <n v="37"/>
    <x v="0"/>
    <n v="9"/>
    <x v="2"/>
    <s v="[]"/>
    <s v="['Stove']"/>
    <x v="18"/>
  </r>
  <r>
    <x v="3"/>
    <x v="0"/>
    <x v="2"/>
    <x v="2"/>
    <x v="1"/>
    <n v="288"/>
    <s v="never"/>
    <x v="19"/>
    <n v="15"/>
    <x v="0"/>
    <n v="22"/>
    <x v="0"/>
    <n v="6"/>
    <x v="1"/>
    <s v="['Paper', 'Glass', 'Metal']"/>
    <s v="['Stove', 'Oven']"/>
    <x v="19"/>
  </r>
  <r>
    <x v="3"/>
    <x v="1"/>
    <x v="3"/>
    <x v="3"/>
    <x v="2"/>
    <n v="282"/>
    <s v="rarely"/>
    <x v="20"/>
    <n v="0"/>
    <x v="1"/>
    <n v="8"/>
    <x v="3"/>
    <n v="5"/>
    <x v="1"/>
    <s v="['Plastic', 'Glass', 'Metal']"/>
    <s v="['Oven', 'Grill', 'Airfryer']"/>
    <x v="20"/>
  </r>
  <r>
    <x v="1"/>
    <x v="0"/>
    <x v="0"/>
    <x v="2"/>
    <x v="0"/>
    <n v="69"/>
    <s v="rarely"/>
    <x v="21"/>
    <n v="6"/>
    <x v="1"/>
    <n v="3"/>
    <x v="1"/>
    <n v="7"/>
    <x v="2"/>
    <s v="['Metal']"/>
    <s v="['Stove', 'Oven', 'Microwave']"/>
    <x v="21"/>
  </r>
  <r>
    <x v="0"/>
    <x v="1"/>
    <x v="2"/>
    <x v="2"/>
    <x v="1"/>
    <n v="110"/>
    <s v="never"/>
    <x v="22"/>
    <n v="14"/>
    <x v="0"/>
    <n v="4"/>
    <x v="1"/>
    <n v="3"/>
    <x v="0"/>
    <s v="['Paper', 'Plastic', 'Glass', 'Metal']"/>
    <s v="['Stove', 'Oven', 'Microwave', 'Grill', 'Airfryer']"/>
    <x v="22"/>
  </r>
  <r>
    <x v="1"/>
    <x v="1"/>
    <x v="1"/>
    <x v="0"/>
    <x v="2"/>
    <n v="165"/>
    <s v="frequently"/>
    <x v="23"/>
    <n v="17"/>
    <x v="0"/>
    <n v="24"/>
    <x v="0"/>
    <n v="20"/>
    <x v="2"/>
    <s v="['Paper', 'Glass']"/>
    <s v="['Microwave']"/>
    <x v="23"/>
  </r>
  <r>
    <x v="0"/>
    <x v="1"/>
    <x v="3"/>
    <x v="0"/>
    <x v="2"/>
    <n v="62"/>
    <s v="very frequently"/>
    <x v="24"/>
    <n v="5"/>
    <x v="1"/>
    <n v="20"/>
    <x v="2"/>
    <n v="20"/>
    <x v="2"/>
    <s v="['Paper', 'Metal']"/>
    <s v="['Grill', 'Airfryer']"/>
    <x v="24"/>
  </r>
  <r>
    <x v="1"/>
    <x v="0"/>
    <x v="0"/>
    <x v="3"/>
    <x v="1"/>
    <n v="94"/>
    <s v="rarely"/>
    <x v="25"/>
    <n v="17"/>
    <x v="0"/>
    <n v="0"/>
    <x v="1"/>
    <n v="3"/>
    <x v="0"/>
    <s v="['Paper', 'Plastic', 'Metal']"/>
    <s v="['Stove', 'Oven', 'Microwave', 'Grill', 'Airfryer']"/>
    <x v="25"/>
  </r>
  <r>
    <x v="2"/>
    <x v="0"/>
    <x v="3"/>
    <x v="3"/>
    <x v="0"/>
    <n v="259"/>
    <s v="frequently"/>
    <x v="26"/>
    <n v="4"/>
    <x v="1"/>
    <n v="50"/>
    <x v="0"/>
    <n v="23"/>
    <x v="2"/>
    <s v="['Metal']"/>
    <s v="['Oven', 'Grill', 'Airfryer']"/>
    <x v="26"/>
  </r>
  <r>
    <x v="1"/>
    <x v="1"/>
    <x v="1"/>
    <x v="3"/>
    <x v="0"/>
    <n v="67"/>
    <s v="rarely"/>
    <x v="27"/>
    <n v="14"/>
    <x v="0"/>
    <n v="37"/>
    <x v="0"/>
    <n v="14"/>
    <x v="2"/>
    <s v="['Plastic']"/>
    <s v="['Stove']"/>
    <x v="27"/>
  </r>
  <r>
    <x v="1"/>
    <x v="1"/>
    <x v="0"/>
    <x v="2"/>
    <x v="1"/>
    <n v="130"/>
    <s v="rarely"/>
    <x v="28"/>
    <n v="10"/>
    <x v="0"/>
    <n v="15"/>
    <x v="2"/>
    <n v="10"/>
    <x v="2"/>
    <s v="['Glass']"/>
    <s v="['Oven', 'Grill', 'Airfryer']"/>
    <x v="28"/>
  </r>
  <r>
    <x v="2"/>
    <x v="0"/>
    <x v="2"/>
    <x v="3"/>
    <x v="0"/>
    <n v="258"/>
    <s v="frequently"/>
    <x v="29"/>
    <n v="13"/>
    <x v="0"/>
    <n v="44"/>
    <x v="0"/>
    <n v="4"/>
    <x v="1"/>
    <s v="['Glass', 'Metal']"/>
    <s v="['Oven', 'Microwave', 'Grill', 'Airfryer']"/>
    <x v="29"/>
  </r>
  <r>
    <x v="1"/>
    <x v="0"/>
    <x v="3"/>
    <x v="2"/>
    <x v="0"/>
    <n v="189"/>
    <s v="frequently"/>
    <x v="30"/>
    <n v="23"/>
    <x v="0"/>
    <n v="34"/>
    <x v="0"/>
    <n v="10"/>
    <x v="2"/>
    <s v="['Glass', 'Metal']"/>
    <s v="['Microwave', 'Grill', 'Airfryer']"/>
    <x v="30"/>
  </r>
  <r>
    <x v="2"/>
    <x v="0"/>
    <x v="1"/>
    <x v="0"/>
    <x v="1"/>
    <n v="262"/>
    <s v="frequently"/>
    <x v="25"/>
    <n v="24"/>
    <x v="0"/>
    <n v="8"/>
    <x v="3"/>
    <n v="15"/>
    <x v="2"/>
    <s v="[]"/>
    <s v="['Microwave', 'Grill', 'Airfryer']"/>
    <x v="31"/>
  </r>
  <r>
    <x v="3"/>
    <x v="0"/>
    <x v="0"/>
    <x v="1"/>
    <x v="1"/>
    <n v="157"/>
    <s v="frequently"/>
    <x v="31"/>
    <n v="1"/>
    <x v="1"/>
    <n v="42"/>
    <x v="0"/>
    <n v="22"/>
    <x v="2"/>
    <s v="['Paper', 'Glass', 'Metal']"/>
    <s v="['Stove', 'Oven', 'Microwave', 'Grill', 'Airfryer']"/>
    <x v="32"/>
  </r>
  <r>
    <x v="3"/>
    <x v="0"/>
    <x v="0"/>
    <x v="2"/>
    <x v="2"/>
    <n v="280"/>
    <s v="very frequently"/>
    <x v="32"/>
    <n v="9"/>
    <x v="0"/>
    <n v="0"/>
    <x v="1"/>
    <n v="4"/>
    <x v="1"/>
    <s v="['Paper', 'Metal']"/>
    <s v="['Stove', 'Oven', 'Grill', 'Airfryer']"/>
    <x v="33"/>
  </r>
  <r>
    <x v="3"/>
    <x v="1"/>
    <x v="1"/>
    <x v="0"/>
    <x v="1"/>
    <n v="121"/>
    <s v="never"/>
    <x v="33"/>
    <n v="11"/>
    <x v="0"/>
    <n v="4"/>
    <x v="1"/>
    <n v="10"/>
    <x v="2"/>
    <s v="['Glass', 'Metal']"/>
    <s v="['Stove', 'Microwave', 'Grill', 'Airfryer']"/>
    <x v="34"/>
  </r>
  <r>
    <x v="2"/>
    <x v="0"/>
    <x v="3"/>
    <x v="0"/>
    <x v="1"/>
    <n v="174"/>
    <s v="very frequently"/>
    <x v="1"/>
    <n v="1"/>
    <x v="1"/>
    <n v="40"/>
    <x v="0"/>
    <n v="15"/>
    <x v="2"/>
    <s v="['Paper', 'Plastic', 'Glass']"/>
    <s v="['Stove', 'Microwave']"/>
    <x v="35"/>
  </r>
  <r>
    <x v="1"/>
    <x v="1"/>
    <x v="1"/>
    <x v="3"/>
    <x v="1"/>
    <n v="173"/>
    <s v="frequently"/>
    <x v="34"/>
    <n v="16"/>
    <x v="0"/>
    <n v="14"/>
    <x v="2"/>
    <n v="20"/>
    <x v="2"/>
    <s v="['Plastic', 'Glass']"/>
    <s v="[]"/>
    <x v="36"/>
  </r>
  <r>
    <x v="2"/>
    <x v="1"/>
    <x v="3"/>
    <x v="1"/>
    <x v="1"/>
    <n v="199"/>
    <s v="frequently"/>
    <x v="35"/>
    <n v="17"/>
    <x v="0"/>
    <n v="6"/>
    <x v="3"/>
    <n v="15"/>
    <x v="2"/>
    <s v="['Paper', 'Glass', 'Metal']"/>
    <s v="['Stove', 'Oven', 'Microwave', 'Grill', 'Airfryer']"/>
    <x v="37"/>
  </r>
  <r>
    <x v="2"/>
    <x v="1"/>
    <x v="2"/>
    <x v="2"/>
    <x v="1"/>
    <n v="94"/>
    <s v="rarely"/>
    <x v="36"/>
    <n v="15"/>
    <x v="0"/>
    <n v="5"/>
    <x v="1"/>
    <n v="17"/>
    <x v="2"/>
    <s v="['Glass', 'Metal']"/>
    <s v="['Microwave', 'Grill', 'Airfryer']"/>
    <x v="38"/>
  </r>
  <r>
    <x v="2"/>
    <x v="0"/>
    <x v="0"/>
    <x v="0"/>
    <x v="1"/>
    <n v="64"/>
    <s v="frequently"/>
    <x v="37"/>
    <n v="19"/>
    <x v="0"/>
    <n v="47"/>
    <x v="0"/>
    <n v="16"/>
    <x v="2"/>
    <s v="['Plastic', 'Glass']"/>
    <s v="['Stove', 'Oven', 'Microwave', 'Grill', 'Airfryer']"/>
    <x v="39"/>
  </r>
  <r>
    <x v="0"/>
    <x v="0"/>
    <x v="2"/>
    <x v="3"/>
    <x v="0"/>
    <n v="100"/>
    <s v="very frequently"/>
    <x v="38"/>
    <n v="20"/>
    <x v="0"/>
    <n v="24"/>
    <x v="0"/>
    <n v="5"/>
    <x v="1"/>
    <s v="['Paper', 'Plastic', 'Glass']"/>
    <s v="['Stove', 'Microwave', 'Grill', 'Airfryer']"/>
    <x v="40"/>
  </r>
  <r>
    <x v="3"/>
    <x v="0"/>
    <x v="1"/>
    <x v="0"/>
    <x v="0"/>
    <n v="240"/>
    <s v="very frequently"/>
    <x v="39"/>
    <n v="15"/>
    <x v="0"/>
    <n v="19"/>
    <x v="2"/>
    <n v="5"/>
    <x v="1"/>
    <s v="['Glass', 'Metal']"/>
    <s v="['Stove', 'Oven']"/>
    <x v="41"/>
  </r>
  <r>
    <x v="2"/>
    <x v="0"/>
    <x v="2"/>
    <x v="3"/>
    <x v="0"/>
    <n v="245"/>
    <s v="never"/>
    <x v="40"/>
    <n v="14"/>
    <x v="0"/>
    <n v="48"/>
    <x v="0"/>
    <n v="10"/>
    <x v="2"/>
    <s v="['Paper', 'Glass', 'Metal']"/>
    <s v="['Stove', 'Oven', 'Grill', 'Airfryer']"/>
    <x v="42"/>
  </r>
  <r>
    <x v="3"/>
    <x v="0"/>
    <x v="0"/>
    <x v="0"/>
    <x v="1"/>
    <n v="270"/>
    <s v="rarely"/>
    <x v="41"/>
    <n v="22"/>
    <x v="0"/>
    <n v="21"/>
    <x v="0"/>
    <n v="11"/>
    <x v="2"/>
    <s v="['Plastic']"/>
    <s v="['Stove', 'Oven', 'Microwave', 'Grill', 'Airfryer']"/>
    <x v="43"/>
  </r>
  <r>
    <x v="0"/>
    <x v="1"/>
    <x v="2"/>
    <x v="2"/>
    <x v="2"/>
    <n v="294"/>
    <s v="very frequently"/>
    <x v="42"/>
    <n v="16"/>
    <x v="0"/>
    <n v="20"/>
    <x v="2"/>
    <n v="18"/>
    <x v="2"/>
    <s v="['Glass']"/>
    <s v="[]"/>
    <x v="44"/>
  </r>
  <r>
    <x v="3"/>
    <x v="1"/>
    <x v="1"/>
    <x v="2"/>
    <x v="0"/>
    <n v="87"/>
    <s v="very frequently"/>
    <x v="43"/>
    <n v="0"/>
    <x v="1"/>
    <n v="11"/>
    <x v="2"/>
    <n v="24"/>
    <x v="2"/>
    <s v="['Paper', 'Plastic']"/>
    <s v="['Stove', 'Oven', 'Microwave', 'Grill', 'Airfryer']"/>
    <x v="45"/>
  </r>
  <r>
    <x v="2"/>
    <x v="1"/>
    <x v="0"/>
    <x v="2"/>
    <x v="2"/>
    <n v="209"/>
    <s v="never"/>
    <x v="44"/>
    <n v="13"/>
    <x v="0"/>
    <n v="43"/>
    <x v="0"/>
    <n v="3"/>
    <x v="0"/>
    <s v="['Paper', 'Glass', 'Metal']"/>
    <s v="['Oven', 'Microwave', 'Grill', 'Airfryer']"/>
    <x v="46"/>
  </r>
  <r>
    <x v="2"/>
    <x v="1"/>
    <x v="0"/>
    <x v="3"/>
    <x v="2"/>
    <n v="124"/>
    <s v="never"/>
    <x v="45"/>
    <n v="1"/>
    <x v="1"/>
    <n v="11"/>
    <x v="2"/>
    <n v="5"/>
    <x v="1"/>
    <s v="['Plastic', 'Glass']"/>
    <s v="['Stove', 'Grill', 'Airfryer']"/>
    <x v="47"/>
  </r>
  <r>
    <x v="0"/>
    <x v="0"/>
    <x v="1"/>
    <x v="1"/>
    <x v="0"/>
    <n v="276"/>
    <s v="frequently"/>
    <x v="46"/>
    <n v="19"/>
    <x v="0"/>
    <n v="5"/>
    <x v="1"/>
    <n v="12"/>
    <x v="2"/>
    <s v="['Metal']"/>
    <s v="['Stove', 'Oven', 'Microwave', 'Grill', 'Airfryer']"/>
    <x v="48"/>
  </r>
  <r>
    <x v="0"/>
    <x v="0"/>
    <x v="3"/>
    <x v="2"/>
    <x v="1"/>
    <n v="90"/>
    <s v="very frequently"/>
    <x v="47"/>
    <n v="22"/>
    <x v="0"/>
    <n v="7"/>
    <x v="3"/>
    <n v="9"/>
    <x v="2"/>
    <s v="['Paper', 'Plastic', 'Metal']"/>
    <s v="['Stove', 'Oven', 'Microwave']"/>
    <x v="49"/>
  </r>
  <r>
    <x v="1"/>
    <x v="0"/>
    <x v="3"/>
    <x v="1"/>
    <x v="2"/>
    <n v="136"/>
    <s v="never"/>
    <x v="48"/>
    <n v="0"/>
    <x v="1"/>
    <n v="43"/>
    <x v="0"/>
    <n v="24"/>
    <x v="2"/>
    <s v="['Paper', 'Plastic', 'Metal']"/>
    <s v="['Stove', 'Oven']"/>
    <x v="50"/>
  </r>
  <r>
    <x v="2"/>
    <x v="1"/>
    <x v="3"/>
    <x v="3"/>
    <x v="0"/>
    <n v="246"/>
    <s v="frequently"/>
    <x v="49"/>
    <n v="22"/>
    <x v="0"/>
    <n v="43"/>
    <x v="0"/>
    <n v="7"/>
    <x v="2"/>
    <s v="['Plastic', 'Metal']"/>
    <s v="['Stove', 'Oven', 'Microwave', 'Grill', 'Airfryer']"/>
    <x v="51"/>
  </r>
  <r>
    <x v="3"/>
    <x v="1"/>
    <x v="0"/>
    <x v="2"/>
    <x v="0"/>
    <n v="94"/>
    <s v="rarely"/>
    <x v="50"/>
    <n v="18"/>
    <x v="0"/>
    <n v="10"/>
    <x v="3"/>
    <n v="21"/>
    <x v="2"/>
    <s v="['Paper', 'Glass']"/>
    <s v="['Oven']"/>
    <x v="52"/>
  </r>
  <r>
    <x v="0"/>
    <x v="1"/>
    <x v="1"/>
    <x v="3"/>
    <x v="2"/>
    <n v="253"/>
    <s v="frequently"/>
    <x v="51"/>
    <n v="0"/>
    <x v="1"/>
    <n v="11"/>
    <x v="2"/>
    <n v="20"/>
    <x v="2"/>
    <s v="['Paper', 'Glass', 'Metal']"/>
    <s v="['Stove']"/>
    <x v="53"/>
  </r>
  <r>
    <x v="1"/>
    <x v="0"/>
    <x v="2"/>
    <x v="1"/>
    <x v="1"/>
    <n v="200"/>
    <s v="rarely"/>
    <x v="52"/>
    <n v="13"/>
    <x v="0"/>
    <n v="18"/>
    <x v="2"/>
    <n v="0"/>
    <x v="0"/>
    <s v="['Metal']"/>
    <s v="['Stove', 'Microwave']"/>
    <x v="54"/>
  </r>
  <r>
    <x v="3"/>
    <x v="1"/>
    <x v="3"/>
    <x v="0"/>
    <x v="2"/>
    <n v="281"/>
    <s v="frequently"/>
    <x v="53"/>
    <n v="4"/>
    <x v="1"/>
    <n v="38"/>
    <x v="0"/>
    <n v="5"/>
    <x v="1"/>
    <s v="['Paper', 'Glass']"/>
    <s v="['Microwave', 'Grill', 'Airfryer']"/>
    <x v="55"/>
  </r>
  <r>
    <x v="1"/>
    <x v="0"/>
    <x v="1"/>
    <x v="3"/>
    <x v="2"/>
    <n v="82"/>
    <s v="rarely"/>
    <x v="54"/>
    <n v="14"/>
    <x v="0"/>
    <n v="18"/>
    <x v="2"/>
    <n v="17"/>
    <x v="2"/>
    <s v="['Plastic', 'Glass']"/>
    <s v="['Stove', 'Oven', 'Grill', 'Airfryer']"/>
    <x v="56"/>
  </r>
  <r>
    <x v="0"/>
    <x v="0"/>
    <x v="0"/>
    <x v="0"/>
    <x v="0"/>
    <n v="73"/>
    <s v="rarely"/>
    <x v="55"/>
    <n v="9"/>
    <x v="0"/>
    <n v="30"/>
    <x v="0"/>
    <n v="12"/>
    <x v="2"/>
    <s v="['Paper', 'Glass']"/>
    <s v="['Stove', 'Oven', 'Microwave', 'Grill', 'Airfryer']"/>
    <x v="57"/>
  </r>
  <r>
    <x v="1"/>
    <x v="1"/>
    <x v="1"/>
    <x v="1"/>
    <x v="2"/>
    <n v="246"/>
    <s v="frequently"/>
    <x v="56"/>
    <n v="0"/>
    <x v="1"/>
    <n v="36"/>
    <x v="0"/>
    <n v="3"/>
    <x v="0"/>
    <s v="['Metal']"/>
    <s v="['Stove', 'Oven', 'Microwave']"/>
    <x v="58"/>
  </r>
  <r>
    <x v="2"/>
    <x v="1"/>
    <x v="0"/>
    <x v="1"/>
    <x v="2"/>
    <n v="98"/>
    <s v="rarely"/>
    <x v="57"/>
    <n v="1"/>
    <x v="1"/>
    <n v="49"/>
    <x v="0"/>
    <n v="20"/>
    <x v="2"/>
    <s v="['Plastic', 'Glass']"/>
    <s v="['Stove', 'Microwave', 'Grill', 'Airfryer']"/>
    <x v="59"/>
  </r>
  <r>
    <x v="0"/>
    <x v="1"/>
    <x v="0"/>
    <x v="3"/>
    <x v="0"/>
    <n v="256"/>
    <s v="rarely"/>
    <x v="58"/>
    <n v="23"/>
    <x v="0"/>
    <n v="33"/>
    <x v="0"/>
    <n v="8"/>
    <x v="2"/>
    <s v="[]"/>
    <s v="['Stove']"/>
    <x v="60"/>
  </r>
  <r>
    <x v="0"/>
    <x v="0"/>
    <x v="1"/>
    <x v="3"/>
    <x v="2"/>
    <n v="287"/>
    <s v="very frequently"/>
    <x v="59"/>
    <n v="21"/>
    <x v="0"/>
    <n v="21"/>
    <x v="0"/>
    <n v="3"/>
    <x v="0"/>
    <s v="['Plastic', 'Metal']"/>
    <s v="['Stove', 'Microwave', 'Grill', 'Airfryer']"/>
    <x v="61"/>
  </r>
  <r>
    <x v="1"/>
    <x v="0"/>
    <x v="2"/>
    <x v="3"/>
    <x v="1"/>
    <n v="63"/>
    <s v="frequently"/>
    <x v="60"/>
    <n v="1"/>
    <x v="1"/>
    <n v="6"/>
    <x v="3"/>
    <n v="14"/>
    <x v="2"/>
    <s v="['Paper', 'Plastic', 'Glass', 'Metal']"/>
    <s v="['Stove', 'Oven', 'Microwave', 'Grill', 'Airfryer']"/>
    <x v="62"/>
  </r>
  <r>
    <x v="1"/>
    <x v="1"/>
    <x v="1"/>
    <x v="0"/>
    <x v="1"/>
    <n v="158"/>
    <s v="never"/>
    <x v="61"/>
    <n v="24"/>
    <x v="0"/>
    <n v="33"/>
    <x v="0"/>
    <n v="2"/>
    <x v="0"/>
    <s v="['Glass']"/>
    <s v="['Stove']"/>
    <x v="63"/>
  </r>
  <r>
    <x v="1"/>
    <x v="1"/>
    <x v="2"/>
    <x v="3"/>
    <x v="1"/>
    <n v="241"/>
    <s v="frequently"/>
    <x v="62"/>
    <n v="24"/>
    <x v="0"/>
    <n v="15"/>
    <x v="2"/>
    <n v="10"/>
    <x v="2"/>
    <s v="[]"/>
    <s v="['Oven', 'Microwave', 'Grill', 'Airfryer']"/>
    <x v="64"/>
  </r>
  <r>
    <x v="1"/>
    <x v="0"/>
    <x v="1"/>
    <x v="0"/>
    <x v="1"/>
    <n v="176"/>
    <s v="frequently"/>
    <x v="63"/>
    <n v="11"/>
    <x v="0"/>
    <n v="41"/>
    <x v="0"/>
    <n v="19"/>
    <x v="2"/>
    <s v="['Paper']"/>
    <s v="['Stove', 'Oven']"/>
    <x v="65"/>
  </r>
  <r>
    <x v="3"/>
    <x v="0"/>
    <x v="1"/>
    <x v="2"/>
    <x v="0"/>
    <n v="189"/>
    <s v="never"/>
    <x v="64"/>
    <n v="0"/>
    <x v="1"/>
    <n v="35"/>
    <x v="0"/>
    <n v="3"/>
    <x v="0"/>
    <s v="['Glass']"/>
    <s v="['Stove', 'Microwave', 'Grill', 'Airfryer']"/>
    <x v="66"/>
  </r>
  <r>
    <x v="1"/>
    <x v="0"/>
    <x v="1"/>
    <x v="1"/>
    <x v="1"/>
    <n v="214"/>
    <s v="never"/>
    <x v="65"/>
    <n v="20"/>
    <x v="0"/>
    <n v="12"/>
    <x v="2"/>
    <n v="24"/>
    <x v="2"/>
    <s v="['Glass']"/>
    <s v="['Stove', 'Microwave']"/>
    <x v="67"/>
  </r>
  <r>
    <x v="3"/>
    <x v="0"/>
    <x v="3"/>
    <x v="3"/>
    <x v="1"/>
    <n v="264"/>
    <s v="very frequently"/>
    <x v="65"/>
    <n v="7"/>
    <x v="0"/>
    <n v="22"/>
    <x v="0"/>
    <n v="17"/>
    <x v="2"/>
    <s v="['Paper', 'Glass']"/>
    <s v="['Oven', 'Microwave', 'Grill', 'Airfryer']"/>
    <x v="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4D810B-57CB-4418-91F9-27FFD5A6EE6C}" name="PivotTable10"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2:B26" firstHeaderRow="1" firstDataRow="1" firstDataCol="1"/>
  <pivotFields count="17">
    <pivotField showAll="0"/>
    <pivotField multipleItemSelectionAllowed="1" showAll="0">
      <items count="3">
        <item h="1" x="0"/>
        <item x="1"/>
        <item t="default"/>
      </items>
    </pivotField>
    <pivotField showAll="0"/>
    <pivotField showAll="0">
      <items count="5">
        <item x="0"/>
        <item x="3"/>
        <item x="1"/>
        <item x="2"/>
        <item t="default"/>
      </items>
    </pivotField>
    <pivotField axis="axisRow" showAll="0">
      <items count="4">
        <item x="2"/>
        <item x="0"/>
        <item x="1"/>
        <item t="default"/>
      </items>
    </pivotField>
    <pivotField showAll="0"/>
    <pivotField showAll="0"/>
    <pivotField showAll="0">
      <items count="67">
        <item x="16"/>
        <item x="1"/>
        <item x="65"/>
        <item x="35"/>
        <item x="60"/>
        <item x="61"/>
        <item x="36"/>
        <item x="62"/>
        <item x="47"/>
        <item x="37"/>
        <item x="19"/>
        <item x="7"/>
        <item x="63"/>
        <item x="34"/>
        <item x="41"/>
        <item x="11"/>
        <item x="28"/>
        <item x="33"/>
        <item x="31"/>
        <item x="3"/>
        <item x="22"/>
        <item x="25"/>
        <item x="12"/>
        <item x="52"/>
        <item x="0"/>
        <item x="9"/>
        <item x="23"/>
        <item x="26"/>
        <item x="5"/>
        <item x="64"/>
        <item x="15"/>
        <item x="27"/>
        <item x="50"/>
        <item x="17"/>
        <item x="40"/>
        <item x="29"/>
        <item x="43"/>
        <item x="49"/>
        <item x="38"/>
        <item x="8"/>
        <item x="46"/>
        <item x="30"/>
        <item x="10"/>
        <item x="39"/>
        <item x="55"/>
        <item x="21"/>
        <item x="58"/>
        <item x="14"/>
        <item x="20"/>
        <item x="51"/>
        <item x="2"/>
        <item x="13"/>
        <item x="56"/>
        <item x="59"/>
        <item x="48"/>
        <item x="54"/>
        <item x="6"/>
        <item x="24"/>
        <item x="53"/>
        <item x="18"/>
        <item x="32"/>
        <item x="4"/>
        <item x="45"/>
        <item x="57"/>
        <item x="42"/>
        <item x="44"/>
        <item t="default"/>
      </items>
    </pivotField>
    <pivotField showAll="0"/>
    <pivotField showAll="0">
      <items count="3">
        <item x="0"/>
        <item h="1" x="1"/>
        <item t="default"/>
      </items>
    </pivotField>
    <pivotField showAll="0"/>
    <pivotField showAll="0">
      <items count="5">
        <item h="1" x="1"/>
        <item h="1" x="2"/>
        <item x="0"/>
        <item h="1" x="3"/>
        <item t="default"/>
      </items>
    </pivotField>
    <pivotField showAll="0"/>
    <pivotField showAll="0">
      <items count="4">
        <item h="1" x="2"/>
        <item h="1" x="0"/>
        <item x="1"/>
        <item t="default"/>
      </items>
    </pivotField>
    <pivotField showAll="0"/>
    <pivotField showAll="0"/>
    <pivotField dataField="1" showAll="0"/>
  </pivotFields>
  <rowFields count="1">
    <field x="4"/>
  </rowFields>
  <rowItems count="4">
    <i>
      <x/>
    </i>
    <i>
      <x v="1"/>
    </i>
    <i>
      <x v="2"/>
    </i>
    <i t="grand">
      <x/>
    </i>
  </rowItems>
  <colItems count="1">
    <i/>
  </colItems>
  <dataFields count="1">
    <dataField name="Sum of CarbonEmission" fld="16"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069BE8-44AB-42B1-9DCC-3FCD82C4ABAF}" name="PivotTable9"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B7" firstHeaderRow="1" firstDataRow="1" firstDataCol="1"/>
  <pivotFields count="17">
    <pivotField showAll="0">
      <items count="5">
        <item x="3"/>
        <item h="1" x="1"/>
        <item h="1" x="0"/>
        <item h="1" x="2"/>
        <item t="default"/>
      </items>
    </pivotField>
    <pivotField axis="axisRow" showAll="0">
      <items count="3">
        <item x="0"/>
        <item h="1" x="1"/>
        <item t="default"/>
      </items>
    </pivotField>
    <pivotField axis="axisRow" showAll="0">
      <items count="5">
        <item x="2"/>
        <item x="0"/>
        <item x="3"/>
        <item x="1"/>
        <item t="default"/>
      </items>
    </pivotField>
    <pivotField showAll="0"/>
    <pivotField showAll="0"/>
    <pivotField dataField="1"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items count="70">
        <item x="22"/>
        <item x="25"/>
        <item x="38"/>
        <item x="21"/>
        <item x="3"/>
        <item x="9"/>
        <item x="46"/>
        <item x="34"/>
        <item x="19"/>
        <item x="66"/>
        <item x="20"/>
        <item x="62"/>
        <item x="42"/>
        <item x="52"/>
        <item x="10"/>
        <item x="28"/>
        <item x="29"/>
        <item x="17"/>
        <item x="12"/>
        <item x="36"/>
        <item x="5"/>
        <item x="37"/>
        <item x="32"/>
        <item x="57"/>
        <item x="43"/>
        <item x="53"/>
        <item x="54"/>
        <item x="13"/>
        <item x="14"/>
        <item x="39"/>
        <item x="67"/>
        <item x="68"/>
        <item x="27"/>
        <item x="49"/>
        <item x="6"/>
        <item x="1"/>
        <item x="63"/>
        <item x="60"/>
        <item x="26"/>
        <item x="31"/>
        <item x="40"/>
        <item x="15"/>
        <item x="51"/>
        <item x="30"/>
        <item x="0"/>
        <item x="7"/>
        <item x="48"/>
        <item x="65"/>
        <item x="35"/>
        <item x="8"/>
        <item x="41"/>
        <item x="23"/>
        <item x="2"/>
        <item x="16"/>
        <item x="45"/>
        <item x="50"/>
        <item x="64"/>
        <item x="58"/>
        <item x="44"/>
        <item x="47"/>
        <item x="11"/>
        <item x="61"/>
        <item x="56"/>
        <item x="33"/>
        <item x="55"/>
        <item x="24"/>
        <item x="59"/>
        <item x="4"/>
        <item x="18"/>
        <item t="default"/>
      </items>
    </pivotField>
  </pivotFields>
  <rowFields count="2">
    <field x="1"/>
    <field x="2"/>
  </rowFields>
  <rowItems count="6">
    <i>
      <x/>
    </i>
    <i r="1">
      <x/>
    </i>
    <i r="1">
      <x v="1"/>
    </i>
    <i r="1">
      <x v="2"/>
    </i>
    <i r="1">
      <x v="3"/>
    </i>
    <i t="grand">
      <x/>
    </i>
  </rowItems>
  <colItems count="1">
    <i/>
  </colItems>
  <dataFields count="1">
    <dataField name="Average of Monthly Grocery Bill" fld="5" subtotal="average" baseField="1" baseItem="0"/>
  </dataFields>
  <formats count="9">
    <format dxfId="44">
      <pivotArea collapsedLevelsAreSubtotals="1" fieldPosition="0">
        <references count="1">
          <reference field="1" count="1">
            <x v="0"/>
          </reference>
        </references>
      </pivotArea>
    </format>
    <format dxfId="43">
      <pivotArea collapsedLevelsAreSubtotals="1" fieldPosition="0">
        <references count="2">
          <reference field="1" count="1" selected="0">
            <x v="0"/>
          </reference>
          <reference field="2" count="1">
            <x v="0"/>
          </reference>
        </references>
      </pivotArea>
    </format>
    <format dxfId="42">
      <pivotArea collapsedLevelsAreSubtotals="1" fieldPosition="0">
        <references count="2">
          <reference field="1" count="1" selected="0">
            <x v="0"/>
          </reference>
          <reference field="2" count="1">
            <x v="1"/>
          </reference>
        </references>
      </pivotArea>
    </format>
    <format dxfId="41">
      <pivotArea collapsedLevelsAreSubtotals="1" fieldPosition="0">
        <references count="2">
          <reference field="1" count="1" selected="0">
            <x v="0"/>
          </reference>
          <reference field="2" count="1">
            <x v="2"/>
          </reference>
        </references>
      </pivotArea>
    </format>
    <format dxfId="40">
      <pivotArea collapsedLevelsAreSubtotals="1" fieldPosition="0">
        <references count="2">
          <reference field="1" count="1" selected="0">
            <x v="0"/>
          </reference>
          <reference field="2" count="1">
            <x v="3"/>
          </reference>
        </references>
      </pivotArea>
    </format>
    <format dxfId="39">
      <pivotArea collapsedLevelsAreSubtotals="1" fieldPosition="0">
        <references count="2">
          <reference field="1" count="1" selected="0">
            <x v="1"/>
          </reference>
          <reference field="2" count="1">
            <x v="0"/>
          </reference>
        </references>
      </pivotArea>
    </format>
    <format dxfId="38">
      <pivotArea collapsedLevelsAreSubtotals="1" fieldPosition="0">
        <references count="2">
          <reference field="1" count="1" selected="0">
            <x v="1"/>
          </reference>
          <reference field="2" count="1">
            <x v="1"/>
          </reference>
        </references>
      </pivotArea>
    </format>
    <format dxfId="37">
      <pivotArea collapsedLevelsAreSubtotals="1" fieldPosition="0">
        <references count="2">
          <reference field="1" count="1" selected="0">
            <x v="1"/>
          </reference>
          <reference field="2" count="1">
            <x v="2"/>
          </reference>
        </references>
      </pivotArea>
    </format>
    <format dxfId="36">
      <pivotArea collapsedLevelsAreSubtotals="1" fieldPosition="0">
        <references count="2">
          <reference field="1" count="1" selected="0">
            <x v="1"/>
          </reference>
          <reference field="2" count="1">
            <x v="3"/>
          </reference>
        </references>
      </pivotArea>
    </format>
  </formats>
  <chartFormats count="2">
    <chartFormat chart="0"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dy_type" xr10:uid="{568F4784-587C-4AA8-82CA-CC6131F53985}" sourceName="Body type">
  <pivotTables>
    <pivotTable tabId="2" name="PivotTable9"/>
  </pivotTables>
  <data>
    <tabular pivotCacheId="1819964364">
      <items count="4">
        <i x="3" s="1"/>
        <i x="1"/>
        <i x="0"/>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8F5C6349-10E1-434F-8A99-A964364B6924}" sourceName="Sex">
  <pivotTables>
    <pivotTable tabId="2" name="PivotTable9"/>
  </pivotTables>
  <data>
    <tabular pivotCacheId="1819964364">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1" xr10:uid="{0D09B02E-E1AD-461B-A0FC-EB08E460D5F7}" sourceName="Sex">
  <pivotTables>
    <pivotTable tabId="2" name="PivotTable10"/>
  </pivotTables>
  <data>
    <tabular pivotCacheId="1819964364">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dy type" xr10:uid="{6A184B74-4637-44AE-B7CD-5661B85667D5}" cache="Slicer_Body_type" caption="Body type" rowHeight="249238"/>
  <slicer name="Sex" xr10:uid="{61C1EE94-7FB7-441B-8A07-FF727C39A2F1}" cache="Slicer_Sex" caption="Sex" rowHeight="249238"/>
  <slicer name="Sex 1" xr10:uid="{6EE659F5-7319-4E36-AFF3-7BF00863BCEF}" cache="Slicer_Sex1" caption="Sex" rowHeight="249238"/>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dy type 1" xr10:uid="{6AC3D5BD-8E25-4493-9562-0A6D4ACFA67B}" cache="Slicer_Body_type" caption="Body type" rowHeight="249238"/>
  <slicer name="Sex 2" xr10:uid="{3C02296C-60BC-439F-8FA1-0AC75D75B915}" cache="Slicer_Sex" caption="Sex" rowHeight="249238"/>
  <slicer name="Sex 3" xr10:uid="{2C64E225-4042-49B4-B7D6-E5D8A8A8737E}" cache="Slicer_Sex1" caption="Sex" rowHeight="249238"/>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725F9-9CF6-487C-B8AD-F72D8584C7F1}">
  <dimension ref="A1:P70"/>
  <sheetViews>
    <sheetView topLeftCell="E40" workbookViewId="0">
      <selection activeCell="J5" sqref="J5"/>
    </sheetView>
  </sheetViews>
  <sheetFormatPr defaultRowHeight="14.25" x14ac:dyDescent="0.45"/>
  <cols>
    <col min="4" max="4" width="13.73046875" customWidth="1"/>
    <col min="5" max="5" width="11.33203125" customWidth="1"/>
    <col min="6" max="6" width="16.9296875" customWidth="1"/>
    <col min="7" max="7" width="15.86328125" customWidth="1"/>
    <col min="8" max="8" width="22.59765625" customWidth="1"/>
    <col min="9" max="9" width="16.46484375" customWidth="1"/>
    <col min="12" max="12" width="11.86328125" customWidth="1"/>
    <col min="13" max="13" width="12.9296875" customWidth="1"/>
    <col min="14" max="14" width="11.53125" customWidth="1"/>
    <col min="15" max="15" width="14" customWidth="1"/>
    <col min="16" max="16" width="13.9296875" customWidth="1"/>
  </cols>
  <sheetData>
    <row r="1" spans="1:16" x14ac:dyDescent="0.45">
      <c r="A1" t="s">
        <v>0</v>
      </c>
      <c r="B1" t="s">
        <v>1</v>
      </c>
      <c r="C1" t="s">
        <v>2</v>
      </c>
      <c r="D1" t="s">
        <v>3</v>
      </c>
      <c r="E1" t="s">
        <v>4</v>
      </c>
      <c r="F1" t="s">
        <v>5</v>
      </c>
      <c r="G1" t="s">
        <v>6</v>
      </c>
      <c r="H1" t="s">
        <v>7</v>
      </c>
      <c r="I1" t="s">
        <v>40</v>
      </c>
      <c r="J1" t="s">
        <v>8</v>
      </c>
      <c r="K1" t="s">
        <v>9</v>
      </c>
      <c r="L1" t="s">
        <v>10</v>
      </c>
      <c r="M1" t="s">
        <v>11</v>
      </c>
      <c r="N1" t="s">
        <v>12</v>
      </c>
      <c r="O1" t="s">
        <v>13</v>
      </c>
      <c r="P1" t="s">
        <v>14</v>
      </c>
    </row>
    <row r="2" spans="1:16" x14ac:dyDescent="0.45">
      <c r="A2" t="s">
        <v>15</v>
      </c>
      <c r="B2" t="s">
        <v>16</v>
      </c>
      <c r="C2" t="s">
        <v>17</v>
      </c>
      <c r="D2" t="s">
        <v>18</v>
      </c>
      <c r="E2" t="s">
        <v>19</v>
      </c>
      <c r="F2">
        <v>230</v>
      </c>
      <c r="G2" t="s">
        <v>20</v>
      </c>
      <c r="H2">
        <v>210</v>
      </c>
      <c r="I2" t="str" cm="1">
        <f t="array" ref="I2">_xlfn.IFS(H2&lt;=20, "0-20", H2&lt;=40, "21-40", H2&lt;=60, "41-60", H2&gt;=61, "61+")</f>
        <v>61+</v>
      </c>
      <c r="J2">
        <v>7</v>
      </c>
      <c r="K2" t="str">
        <f>IF(J2&gt;=7,"High",IF(J2&lt;=6,"Moderate",IF(J2&lt;=3,"Low")))</f>
        <v>High</v>
      </c>
      <c r="L2">
        <v>26</v>
      </c>
      <c r="M2" t="str" cm="1">
        <f t="array" ref="M2">_xlfn.IFS(L2&lt;=5, "0-5", L2&lt;=10, "6-10", L2&lt;=20, "11-20", L2&gt;20,"21+")</f>
        <v>21+</v>
      </c>
      <c r="N2">
        <v>1</v>
      </c>
      <c r="O2" t="str">
        <f>IF(N2&gt;=7, "High",IF(N2 &gt;=6, "Moderate", IF(N2&lt;=3,"Low")))</f>
        <v>Low</v>
      </c>
      <c r="P2">
        <v>2238</v>
      </c>
    </row>
    <row r="3" spans="1:16" x14ac:dyDescent="0.45">
      <c r="A3" t="s">
        <v>21</v>
      </c>
      <c r="B3" t="s">
        <v>16</v>
      </c>
      <c r="C3" t="s">
        <v>22</v>
      </c>
      <c r="D3" t="s">
        <v>23</v>
      </c>
      <c r="E3" t="s">
        <v>24</v>
      </c>
      <c r="F3">
        <v>114</v>
      </c>
      <c r="G3" t="s">
        <v>25</v>
      </c>
      <c r="H3">
        <v>9</v>
      </c>
      <c r="I3" t="str" cm="1">
        <f t="array" ref="I3">_xlfn.IFS(H3&lt;=20, "0-20", H3&lt;=40, "21-40", H3&lt;=60, "41-60", H3&gt;=61, "61+")</f>
        <v>0-20</v>
      </c>
      <c r="J3">
        <v>9</v>
      </c>
      <c r="K3" t="str">
        <f t="shared" ref="K3:K66" si="0">IF(J3&gt;=7,"High",IF(J3&lt;=6,"Moderate",IF(J3&lt;=3,"Low")))</f>
        <v>High</v>
      </c>
      <c r="L3">
        <v>38</v>
      </c>
      <c r="M3" t="str" cm="1">
        <f t="array" ref="M3">_xlfn.IFS(L3&lt;=5, "0-5", L3&lt;=10, "6-10", L3&lt;=20, "11-20", L3&gt;20,"21+")</f>
        <v>21+</v>
      </c>
      <c r="N3">
        <v>5</v>
      </c>
      <c r="O3" t="str">
        <f>IF(N3&gt;=7,"High",IF(N3&lt;=6,"Moderate",IF(N3&lt;=3,"Low")))</f>
        <v>Moderate</v>
      </c>
      <c r="P3">
        <v>1892</v>
      </c>
    </row>
    <row r="4" spans="1:16" x14ac:dyDescent="0.45">
      <c r="A4" t="s">
        <v>15</v>
      </c>
      <c r="B4" t="s">
        <v>26</v>
      </c>
      <c r="C4" t="s">
        <v>27</v>
      </c>
      <c r="D4" t="s">
        <v>28</v>
      </c>
      <c r="E4" t="s">
        <v>29</v>
      </c>
      <c r="F4">
        <v>138</v>
      </c>
      <c r="G4" t="s">
        <v>30</v>
      </c>
      <c r="H4">
        <v>2472</v>
      </c>
      <c r="I4" t="str" cm="1">
        <f t="array" ref="I4">_xlfn.IFS(H4&lt;=20, "0-20", H4&lt;=40, "21-40", H4&lt;=60, "41-60", H4&gt;=61, "61+")</f>
        <v>61+</v>
      </c>
      <c r="J4">
        <v>14</v>
      </c>
      <c r="K4" t="str">
        <f t="shared" si="0"/>
        <v>High</v>
      </c>
      <c r="L4">
        <v>47</v>
      </c>
      <c r="M4" t="str" cm="1">
        <f t="array" ref="M4">_xlfn.IFS(L4&lt;=5, "0-5", L4&lt;=10, "6-10", L4&lt;=20, "11-20", L4&gt;20,"21+")</f>
        <v>21+</v>
      </c>
      <c r="N4">
        <v>6</v>
      </c>
      <c r="O4" t="str">
        <f t="shared" ref="O4:O66" si="1">IF(N4&gt;=7, "High",IF(N4 &gt;=6, "Moderate", IF(N4&lt;=3,"Low")))</f>
        <v>Moderate</v>
      </c>
      <c r="P4">
        <v>2595</v>
      </c>
    </row>
    <row r="5" spans="1:16" x14ac:dyDescent="0.45">
      <c r="A5" t="s">
        <v>15</v>
      </c>
      <c r="B5" t="s">
        <v>26</v>
      </c>
      <c r="C5" t="s">
        <v>27</v>
      </c>
      <c r="D5" t="s">
        <v>28</v>
      </c>
      <c r="E5" t="s">
        <v>24</v>
      </c>
      <c r="F5">
        <v>157</v>
      </c>
      <c r="G5" t="s">
        <v>25</v>
      </c>
      <c r="H5">
        <v>74</v>
      </c>
      <c r="I5" t="str" cm="1">
        <f t="array" ref="I5">_xlfn.IFS(H5&lt;=20, "0-20", H5&lt;=40, "21-40", H5&lt;=60, "41-60", H5&gt;=61, "61+")</f>
        <v>61+</v>
      </c>
      <c r="J5">
        <v>20</v>
      </c>
      <c r="K5" t="str">
        <f t="shared" si="0"/>
        <v>High</v>
      </c>
      <c r="L5">
        <v>5</v>
      </c>
      <c r="M5" t="str" cm="1">
        <f t="array" ref="M5">_xlfn.IFS(L5&lt;=5, "0-5", L5&lt;=10, "6-10", L5&lt;=20, "11-20", L5&gt;20,"21+")</f>
        <v>0-5</v>
      </c>
      <c r="N5">
        <v>7</v>
      </c>
      <c r="O5" t="str">
        <f t="shared" si="1"/>
        <v>High</v>
      </c>
      <c r="P5">
        <v>1074</v>
      </c>
    </row>
    <row r="6" spans="1:16" x14ac:dyDescent="0.45">
      <c r="A6" t="s">
        <v>21</v>
      </c>
      <c r="B6" t="s">
        <v>16</v>
      </c>
      <c r="C6" t="s">
        <v>22</v>
      </c>
      <c r="D6" t="s">
        <v>18</v>
      </c>
      <c r="E6" t="s">
        <v>29</v>
      </c>
      <c r="F6">
        <v>266</v>
      </c>
      <c r="G6" t="s">
        <v>31</v>
      </c>
      <c r="H6">
        <v>8457</v>
      </c>
      <c r="I6" t="str" cm="1">
        <f t="array" ref="I6">_xlfn.IFS(H6&lt;=20, "0-20", H6&lt;=40, "21-40", H6&lt;=60, "41-60", H6&gt;=61, "61+")</f>
        <v>61+</v>
      </c>
      <c r="J6">
        <v>3</v>
      </c>
      <c r="K6" t="str">
        <f t="shared" si="0"/>
        <v>Moderate</v>
      </c>
      <c r="L6">
        <v>5</v>
      </c>
      <c r="M6" t="str" cm="1">
        <f t="array" ref="M6">_xlfn.IFS(L6&lt;=5, "0-5", L6&lt;=10, "6-10", L6&lt;=20, "11-20", L6&gt;20,"21+")</f>
        <v>0-5</v>
      </c>
      <c r="N6">
        <v>6</v>
      </c>
      <c r="O6" t="str">
        <f t="shared" si="1"/>
        <v>Moderate</v>
      </c>
      <c r="P6">
        <v>4743</v>
      </c>
    </row>
    <row r="7" spans="1:16" x14ac:dyDescent="0.45">
      <c r="A7" t="s">
        <v>15</v>
      </c>
      <c r="B7" t="s">
        <v>26</v>
      </c>
      <c r="C7" t="s">
        <v>22</v>
      </c>
      <c r="D7" t="s">
        <v>28</v>
      </c>
      <c r="E7" t="s">
        <v>19</v>
      </c>
      <c r="F7">
        <v>144</v>
      </c>
      <c r="G7" t="s">
        <v>20</v>
      </c>
      <c r="H7">
        <v>658</v>
      </c>
      <c r="I7" t="str" cm="1">
        <f t="array" ref="I7">_xlfn.IFS(H7&lt;=20, "0-20", H7&lt;=40, "21-40", H7&lt;=60, "41-60", H7&gt;=61, "61+")</f>
        <v>61+</v>
      </c>
      <c r="J7">
        <v>22</v>
      </c>
      <c r="K7" t="str">
        <f t="shared" si="0"/>
        <v>High</v>
      </c>
      <c r="L7">
        <v>18</v>
      </c>
      <c r="M7" t="str" cm="1">
        <f t="array" ref="M7">_xlfn.IFS(L7&lt;=5, "0-5", L7&lt;=10, "6-10", L7&lt;=20, "11-20", L7&gt;20,"21+")</f>
        <v>11-20</v>
      </c>
      <c r="N7">
        <v>9</v>
      </c>
      <c r="O7" t="str">
        <f t="shared" si="1"/>
        <v>High</v>
      </c>
      <c r="P7">
        <v>1647</v>
      </c>
    </row>
    <row r="8" spans="1:16" x14ac:dyDescent="0.45">
      <c r="A8" t="s">
        <v>32</v>
      </c>
      <c r="B8" t="s">
        <v>16</v>
      </c>
      <c r="C8" t="s">
        <v>33</v>
      </c>
      <c r="D8" t="s">
        <v>28</v>
      </c>
      <c r="E8" t="s">
        <v>29</v>
      </c>
      <c r="F8">
        <v>56</v>
      </c>
      <c r="G8" t="s">
        <v>25</v>
      </c>
      <c r="H8">
        <v>5363</v>
      </c>
      <c r="I8" t="str" cm="1">
        <f t="array" ref="I8">_xlfn.IFS(H8&lt;=20, "0-20", H8&lt;=40, "21-40", H8&lt;=60, "41-60", H8&gt;=61, "61+")</f>
        <v>61+</v>
      </c>
      <c r="J8">
        <v>9</v>
      </c>
      <c r="K8" t="str">
        <f t="shared" si="0"/>
        <v>High</v>
      </c>
      <c r="L8">
        <v>11</v>
      </c>
      <c r="M8" t="str" cm="1">
        <f t="array" ref="M8">_xlfn.IFS(L8&lt;=5, "0-5", L8&lt;=10, "6-10", L8&lt;=20, "11-20", L8&gt;20,"21+")</f>
        <v>11-20</v>
      </c>
      <c r="N8">
        <v>19</v>
      </c>
      <c r="O8" t="str">
        <f t="shared" si="1"/>
        <v>High</v>
      </c>
      <c r="P8">
        <v>1832</v>
      </c>
    </row>
    <row r="9" spans="1:16" x14ac:dyDescent="0.45">
      <c r="A9" t="s">
        <v>32</v>
      </c>
      <c r="B9" t="s">
        <v>16</v>
      </c>
      <c r="C9" t="s">
        <v>33</v>
      </c>
      <c r="D9" t="s">
        <v>18</v>
      </c>
      <c r="E9" t="s">
        <v>24</v>
      </c>
      <c r="F9">
        <v>59</v>
      </c>
      <c r="G9" t="s">
        <v>31</v>
      </c>
      <c r="H9">
        <v>54</v>
      </c>
      <c r="I9" t="str" cm="1">
        <f t="array" ref="I9">_xlfn.IFS(H9&lt;=20, "0-20", H9&lt;=40, "21-40", H9&lt;=60, "41-60", H9&gt;=61, "61+")</f>
        <v>41-60</v>
      </c>
      <c r="J9">
        <v>5</v>
      </c>
      <c r="K9" t="str">
        <f t="shared" si="0"/>
        <v>Moderate</v>
      </c>
      <c r="L9">
        <v>39</v>
      </c>
      <c r="M9" t="str" cm="1">
        <f t="array" ref="M9">_xlfn.IFS(L9&lt;=5, "0-5", L9&lt;=10, "6-10", L9&lt;=20, "11-20", L9&gt;20,"21+")</f>
        <v>21+</v>
      </c>
      <c r="N9">
        <v>15</v>
      </c>
      <c r="O9" t="str">
        <f t="shared" si="1"/>
        <v>High</v>
      </c>
      <c r="P9">
        <v>2322</v>
      </c>
    </row>
    <row r="10" spans="1:16" x14ac:dyDescent="0.45">
      <c r="A10" t="s">
        <v>15</v>
      </c>
      <c r="B10" t="s">
        <v>26</v>
      </c>
      <c r="C10" t="s">
        <v>27</v>
      </c>
      <c r="D10" t="s">
        <v>28</v>
      </c>
      <c r="E10" t="s">
        <v>19</v>
      </c>
      <c r="F10">
        <v>200</v>
      </c>
      <c r="G10" t="s">
        <v>20</v>
      </c>
      <c r="H10">
        <v>1376</v>
      </c>
      <c r="I10" t="str" cm="1">
        <f t="array" ref="I10">_xlfn.IFS(H10&lt;=20, "0-20", H10&lt;=40, "21-40", H10&lt;=60, "41-60", H10&gt;=61, "61+")</f>
        <v>61+</v>
      </c>
      <c r="J10">
        <v>3</v>
      </c>
      <c r="K10" t="str">
        <f t="shared" si="0"/>
        <v>Moderate</v>
      </c>
      <c r="L10">
        <v>31</v>
      </c>
      <c r="M10" t="str" cm="1">
        <f t="array" ref="M10">_xlfn.IFS(L10&lt;=5, "0-5", L10&lt;=10, "6-10", L10&lt;=20, "11-20", L10&gt;20,"21+")</f>
        <v>21+</v>
      </c>
      <c r="N10">
        <v>15</v>
      </c>
      <c r="O10" t="str">
        <f t="shared" si="1"/>
        <v>High</v>
      </c>
      <c r="P10">
        <v>2494</v>
      </c>
    </row>
    <row r="11" spans="1:16" x14ac:dyDescent="0.45">
      <c r="A11" t="s">
        <v>32</v>
      </c>
      <c r="B11" t="s">
        <v>16</v>
      </c>
      <c r="C11" t="s">
        <v>17</v>
      </c>
      <c r="D11" t="s">
        <v>28</v>
      </c>
      <c r="E11" t="s">
        <v>19</v>
      </c>
      <c r="F11">
        <v>135</v>
      </c>
      <c r="G11" t="s">
        <v>25</v>
      </c>
      <c r="H11">
        <v>440</v>
      </c>
      <c r="I11" t="str" cm="1">
        <f t="array" ref="I11">_xlfn.IFS(H11&lt;=20, "0-20", H11&lt;=40, "21-40", H11&lt;=60, "41-60", H11&gt;=61, "61+")</f>
        <v>61+</v>
      </c>
      <c r="J11">
        <v>8</v>
      </c>
      <c r="K11" t="str">
        <f t="shared" si="0"/>
        <v>High</v>
      </c>
      <c r="L11">
        <v>23</v>
      </c>
      <c r="M11" t="str" cm="1">
        <f t="array" ref="M11">_xlfn.IFS(L11&lt;=5, "0-5", L11&lt;=10, "6-10", L11&lt;=20, "11-20", L11&gt;20,"21+")</f>
        <v>21+</v>
      </c>
      <c r="N11">
        <v>18</v>
      </c>
      <c r="O11" t="str">
        <f t="shared" si="1"/>
        <v>High</v>
      </c>
      <c r="P11">
        <v>1178</v>
      </c>
    </row>
    <row r="12" spans="1:16" x14ac:dyDescent="0.45">
      <c r="A12" t="s">
        <v>34</v>
      </c>
      <c r="B12" t="s">
        <v>16</v>
      </c>
      <c r="C12" t="s">
        <v>22</v>
      </c>
      <c r="D12" t="s">
        <v>28</v>
      </c>
      <c r="E12" t="s">
        <v>19</v>
      </c>
      <c r="F12">
        <v>146</v>
      </c>
      <c r="G12" t="s">
        <v>30</v>
      </c>
      <c r="H12">
        <v>1561</v>
      </c>
      <c r="I12" t="str" cm="1">
        <f t="array" ref="I12">_xlfn.IFS(H12&lt;=20, "0-20", H12&lt;=40, "21-40", H12&lt;=60, "41-60", H12&gt;=61, "61+")</f>
        <v>61+</v>
      </c>
      <c r="J12">
        <v>12</v>
      </c>
      <c r="K12" t="str">
        <f t="shared" si="0"/>
        <v>High</v>
      </c>
      <c r="L12">
        <v>27</v>
      </c>
      <c r="M12" t="str" cm="1">
        <f t="array" ref="M12">_xlfn.IFS(L12&lt;=5, "0-5", L12&lt;=10, "6-10", L12&lt;=20, "11-20", L12&gt;20,"21+")</f>
        <v>21+</v>
      </c>
      <c r="N12">
        <v>21</v>
      </c>
      <c r="O12" t="str">
        <f t="shared" si="1"/>
        <v>High</v>
      </c>
      <c r="P12">
        <v>1427</v>
      </c>
    </row>
    <row r="13" spans="1:16" x14ac:dyDescent="0.45">
      <c r="A13" t="s">
        <v>21</v>
      </c>
      <c r="B13" t="s">
        <v>26</v>
      </c>
      <c r="C13" t="s">
        <v>22</v>
      </c>
      <c r="D13" t="s">
        <v>18</v>
      </c>
      <c r="E13" t="s">
        <v>24</v>
      </c>
      <c r="F13">
        <v>111</v>
      </c>
      <c r="G13" t="s">
        <v>31</v>
      </c>
      <c r="H13">
        <v>69</v>
      </c>
      <c r="I13" t="str" cm="1">
        <f t="array" ref="I13">_xlfn.IFS(H13&lt;=20, "0-20", H13&lt;=40, "21-40", H13&lt;=60, "41-60", H13&gt;=61, "61+")</f>
        <v>61+</v>
      </c>
      <c r="J13">
        <v>9</v>
      </c>
      <c r="K13" t="str">
        <f t="shared" si="0"/>
        <v>High</v>
      </c>
      <c r="L13">
        <v>4</v>
      </c>
      <c r="M13" t="str" cm="1">
        <f t="array" ref="M13">_xlfn.IFS(L13&lt;=5, "0-5", L13&lt;=10, "6-10", L13&lt;=20, "11-20", L13&gt;20,"21+")</f>
        <v>0-5</v>
      </c>
      <c r="N13">
        <v>4</v>
      </c>
      <c r="O13" t="str">
        <f t="shared" ref="O13:O14" si="2">IF(N13&gt;=7,"High",IF(N13&lt;=6,"Moderate",IF(N13&lt;=3,"Low")))</f>
        <v>Moderate</v>
      </c>
      <c r="P13">
        <v>3226</v>
      </c>
    </row>
    <row r="14" spans="1:16" x14ac:dyDescent="0.45">
      <c r="A14" t="s">
        <v>32</v>
      </c>
      <c r="B14" t="s">
        <v>16</v>
      </c>
      <c r="C14" t="s">
        <v>27</v>
      </c>
      <c r="D14" t="s">
        <v>18</v>
      </c>
      <c r="E14" t="s">
        <v>24</v>
      </c>
      <c r="F14">
        <v>114</v>
      </c>
      <c r="G14" t="s">
        <v>25</v>
      </c>
      <c r="H14">
        <v>92</v>
      </c>
      <c r="I14" t="str" cm="1">
        <f t="array" ref="I14">_xlfn.IFS(H14&lt;=20, "0-20", H14&lt;=40, "21-40", H14&lt;=60, "41-60", H14&gt;=61, "61+")</f>
        <v>61+</v>
      </c>
      <c r="J14">
        <v>18</v>
      </c>
      <c r="K14" t="str">
        <f t="shared" si="0"/>
        <v>High</v>
      </c>
      <c r="L14">
        <v>27</v>
      </c>
      <c r="M14" t="str" cm="1">
        <f t="array" ref="M14">_xlfn.IFS(L14&lt;=5, "0-5", L14&lt;=10, "6-10", L14&lt;=20, "11-20", L14&gt;20,"21+")</f>
        <v>21+</v>
      </c>
      <c r="N14">
        <v>4</v>
      </c>
      <c r="O14" t="str">
        <f t="shared" si="2"/>
        <v>Moderate</v>
      </c>
      <c r="P14">
        <v>1593</v>
      </c>
    </row>
    <row r="15" spans="1:16" x14ac:dyDescent="0.45">
      <c r="A15" t="s">
        <v>32</v>
      </c>
      <c r="B15" t="s">
        <v>16</v>
      </c>
      <c r="C15" t="s">
        <v>33</v>
      </c>
      <c r="D15" t="s">
        <v>35</v>
      </c>
      <c r="E15" t="s">
        <v>29</v>
      </c>
      <c r="F15">
        <v>111</v>
      </c>
      <c r="G15" t="s">
        <v>25</v>
      </c>
      <c r="H15">
        <v>2893</v>
      </c>
      <c r="I15" t="str" cm="1">
        <f t="array" ref="I15">_xlfn.IFS(H15&lt;=20, "0-20", H15&lt;=40, "21-40", H15&lt;=60, "41-60", H15&gt;=61, "61+")</f>
        <v>61+</v>
      </c>
      <c r="J15">
        <v>13</v>
      </c>
      <c r="K15" t="str">
        <f t="shared" si="0"/>
        <v>High</v>
      </c>
      <c r="L15">
        <v>16</v>
      </c>
      <c r="M15" t="str" cm="1">
        <f t="array" ref="M15">_xlfn.IFS(L15&lt;=5, "0-5", L15&lt;=10, "6-10", L15&lt;=20, "11-20", L15&gt;20,"21+")</f>
        <v>11-20</v>
      </c>
      <c r="N15">
        <v>10</v>
      </c>
      <c r="O15" t="str">
        <f t="shared" ref="O15:O70" si="3">IF(N15&gt;=7, "High",IF(N15 &gt;=6, "Moderate", IF(N15&lt;=3,"Low")))</f>
        <v>High</v>
      </c>
      <c r="P15">
        <v>1732</v>
      </c>
    </row>
    <row r="16" spans="1:16" x14ac:dyDescent="0.45">
      <c r="A16" t="s">
        <v>21</v>
      </c>
      <c r="B16" t="s">
        <v>26</v>
      </c>
      <c r="C16" t="s">
        <v>17</v>
      </c>
      <c r="D16" t="s">
        <v>23</v>
      </c>
      <c r="E16" t="s">
        <v>19</v>
      </c>
      <c r="F16">
        <v>123</v>
      </c>
      <c r="G16" t="s">
        <v>25</v>
      </c>
      <c r="H16">
        <v>1989</v>
      </c>
      <c r="I16" t="str" cm="1">
        <f t="array" ref="I16">_xlfn.IFS(H16&lt;=20, "0-20", H16&lt;=40, "21-40", H16&lt;=60, "41-60", H16&gt;=61, "61+")</f>
        <v>61+</v>
      </c>
      <c r="J16">
        <v>13</v>
      </c>
      <c r="K16" t="str">
        <f t="shared" si="0"/>
        <v>High</v>
      </c>
      <c r="L16">
        <v>23</v>
      </c>
      <c r="M16" t="str" cm="1">
        <f t="array" ref="M16">_xlfn.IFS(L16&lt;=5, "0-5", L16&lt;=10, "6-10", L16&lt;=20, "11-20", L16&gt;20,"21+")</f>
        <v>21+</v>
      </c>
      <c r="N16">
        <v>8</v>
      </c>
      <c r="O16" t="str">
        <f t="shared" si="3"/>
        <v>High</v>
      </c>
      <c r="P16">
        <v>1743</v>
      </c>
    </row>
    <row r="17" spans="1:16" x14ac:dyDescent="0.45">
      <c r="A17" t="s">
        <v>15</v>
      </c>
      <c r="B17" t="s">
        <v>16</v>
      </c>
      <c r="C17" t="s">
        <v>22</v>
      </c>
      <c r="D17" t="s">
        <v>35</v>
      </c>
      <c r="E17" t="s">
        <v>19</v>
      </c>
      <c r="F17">
        <v>225</v>
      </c>
      <c r="G17" t="s">
        <v>31</v>
      </c>
      <c r="H17">
        <v>692</v>
      </c>
      <c r="I17" t="str" cm="1">
        <f t="array" ref="I17">_xlfn.IFS(H17&lt;=20, "0-20", H17&lt;=40, "21-40", H17&lt;=60, "41-60", H17&gt;=61, "61+")</f>
        <v>61+</v>
      </c>
      <c r="J17">
        <v>9</v>
      </c>
      <c r="K17" t="str">
        <f t="shared" si="0"/>
        <v>High</v>
      </c>
      <c r="L17">
        <v>24</v>
      </c>
      <c r="M17" t="str" cm="1">
        <f t="array" ref="M17">_xlfn.IFS(L17&lt;=5, "0-5", L17&lt;=10, "6-10", L17&lt;=20, "11-20", L17&gt;20,"21+")</f>
        <v>21+</v>
      </c>
      <c r="N17">
        <v>15</v>
      </c>
      <c r="O17" t="str">
        <f t="shared" si="3"/>
        <v>High</v>
      </c>
      <c r="P17">
        <v>2101</v>
      </c>
    </row>
    <row r="18" spans="1:16" x14ac:dyDescent="0.45">
      <c r="A18" t="s">
        <v>34</v>
      </c>
      <c r="B18" t="s">
        <v>26</v>
      </c>
      <c r="C18" t="s">
        <v>17</v>
      </c>
      <c r="D18" t="s">
        <v>35</v>
      </c>
      <c r="E18" t="s">
        <v>24</v>
      </c>
      <c r="F18">
        <v>219</v>
      </c>
      <c r="G18" t="s">
        <v>20</v>
      </c>
      <c r="H18">
        <v>7</v>
      </c>
      <c r="I18" t="str" cm="1">
        <f t="array" ref="I18">_xlfn.IFS(H18&lt;=20, "0-20", H18&lt;=40, "21-40", H18&lt;=60, "41-60", H18&gt;=61, "61+")</f>
        <v>0-20</v>
      </c>
      <c r="J18">
        <v>23</v>
      </c>
      <c r="K18" t="str">
        <f t="shared" si="0"/>
        <v>High</v>
      </c>
      <c r="L18">
        <v>42</v>
      </c>
      <c r="M18" t="str" cm="1">
        <f t="array" ref="M18">_xlfn.IFS(L18&lt;=5, "0-5", L18&lt;=10, "6-10", L18&lt;=20, "11-20", L18&gt;20,"21+")</f>
        <v>21+</v>
      </c>
      <c r="N18">
        <v>14</v>
      </c>
      <c r="O18" t="str">
        <f t="shared" si="3"/>
        <v>High</v>
      </c>
      <c r="P18">
        <v>2609</v>
      </c>
    </row>
    <row r="19" spans="1:16" x14ac:dyDescent="0.45">
      <c r="A19" t="s">
        <v>15</v>
      </c>
      <c r="B19" t="s">
        <v>16</v>
      </c>
      <c r="C19" t="s">
        <v>17</v>
      </c>
      <c r="D19" t="s">
        <v>28</v>
      </c>
      <c r="E19" t="s">
        <v>19</v>
      </c>
      <c r="F19">
        <v>104</v>
      </c>
      <c r="G19" t="s">
        <v>25</v>
      </c>
      <c r="H19">
        <v>948</v>
      </c>
      <c r="I19" t="str" cm="1">
        <f t="array" ref="I19">_xlfn.IFS(H19&lt;=20, "0-20", H19&lt;=40, "21-40", H19&lt;=60, "41-60", H19&gt;=61, "61+")</f>
        <v>61+</v>
      </c>
      <c r="J19">
        <v>1</v>
      </c>
      <c r="K19" t="str">
        <f t="shared" si="0"/>
        <v>Moderate</v>
      </c>
      <c r="L19">
        <v>6</v>
      </c>
      <c r="M19" t="str" cm="1">
        <f t="array" ref="M19">_xlfn.IFS(L19&lt;=5, "0-5", L19&lt;=10, "6-10", L19&lt;=20, "11-20", L19&gt;20,"21+")</f>
        <v>6-10</v>
      </c>
      <c r="N19">
        <v>22</v>
      </c>
      <c r="O19" t="str">
        <f t="shared" si="3"/>
        <v>High</v>
      </c>
      <c r="P19">
        <v>1565</v>
      </c>
    </row>
    <row r="20" spans="1:16" x14ac:dyDescent="0.45">
      <c r="A20" t="s">
        <v>32</v>
      </c>
      <c r="B20" t="s">
        <v>26</v>
      </c>
      <c r="C20" t="s">
        <v>33</v>
      </c>
      <c r="D20" t="s">
        <v>35</v>
      </c>
      <c r="E20" t="s">
        <v>29</v>
      </c>
      <c r="F20">
        <v>126</v>
      </c>
      <c r="G20" t="s">
        <v>31</v>
      </c>
      <c r="H20">
        <v>7622</v>
      </c>
      <c r="I20" t="str" cm="1">
        <f t="array" ref="I20">_xlfn.IFS(H20&lt;=20, "0-20", H20&lt;=40, "21-40", H20&lt;=60, "41-60", H20&gt;=61, "61+")</f>
        <v>61+</v>
      </c>
      <c r="J20">
        <v>6</v>
      </c>
      <c r="K20" t="str">
        <f t="shared" si="0"/>
        <v>Moderate</v>
      </c>
      <c r="L20">
        <v>37</v>
      </c>
      <c r="M20" t="str" cm="1">
        <f t="array" ref="M20">_xlfn.IFS(L20&lt;=5, "0-5", L20&lt;=10, "6-10", L20&lt;=20, "11-20", L20&gt;20,"21+")</f>
        <v>21+</v>
      </c>
      <c r="N20">
        <v>9</v>
      </c>
      <c r="O20" t="str">
        <f t="shared" si="3"/>
        <v>High</v>
      </c>
      <c r="P20">
        <v>5272</v>
      </c>
    </row>
    <row r="21" spans="1:16" x14ac:dyDescent="0.45">
      <c r="A21" t="s">
        <v>34</v>
      </c>
      <c r="B21" t="s">
        <v>16</v>
      </c>
      <c r="C21" t="s">
        <v>27</v>
      </c>
      <c r="D21" t="s">
        <v>28</v>
      </c>
      <c r="E21" t="s">
        <v>24</v>
      </c>
      <c r="F21">
        <v>288</v>
      </c>
      <c r="G21" t="s">
        <v>30</v>
      </c>
      <c r="H21">
        <v>51</v>
      </c>
      <c r="I21" t="str" cm="1">
        <f t="array" ref="I21">_xlfn.IFS(H21&lt;=20, "0-20", H21&lt;=40, "21-40", H21&lt;=60, "41-60", H21&gt;=61, "61+")</f>
        <v>41-60</v>
      </c>
      <c r="J21">
        <v>15</v>
      </c>
      <c r="K21" t="str">
        <f t="shared" si="0"/>
        <v>High</v>
      </c>
      <c r="L21">
        <v>22</v>
      </c>
      <c r="M21" t="str" cm="1">
        <f t="array" ref="M21">_xlfn.IFS(L21&lt;=5, "0-5", L21&lt;=10, "6-10", L21&lt;=20, "11-20", L21&gt;20,"21+")</f>
        <v>21+</v>
      </c>
      <c r="N21">
        <v>6</v>
      </c>
      <c r="O21" t="str">
        <f t="shared" si="3"/>
        <v>Moderate</v>
      </c>
      <c r="P21">
        <v>1220</v>
      </c>
    </row>
    <row r="22" spans="1:16" x14ac:dyDescent="0.45">
      <c r="A22" t="s">
        <v>34</v>
      </c>
      <c r="B22" t="s">
        <v>26</v>
      </c>
      <c r="C22" t="s">
        <v>33</v>
      </c>
      <c r="D22" t="s">
        <v>35</v>
      </c>
      <c r="E22" t="s">
        <v>29</v>
      </c>
      <c r="F22">
        <v>282</v>
      </c>
      <c r="G22" t="s">
        <v>25</v>
      </c>
      <c r="H22">
        <v>2237</v>
      </c>
      <c r="I22" t="str" cm="1">
        <f t="array" ref="I22">_xlfn.IFS(H22&lt;=20, "0-20", H22&lt;=40, "21-40", H22&lt;=60, "41-60", H22&gt;=61, "61+")</f>
        <v>61+</v>
      </c>
      <c r="J22">
        <v>0</v>
      </c>
      <c r="K22" t="str">
        <f t="shared" si="0"/>
        <v>Moderate</v>
      </c>
      <c r="L22">
        <v>8</v>
      </c>
      <c r="M22" t="str" cm="1">
        <f t="array" ref="M22">_xlfn.IFS(L22&lt;=5, "0-5", L22&lt;=10, "6-10", L22&lt;=20, "11-20", L22&gt;20,"21+")</f>
        <v>6-10</v>
      </c>
      <c r="N22">
        <v>5</v>
      </c>
      <c r="O22" t="str">
        <f>IF(N22&gt;=7,"High",IF(N22&lt;=6,"Moderate",IF(N22&lt;=3,"Low")))</f>
        <v>Moderate</v>
      </c>
      <c r="P22">
        <v>1300</v>
      </c>
    </row>
    <row r="23" spans="1:16" x14ac:dyDescent="0.45">
      <c r="A23" t="s">
        <v>21</v>
      </c>
      <c r="B23" t="s">
        <v>16</v>
      </c>
      <c r="C23" t="s">
        <v>17</v>
      </c>
      <c r="D23" t="s">
        <v>28</v>
      </c>
      <c r="E23" t="s">
        <v>19</v>
      </c>
      <c r="F23">
        <v>69</v>
      </c>
      <c r="G23" t="s">
        <v>25</v>
      </c>
      <c r="H23">
        <v>1804</v>
      </c>
      <c r="I23" t="str" cm="1">
        <f t="array" ref="I23">_xlfn.IFS(H23&lt;=20, "0-20", H23&lt;=40, "21-40", H23&lt;=60, "41-60", H23&gt;=61, "61+")</f>
        <v>61+</v>
      </c>
      <c r="J23">
        <v>6</v>
      </c>
      <c r="K23" t="str">
        <f t="shared" si="0"/>
        <v>Moderate</v>
      </c>
      <c r="L23">
        <v>3</v>
      </c>
      <c r="M23" t="str" cm="1">
        <f t="array" ref="M23">_xlfn.IFS(L23&lt;=5, "0-5", L23&lt;=10, "6-10", L23&lt;=20, "11-20", L23&gt;20,"21+")</f>
        <v>0-5</v>
      </c>
      <c r="N23">
        <v>7</v>
      </c>
      <c r="O23" t="str">
        <f t="shared" ref="O23:O70" si="4">IF(N23&gt;=7, "High",IF(N23 &gt;=6, "Moderate", IF(N23&lt;=3,"Low")))</f>
        <v>High</v>
      </c>
      <c r="P23">
        <v>1024</v>
      </c>
    </row>
    <row r="24" spans="1:16" x14ac:dyDescent="0.45">
      <c r="A24" t="s">
        <v>15</v>
      </c>
      <c r="B24" t="s">
        <v>26</v>
      </c>
      <c r="C24" t="s">
        <v>27</v>
      </c>
      <c r="D24" t="s">
        <v>28</v>
      </c>
      <c r="E24" t="s">
        <v>24</v>
      </c>
      <c r="F24">
        <v>110</v>
      </c>
      <c r="G24" t="s">
        <v>30</v>
      </c>
      <c r="H24">
        <v>85</v>
      </c>
      <c r="I24" t="str" cm="1">
        <f t="array" ref="I24">_xlfn.IFS(H24&lt;=20, "0-20", H24&lt;=40, "21-40", H24&lt;=60, "41-60", H24&gt;=61, "61+")</f>
        <v>61+</v>
      </c>
      <c r="J24">
        <v>14</v>
      </c>
      <c r="K24" t="str">
        <f t="shared" si="0"/>
        <v>High</v>
      </c>
      <c r="L24">
        <v>4</v>
      </c>
      <c r="M24" t="str" cm="1">
        <f t="array" ref="M24">_xlfn.IFS(L24&lt;=5, "0-5", L24&lt;=10, "6-10", L24&lt;=20, "11-20", L24&gt;20,"21+")</f>
        <v>0-5</v>
      </c>
      <c r="N24">
        <v>3</v>
      </c>
      <c r="O24" t="str">
        <f t="shared" si="4"/>
        <v>Low</v>
      </c>
      <c r="P24">
        <v>706</v>
      </c>
    </row>
    <row r="25" spans="1:16" x14ac:dyDescent="0.45">
      <c r="A25" t="s">
        <v>21</v>
      </c>
      <c r="B25" t="s">
        <v>26</v>
      </c>
      <c r="C25" t="s">
        <v>22</v>
      </c>
      <c r="D25" t="s">
        <v>18</v>
      </c>
      <c r="E25" t="s">
        <v>29</v>
      </c>
      <c r="F25">
        <v>165</v>
      </c>
      <c r="G25" t="s">
        <v>20</v>
      </c>
      <c r="H25">
        <v>472</v>
      </c>
      <c r="I25" t="str" cm="1">
        <f t="array" ref="I25">_xlfn.IFS(H25&lt;=20, "0-20", H25&lt;=40, "21-40", H25&lt;=60, "41-60", H25&gt;=61, "61+")</f>
        <v>61+</v>
      </c>
      <c r="J25">
        <v>17</v>
      </c>
      <c r="K25" t="str">
        <f t="shared" si="0"/>
        <v>High</v>
      </c>
      <c r="L25">
        <v>24</v>
      </c>
      <c r="M25" t="str" cm="1">
        <f t="array" ref="M25">_xlfn.IFS(L25&lt;=5, "0-5", L25&lt;=10, "6-10", L25&lt;=20, "11-20", L25&gt;20,"21+")</f>
        <v>21+</v>
      </c>
      <c r="N25">
        <v>20</v>
      </c>
      <c r="O25" t="str">
        <f t="shared" si="4"/>
        <v>High</v>
      </c>
      <c r="P25">
        <v>2582</v>
      </c>
    </row>
    <row r="26" spans="1:16" x14ac:dyDescent="0.45">
      <c r="A26" t="s">
        <v>15</v>
      </c>
      <c r="B26" t="s">
        <v>26</v>
      </c>
      <c r="C26" t="s">
        <v>33</v>
      </c>
      <c r="D26" t="s">
        <v>18</v>
      </c>
      <c r="E26" t="s">
        <v>29</v>
      </c>
      <c r="F26">
        <v>62</v>
      </c>
      <c r="G26" t="s">
        <v>31</v>
      </c>
      <c r="H26">
        <v>5737</v>
      </c>
      <c r="I26" t="str" cm="1">
        <f t="array" ref="I26">_xlfn.IFS(H26&lt;=20, "0-20", H26&lt;=40, "21-40", H26&lt;=60, "41-60", H26&gt;=61, "61+")</f>
        <v>61+</v>
      </c>
      <c r="J26">
        <v>5</v>
      </c>
      <c r="K26" t="str">
        <f t="shared" si="0"/>
        <v>Moderate</v>
      </c>
      <c r="L26">
        <v>20</v>
      </c>
      <c r="M26" t="str" cm="1">
        <f t="array" ref="M26">_xlfn.IFS(L26&lt;=5, "0-5", L26&lt;=10, "6-10", L26&lt;=20, "11-20", L26&gt;20,"21+")</f>
        <v>11-20</v>
      </c>
      <c r="N26">
        <v>20</v>
      </c>
      <c r="O26" t="str">
        <f t="shared" si="4"/>
        <v>High</v>
      </c>
      <c r="P26">
        <v>4284</v>
      </c>
    </row>
    <row r="27" spans="1:16" x14ac:dyDescent="0.45">
      <c r="A27" t="s">
        <v>21</v>
      </c>
      <c r="B27" t="s">
        <v>16</v>
      </c>
      <c r="C27" t="s">
        <v>17</v>
      </c>
      <c r="D27" t="s">
        <v>35</v>
      </c>
      <c r="E27" t="s">
        <v>24</v>
      </c>
      <c r="F27">
        <v>94</v>
      </c>
      <c r="G27" t="s">
        <v>25</v>
      </c>
      <c r="H27">
        <v>88</v>
      </c>
      <c r="I27" t="str" cm="1">
        <f t="array" ref="I27">_xlfn.IFS(H27&lt;=20, "0-20", H27&lt;=40, "21-40", H27&lt;=60, "41-60", H27&gt;=61, "61+")</f>
        <v>61+</v>
      </c>
      <c r="J27">
        <v>17</v>
      </c>
      <c r="K27" t="str">
        <f t="shared" si="0"/>
        <v>High</v>
      </c>
      <c r="L27">
        <v>0</v>
      </c>
      <c r="M27" t="str" cm="1">
        <f t="array" ref="M27">_xlfn.IFS(L27&lt;=5, "0-5", L27&lt;=10, "6-10", L27&lt;=20, "11-20", L27&gt;20,"21+")</f>
        <v>0-5</v>
      </c>
      <c r="N27">
        <v>3</v>
      </c>
      <c r="O27" t="str">
        <f t="shared" si="4"/>
        <v>Low</v>
      </c>
      <c r="P27">
        <v>807</v>
      </c>
    </row>
    <row r="28" spans="1:16" x14ac:dyDescent="0.45">
      <c r="A28" t="s">
        <v>32</v>
      </c>
      <c r="B28" t="s">
        <v>16</v>
      </c>
      <c r="C28" t="s">
        <v>33</v>
      </c>
      <c r="D28" t="s">
        <v>35</v>
      </c>
      <c r="E28" t="s">
        <v>19</v>
      </c>
      <c r="F28">
        <v>259</v>
      </c>
      <c r="G28" t="s">
        <v>20</v>
      </c>
      <c r="H28">
        <v>558</v>
      </c>
      <c r="I28" t="str" cm="1">
        <f t="array" ref="I28">_xlfn.IFS(H28&lt;=20, "0-20", H28&lt;=40, "21-40", H28&lt;=60, "41-60", H28&gt;=61, "61+")</f>
        <v>61+</v>
      </c>
      <c r="J28">
        <v>4</v>
      </c>
      <c r="K28" t="str">
        <f t="shared" si="0"/>
        <v>Moderate</v>
      </c>
      <c r="L28">
        <v>50</v>
      </c>
      <c r="M28" t="str" cm="1">
        <f t="array" ref="M28">_xlfn.IFS(L28&lt;=5, "0-5", L28&lt;=10, "6-10", L28&lt;=20, "11-20", L28&gt;20,"21+")</f>
        <v>21+</v>
      </c>
      <c r="N28">
        <v>23</v>
      </c>
      <c r="O28" t="str">
        <f t="shared" si="4"/>
        <v>High</v>
      </c>
      <c r="P28">
        <v>1991</v>
      </c>
    </row>
    <row r="29" spans="1:16" x14ac:dyDescent="0.45">
      <c r="A29" t="s">
        <v>21</v>
      </c>
      <c r="B29" t="s">
        <v>26</v>
      </c>
      <c r="C29" t="s">
        <v>22</v>
      </c>
      <c r="D29" t="s">
        <v>35</v>
      </c>
      <c r="E29" t="s">
        <v>19</v>
      </c>
      <c r="F29">
        <v>67</v>
      </c>
      <c r="G29" t="s">
        <v>25</v>
      </c>
      <c r="H29">
        <v>752</v>
      </c>
      <c r="I29" t="str" cm="1">
        <f t="array" ref="I29">_xlfn.IFS(H29&lt;=20, "0-20", H29&lt;=40, "21-40", H29&lt;=60, "41-60", H29&gt;=61, "61+")</f>
        <v>61+</v>
      </c>
      <c r="J29">
        <v>14</v>
      </c>
      <c r="K29" t="str">
        <f t="shared" si="0"/>
        <v>High</v>
      </c>
      <c r="L29">
        <v>37</v>
      </c>
      <c r="M29" t="str" cm="1">
        <f t="array" ref="M29">_xlfn.IFS(L29&lt;=5, "0-5", L29&lt;=10, "6-10", L29&lt;=20, "11-20", L29&gt;20,"21+")</f>
        <v>21+</v>
      </c>
      <c r="N29">
        <v>14</v>
      </c>
      <c r="O29" t="str">
        <f t="shared" si="4"/>
        <v>High</v>
      </c>
      <c r="P29">
        <v>1817</v>
      </c>
    </row>
    <row r="30" spans="1:16" x14ac:dyDescent="0.45">
      <c r="A30" t="s">
        <v>21</v>
      </c>
      <c r="B30" t="s">
        <v>26</v>
      </c>
      <c r="C30" t="s">
        <v>17</v>
      </c>
      <c r="D30" t="s">
        <v>28</v>
      </c>
      <c r="E30" t="s">
        <v>24</v>
      </c>
      <c r="F30">
        <v>130</v>
      </c>
      <c r="G30" t="s">
        <v>25</v>
      </c>
      <c r="H30">
        <v>71</v>
      </c>
      <c r="I30" t="str" cm="1">
        <f t="array" ref="I30">_xlfn.IFS(H30&lt;=20, "0-20", H30&lt;=40, "21-40", H30&lt;=60, "41-60", H30&gt;=61, "61+")</f>
        <v>61+</v>
      </c>
      <c r="J30">
        <v>10</v>
      </c>
      <c r="K30" t="str">
        <f t="shared" si="0"/>
        <v>High</v>
      </c>
      <c r="L30">
        <v>15</v>
      </c>
      <c r="M30" t="str" cm="1">
        <f t="array" ref="M30">_xlfn.IFS(L30&lt;=5, "0-5", L30&lt;=10, "6-10", L30&lt;=20, "11-20", L30&gt;20,"21+")</f>
        <v>11-20</v>
      </c>
      <c r="N30">
        <v>10</v>
      </c>
      <c r="O30" t="str">
        <f t="shared" si="4"/>
        <v>High</v>
      </c>
      <c r="P30">
        <v>1490</v>
      </c>
    </row>
    <row r="31" spans="1:16" x14ac:dyDescent="0.45">
      <c r="A31" t="s">
        <v>32</v>
      </c>
      <c r="B31" t="s">
        <v>16</v>
      </c>
      <c r="C31" t="s">
        <v>27</v>
      </c>
      <c r="D31" t="s">
        <v>35</v>
      </c>
      <c r="E31" t="s">
        <v>19</v>
      </c>
      <c r="F31">
        <v>258</v>
      </c>
      <c r="G31" t="s">
        <v>20</v>
      </c>
      <c r="H31">
        <v>1028</v>
      </c>
      <c r="I31" t="str" cm="1">
        <f t="array" ref="I31">_xlfn.IFS(H31&lt;=20, "0-20", H31&lt;=40, "21-40", H31&lt;=60, "41-60", H31&gt;=61, "61+")</f>
        <v>61+</v>
      </c>
      <c r="J31">
        <v>13</v>
      </c>
      <c r="K31" t="str">
        <f t="shared" si="0"/>
        <v>High</v>
      </c>
      <c r="L31">
        <v>44</v>
      </c>
      <c r="M31" t="str" cm="1">
        <f t="array" ref="M31">_xlfn.IFS(L31&lt;=5, "0-5", L31&lt;=10, "6-10", L31&lt;=20, "11-20", L31&gt;20,"21+")</f>
        <v>21+</v>
      </c>
      <c r="N31">
        <v>4</v>
      </c>
      <c r="O31" t="str">
        <f>IF(N31&gt;=7,"High",IF(N31&lt;=6,"Moderate",IF(N31&lt;=3,"Low")))</f>
        <v>Moderate</v>
      </c>
      <c r="P31">
        <v>1561</v>
      </c>
    </row>
    <row r="32" spans="1:16" x14ac:dyDescent="0.45">
      <c r="A32" t="s">
        <v>21</v>
      </c>
      <c r="B32" t="s">
        <v>16</v>
      </c>
      <c r="C32" t="s">
        <v>33</v>
      </c>
      <c r="D32" t="s">
        <v>28</v>
      </c>
      <c r="E32" t="s">
        <v>19</v>
      </c>
      <c r="F32">
        <v>189</v>
      </c>
      <c r="G32" t="s">
        <v>20</v>
      </c>
      <c r="H32">
        <v>1527</v>
      </c>
      <c r="I32" t="str" cm="1">
        <f t="array" ref="I32">_xlfn.IFS(H32&lt;=20, "0-20", H32&lt;=40, "21-40", H32&lt;=60, "41-60", H32&gt;=61, "61+")</f>
        <v>61+</v>
      </c>
      <c r="J32">
        <v>23</v>
      </c>
      <c r="K32" t="str">
        <f t="shared" si="0"/>
        <v>High</v>
      </c>
      <c r="L32">
        <v>34</v>
      </c>
      <c r="M32" t="str" cm="1">
        <f t="array" ref="M32">_xlfn.IFS(L32&lt;=5, "0-5", L32&lt;=10, "6-10", L32&lt;=20, "11-20", L32&gt;20,"21+")</f>
        <v>21+</v>
      </c>
      <c r="N32">
        <v>10</v>
      </c>
      <c r="O32" t="str">
        <f t="shared" ref="O32:O70" si="5">IF(N32&gt;=7, "High",IF(N32 &gt;=6, "Moderate", IF(N32&lt;=3,"Low")))</f>
        <v>High</v>
      </c>
      <c r="P32">
        <v>2202</v>
      </c>
    </row>
    <row r="33" spans="1:16" x14ac:dyDescent="0.45">
      <c r="A33" t="s">
        <v>32</v>
      </c>
      <c r="B33" t="s">
        <v>16</v>
      </c>
      <c r="C33" t="s">
        <v>22</v>
      </c>
      <c r="D33" t="s">
        <v>18</v>
      </c>
      <c r="E33" t="s">
        <v>24</v>
      </c>
      <c r="F33">
        <v>262</v>
      </c>
      <c r="G33" t="s">
        <v>20</v>
      </c>
      <c r="H33">
        <v>88</v>
      </c>
      <c r="I33" t="str" cm="1">
        <f t="array" ref="I33">_xlfn.IFS(H33&lt;=20, "0-20", H33&lt;=40, "21-40", H33&lt;=60, "41-60", H33&gt;=61, "61+")</f>
        <v>61+</v>
      </c>
      <c r="J33">
        <v>24</v>
      </c>
      <c r="K33" t="str">
        <f t="shared" si="0"/>
        <v>High</v>
      </c>
      <c r="L33">
        <v>8</v>
      </c>
      <c r="M33" t="str" cm="1">
        <f t="array" ref="M33">_xlfn.IFS(L33&lt;=5, "0-5", L33&lt;=10, "6-10", L33&lt;=20, "11-20", L33&gt;20,"21+")</f>
        <v>6-10</v>
      </c>
      <c r="N33">
        <v>15</v>
      </c>
      <c r="O33" t="str">
        <f t="shared" si="5"/>
        <v>High</v>
      </c>
      <c r="P33">
        <v>2024</v>
      </c>
    </row>
    <row r="34" spans="1:16" x14ac:dyDescent="0.45">
      <c r="A34" t="s">
        <v>34</v>
      </c>
      <c r="B34" t="s">
        <v>16</v>
      </c>
      <c r="C34" t="s">
        <v>17</v>
      </c>
      <c r="D34" t="s">
        <v>23</v>
      </c>
      <c r="E34" t="s">
        <v>24</v>
      </c>
      <c r="F34">
        <v>157</v>
      </c>
      <c r="G34" t="s">
        <v>20</v>
      </c>
      <c r="H34">
        <v>73</v>
      </c>
      <c r="I34" t="str" cm="1">
        <f t="array" ref="I34">_xlfn.IFS(H34&lt;=20, "0-20", H34&lt;=40, "21-40", H34&lt;=60, "41-60", H34&gt;=61, "61+")</f>
        <v>61+</v>
      </c>
      <c r="J34">
        <v>1</v>
      </c>
      <c r="K34" t="str">
        <f t="shared" si="0"/>
        <v>Moderate</v>
      </c>
      <c r="L34">
        <v>42</v>
      </c>
      <c r="M34" t="str" cm="1">
        <f t="array" ref="M34">_xlfn.IFS(L34&lt;=5, "0-5", L34&lt;=10, "6-10", L34&lt;=20, "11-20", L34&gt;20,"21+")</f>
        <v>21+</v>
      </c>
      <c r="N34">
        <v>22</v>
      </c>
      <c r="O34" t="str">
        <f t="shared" si="5"/>
        <v>High</v>
      </c>
      <c r="P34">
        <v>1659</v>
      </c>
    </row>
    <row r="35" spans="1:16" x14ac:dyDescent="0.45">
      <c r="A35" t="s">
        <v>34</v>
      </c>
      <c r="B35" t="s">
        <v>16</v>
      </c>
      <c r="C35" t="s">
        <v>17</v>
      </c>
      <c r="D35" t="s">
        <v>28</v>
      </c>
      <c r="E35" t="s">
        <v>29</v>
      </c>
      <c r="F35">
        <v>280</v>
      </c>
      <c r="G35" t="s">
        <v>31</v>
      </c>
      <c r="H35">
        <v>8320</v>
      </c>
      <c r="I35" t="str" cm="1">
        <f t="array" ref="I35">_xlfn.IFS(H35&lt;=20, "0-20", H35&lt;=40, "21-40", H35&lt;=60, "41-60", H35&gt;=61, "61+")</f>
        <v>61+</v>
      </c>
      <c r="J35">
        <v>9</v>
      </c>
      <c r="K35" t="str">
        <f t="shared" si="0"/>
        <v>High</v>
      </c>
      <c r="L35">
        <v>0</v>
      </c>
      <c r="M35" t="str" cm="1">
        <f t="array" ref="M35">_xlfn.IFS(L35&lt;=5, "0-5", L35&lt;=10, "6-10", L35&lt;=20, "11-20", L35&gt;20,"21+")</f>
        <v>0-5</v>
      </c>
      <c r="N35">
        <v>4</v>
      </c>
      <c r="O35" t="str">
        <f>IF(N35&gt;=7,"High",IF(N35&lt;=6,"Moderate",IF(N35&lt;=3,"Low")))</f>
        <v>Moderate</v>
      </c>
      <c r="P35">
        <v>3911</v>
      </c>
    </row>
    <row r="36" spans="1:16" x14ac:dyDescent="0.45">
      <c r="A36" t="s">
        <v>34</v>
      </c>
      <c r="B36" t="s">
        <v>26</v>
      </c>
      <c r="C36" t="s">
        <v>22</v>
      </c>
      <c r="D36" t="s">
        <v>18</v>
      </c>
      <c r="E36" t="s">
        <v>24</v>
      </c>
      <c r="F36">
        <v>121</v>
      </c>
      <c r="G36" t="s">
        <v>30</v>
      </c>
      <c r="H36">
        <v>72</v>
      </c>
      <c r="I36" t="str" cm="1">
        <f t="array" ref="I36">_xlfn.IFS(H36&lt;=20, "0-20", H36&lt;=40, "21-40", H36&lt;=60, "41-60", H36&gt;=61, "61+")</f>
        <v>61+</v>
      </c>
      <c r="J36">
        <v>11</v>
      </c>
      <c r="K36" t="str">
        <f t="shared" si="0"/>
        <v>High</v>
      </c>
      <c r="L36">
        <v>4</v>
      </c>
      <c r="M36" t="str" cm="1">
        <f t="array" ref="M36">_xlfn.IFS(L36&lt;=5, "0-5", L36&lt;=10, "6-10", L36&lt;=20, "11-20", L36&gt;20,"21+")</f>
        <v>0-5</v>
      </c>
      <c r="N36">
        <v>10</v>
      </c>
      <c r="O36" t="str">
        <f t="shared" ref="O36:O70" si="6">IF(N36&gt;=7, "High",IF(N36 &gt;=6, "Moderate", IF(N36&lt;=3,"Low")))</f>
        <v>High</v>
      </c>
      <c r="P36">
        <v>1204</v>
      </c>
    </row>
    <row r="37" spans="1:16" x14ac:dyDescent="0.45">
      <c r="A37" t="s">
        <v>32</v>
      </c>
      <c r="B37" t="s">
        <v>16</v>
      </c>
      <c r="C37" t="s">
        <v>33</v>
      </c>
      <c r="D37" t="s">
        <v>18</v>
      </c>
      <c r="E37" t="s">
        <v>24</v>
      </c>
      <c r="F37">
        <v>174</v>
      </c>
      <c r="G37" t="s">
        <v>31</v>
      </c>
      <c r="H37">
        <v>9</v>
      </c>
      <c r="I37" t="str" cm="1">
        <f t="array" ref="I37">_xlfn.IFS(H37&lt;=20, "0-20", H37&lt;=40, "21-40", H37&lt;=60, "41-60", H37&gt;=61, "61+")</f>
        <v>0-20</v>
      </c>
      <c r="J37">
        <v>1</v>
      </c>
      <c r="K37" t="str">
        <f t="shared" si="0"/>
        <v>Moderate</v>
      </c>
      <c r="L37">
        <v>40</v>
      </c>
      <c r="M37" t="str" cm="1">
        <f t="array" ref="M37">_xlfn.IFS(L37&lt;=5, "0-5", L37&lt;=10, "6-10", L37&lt;=20, "11-20", L37&gt;20,"21+")</f>
        <v>21+</v>
      </c>
      <c r="N37">
        <v>15</v>
      </c>
      <c r="O37" t="str">
        <f t="shared" si="6"/>
        <v>High</v>
      </c>
      <c r="P37">
        <v>2431</v>
      </c>
    </row>
    <row r="38" spans="1:16" x14ac:dyDescent="0.45">
      <c r="A38" t="s">
        <v>21</v>
      </c>
      <c r="B38" t="s">
        <v>26</v>
      </c>
      <c r="C38" t="s">
        <v>22</v>
      </c>
      <c r="D38" t="s">
        <v>35</v>
      </c>
      <c r="E38" t="s">
        <v>24</v>
      </c>
      <c r="F38">
        <v>173</v>
      </c>
      <c r="G38" t="s">
        <v>20</v>
      </c>
      <c r="H38">
        <v>60</v>
      </c>
      <c r="I38" t="str" cm="1">
        <f t="array" ref="I38">_xlfn.IFS(H38&lt;=20, "0-20", H38&lt;=40, "21-40", H38&lt;=60, "41-60", H38&gt;=61, "61+")</f>
        <v>41-60</v>
      </c>
      <c r="J38">
        <v>16</v>
      </c>
      <c r="K38" t="str">
        <f t="shared" si="0"/>
        <v>High</v>
      </c>
      <c r="L38">
        <v>14</v>
      </c>
      <c r="M38" t="str" cm="1">
        <f t="array" ref="M38">_xlfn.IFS(L38&lt;=5, "0-5", L38&lt;=10, "6-10", L38&lt;=20, "11-20", L38&gt;20,"21+")</f>
        <v>11-20</v>
      </c>
      <c r="N38">
        <v>20</v>
      </c>
      <c r="O38" t="str">
        <f t="shared" si="6"/>
        <v>High</v>
      </c>
      <c r="P38">
        <v>1640</v>
      </c>
    </row>
    <row r="39" spans="1:16" x14ac:dyDescent="0.45">
      <c r="A39" t="s">
        <v>32</v>
      </c>
      <c r="B39" t="s">
        <v>26</v>
      </c>
      <c r="C39" t="s">
        <v>33</v>
      </c>
      <c r="D39" t="s">
        <v>23</v>
      </c>
      <c r="E39" t="s">
        <v>24</v>
      </c>
      <c r="F39">
        <v>199</v>
      </c>
      <c r="G39" t="s">
        <v>20</v>
      </c>
      <c r="H39">
        <v>13</v>
      </c>
      <c r="I39" t="str" cm="1">
        <f t="array" ref="I39">_xlfn.IFS(H39&lt;=20, "0-20", H39&lt;=40, "21-40", H39&lt;=60, "41-60", H39&gt;=61, "61+")</f>
        <v>0-20</v>
      </c>
      <c r="J39">
        <v>17</v>
      </c>
      <c r="K39" t="str">
        <f t="shared" si="0"/>
        <v>High</v>
      </c>
      <c r="L39">
        <v>6</v>
      </c>
      <c r="M39" t="str" cm="1">
        <f t="array" ref="M39">_xlfn.IFS(L39&lt;=5, "0-5", L39&lt;=10, "6-10", L39&lt;=20, "11-20", L39&gt;20,"21+")</f>
        <v>6-10</v>
      </c>
      <c r="N39">
        <v>15</v>
      </c>
      <c r="O39" t="str">
        <f t="shared" si="6"/>
        <v>High</v>
      </c>
      <c r="P39">
        <v>1648</v>
      </c>
    </row>
    <row r="40" spans="1:16" x14ac:dyDescent="0.45">
      <c r="A40" t="s">
        <v>32</v>
      </c>
      <c r="B40" t="s">
        <v>26</v>
      </c>
      <c r="C40" t="s">
        <v>27</v>
      </c>
      <c r="D40" t="s">
        <v>28</v>
      </c>
      <c r="E40" t="s">
        <v>24</v>
      </c>
      <c r="F40">
        <v>94</v>
      </c>
      <c r="G40" t="s">
        <v>25</v>
      </c>
      <c r="H40">
        <v>32</v>
      </c>
      <c r="I40" t="str" cm="1">
        <f t="array" ref="I40">_xlfn.IFS(H40&lt;=20, "0-20", H40&lt;=40, "21-40", H40&lt;=60, "41-60", H40&gt;=61, "61+")</f>
        <v>21-40</v>
      </c>
      <c r="J40">
        <v>15</v>
      </c>
      <c r="K40" t="str">
        <f t="shared" si="0"/>
        <v>High</v>
      </c>
      <c r="L40">
        <v>5</v>
      </c>
      <c r="M40" t="str" cm="1">
        <f t="array" ref="M40">_xlfn.IFS(L40&lt;=5, "0-5", L40&lt;=10, "6-10", L40&lt;=20, "11-20", L40&gt;20,"21+")</f>
        <v>0-5</v>
      </c>
      <c r="N40">
        <v>17</v>
      </c>
      <c r="O40" t="str">
        <f t="shared" si="6"/>
        <v>High</v>
      </c>
      <c r="P40">
        <v>1002</v>
      </c>
    </row>
    <row r="41" spans="1:16" x14ac:dyDescent="0.45">
      <c r="A41" t="s">
        <v>32</v>
      </c>
      <c r="B41" t="s">
        <v>16</v>
      </c>
      <c r="C41" t="s">
        <v>17</v>
      </c>
      <c r="D41" t="s">
        <v>18</v>
      </c>
      <c r="E41" t="s">
        <v>24</v>
      </c>
      <c r="F41">
        <v>64</v>
      </c>
      <c r="G41" t="s">
        <v>20</v>
      </c>
      <c r="H41">
        <v>49</v>
      </c>
      <c r="I41" t="str" cm="1">
        <f t="array" ref="I41">_xlfn.IFS(H41&lt;=20, "0-20", H41&lt;=40, "21-40", H41&lt;=60, "41-60", H41&gt;=61, "61+")</f>
        <v>41-60</v>
      </c>
      <c r="J41">
        <v>19</v>
      </c>
      <c r="K41" t="str">
        <f t="shared" si="0"/>
        <v>High</v>
      </c>
      <c r="L41">
        <v>47</v>
      </c>
      <c r="M41" t="str" cm="1">
        <f t="array" ref="M41">_xlfn.IFS(L41&lt;=5, "0-5", L41&lt;=10, "6-10", L41&lt;=20, "11-20", L41&gt;20,"21+")</f>
        <v>21+</v>
      </c>
      <c r="N41">
        <v>16</v>
      </c>
      <c r="O41" t="str">
        <f t="shared" si="6"/>
        <v>High</v>
      </c>
      <c r="P41">
        <v>1771</v>
      </c>
    </row>
    <row r="42" spans="1:16" x14ac:dyDescent="0.45">
      <c r="A42" t="s">
        <v>15</v>
      </c>
      <c r="B42" t="s">
        <v>16</v>
      </c>
      <c r="C42" t="s">
        <v>27</v>
      </c>
      <c r="D42" t="s">
        <v>35</v>
      </c>
      <c r="E42" t="s">
        <v>19</v>
      </c>
      <c r="F42">
        <v>100</v>
      </c>
      <c r="G42" t="s">
        <v>31</v>
      </c>
      <c r="H42">
        <v>1351</v>
      </c>
      <c r="I42" t="str" cm="1">
        <f t="array" ref="I42">_xlfn.IFS(H42&lt;=20, "0-20", H42&lt;=40, "21-40", H42&lt;=60, "41-60", H42&gt;=61, "61+")</f>
        <v>61+</v>
      </c>
      <c r="J42">
        <v>20</v>
      </c>
      <c r="K42" t="str">
        <f t="shared" si="0"/>
        <v>High</v>
      </c>
      <c r="L42">
        <v>24</v>
      </c>
      <c r="M42" t="str" cm="1">
        <f t="array" ref="M42">_xlfn.IFS(L42&lt;=5, "0-5", L42&lt;=10, "6-10", L42&lt;=20, "11-20", L42&gt;20,"21+")</f>
        <v>21+</v>
      </c>
      <c r="N42">
        <v>5</v>
      </c>
      <c r="O42" t="str">
        <f t="shared" ref="O42:O43" si="7">IF(N42&gt;=7,"High",IF(N42&lt;=6,"Moderate",IF(N42&lt;=3,"Low")))</f>
        <v>Moderate</v>
      </c>
      <c r="P42">
        <v>2028</v>
      </c>
    </row>
    <row r="43" spans="1:16" x14ac:dyDescent="0.45">
      <c r="A43" t="s">
        <v>34</v>
      </c>
      <c r="B43" t="s">
        <v>16</v>
      </c>
      <c r="C43" t="s">
        <v>22</v>
      </c>
      <c r="D43" t="s">
        <v>18</v>
      </c>
      <c r="E43" t="s">
        <v>19</v>
      </c>
      <c r="F43">
        <v>240</v>
      </c>
      <c r="G43" t="s">
        <v>31</v>
      </c>
      <c r="H43">
        <v>1726</v>
      </c>
      <c r="I43" t="str" cm="1">
        <f t="array" ref="I43">_xlfn.IFS(H43&lt;=20, "0-20", H43&lt;=40, "21-40", H43&lt;=60, "41-60", H43&gt;=61, "61+")</f>
        <v>61+</v>
      </c>
      <c r="J43">
        <v>15</v>
      </c>
      <c r="K43" t="str">
        <f t="shared" si="0"/>
        <v>High</v>
      </c>
      <c r="L43">
        <v>19</v>
      </c>
      <c r="M43" t="str" cm="1">
        <f t="array" ref="M43">_xlfn.IFS(L43&lt;=5, "0-5", L43&lt;=10, "6-10", L43&lt;=20, "11-20", L43&gt;20,"21+")</f>
        <v>11-20</v>
      </c>
      <c r="N43">
        <v>5</v>
      </c>
      <c r="O43" t="str">
        <f t="shared" si="7"/>
        <v>Moderate</v>
      </c>
      <c r="P43">
        <v>2540</v>
      </c>
    </row>
    <row r="44" spans="1:16" x14ac:dyDescent="0.45">
      <c r="A44" t="s">
        <v>32</v>
      </c>
      <c r="B44" t="s">
        <v>16</v>
      </c>
      <c r="C44" t="s">
        <v>27</v>
      </c>
      <c r="D44" t="s">
        <v>35</v>
      </c>
      <c r="E44" t="s">
        <v>19</v>
      </c>
      <c r="F44">
        <v>245</v>
      </c>
      <c r="G44" t="s">
        <v>30</v>
      </c>
      <c r="H44">
        <v>1021</v>
      </c>
      <c r="I44" t="str" cm="1">
        <f t="array" ref="I44">_xlfn.IFS(H44&lt;=20, "0-20", H44&lt;=40, "21-40", H44&lt;=60, "41-60", H44&gt;=61, "61+")</f>
        <v>61+</v>
      </c>
      <c r="J44">
        <v>14</v>
      </c>
      <c r="K44" t="str">
        <f t="shared" si="0"/>
        <v>High</v>
      </c>
      <c r="L44">
        <v>48</v>
      </c>
      <c r="M44" t="str" cm="1">
        <f t="array" ref="M44">_xlfn.IFS(L44&lt;=5, "0-5", L44&lt;=10, "6-10", L44&lt;=20, "11-20", L44&gt;20,"21+")</f>
        <v>21+</v>
      </c>
      <c r="N44">
        <v>10</v>
      </c>
      <c r="O44" t="str">
        <f t="shared" ref="O44:O70" si="8">IF(N44&gt;=7, "High",IF(N44 &gt;=6, "Moderate", IF(N44&lt;=3,"Low")))</f>
        <v>High</v>
      </c>
      <c r="P44">
        <v>1386</v>
      </c>
    </row>
    <row r="45" spans="1:16" x14ac:dyDescent="0.45">
      <c r="A45" t="s">
        <v>34</v>
      </c>
      <c r="B45" t="s">
        <v>16</v>
      </c>
      <c r="C45" t="s">
        <v>17</v>
      </c>
      <c r="D45" t="s">
        <v>18</v>
      </c>
      <c r="E45" t="s">
        <v>24</v>
      </c>
      <c r="F45">
        <v>270</v>
      </c>
      <c r="G45" t="s">
        <v>25</v>
      </c>
      <c r="H45">
        <v>62</v>
      </c>
      <c r="I45" t="str" cm="1">
        <f t="array" ref="I45">_xlfn.IFS(H45&lt;=20, "0-20", H45&lt;=40, "21-40", H45&lt;=60, "41-60", H45&gt;=61, "61+")</f>
        <v>61+</v>
      </c>
      <c r="J45">
        <v>22</v>
      </c>
      <c r="K45" t="str">
        <f t="shared" si="0"/>
        <v>High</v>
      </c>
      <c r="L45">
        <v>21</v>
      </c>
      <c r="M45" t="str" cm="1">
        <f t="array" ref="M45">_xlfn.IFS(L45&lt;=5, "0-5", L45&lt;=10, "6-10", L45&lt;=20, "11-20", L45&gt;20,"21+")</f>
        <v>21+</v>
      </c>
      <c r="N45">
        <v>11</v>
      </c>
      <c r="O45" t="str">
        <f t="shared" si="8"/>
        <v>High</v>
      </c>
      <c r="P45">
        <v>1679</v>
      </c>
    </row>
    <row r="46" spans="1:16" x14ac:dyDescent="0.45">
      <c r="A46" t="s">
        <v>15</v>
      </c>
      <c r="B46" t="s">
        <v>26</v>
      </c>
      <c r="C46" t="s">
        <v>27</v>
      </c>
      <c r="D46" t="s">
        <v>28</v>
      </c>
      <c r="E46" t="s">
        <v>29</v>
      </c>
      <c r="F46">
        <v>294</v>
      </c>
      <c r="G46" t="s">
        <v>31</v>
      </c>
      <c r="H46">
        <v>9488</v>
      </c>
      <c r="I46" t="str" cm="1">
        <f t="array" ref="I46">_xlfn.IFS(H46&lt;=20, "0-20", H46&lt;=40, "21-40", H46&lt;=60, "41-60", H46&gt;=61, "61+")</f>
        <v>61+</v>
      </c>
      <c r="J46">
        <v>16</v>
      </c>
      <c r="K46" t="str">
        <f t="shared" si="0"/>
        <v>High</v>
      </c>
      <c r="L46">
        <v>20</v>
      </c>
      <c r="M46" t="str" cm="1">
        <f t="array" ref="M46">_xlfn.IFS(L46&lt;=5, "0-5", L46&lt;=10, "6-10", L46&lt;=20, "11-20", L46&gt;20,"21+")</f>
        <v>11-20</v>
      </c>
      <c r="N46">
        <v>18</v>
      </c>
      <c r="O46" t="str">
        <f t="shared" si="8"/>
        <v>High</v>
      </c>
      <c r="P46">
        <v>3141</v>
      </c>
    </row>
    <row r="47" spans="1:16" x14ac:dyDescent="0.45">
      <c r="A47" t="s">
        <v>34</v>
      </c>
      <c r="B47" t="s">
        <v>26</v>
      </c>
      <c r="C47" t="s">
        <v>22</v>
      </c>
      <c r="D47" t="s">
        <v>28</v>
      </c>
      <c r="E47" t="s">
        <v>19</v>
      </c>
      <c r="F47">
        <v>87</v>
      </c>
      <c r="G47" t="s">
        <v>31</v>
      </c>
      <c r="H47">
        <v>1037</v>
      </c>
      <c r="I47" t="str" cm="1">
        <f t="array" ref="I47">_xlfn.IFS(H47&lt;=20, "0-20", H47&lt;=40, "21-40", H47&lt;=60, "41-60", H47&gt;=61, "61+")</f>
        <v>61+</v>
      </c>
      <c r="J47">
        <v>0</v>
      </c>
      <c r="K47" t="str">
        <f t="shared" si="0"/>
        <v>Moderate</v>
      </c>
      <c r="L47">
        <v>11</v>
      </c>
      <c r="M47" t="str" cm="1">
        <f t="array" ref="M47">_xlfn.IFS(L47&lt;=5, "0-5", L47&lt;=10, "6-10", L47&lt;=20, "11-20", L47&gt;20,"21+")</f>
        <v>11-20</v>
      </c>
      <c r="N47">
        <v>24</v>
      </c>
      <c r="O47" t="str">
        <f t="shared" si="8"/>
        <v>High</v>
      </c>
      <c r="P47">
        <v>2627</v>
      </c>
    </row>
    <row r="48" spans="1:16" x14ac:dyDescent="0.45">
      <c r="A48" t="s">
        <v>32</v>
      </c>
      <c r="B48" t="s">
        <v>26</v>
      </c>
      <c r="C48" t="s">
        <v>17</v>
      </c>
      <c r="D48" t="s">
        <v>28</v>
      </c>
      <c r="E48" t="s">
        <v>29</v>
      </c>
      <c r="F48">
        <v>209</v>
      </c>
      <c r="G48" t="s">
        <v>30</v>
      </c>
      <c r="H48">
        <v>9555</v>
      </c>
      <c r="I48" t="str" cm="1">
        <f t="array" ref="I48">_xlfn.IFS(H48&lt;=20, "0-20", H48&lt;=40, "21-40", H48&lt;=60, "41-60", H48&gt;=61, "61+")</f>
        <v>61+</v>
      </c>
      <c r="J48">
        <v>13</v>
      </c>
      <c r="K48" t="str">
        <f t="shared" si="0"/>
        <v>High</v>
      </c>
      <c r="L48">
        <v>43</v>
      </c>
      <c r="M48" t="str" cm="1">
        <f t="array" ref="M48">_xlfn.IFS(L48&lt;=5, "0-5", L48&lt;=10, "6-10", L48&lt;=20, "11-20", L48&gt;20,"21+")</f>
        <v>21+</v>
      </c>
      <c r="N48">
        <v>3</v>
      </c>
      <c r="O48" t="str">
        <f t="shared" si="8"/>
        <v>Low</v>
      </c>
      <c r="P48">
        <v>1188</v>
      </c>
    </row>
    <row r="49" spans="1:16" x14ac:dyDescent="0.45">
      <c r="A49" t="s">
        <v>32</v>
      </c>
      <c r="B49" t="s">
        <v>26</v>
      </c>
      <c r="C49" t="s">
        <v>17</v>
      </c>
      <c r="D49" t="s">
        <v>35</v>
      </c>
      <c r="E49" t="s">
        <v>29</v>
      </c>
      <c r="F49">
        <v>124</v>
      </c>
      <c r="G49" t="s">
        <v>30</v>
      </c>
      <c r="H49">
        <v>9031</v>
      </c>
      <c r="I49" t="str" cm="1">
        <f t="array" ref="I49">_xlfn.IFS(H49&lt;=20, "0-20", H49&lt;=40, "21-40", H49&lt;=60, "41-60", H49&gt;=61, "61+")</f>
        <v>61+</v>
      </c>
      <c r="J49">
        <v>1</v>
      </c>
      <c r="K49" t="str">
        <f t="shared" si="0"/>
        <v>Moderate</v>
      </c>
      <c r="L49">
        <v>11</v>
      </c>
      <c r="M49" t="str" cm="1">
        <f t="array" ref="M49">_xlfn.IFS(L49&lt;=5, "0-5", L49&lt;=10, "6-10", L49&lt;=20, "11-20", L49&gt;20,"21+")</f>
        <v>11-20</v>
      </c>
      <c r="N49">
        <v>5</v>
      </c>
      <c r="O49" t="str">
        <f>IF(N49&gt;=7,"High",IF(N49&lt;=6,"Moderate",IF(N49&lt;=3,"Low")))</f>
        <v>Moderate</v>
      </c>
      <c r="P49">
        <v>3174</v>
      </c>
    </row>
    <row r="50" spans="1:16" x14ac:dyDescent="0.45">
      <c r="A50" t="s">
        <v>15</v>
      </c>
      <c r="B50" t="s">
        <v>16</v>
      </c>
      <c r="C50" t="s">
        <v>22</v>
      </c>
      <c r="D50" t="s">
        <v>23</v>
      </c>
      <c r="E50" t="s">
        <v>19</v>
      </c>
      <c r="F50">
        <v>276</v>
      </c>
      <c r="G50" t="s">
        <v>20</v>
      </c>
      <c r="H50">
        <v>1461</v>
      </c>
      <c r="I50" t="str" cm="1">
        <f t="array" ref="I50">_xlfn.IFS(H50&lt;=20, "0-20", H50&lt;=40, "21-40", H50&lt;=60, "41-60", H50&gt;=61, "61+")</f>
        <v>61+</v>
      </c>
      <c r="J50">
        <v>19</v>
      </c>
      <c r="K50" t="str">
        <f t="shared" si="0"/>
        <v>High</v>
      </c>
      <c r="L50">
        <v>5</v>
      </c>
      <c r="M50" t="str" cm="1">
        <f t="array" ref="M50">_xlfn.IFS(L50&lt;=5, "0-5", L50&lt;=10, "6-10", L50&lt;=20, "11-20", L50&gt;20,"21+")</f>
        <v>0-5</v>
      </c>
      <c r="N50">
        <v>12</v>
      </c>
      <c r="O50" t="str">
        <f t="shared" ref="O50:O70" si="9">IF(N50&gt;=7, "High",IF(N50 &gt;=6, "Moderate", IF(N50&lt;=3,"Low")))</f>
        <v>High</v>
      </c>
      <c r="P50">
        <v>2327</v>
      </c>
    </row>
    <row r="51" spans="1:16" x14ac:dyDescent="0.45">
      <c r="A51" t="s">
        <v>15</v>
      </c>
      <c r="B51" t="s">
        <v>16</v>
      </c>
      <c r="C51" t="s">
        <v>33</v>
      </c>
      <c r="D51" t="s">
        <v>28</v>
      </c>
      <c r="E51" t="s">
        <v>24</v>
      </c>
      <c r="F51">
        <v>90</v>
      </c>
      <c r="G51" t="s">
        <v>31</v>
      </c>
      <c r="H51">
        <v>39</v>
      </c>
      <c r="I51" t="str" cm="1">
        <f t="array" ref="I51">_xlfn.IFS(H51&lt;=20, "0-20", H51&lt;=40, "21-40", H51&lt;=60, "41-60", H51&gt;=61, "61+")</f>
        <v>21-40</v>
      </c>
      <c r="J51">
        <v>22</v>
      </c>
      <c r="K51" t="str">
        <f t="shared" si="0"/>
        <v>High</v>
      </c>
      <c r="L51">
        <v>7</v>
      </c>
      <c r="M51" t="str" cm="1">
        <f t="array" ref="M51">_xlfn.IFS(L51&lt;=5, "0-5", L51&lt;=10, "6-10", L51&lt;=20, "11-20", L51&gt;20,"21+")</f>
        <v>6-10</v>
      </c>
      <c r="N51">
        <v>9</v>
      </c>
      <c r="O51" t="str">
        <f t="shared" si="9"/>
        <v>High</v>
      </c>
      <c r="P51">
        <v>1822</v>
      </c>
    </row>
    <row r="52" spans="1:16" x14ac:dyDescent="0.45">
      <c r="A52" t="s">
        <v>21</v>
      </c>
      <c r="B52" t="s">
        <v>16</v>
      </c>
      <c r="C52" t="s">
        <v>33</v>
      </c>
      <c r="D52" t="s">
        <v>23</v>
      </c>
      <c r="E52" t="s">
        <v>29</v>
      </c>
      <c r="F52">
        <v>136</v>
      </c>
      <c r="G52" t="s">
        <v>30</v>
      </c>
      <c r="H52">
        <v>5033</v>
      </c>
      <c r="I52" t="str" cm="1">
        <f t="array" ref="I52">_xlfn.IFS(H52&lt;=20, "0-20", H52&lt;=40, "21-40", H52&lt;=60, "41-60", H52&gt;=61, "61+")</f>
        <v>61+</v>
      </c>
      <c r="J52">
        <v>0</v>
      </c>
      <c r="K52" t="str">
        <f t="shared" si="0"/>
        <v>Moderate</v>
      </c>
      <c r="L52">
        <v>43</v>
      </c>
      <c r="M52" t="str" cm="1">
        <f t="array" ref="M52">_xlfn.IFS(L52&lt;=5, "0-5", L52&lt;=10, "6-10", L52&lt;=20, "11-20", L52&gt;20,"21+")</f>
        <v>21+</v>
      </c>
      <c r="N52">
        <v>24</v>
      </c>
      <c r="O52" t="str">
        <f t="shared" si="9"/>
        <v>High</v>
      </c>
      <c r="P52">
        <v>2665</v>
      </c>
    </row>
    <row r="53" spans="1:16" x14ac:dyDescent="0.45">
      <c r="A53" t="s">
        <v>32</v>
      </c>
      <c r="B53" t="s">
        <v>26</v>
      </c>
      <c r="C53" t="s">
        <v>33</v>
      </c>
      <c r="D53" t="s">
        <v>35</v>
      </c>
      <c r="E53" t="s">
        <v>19</v>
      </c>
      <c r="F53">
        <v>246</v>
      </c>
      <c r="G53" t="s">
        <v>20</v>
      </c>
      <c r="H53">
        <v>1065</v>
      </c>
      <c r="I53" t="str" cm="1">
        <f t="array" ref="I53">_xlfn.IFS(H53&lt;=20, "0-20", H53&lt;=40, "21-40", H53&lt;=60, "41-60", H53&gt;=61, "61+")</f>
        <v>61+</v>
      </c>
      <c r="J53">
        <v>22</v>
      </c>
      <c r="K53" t="str">
        <f t="shared" si="0"/>
        <v>High</v>
      </c>
      <c r="L53">
        <v>43</v>
      </c>
      <c r="M53" t="str" cm="1">
        <f t="array" ref="M53">_xlfn.IFS(L53&lt;=5, "0-5", L53&lt;=10, "6-10", L53&lt;=20, "11-20", L53&gt;20,"21+")</f>
        <v>21+</v>
      </c>
      <c r="N53">
        <v>7</v>
      </c>
      <c r="O53" t="str">
        <f t="shared" si="9"/>
        <v>High</v>
      </c>
      <c r="P53">
        <v>2129</v>
      </c>
    </row>
    <row r="54" spans="1:16" x14ac:dyDescent="0.45">
      <c r="A54" t="s">
        <v>34</v>
      </c>
      <c r="B54" t="s">
        <v>26</v>
      </c>
      <c r="C54" t="s">
        <v>17</v>
      </c>
      <c r="D54" t="s">
        <v>28</v>
      </c>
      <c r="E54" t="s">
        <v>19</v>
      </c>
      <c r="F54">
        <v>94</v>
      </c>
      <c r="G54" t="s">
        <v>25</v>
      </c>
      <c r="H54">
        <v>927</v>
      </c>
      <c r="I54" t="str" cm="1">
        <f t="array" ref="I54">_xlfn.IFS(H54&lt;=20, "0-20", H54&lt;=40, "21-40", H54&lt;=60, "41-60", H54&gt;=61, "61+")</f>
        <v>61+</v>
      </c>
      <c r="J54">
        <v>18</v>
      </c>
      <c r="K54" t="str">
        <f t="shared" si="0"/>
        <v>High</v>
      </c>
      <c r="L54">
        <v>10</v>
      </c>
      <c r="M54" t="str" cm="1">
        <f t="array" ref="M54">_xlfn.IFS(L54&lt;=5, "0-5", L54&lt;=10, "6-10", L54&lt;=20, "11-20", L54&gt;20,"21+")</f>
        <v>6-10</v>
      </c>
      <c r="N54">
        <v>21</v>
      </c>
      <c r="O54" t="str">
        <f t="shared" si="9"/>
        <v>High</v>
      </c>
      <c r="P54">
        <v>1425</v>
      </c>
    </row>
    <row r="55" spans="1:16" x14ac:dyDescent="0.45">
      <c r="A55" t="s">
        <v>15</v>
      </c>
      <c r="B55" t="s">
        <v>26</v>
      </c>
      <c r="C55" t="s">
        <v>22</v>
      </c>
      <c r="D55" t="s">
        <v>35</v>
      </c>
      <c r="E55" t="s">
        <v>29</v>
      </c>
      <c r="F55">
        <v>253</v>
      </c>
      <c r="G55" t="s">
        <v>20</v>
      </c>
      <c r="H55">
        <v>2277</v>
      </c>
      <c r="I55" t="str" cm="1">
        <f t="array" ref="I55">_xlfn.IFS(H55&lt;=20, "0-20", H55&lt;=40, "21-40", H55&lt;=60, "41-60", H55&gt;=61, "61+")</f>
        <v>61+</v>
      </c>
      <c r="J55">
        <v>0</v>
      </c>
      <c r="K55" t="str">
        <f t="shared" si="0"/>
        <v>Moderate</v>
      </c>
      <c r="L55">
        <v>11</v>
      </c>
      <c r="M55" t="str" cm="1">
        <f t="array" ref="M55">_xlfn.IFS(L55&lt;=5, "0-5", L55&lt;=10, "6-10", L55&lt;=20, "11-20", L55&gt;20,"21+")</f>
        <v>11-20</v>
      </c>
      <c r="N55">
        <v>20</v>
      </c>
      <c r="O55" t="str">
        <f t="shared" si="9"/>
        <v>High</v>
      </c>
      <c r="P55">
        <v>1690</v>
      </c>
    </row>
    <row r="56" spans="1:16" x14ac:dyDescent="0.45">
      <c r="A56" t="s">
        <v>21</v>
      </c>
      <c r="B56" t="s">
        <v>16</v>
      </c>
      <c r="C56" t="s">
        <v>27</v>
      </c>
      <c r="D56" t="s">
        <v>23</v>
      </c>
      <c r="E56" t="s">
        <v>24</v>
      </c>
      <c r="F56">
        <v>200</v>
      </c>
      <c r="G56" t="s">
        <v>25</v>
      </c>
      <c r="H56">
        <v>97</v>
      </c>
      <c r="I56" t="str" cm="1">
        <f t="array" ref="I56">_xlfn.IFS(H56&lt;=20, "0-20", H56&lt;=40, "21-40", H56&lt;=60, "41-60", H56&gt;=61, "61+")</f>
        <v>61+</v>
      </c>
      <c r="J56">
        <v>13</v>
      </c>
      <c r="K56" t="str">
        <f t="shared" si="0"/>
        <v>High</v>
      </c>
      <c r="L56">
        <v>18</v>
      </c>
      <c r="M56" t="str" cm="1">
        <f t="array" ref="M56">_xlfn.IFS(L56&lt;=5, "0-5", L56&lt;=10, "6-10", L56&lt;=20, "11-20", L56&gt;20,"21+")</f>
        <v>11-20</v>
      </c>
      <c r="N56">
        <v>0</v>
      </c>
      <c r="O56" t="str">
        <f t="shared" si="9"/>
        <v>Low</v>
      </c>
      <c r="P56">
        <v>1717</v>
      </c>
    </row>
    <row r="57" spans="1:16" x14ac:dyDescent="0.45">
      <c r="A57" t="s">
        <v>34</v>
      </c>
      <c r="B57" t="s">
        <v>26</v>
      </c>
      <c r="C57" t="s">
        <v>33</v>
      </c>
      <c r="D57" t="s">
        <v>18</v>
      </c>
      <c r="E57" t="s">
        <v>29</v>
      </c>
      <c r="F57">
        <v>281</v>
      </c>
      <c r="G57" t="s">
        <v>20</v>
      </c>
      <c r="H57">
        <v>7272</v>
      </c>
      <c r="I57" t="str" cm="1">
        <f t="array" ref="I57">_xlfn.IFS(H57&lt;=20, "0-20", H57&lt;=40, "21-40", H57&lt;=60, "41-60", H57&gt;=61, "61+")</f>
        <v>61+</v>
      </c>
      <c r="J57">
        <v>4</v>
      </c>
      <c r="K57" t="str">
        <f t="shared" si="0"/>
        <v>Moderate</v>
      </c>
      <c r="L57">
        <v>38</v>
      </c>
      <c r="M57" t="str" cm="1">
        <f t="array" ref="M57">_xlfn.IFS(L57&lt;=5, "0-5", L57&lt;=10, "6-10", L57&lt;=20, "11-20", L57&gt;20,"21+")</f>
        <v>21+</v>
      </c>
      <c r="N57">
        <v>5</v>
      </c>
      <c r="O57" t="str">
        <f>IF(N57&gt;=7,"High",IF(N57&lt;=6,"Moderate",IF(N57&lt;=3,"Low")))</f>
        <v>Moderate</v>
      </c>
      <c r="P57">
        <v>4060</v>
      </c>
    </row>
    <row r="58" spans="1:16" x14ac:dyDescent="0.45">
      <c r="A58" t="s">
        <v>21</v>
      </c>
      <c r="B58" t="s">
        <v>16</v>
      </c>
      <c r="C58" t="s">
        <v>22</v>
      </c>
      <c r="D58" t="s">
        <v>35</v>
      </c>
      <c r="E58" t="s">
        <v>29</v>
      </c>
      <c r="F58">
        <v>82</v>
      </c>
      <c r="G58" t="s">
        <v>25</v>
      </c>
      <c r="H58">
        <v>5260</v>
      </c>
      <c r="I58" t="str" cm="1">
        <f t="array" ref="I58">_xlfn.IFS(H58&lt;=20, "0-20", H58&lt;=40, "21-40", H58&lt;=60, "41-60", H58&gt;=61, "61+")</f>
        <v>61+</v>
      </c>
      <c r="J58">
        <v>14</v>
      </c>
      <c r="K58" t="str">
        <f t="shared" si="0"/>
        <v>High</v>
      </c>
      <c r="L58">
        <v>18</v>
      </c>
      <c r="M58" t="str" cm="1">
        <f t="array" ref="M58">_xlfn.IFS(L58&lt;=5, "0-5", L58&lt;=10, "6-10", L58&lt;=20, "11-20", L58&gt;20,"21+")</f>
        <v>11-20</v>
      </c>
      <c r="N58">
        <v>17</v>
      </c>
      <c r="O58" t="str">
        <f t="shared" ref="O58:O70" si="10">IF(N58&gt;=7, "High",IF(N58 &gt;=6, "Moderate", IF(N58&lt;=3,"Low")))</f>
        <v>High</v>
      </c>
      <c r="P58">
        <v>3262</v>
      </c>
    </row>
    <row r="59" spans="1:16" x14ac:dyDescent="0.45">
      <c r="A59" t="s">
        <v>15</v>
      </c>
      <c r="B59" t="s">
        <v>16</v>
      </c>
      <c r="C59" t="s">
        <v>17</v>
      </c>
      <c r="D59" t="s">
        <v>18</v>
      </c>
      <c r="E59" t="s">
        <v>19</v>
      </c>
      <c r="F59">
        <v>73</v>
      </c>
      <c r="G59" t="s">
        <v>25</v>
      </c>
      <c r="H59">
        <v>1750</v>
      </c>
      <c r="I59" t="str" cm="1">
        <f t="array" ref="I59">_xlfn.IFS(H59&lt;=20, "0-20", H59&lt;=40, "21-40", H59&lt;=60, "41-60", H59&gt;=61, "61+")</f>
        <v>61+</v>
      </c>
      <c r="J59">
        <v>9</v>
      </c>
      <c r="K59" t="str">
        <f t="shared" si="0"/>
        <v>High</v>
      </c>
      <c r="L59">
        <v>30</v>
      </c>
      <c r="M59" t="str" cm="1">
        <f t="array" ref="M59">_xlfn.IFS(L59&lt;=5, "0-5", L59&lt;=10, "6-10", L59&lt;=20, "11-20", L59&gt;20,"21+")</f>
        <v>21+</v>
      </c>
      <c r="N59">
        <v>12</v>
      </c>
      <c r="O59" t="str">
        <f t="shared" si="10"/>
        <v>High</v>
      </c>
      <c r="P59">
        <v>1674</v>
      </c>
    </row>
    <row r="60" spans="1:16" x14ac:dyDescent="0.45">
      <c r="A60" t="s">
        <v>21</v>
      </c>
      <c r="B60" t="s">
        <v>26</v>
      </c>
      <c r="C60" t="s">
        <v>22</v>
      </c>
      <c r="D60" t="s">
        <v>23</v>
      </c>
      <c r="E60" t="s">
        <v>29</v>
      </c>
      <c r="F60">
        <v>246</v>
      </c>
      <c r="G60" t="s">
        <v>20</v>
      </c>
      <c r="H60">
        <v>2998</v>
      </c>
      <c r="I60" t="str" cm="1">
        <f t="array" ref="I60">_xlfn.IFS(H60&lt;=20, "0-20", H60&lt;=40, "21-40", H60&lt;=60, "41-60", H60&gt;=61, "61+")</f>
        <v>61+</v>
      </c>
      <c r="J60">
        <v>0</v>
      </c>
      <c r="K60" t="str">
        <f t="shared" si="0"/>
        <v>Moderate</v>
      </c>
      <c r="L60">
        <v>36</v>
      </c>
      <c r="M60" t="str" cm="1">
        <f t="array" ref="M60">_xlfn.IFS(L60&lt;=5, "0-5", L60&lt;=10, "6-10", L60&lt;=20, "11-20", L60&gt;20,"21+")</f>
        <v>21+</v>
      </c>
      <c r="N60">
        <v>3</v>
      </c>
      <c r="O60" t="str">
        <f t="shared" si="10"/>
        <v>Low</v>
      </c>
      <c r="P60">
        <v>3135</v>
      </c>
    </row>
    <row r="61" spans="1:16" x14ac:dyDescent="0.45">
      <c r="A61" t="s">
        <v>32</v>
      </c>
      <c r="B61" t="s">
        <v>26</v>
      </c>
      <c r="C61" t="s">
        <v>17</v>
      </c>
      <c r="D61" t="s">
        <v>23</v>
      </c>
      <c r="E61" t="s">
        <v>29</v>
      </c>
      <c r="F61">
        <v>98</v>
      </c>
      <c r="G61" t="s">
        <v>25</v>
      </c>
      <c r="H61">
        <v>9147</v>
      </c>
      <c r="I61" t="str" cm="1">
        <f t="array" ref="I61">_xlfn.IFS(H61&lt;=20, "0-20", H61&lt;=40, "21-40", H61&lt;=60, "41-60", H61&gt;=61, "61+")</f>
        <v>61+</v>
      </c>
      <c r="J61">
        <v>1</v>
      </c>
      <c r="K61" t="str">
        <f t="shared" si="0"/>
        <v>Moderate</v>
      </c>
      <c r="L61">
        <v>49</v>
      </c>
      <c r="M61" t="str" cm="1">
        <f t="array" ref="M61">_xlfn.IFS(L61&lt;=5, "0-5", L61&lt;=10, "6-10", L61&lt;=20, "11-20", L61&gt;20,"21+")</f>
        <v>21+</v>
      </c>
      <c r="N61">
        <v>20</v>
      </c>
      <c r="O61" t="str">
        <f t="shared" si="10"/>
        <v>High</v>
      </c>
      <c r="P61">
        <v>4465</v>
      </c>
    </row>
    <row r="62" spans="1:16" x14ac:dyDescent="0.45">
      <c r="A62" t="s">
        <v>15</v>
      </c>
      <c r="B62" t="s">
        <v>26</v>
      </c>
      <c r="C62" t="s">
        <v>17</v>
      </c>
      <c r="D62" t="s">
        <v>35</v>
      </c>
      <c r="E62" t="s">
        <v>19</v>
      </c>
      <c r="F62">
        <v>256</v>
      </c>
      <c r="G62" t="s">
        <v>25</v>
      </c>
      <c r="H62">
        <v>1947</v>
      </c>
      <c r="I62" t="str" cm="1">
        <f t="array" ref="I62">_xlfn.IFS(H62&lt;=20, "0-20", H62&lt;=40, "21-40", H62&lt;=60, "41-60", H62&gt;=61, "61+")</f>
        <v>61+</v>
      </c>
      <c r="J62">
        <v>23</v>
      </c>
      <c r="K62" t="str">
        <f t="shared" si="0"/>
        <v>High</v>
      </c>
      <c r="L62">
        <v>33</v>
      </c>
      <c r="M62" t="str" cm="1">
        <f t="array" ref="M62">_xlfn.IFS(L62&lt;=5, "0-5", L62&lt;=10, "6-10", L62&lt;=20, "11-20", L62&gt;20,"21+")</f>
        <v>21+</v>
      </c>
      <c r="N62">
        <v>8</v>
      </c>
      <c r="O62" t="str">
        <f t="shared" si="10"/>
        <v>High</v>
      </c>
      <c r="P62">
        <v>1984</v>
      </c>
    </row>
    <row r="63" spans="1:16" x14ac:dyDescent="0.45">
      <c r="A63" t="s">
        <v>15</v>
      </c>
      <c r="B63" t="s">
        <v>16</v>
      </c>
      <c r="C63" t="s">
        <v>22</v>
      </c>
      <c r="D63" t="s">
        <v>35</v>
      </c>
      <c r="E63" t="s">
        <v>29</v>
      </c>
      <c r="F63">
        <v>287</v>
      </c>
      <c r="G63" t="s">
        <v>31</v>
      </c>
      <c r="H63">
        <v>4885</v>
      </c>
      <c r="I63" t="str" cm="1">
        <f t="array" ref="I63">_xlfn.IFS(H63&lt;=20, "0-20", H63&lt;=40, "21-40", H63&lt;=60, "41-60", H63&gt;=61, "61+")</f>
        <v>61+</v>
      </c>
      <c r="J63">
        <v>21</v>
      </c>
      <c r="K63" t="str">
        <f t="shared" si="0"/>
        <v>High</v>
      </c>
      <c r="L63">
        <v>21</v>
      </c>
      <c r="M63" t="str" cm="1">
        <f t="array" ref="M63">_xlfn.IFS(L63&lt;=5, "0-5", L63&lt;=10, "6-10", L63&lt;=20, "11-20", L63&gt;20,"21+")</f>
        <v>21+</v>
      </c>
      <c r="N63">
        <v>3</v>
      </c>
      <c r="O63" t="str">
        <f t="shared" si="10"/>
        <v>Low</v>
      </c>
      <c r="P63">
        <v>3246</v>
      </c>
    </row>
    <row r="64" spans="1:16" x14ac:dyDescent="0.45">
      <c r="A64" t="s">
        <v>21</v>
      </c>
      <c r="B64" t="s">
        <v>16</v>
      </c>
      <c r="C64" t="s">
        <v>27</v>
      </c>
      <c r="D64" t="s">
        <v>35</v>
      </c>
      <c r="E64" t="s">
        <v>24</v>
      </c>
      <c r="F64">
        <v>63</v>
      </c>
      <c r="G64" t="s">
        <v>20</v>
      </c>
      <c r="H64">
        <v>20</v>
      </c>
      <c r="I64" t="str" cm="1">
        <f t="array" ref="I64">_xlfn.IFS(H64&lt;=20, "0-20", H64&lt;=40, "21-40", H64&lt;=60, "41-60", H64&gt;=61, "61+")</f>
        <v>0-20</v>
      </c>
      <c r="J64">
        <v>1</v>
      </c>
      <c r="K64" t="str">
        <f t="shared" si="0"/>
        <v>Moderate</v>
      </c>
      <c r="L64">
        <v>6</v>
      </c>
      <c r="M64" t="str" cm="1">
        <f t="array" ref="M64">_xlfn.IFS(L64&lt;=5, "0-5", L64&lt;=10, "6-10", L64&lt;=20, "11-20", L64&gt;20,"21+")</f>
        <v>6-10</v>
      </c>
      <c r="N64">
        <v>14</v>
      </c>
      <c r="O64" t="str">
        <f t="shared" si="10"/>
        <v>High</v>
      </c>
      <c r="P64">
        <v>1351</v>
      </c>
    </row>
    <row r="65" spans="1:16" x14ac:dyDescent="0.45">
      <c r="A65" t="s">
        <v>21</v>
      </c>
      <c r="B65" t="s">
        <v>26</v>
      </c>
      <c r="C65" t="s">
        <v>22</v>
      </c>
      <c r="D65" t="s">
        <v>18</v>
      </c>
      <c r="E65" t="s">
        <v>24</v>
      </c>
      <c r="F65">
        <v>158</v>
      </c>
      <c r="G65" t="s">
        <v>30</v>
      </c>
      <c r="H65">
        <v>23</v>
      </c>
      <c r="I65" t="str" cm="1">
        <f t="array" ref="I65">_xlfn.IFS(H65&lt;=20, "0-20", H65&lt;=40, "21-40", H65&lt;=60, "41-60", H65&gt;=61, "61+")</f>
        <v>21-40</v>
      </c>
      <c r="J65">
        <v>24</v>
      </c>
      <c r="K65" t="str">
        <f t="shared" si="0"/>
        <v>High</v>
      </c>
      <c r="L65">
        <v>33</v>
      </c>
      <c r="M65" t="str" cm="1">
        <f t="array" ref="M65">_xlfn.IFS(L65&lt;=5, "0-5", L65&lt;=10, "6-10", L65&lt;=20, "11-20", L65&gt;20,"21+")</f>
        <v>21+</v>
      </c>
      <c r="N65">
        <v>2</v>
      </c>
      <c r="O65" t="str">
        <f t="shared" si="10"/>
        <v>Low</v>
      </c>
      <c r="P65">
        <v>1929</v>
      </c>
    </row>
    <row r="66" spans="1:16" x14ac:dyDescent="0.45">
      <c r="A66" t="s">
        <v>21</v>
      </c>
      <c r="B66" t="s">
        <v>26</v>
      </c>
      <c r="C66" t="s">
        <v>27</v>
      </c>
      <c r="D66" t="s">
        <v>35</v>
      </c>
      <c r="E66" t="s">
        <v>24</v>
      </c>
      <c r="F66">
        <v>241</v>
      </c>
      <c r="G66" t="s">
        <v>20</v>
      </c>
      <c r="H66">
        <v>34</v>
      </c>
      <c r="I66" t="str" cm="1">
        <f t="array" ref="I66">_xlfn.IFS(H66&lt;=20, "0-20", H66&lt;=40, "21-40", H66&lt;=60, "41-60", H66&gt;=61, "61+")</f>
        <v>21-40</v>
      </c>
      <c r="J66">
        <v>24</v>
      </c>
      <c r="K66" t="str">
        <f t="shared" si="0"/>
        <v>High</v>
      </c>
      <c r="L66">
        <v>15</v>
      </c>
      <c r="M66" t="str" cm="1">
        <f t="array" ref="M66">_xlfn.IFS(L66&lt;=5, "0-5", L66&lt;=10, "6-10", L66&lt;=20, "11-20", L66&gt;20,"21+")</f>
        <v>11-20</v>
      </c>
      <c r="N66">
        <v>10</v>
      </c>
      <c r="O66" t="str">
        <f t="shared" si="10"/>
        <v>High</v>
      </c>
      <c r="P66">
        <v>2719</v>
      </c>
    </row>
    <row r="67" spans="1:16" x14ac:dyDescent="0.45">
      <c r="A67" t="s">
        <v>21</v>
      </c>
      <c r="B67" t="s">
        <v>16</v>
      </c>
      <c r="C67" t="s">
        <v>22</v>
      </c>
      <c r="D67" t="s">
        <v>18</v>
      </c>
      <c r="E67" t="s">
        <v>24</v>
      </c>
      <c r="F67">
        <v>176</v>
      </c>
      <c r="G67" t="s">
        <v>20</v>
      </c>
      <c r="H67">
        <v>59</v>
      </c>
      <c r="I67" t="str" cm="1">
        <f t="array" ref="I67">_xlfn.IFS(H67&lt;=20, "0-20", H67&lt;=40, "21-40", H67&lt;=60, "41-60", H67&gt;=61, "61+")</f>
        <v>41-60</v>
      </c>
      <c r="J67">
        <v>11</v>
      </c>
      <c r="K67" t="str">
        <f t="shared" ref="K67:K70" si="11">IF(J67&gt;=7,"High",IF(J67&lt;=6,"Moderate",IF(J67&lt;=3,"Low")))</f>
        <v>High</v>
      </c>
      <c r="L67">
        <v>41</v>
      </c>
      <c r="M67" t="str" cm="1">
        <f t="array" ref="M67">_xlfn.IFS(L67&lt;=5, "0-5", L67&lt;=10, "6-10", L67&lt;=20, "11-20", L67&gt;20,"21+")</f>
        <v>21+</v>
      </c>
      <c r="N67">
        <v>19</v>
      </c>
      <c r="O67" t="str">
        <f t="shared" si="10"/>
        <v>High</v>
      </c>
      <c r="P67">
        <v>2336</v>
      </c>
    </row>
    <row r="68" spans="1:16" x14ac:dyDescent="0.45">
      <c r="A68" t="s">
        <v>34</v>
      </c>
      <c r="B68" t="s">
        <v>16</v>
      </c>
      <c r="C68" t="s">
        <v>22</v>
      </c>
      <c r="D68" t="s">
        <v>28</v>
      </c>
      <c r="E68" t="s">
        <v>19</v>
      </c>
      <c r="F68">
        <v>189</v>
      </c>
      <c r="G68" t="s">
        <v>30</v>
      </c>
      <c r="H68">
        <v>682</v>
      </c>
      <c r="I68" t="str" cm="1">
        <f t="array" ref="I68">_xlfn.IFS(H68&lt;=20, "0-20", H68&lt;=40, "21-40", H68&lt;=60, "41-60", H68&gt;=61, "61+")</f>
        <v>61+</v>
      </c>
      <c r="J68">
        <v>0</v>
      </c>
      <c r="K68" t="str">
        <f t="shared" si="11"/>
        <v>Moderate</v>
      </c>
      <c r="L68">
        <v>35</v>
      </c>
      <c r="M68" t="str" cm="1">
        <f t="array" ref="M68">_xlfn.IFS(L68&lt;=5, "0-5", L68&lt;=10, "6-10", L68&lt;=20, "11-20", L68&gt;20,"21+")</f>
        <v>21+</v>
      </c>
      <c r="N68">
        <v>3</v>
      </c>
      <c r="O68" t="str">
        <f t="shared" si="10"/>
        <v>Low</v>
      </c>
      <c r="P68">
        <v>1270</v>
      </c>
    </row>
    <row r="69" spans="1:16" x14ac:dyDescent="0.45">
      <c r="A69" t="s">
        <v>21</v>
      </c>
      <c r="B69" t="s">
        <v>16</v>
      </c>
      <c r="C69" t="s">
        <v>22</v>
      </c>
      <c r="D69" t="s">
        <v>23</v>
      </c>
      <c r="E69" t="s">
        <v>24</v>
      </c>
      <c r="F69">
        <v>214</v>
      </c>
      <c r="G69" t="s">
        <v>30</v>
      </c>
      <c r="H69">
        <v>10</v>
      </c>
      <c r="I69" t="str" cm="1">
        <f t="array" ref="I69">_xlfn.IFS(H69&lt;=20, "0-20", H69&lt;=40, "21-40", H69&lt;=60, "41-60", H69&gt;=61, "61+")</f>
        <v>0-20</v>
      </c>
      <c r="J69">
        <v>20</v>
      </c>
      <c r="K69" t="str">
        <f t="shared" si="11"/>
        <v>High</v>
      </c>
      <c r="L69">
        <v>12</v>
      </c>
      <c r="M69" t="str" cm="1">
        <f t="array" ref="M69">_xlfn.IFS(L69&lt;=5, "0-5", L69&lt;=10, "6-10", L69&lt;=20, "11-20", L69&gt;20,"21+")</f>
        <v>11-20</v>
      </c>
      <c r="N69">
        <v>24</v>
      </c>
      <c r="O69" t="str">
        <f t="shared" si="10"/>
        <v>High</v>
      </c>
      <c r="P69">
        <v>1803</v>
      </c>
    </row>
    <row r="70" spans="1:16" x14ac:dyDescent="0.45">
      <c r="A70" t="s">
        <v>34</v>
      </c>
      <c r="B70" t="s">
        <v>16</v>
      </c>
      <c r="C70" t="s">
        <v>33</v>
      </c>
      <c r="D70" t="s">
        <v>35</v>
      </c>
      <c r="E70" t="s">
        <v>24</v>
      </c>
      <c r="F70">
        <v>264</v>
      </c>
      <c r="G70" t="s">
        <v>31</v>
      </c>
      <c r="H70">
        <v>10</v>
      </c>
      <c r="I70" t="str" cm="1">
        <f t="array" ref="I70">_xlfn.IFS(H70&lt;=20, "0-20", H70&lt;=40, "21-40", H70&lt;=60, "41-60", H70&gt;=61, "61+")</f>
        <v>0-20</v>
      </c>
      <c r="J70">
        <v>7</v>
      </c>
      <c r="K70" t="str">
        <f t="shared" si="11"/>
        <v>High</v>
      </c>
      <c r="L70">
        <v>22</v>
      </c>
      <c r="M70" t="str" cm="1">
        <f t="array" ref="M70">_xlfn.IFS(L70&lt;=5, "0-5", L70&lt;=10, "6-10", L70&lt;=20, "11-20", L70&gt;20,"21+")</f>
        <v>21+</v>
      </c>
      <c r="N70">
        <v>17</v>
      </c>
      <c r="O70" t="str">
        <f t="shared" si="10"/>
        <v>High</v>
      </c>
      <c r="P70">
        <v>1816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17A3B-BAAA-4E39-B242-3D9BB4A4118B}">
  <dimension ref="A1:B26"/>
  <sheetViews>
    <sheetView workbookViewId="0">
      <selection activeCell="A22" sqref="A22"/>
    </sheetView>
  </sheetViews>
  <sheetFormatPr defaultRowHeight="14.25" x14ac:dyDescent="0.45"/>
  <cols>
    <col min="1" max="1" width="11.9296875" bestFit="1" customWidth="1"/>
    <col min="2" max="2" width="19.73046875" bestFit="1" customWidth="1"/>
    <col min="3" max="3" width="29.9296875" bestFit="1" customWidth="1"/>
  </cols>
  <sheetData>
    <row r="1" spans="1:2" x14ac:dyDescent="0.45">
      <c r="A1" s="1" t="s">
        <v>36</v>
      </c>
      <c r="B1" t="s">
        <v>39</v>
      </c>
    </row>
    <row r="2" spans="1:2" x14ac:dyDescent="0.45">
      <c r="A2" s="2" t="s">
        <v>16</v>
      </c>
      <c r="B2" s="5">
        <v>229.25</v>
      </c>
    </row>
    <row r="3" spans="1:2" x14ac:dyDescent="0.45">
      <c r="A3" s="3" t="s">
        <v>27</v>
      </c>
      <c r="B3" s="5">
        <v>288</v>
      </c>
    </row>
    <row r="4" spans="1:2" x14ac:dyDescent="0.45">
      <c r="A4" s="3" t="s">
        <v>17</v>
      </c>
      <c r="B4" s="5">
        <v>235.66666666666666</v>
      </c>
    </row>
    <row r="5" spans="1:2" x14ac:dyDescent="0.45">
      <c r="A5" s="3" t="s">
        <v>33</v>
      </c>
      <c r="B5" s="5">
        <v>264</v>
      </c>
    </row>
    <row r="6" spans="1:2" x14ac:dyDescent="0.45">
      <c r="A6" s="3" t="s">
        <v>22</v>
      </c>
      <c r="B6" s="5">
        <v>191.66666666666666</v>
      </c>
    </row>
    <row r="7" spans="1:2" x14ac:dyDescent="0.45">
      <c r="A7" s="2" t="s">
        <v>37</v>
      </c>
      <c r="B7" s="4">
        <v>229.25</v>
      </c>
    </row>
    <row r="22" spans="1:2" x14ac:dyDescent="0.45">
      <c r="A22" s="1" t="s">
        <v>36</v>
      </c>
      <c r="B22" t="s">
        <v>38</v>
      </c>
    </row>
    <row r="23" spans="1:2" x14ac:dyDescent="0.45">
      <c r="A23" s="2" t="s">
        <v>29</v>
      </c>
      <c r="B23" s="4">
        <v>36886</v>
      </c>
    </row>
    <row r="24" spans="1:2" x14ac:dyDescent="0.45">
      <c r="A24" s="2" t="s">
        <v>19</v>
      </c>
      <c r="B24" s="4">
        <v>15866</v>
      </c>
    </row>
    <row r="25" spans="1:2" x14ac:dyDescent="0.45">
      <c r="A25" s="2" t="s">
        <v>24</v>
      </c>
      <c r="B25" s="4">
        <v>19247</v>
      </c>
    </row>
    <row r="26" spans="1:2" x14ac:dyDescent="0.45">
      <c r="A26" s="2" t="s">
        <v>37</v>
      </c>
      <c r="B26" s="4">
        <v>71999</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5A148-C6CD-4D64-9157-6153D9B1ED44}">
  <dimension ref="A1:I6"/>
  <sheetViews>
    <sheetView tabSelected="1" workbookViewId="0">
      <selection activeCell="H36" sqref="H36"/>
    </sheetView>
  </sheetViews>
  <sheetFormatPr defaultRowHeight="14.25" x14ac:dyDescent="0.45"/>
  <sheetData>
    <row r="1" spans="1:9" x14ac:dyDescent="0.45">
      <c r="A1" s="7" t="s">
        <v>41</v>
      </c>
      <c r="B1" s="6"/>
      <c r="C1" s="6"/>
      <c r="D1" s="6"/>
      <c r="E1" s="6"/>
      <c r="F1" s="6"/>
      <c r="G1" s="6"/>
      <c r="H1" s="6"/>
      <c r="I1" s="6"/>
    </row>
    <row r="2" spans="1:9" x14ac:dyDescent="0.45">
      <c r="A2" s="6"/>
      <c r="B2" s="6"/>
      <c r="C2" s="6"/>
      <c r="D2" s="6"/>
      <c r="E2" s="6"/>
      <c r="F2" s="6"/>
      <c r="G2" s="6"/>
      <c r="H2" s="6"/>
      <c r="I2" s="6"/>
    </row>
    <row r="3" spans="1:9" x14ac:dyDescent="0.45">
      <c r="A3" s="6"/>
      <c r="B3" s="6"/>
      <c r="C3" s="6"/>
      <c r="D3" s="6"/>
      <c r="E3" s="6"/>
      <c r="F3" s="6"/>
      <c r="G3" s="6"/>
      <c r="H3" s="6"/>
      <c r="I3" s="6"/>
    </row>
    <row r="4" spans="1:9" x14ac:dyDescent="0.45">
      <c r="A4" s="6"/>
      <c r="B4" s="6"/>
      <c r="C4" s="6"/>
      <c r="D4" s="6"/>
      <c r="E4" s="6"/>
      <c r="F4" s="6"/>
      <c r="G4" s="6"/>
      <c r="H4" s="6"/>
      <c r="I4" s="6"/>
    </row>
    <row r="5" spans="1:9" x14ac:dyDescent="0.45">
      <c r="A5" s="6"/>
      <c r="B5" s="6"/>
      <c r="C5" s="6"/>
      <c r="D5" s="6"/>
      <c r="E5" s="6"/>
      <c r="F5" s="6"/>
      <c r="G5" s="6"/>
      <c r="H5" s="6"/>
      <c r="I5" s="6"/>
    </row>
    <row r="6" spans="1:9" x14ac:dyDescent="0.45">
      <c r="A6" s="6"/>
      <c r="B6" s="6"/>
      <c r="C6" s="6"/>
      <c r="D6" s="6"/>
      <c r="E6" s="6"/>
      <c r="F6" s="6"/>
      <c r="G6" s="6"/>
      <c r="H6" s="6"/>
      <c r="I6" s="6"/>
    </row>
  </sheetData>
  <mergeCells count="1">
    <mergeCell ref="A1:I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Carbon Footprint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Pat</cp:lastModifiedBy>
  <dcterms:created xsi:type="dcterms:W3CDTF">2024-03-20T14:52:51Z</dcterms:created>
  <dcterms:modified xsi:type="dcterms:W3CDTF">2024-03-20T21:17:29Z</dcterms:modified>
</cp:coreProperties>
</file>